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d.rws.nl\p-dfs01\afdeling\ppo\IC\PPOICMGLB\2. Aanbesteding Glb\31164094 Noord-Holland 2022-2025\AANBESTEDING\Bijlage bij het contract\"/>
    </mc:Choice>
  </mc:AlternateContent>
  <bookViews>
    <workbookView xWindow="-105" yWindow="-105" windowWidth="19425" windowHeight="10425" firstSheet="1" activeTab="4"/>
  </bookViews>
  <sheets>
    <sheet name="Perceel 1 Wieringerwerf" sheetId="5" r:id="rId1"/>
    <sheet name="Perceel 1 Zuidoostbeemster" sheetId="4" r:id="rId2"/>
    <sheet name="Perceel 2 Haarlemmerliede" sheetId="1" r:id="rId3"/>
    <sheet name="Perceel 2 Uitgeest" sheetId="3" r:id="rId4"/>
    <sheet name="Perceel 2 Schagerbrug" sheetId="18" r:id="rId5"/>
    <sheet name="Perceel 3 Oostzaan" sheetId="10" r:id="rId6"/>
    <sheet name="Perceel 4 Naarden" sheetId="15" r:id="rId7"/>
    <sheet name="Perceel 4 Lelystad" sheetId="16" r:id="rId8"/>
    <sheet name="Perceel 4 Gem Almere" sheetId="17" r:id="rId9"/>
    <sheet name="gewichten" sheetId="14" state="hidden" r:id="rId10"/>
  </sheets>
  <definedNames>
    <definedName name="_xlnm.Print_Area" localSheetId="7">'Perceel 4 Lelystad'!$A$1:$AF$45</definedName>
  </definedNames>
  <calcPr calcId="162913"/>
</workbook>
</file>

<file path=xl/calcChain.xml><?xml version="1.0" encoding="utf-8"?>
<calcChain xmlns="http://schemas.openxmlformats.org/spreadsheetml/2006/main">
  <c r="P22" i="18" l="1"/>
  <c r="P21" i="18"/>
  <c r="P20" i="18"/>
  <c r="P19" i="18"/>
  <c r="P18" i="18"/>
  <c r="P17" i="18"/>
  <c r="P16" i="18"/>
  <c r="P14" i="18"/>
  <c r="I14" i="18"/>
  <c r="J14" i="18" s="1"/>
  <c r="P13" i="18"/>
  <c r="I13" i="18"/>
  <c r="J13" i="18" s="1"/>
  <c r="J12" i="18"/>
  <c r="I12" i="18"/>
  <c r="P11" i="18"/>
  <c r="I11" i="18"/>
  <c r="J11" i="18" s="1"/>
  <c r="P10" i="18"/>
  <c r="I10" i="18"/>
  <c r="J10" i="18" s="1"/>
  <c r="P9" i="18"/>
  <c r="I9" i="18"/>
  <c r="J9" i="18" s="1"/>
  <c r="P8" i="18"/>
  <c r="I8" i="18"/>
  <c r="J8" i="18" s="1"/>
  <c r="P7" i="18"/>
  <c r="I7" i="18"/>
  <c r="J7" i="18" s="1"/>
  <c r="I6" i="18"/>
  <c r="J6" i="18" s="1"/>
  <c r="J7" i="16" l="1"/>
  <c r="K7" i="16" s="1"/>
  <c r="J8" i="16"/>
  <c r="K8" i="16" s="1"/>
  <c r="J9" i="16"/>
  <c r="K9" i="16" s="1"/>
  <c r="J10" i="16"/>
  <c r="K10" i="16" s="1"/>
  <c r="J11" i="16"/>
  <c r="K11" i="16" s="1"/>
  <c r="J12" i="16"/>
  <c r="K12" i="16" s="1"/>
  <c r="J13" i="16"/>
  <c r="K13" i="16" s="1"/>
  <c r="J14" i="16"/>
  <c r="K14" i="16" s="1"/>
  <c r="J15" i="16"/>
  <c r="K15" i="16" s="1"/>
  <c r="J6" i="16"/>
  <c r="K6" i="16" s="1"/>
  <c r="I7" i="15"/>
  <c r="J7" i="15" s="1"/>
  <c r="I8" i="15"/>
  <c r="J8" i="15" s="1"/>
  <c r="I9" i="15"/>
  <c r="J9" i="15" s="1"/>
  <c r="I10" i="15"/>
  <c r="J10" i="15" s="1"/>
  <c r="I11" i="15"/>
  <c r="J11" i="15" s="1"/>
  <c r="I12" i="15"/>
  <c r="J12" i="15" s="1"/>
  <c r="I13" i="15"/>
  <c r="J13" i="15" s="1"/>
  <c r="I14" i="15"/>
  <c r="J14" i="15" s="1"/>
  <c r="I15" i="15"/>
  <c r="J15" i="15" s="1"/>
  <c r="I16" i="15"/>
  <c r="J16" i="15" s="1"/>
  <c r="I17" i="15"/>
  <c r="J17" i="15" s="1"/>
  <c r="I18" i="15"/>
  <c r="J18" i="15"/>
  <c r="I19" i="15"/>
  <c r="J19" i="15" s="1"/>
  <c r="I20" i="15"/>
  <c r="J20" i="15" s="1"/>
  <c r="I6" i="15"/>
  <c r="J6" i="15" s="1"/>
  <c r="J7" i="10"/>
  <c r="K7" i="10" s="1"/>
  <c r="J8" i="10"/>
  <c r="K8" i="10" s="1"/>
  <c r="J9" i="10"/>
  <c r="K9" i="10" s="1"/>
  <c r="J10" i="10"/>
  <c r="K10" i="10" s="1"/>
  <c r="J11" i="10"/>
  <c r="K11" i="10" s="1"/>
  <c r="J12" i="10"/>
  <c r="K12" i="10" s="1"/>
  <c r="J13" i="10"/>
  <c r="K13" i="10" s="1"/>
  <c r="J14" i="10"/>
  <c r="K14" i="10" s="1"/>
  <c r="J15" i="10"/>
  <c r="K15" i="10" s="1"/>
  <c r="J16" i="10"/>
  <c r="K16" i="10" s="1"/>
  <c r="J6" i="10"/>
  <c r="K6" i="10" s="1"/>
  <c r="I7" i="4"/>
  <c r="J7" i="4" s="1"/>
  <c r="I8" i="4"/>
  <c r="J8" i="4" s="1"/>
  <c r="I9" i="4"/>
  <c r="J9" i="4" s="1"/>
  <c r="I10" i="4"/>
  <c r="J10" i="4" s="1"/>
  <c r="I6" i="4"/>
  <c r="J6" i="4" s="1"/>
  <c r="I7" i="3"/>
  <c r="I8" i="3"/>
  <c r="I9" i="3"/>
  <c r="I10" i="3"/>
  <c r="I6" i="3" l="1"/>
  <c r="I9" i="1"/>
  <c r="I10" i="1"/>
  <c r="I11" i="1"/>
  <c r="I12" i="1"/>
  <c r="I13" i="1"/>
  <c r="I14" i="1"/>
  <c r="I7" i="1"/>
  <c r="I8" i="1"/>
  <c r="I6" i="1"/>
  <c r="N23" i="14"/>
  <c r="N22" i="14"/>
  <c r="N25" i="14" l="1"/>
  <c r="J6" i="5"/>
  <c r="I12" i="5"/>
  <c r="J12" i="5" s="1"/>
  <c r="I7" i="5"/>
  <c r="J7" i="5" s="1"/>
  <c r="I8" i="5"/>
  <c r="J8" i="5" s="1"/>
  <c r="I9" i="5"/>
  <c r="J9" i="5" s="1"/>
  <c r="I10" i="5"/>
  <c r="J10" i="5" s="1"/>
  <c r="I11" i="5"/>
  <c r="J11" i="5" s="1"/>
  <c r="I6" i="5"/>
  <c r="G22" i="14"/>
  <c r="G23" i="14"/>
  <c r="G25" i="14"/>
  <c r="C23" i="14"/>
  <c r="C22" i="14"/>
  <c r="C12" i="14"/>
  <c r="J7" i="1"/>
  <c r="J8" i="1"/>
  <c r="J9" i="1"/>
  <c r="J10" i="1"/>
  <c r="J11" i="1"/>
  <c r="J12" i="1"/>
  <c r="J13" i="1"/>
  <c r="J14" i="1"/>
  <c r="J6" i="1"/>
  <c r="J7" i="3"/>
  <c r="J8" i="3"/>
  <c r="J9" i="3"/>
  <c r="J10" i="3"/>
  <c r="J6" i="3"/>
  <c r="L12" i="14"/>
  <c r="O11" i="14"/>
  <c r="O12" i="14"/>
  <c r="R12" i="14"/>
  <c r="R11" i="14"/>
  <c r="C11" i="14"/>
  <c r="C14" i="14" s="1"/>
  <c r="L11" i="14"/>
  <c r="I12" i="14"/>
  <c r="I11" i="14"/>
  <c r="F12" i="14"/>
  <c r="F11" i="14"/>
  <c r="F14" i="14" s="1"/>
  <c r="C25" i="14" l="1"/>
  <c r="R14" i="14"/>
  <c r="O14" i="14"/>
  <c r="I14" i="14"/>
  <c r="L14" i="14"/>
  <c r="P12" i="4"/>
  <c r="P13" i="4"/>
  <c r="P14" i="4"/>
  <c r="P15" i="4"/>
  <c r="P16" i="4"/>
  <c r="P9" i="1" l="1"/>
  <c r="P10" i="1"/>
  <c r="P11" i="1"/>
  <c r="P12" i="1"/>
  <c r="P13" i="1"/>
  <c r="P14" i="1"/>
  <c r="P7" i="1"/>
  <c r="P8" i="1"/>
  <c r="P18" i="4"/>
  <c r="P19" i="4"/>
  <c r="P20" i="4"/>
  <c r="P21" i="4"/>
  <c r="P6" i="4"/>
  <c r="P7" i="4"/>
  <c r="P8" i="4"/>
  <c r="P9" i="4"/>
  <c r="P26" i="5" l="1"/>
  <c r="P27" i="5"/>
  <c r="Q22" i="10" l="1"/>
  <c r="Q26" i="16" l="1"/>
  <c r="P54" i="15"/>
  <c r="P50" i="15"/>
  <c r="P46" i="15"/>
  <c r="P45" i="15"/>
  <c r="P40" i="15"/>
  <c r="P35" i="15"/>
  <c r="P32" i="15"/>
  <c r="P30" i="15"/>
  <c r="P28" i="15"/>
  <c r="P27" i="15"/>
  <c r="P24" i="15"/>
  <c r="Q21" i="10"/>
  <c r="Q20" i="10"/>
  <c r="Q19" i="10"/>
  <c r="P12" i="15"/>
  <c r="P8" i="15"/>
  <c r="P14" i="15"/>
  <c r="P19" i="5"/>
  <c r="P18" i="5"/>
  <c r="P10" i="4" l="1"/>
  <c r="Q6" i="16" l="1"/>
  <c r="Q6" i="10" l="1"/>
  <c r="P29" i="5" l="1"/>
  <c r="P28" i="5"/>
  <c r="Q23" i="10" l="1"/>
  <c r="Q33" i="16" l="1"/>
  <c r="Q32" i="16"/>
  <c r="Q31" i="16"/>
  <c r="Q30" i="16"/>
  <c r="Q29" i="16"/>
  <c r="Q28" i="16"/>
  <c r="Q27" i="16"/>
  <c r="Q15" i="16"/>
  <c r="Q14" i="16"/>
  <c r="Q13" i="16"/>
  <c r="Q12" i="16"/>
  <c r="Q11" i="16"/>
  <c r="Q10" i="16"/>
  <c r="Q9" i="16"/>
  <c r="Q8" i="16"/>
  <c r="Q7" i="16"/>
  <c r="P43" i="15"/>
  <c r="P42" i="15"/>
  <c r="P31" i="15"/>
  <c r="P23" i="15"/>
  <c r="P20" i="15"/>
  <c r="P19" i="15"/>
  <c r="P18" i="15"/>
  <c r="P17" i="15"/>
  <c r="P16" i="15"/>
  <c r="P15" i="15"/>
  <c r="P13" i="15"/>
  <c r="P11" i="15"/>
  <c r="P10" i="15"/>
  <c r="P9" i="15"/>
  <c r="P7" i="15"/>
  <c r="P6" i="15"/>
  <c r="P36" i="1" l="1"/>
  <c r="P6" i="5" l="1"/>
  <c r="P18" i="1" l="1"/>
  <c r="Q8" i="10" l="1"/>
  <c r="Q12" i="10"/>
  <c r="Q13" i="10"/>
  <c r="Q16" i="10"/>
  <c r="Q24" i="10"/>
  <c r="Q25" i="10"/>
  <c r="Q26" i="10"/>
  <c r="Q28" i="10"/>
  <c r="Q29" i="10"/>
  <c r="Q30" i="10"/>
  <c r="Q38" i="10"/>
  <c r="Q18" i="10"/>
  <c r="Q27" i="10"/>
  <c r="P17" i="4" l="1"/>
  <c r="P7" i="5" l="1"/>
  <c r="P12" i="5" l="1"/>
  <c r="P24" i="5"/>
  <c r="P8" i="5" l="1"/>
  <c r="P9" i="5"/>
  <c r="P10" i="5"/>
  <c r="P11" i="5"/>
  <c r="P23" i="5"/>
  <c r="P22" i="5"/>
  <c r="P21" i="5"/>
  <c r="P20" i="5"/>
  <c r="P6" i="3"/>
  <c r="P15" i="5"/>
  <c r="P16" i="5"/>
  <c r="P17" i="5"/>
  <c r="P14" i="5"/>
  <c r="P6" i="1"/>
</calcChain>
</file>

<file path=xl/comments1.xml><?xml version="1.0" encoding="utf-8"?>
<comments xmlns="http://schemas.openxmlformats.org/spreadsheetml/2006/main">
  <authors>
    <author>reijmh</author>
  </authors>
  <commentList>
    <comment ref="E5" authorId="0" shapeId="0">
      <text>
        <r>
          <rPr>
            <b/>
            <sz val="8"/>
            <color indexed="81"/>
            <rFont val="Tahoma"/>
            <family val="2"/>
          </rPr>
          <t>reijmh:</t>
        </r>
        <r>
          <rPr>
            <sz val="8"/>
            <color indexed="81"/>
            <rFont val="Tahoma"/>
            <family val="2"/>
          </rPr>
          <t xml:space="preserve">
</t>
        </r>
      </text>
    </comment>
  </commentList>
</comments>
</file>

<file path=xl/comments2.xml><?xml version="1.0" encoding="utf-8"?>
<comments xmlns="http://schemas.openxmlformats.org/spreadsheetml/2006/main">
  <authors>
    <author>reijmh</author>
  </authors>
  <commentList>
    <comment ref="E5" authorId="0" shapeId="0">
      <text>
        <r>
          <rPr>
            <b/>
            <sz val="8"/>
            <color indexed="81"/>
            <rFont val="Tahoma"/>
            <family val="2"/>
          </rPr>
          <t>reijmh:</t>
        </r>
        <r>
          <rPr>
            <sz val="8"/>
            <color indexed="81"/>
            <rFont val="Tahoma"/>
            <family val="2"/>
          </rPr>
          <t xml:space="preserve">
</t>
        </r>
      </text>
    </comment>
  </commentList>
</comments>
</file>

<file path=xl/comments3.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<sst xmlns="http://schemas.openxmlformats.org/spreadsheetml/2006/main" count="4564" uniqueCount="1436">
  <si>
    <t>Steunpunt Haarlemmerliede</t>
  </si>
  <si>
    <t xml:space="preserve">Strooier </t>
  </si>
  <si>
    <t>H1</t>
  </si>
  <si>
    <t>Haarlemmerliede</t>
  </si>
  <si>
    <t>H2</t>
  </si>
  <si>
    <t>H3</t>
  </si>
  <si>
    <t>S2B34769</t>
  </si>
  <si>
    <t>Stratos 70-42 PCLN-700</t>
  </si>
  <si>
    <t>H4</t>
  </si>
  <si>
    <t>Stratos 08-27 PCLN</t>
  </si>
  <si>
    <t>H5</t>
  </si>
  <si>
    <t>S2B34770</t>
  </si>
  <si>
    <t>H6</t>
  </si>
  <si>
    <t>Sproei/Str</t>
  </si>
  <si>
    <t>H7</t>
  </si>
  <si>
    <t>S2B34772</t>
  </si>
  <si>
    <t>Stratos 50-36 PCLN/WSP</t>
  </si>
  <si>
    <t>H8</t>
  </si>
  <si>
    <t>S2B33463</t>
  </si>
  <si>
    <t>Stratos B70-42-PCLN</t>
  </si>
  <si>
    <t>H10</t>
  </si>
  <si>
    <t>H12</t>
  </si>
  <si>
    <t>S2B33464</t>
  </si>
  <si>
    <t>Ploeg</t>
  </si>
  <si>
    <t>SNK30-63-1-100</t>
  </si>
  <si>
    <t>SNK 300 EPZ</t>
  </si>
  <si>
    <t>SNK34.1-64-1-077</t>
  </si>
  <si>
    <t>SNK34.1-64-1-078</t>
  </si>
  <si>
    <t>H9</t>
  </si>
  <si>
    <t>ML 51 A</t>
  </si>
  <si>
    <t>H13</t>
  </si>
  <si>
    <t>H14</t>
  </si>
  <si>
    <t>H15</t>
  </si>
  <si>
    <t>H16</t>
  </si>
  <si>
    <t>H17</t>
  </si>
  <si>
    <t>H21</t>
  </si>
  <si>
    <t>SNK 180 EPZ</t>
  </si>
  <si>
    <t>S1</t>
  </si>
  <si>
    <t>S2B34768</t>
  </si>
  <si>
    <t>Stratos 50-36 PCLN-700</t>
  </si>
  <si>
    <t>S2</t>
  </si>
  <si>
    <t>S4</t>
  </si>
  <si>
    <t>S8</t>
  </si>
  <si>
    <t>S2B33465</t>
  </si>
  <si>
    <t>SNK21243</t>
  </si>
  <si>
    <t>SNK 210-R EPZ.24V</t>
  </si>
  <si>
    <t>S10</t>
  </si>
  <si>
    <t>SNK21086</t>
  </si>
  <si>
    <t>Steunpunt Uitgeest</t>
  </si>
  <si>
    <t>Uitgeest</t>
  </si>
  <si>
    <t>U13</t>
  </si>
  <si>
    <t>S2B32909</t>
  </si>
  <si>
    <t>Stratos B70-42 PCLN-700</t>
  </si>
  <si>
    <t>U20</t>
  </si>
  <si>
    <t>SNK34.64-1-081</t>
  </si>
  <si>
    <t>U21</t>
  </si>
  <si>
    <t>SNK34.64-1-080</t>
  </si>
  <si>
    <t>U22</t>
  </si>
  <si>
    <t>U23</t>
  </si>
  <si>
    <t>U25</t>
  </si>
  <si>
    <t>ML 51-A</t>
  </si>
  <si>
    <t>U26</t>
  </si>
  <si>
    <t>U27</t>
  </si>
  <si>
    <t>Steunpunt Wieringerwerf</t>
  </si>
  <si>
    <t>W1</t>
  </si>
  <si>
    <t>Wieringerwerf</t>
  </si>
  <si>
    <t>W2</t>
  </si>
  <si>
    <t>W3</t>
  </si>
  <si>
    <t>W4</t>
  </si>
  <si>
    <t>W5</t>
  </si>
  <si>
    <t>W6</t>
  </si>
  <si>
    <t>Strooier</t>
  </si>
  <si>
    <t xml:space="preserve">Ploeg </t>
  </si>
  <si>
    <t>type</t>
  </si>
  <si>
    <t>Z1</t>
  </si>
  <si>
    <t>Z-O Beemster</t>
  </si>
  <si>
    <t>Z2</t>
  </si>
  <si>
    <t>Spr/Str</t>
  </si>
  <si>
    <t>Z3</t>
  </si>
  <si>
    <t>S2B34771</t>
  </si>
  <si>
    <t>ML51-A</t>
  </si>
  <si>
    <t>Z4</t>
  </si>
  <si>
    <t>Steunpunt Oostzaan</t>
  </si>
  <si>
    <t>Oostzaan</t>
  </si>
  <si>
    <t>O3</t>
  </si>
  <si>
    <t>S2B34779</t>
  </si>
  <si>
    <t>O7</t>
  </si>
  <si>
    <t>S2B34777</t>
  </si>
  <si>
    <t>O8</t>
  </si>
  <si>
    <t>S2B34778</t>
  </si>
  <si>
    <t>SNK 330 EPZ</t>
  </si>
  <si>
    <t>O12</t>
  </si>
  <si>
    <t>O13</t>
  </si>
  <si>
    <t>SNK20243</t>
  </si>
  <si>
    <t>O14</t>
  </si>
  <si>
    <t>O15</t>
  </si>
  <si>
    <t>O16</t>
  </si>
  <si>
    <t>O17</t>
  </si>
  <si>
    <t>O18</t>
  </si>
  <si>
    <t>O19</t>
  </si>
  <si>
    <t>O23</t>
  </si>
  <si>
    <t>Steunpunt Naarden</t>
  </si>
  <si>
    <t>N1</t>
  </si>
  <si>
    <t>S2B34780</t>
  </si>
  <si>
    <t>S2B 70-42-PCLN</t>
  </si>
  <si>
    <t>Naarden</t>
  </si>
  <si>
    <t>N2</t>
  </si>
  <si>
    <t>S2B34781</t>
  </si>
  <si>
    <t>N5</t>
  </si>
  <si>
    <t>S2B34784</t>
  </si>
  <si>
    <t>N6</t>
  </si>
  <si>
    <t>S2B34786</t>
  </si>
  <si>
    <t>N8</t>
  </si>
  <si>
    <t>S2B34787</t>
  </si>
  <si>
    <t>N10</t>
  </si>
  <si>
    <t>S2B34782</t>
  </si>
  <si>
    <t>N11</t>
  </si>
  <si>
    <t>S2B34783</t>
  </si>
  <si>
    <t>S2B34785</t>
  </si>
  <si>
    <t>N14</t>
  </si>
  <si>
    <t>N32</t>
  </si>
  <si>
    <t>SNK20958</t>
  </si>
  <si>
    <t>SNK210 EPZ</t>
  </si>
  <si>
    <t>A-64-1-031</t>
  </si>
  <si>
    <t>Rolbezem</t>
  </si>
  <si>
    <t>H22</t>
  </si>
  <si>
    <t>Spr/strooier</t>
  </si>
  <si>
    <t>U1</t>
  </si>
  <si>
    <t>HF15S.1.7 EPZ</t>
  </si>
  <si>
    <t>O20</t>
  </si>
  <si>
    <t>S2B36263</t>
  </si>
  <si>
    <t>SB236373</t>
  </si>
  <si>
    <t>W9</t>
  </si>
  <si>
    <t>W10</t>
  </si>
  <si>
    <t>W11</t>
  </si>
  <si>
    <t>W12</t>
  </si>
  <si>
    <t>W13</t>
  </si>
  <si>
    <t>W14</t>
  </si>
  <si>
    <t>Villeton LR 3200</t>
  </si>
  <si>
    <t>12.207</t>
  </si>
  <si>
    <t>Villeton LR 3600</t>
  </si>
  <si>
    <t>Villeton LMT 2000</t>
  </si>
  <si>
    <t>SNK21.1.66-1-008</t>
  </si>
  <si>
    <t>Schuitemaker</t>
  </si>
  <si>
    <t>Stratos B08-27 PCLN</t>
  </si>
  <si>
    <t>SB236374</t>
  </si>
  <si>
    <t>O25</t>
  </si>
  <si>
    <t>O26</t>
  </si>
  <si>
    <t>O27</t>
  </si>
  <si>
    <t>CD-ORM-2003</t>
  </si>
  <si>
    <t>CD-ORM-2004</t>
  </si>
  <si>
    <t>CD-ORM-2005</t>
  </si>
  <si>
    <t>CD-ORM-2010</t>
  </si>
  <si>
    <t>CD-ORM-2011</t>
  </si>
  <si>
    <t>CD-ORM-2012</t>
  </si>
  <si>
    <t>CD-ORM-2014</t>
  </si>
  <si>
    <t>CD-ORM-2013</t>
  </si>
  <si>
    <t>CD-ORM-2206</t>
  </si>
  <si>
    <t>CD-ORM-2207</t>
  </si>
  <si>
    <t>CD-ORM-2208</t>
  </si>
  <si>
    <t>Facilitor nr.</t>
  </si>
  <si>
    <t>serie nr.</t>
  </si>
  <si>
    <t>aanschaf</t>
  </si>
  <si>
    <t>Leverancier</t>
  </si>
  <si>
    <t>Aebi-Schmidt</t>
  </si>
  <si>
    <t>VilletonLR3200</t>
  </si>
  <si>
    <t>CD-ORM-2028</t>
  </si>
  <si>
    <t>CD-ORM-2027</t>
  </si>
  <si>
    <t>CD-ORM-2171</t>
  </si>
  <si>
    <t>CD-ORM-2170</t>
  </si>
  <si>
    <t>CD-ORM-2172</t>
  </si>
  <si>
    <t>CD-ORM-2174</t>
  </si>
  <si>
    <t>Epoke Sirius Ast Opzet Naaf 9L</t>
  </si>
  <si>
    <t>CD-ORM-2204</t>
  </si>
  <si>
    <t>S2B37317</t>
  </si>
  <si>
    <t>Stratos B70-42 PCNL 700</t>
  </si>
  <si>
    <t>CD-ORM-2007</t>
  </si>
  <si>
    <t>CD-ORM-2008</t>
  </si>
  <si>
    <t>CD-ORM-2017</t>
  </si>
  <si>
    <t>CD-ORM-2018</t>
  </si>
  <si>
    <t>Steunpunt Zuidoostbeemster</t>
  </si>
  <si>
    <t>CD-ORM-1928</t>
  </si>
  <si>
    <t>CD-ORM-1785</t>
  </si>
  <si>
    <t>CD-ORM-1377</t>
  </si>
  <si>
    <t>CD-ORM-1378</t>
  </si>
  <si>
    <t>CD-ORM-1379</t>
  </si>
  <si>
    <t>CD-ORM-2080</t>
  </si>
  <si>
    <t>CD-ORM-2081</t>
  </si>
  <si>
    <t>CD-ORM-2085</t>
  </si>
  <si>
    <t>CD-ORM-2149</t>
  </si>
  <si>
    <t>CD-ORM-1896</t>
  </si>
  <si>
    <t>CD-ORM-1897</t>
  </si>
  <si>
    <t>CD-ORM-1898</t>
  </si>
  <si>
    <t>CD-ORM-1760</t>
  </si>
  <si>
    <t>CD-ORM-1961</t>
  </si>
  <si>
    <t>CD-ORM-1759</t>
  </si>
  <si>
    <t>CD-ORM-1764</t>
  </si>
  <si>
    <t>CD-ORM-1868</t>
  </si>
  <si>
    <t>CD-ORM-1538</t>
  </si>
  <si>
    <t>CD-ORM-1539</t>
  </si>
  <si>
    <t>CD-ORM-1540</t>
  </si>
  <si>
    <t>CD-ORM-1874</t>
  </si>
  <si>
    <t>CD-ORM-1876</t>
  </si>
  <si>
    <t>CD-ORM-1541</t>
  </si>
  <si>
    <t>CD-ORM-1531</t>
  </si>
  <si>
    <t>CD-ORM-1532</t>
  </si>
  <si>
    <t>CD-ORM-1533</t>
  </si>
  <si>
    <t>CD-ORM-1534</t>
  </si>
  <si>
    <t>CD-ORM-1536</t>
  </si>
  <si>
    <t>CD-ORM-1535</t>
  </si>
  <si>
    <t>CD-ORM-1645</t>
  </si>
  <si>
    <t>CD-ORM-0985</t>
  </si>
  <si>
    <t>CD-ORM-1988</t>
  </si>
  <si>
    <t>CD-ORM-1895</t>
  </si>
  <si>
    <t>CD-ORM-1757</t>
  </si>
  <si>
    <t>CD-ORM-1523</t>
  </si>
  <si>
    <t>CD-ORM-1364</t>
  </si>
  <si>
    <t>CD-ORM-1960</t>
  </si>
  <si>
    <t>CD-ORM-1761</t>
  </si>
  <si>
    <t>CD-ORM-1924</t>
  </si>
  <si>
    <t>CD-ORM-1925</t>
  </si>
  <si>
    <t>CD-ORM-1556</t>
  </si>
  <si>
    <t>CD-ORM-1557</t>
  </si>
  <si>
    <t>CD-ORM-1926</t>
  </si>
  <si>
    <t>CD-ORM-1890</t>
  </si>
  <si>
    <t>CD-ORM-1380</t>
  </si>
  <si>
    <t>CD-ORM-1381</t>
  </si>
  <si>
    <t>CD-ORM-1382</t>
  </si>
  <si>
    <t>CD-ORM-1383</t>
  </si>
  <si>
    <t>CD-ORM-1278</t>
  </si>
  <si>
    <t>CD-ORM-1905</t>
  </si>
  <si>
    <t>CD-ORM-1906</t>
  </si>
  <si>
    <t>CD-ORM-1908</t>
  </si>
  <si>
    <t>CD-ORM-1909</t>
  </si>
  <si>
    <t>CD-ORM-1911</t>
  </si>
  <si>
    <t>CD-ORM-1912</t>
  </si>
  <si>
    <t>CD-ORM-1913</t>
  </si>
  <si>
    <t>CD-ORM-1914</t>
  </si>
  <si>
    <t>CD-ORM-0986</t>
  </si>
  <si>
    <t>CD-ORM-0987</t>
  </si>
  <si>
    <t>CD-ORM-1964</t>
  </si>
  <si>
    <t>B</t>
  </si>
  <si>
    <t>WB</t>
  </si>
  <si>
    <t>A-63-1-059</t>
  </si>
  <si>
    <t>A-66-1-023</t>
  </si>
  <si>
    <t>A-60-1-026</t>
  </si>
  <si>
    <t>A-60-1-029</t>
  </si>
  <si>
    <t>A-60-1-025</t>
  </si>
  <si>
    <t>A-66-1-024</t>
  </si>
  <si>
    <t>A-66-1-025</t>
  </si>
  <si>
    <t>A-67-1-003</t>
  </si>
  <si>
    <t>A-67-1-002</t>
  </si>
  <si>
    <t>A-61-1-014</t>
  </si>
  <si>
    <t>A-61-1-012</t>
  </si>
  <si>
    <t>A-61-1-030</t>
  </si>
  <si>
    <t>WIE S02</t>
  </si>
  <si>
    <t>WIE S03</t>
  </si>
  <si>
    <t>CD-ORM-2403</t>
  </si>
  <si>
    <t>CD-ORM-2404</t>
  </si>
  <si>
    <t>WIE S07</t>
  </si>
  <si>
    <t>CD-ORM-2410</t>
  </si>
  <si>
    <t>S2B37992</t>
  </si>
  <si>
    <t>S2B37993</t>
  </si>
  <si>
    <t>Stratos B90-42 PCLN 700</t>
  </si>
  <si>
    <t>Sch S03</t>
  </si>
  <si>
    <t>Sch S05</t>
  </si>
  <si>
    <t>CD-ORM-2408</t>
  </si>
  <si>
    <t>CD-ORM-2407</t>
  </si>
  <si>
    <t>CD-ORM-2406</t>
  </si>
  <si>
    <t>S2B37995</t>
  </si>
  <si>
    <t>CD-ORM-2405</t>
  </si>
  <si>
    <t>S2B37994</t>
  </si>
  <si>
    <t>IGLOO  S 2400-TSR aanhw.</t>
  </si>
  <si>
    <t>CD-ORM-2467</t>
  </si>
  <si>
    <t>CD-ORM-2469</t>
  </si>
  <si>
    <t>CD-ORM-2468</t>
  </si>
  <si>
    <t>STB38573</t>
  </si>
  <si>
    <t>HAA S01</t>
  </si>
  <si>
    <t>HAA S02</t>
  </si>
  <si>
    <t>HAA S10</t>
  </si>
  <si>
    <t>curatief</t>
  </si>
  <si>
    <t>S2B38572</t>
  </si>
  <si>
    <t>S2B38574</t>
  </si>
  <si>
    <t>HAA P18</t>
  </si>
  <si>
    <t>HAA P19</t>
  </si>
  <si>
    <t>CD-ORM-3021</t>
  </si>
  <si>
    <t>CD-ORM-3037</t>
  </si>
  <si>
    <t>CD-ORM-3038</t>
  </si>
  <si>
    <t>UIT S03</t>
  </si>
  <si>
    <t>UIT S04</t>
  </si>
  <si>
    <t>UIT S02</t>
  </si>
  <si>
    <t>CD-ORM-3022</t>
  </si>
  <si>
    <t>CD-ORM-3023</t>
  </si>
  <si>
    <t>CD-ORM-3024</t>
  </si>
  <si>
    <t>7m3</t>
  </si>
  <si>
    <t>Afsluitdijk</t>
  </si>
  <si>
    <t>WIE  P15</t>
  </si>
  <si>
    <t>CD-ORM-3020</t>
  </si>
  <si>
    <t>WIE S08</t>
  </si>
  <si>
    <t>CD-ORM-3039</t>
  </si>
  <si>
    <t>Sproeier</t>
  </si>
  <si>
    <t>OOS P22</t>
  </si>
  <si>
    <t>OOS P11</t>
  </si>
  <si>
    <t>CD-ORM-3035</t>
  </si>
  <si>
    <t>CD-ORM-3036</t>
  </si>
  <si>
    <t>NAA P10</t>
  </si>
  <si>
    <t>NAA P12</t>
  </si>
  <si>
    <t>NAA P15</t>
  </si>
  <si>
    <t>NAA P16</t>
  </si>
  <si>
    <t>NAA P17</t>
  </si>
  <si>
    <t>NAA P21</t>
  </si>
  <si>
    <t>NAA P22</t>
  </si>
  <si>
    <t>NAA P26</t>
  </si>
  <si>
    <t>NAA P27</t>
  </si>
  <si>
    <t>NAA P28</t>
  </si>
  <si>
    <t>CD-ORM-3025</t>
  </si>
  <si>
    <t>CD-ORM-3026</t>
  </si>
  <si>
    <t>CD-ORM-3027</t>
  </si>
  <si>
    <t>CD-ORM-3028</t>
  </si>
  <si>
    <t>CD-ORM-3029</t>
  </si>
  <si>
    <t>CD-ORM-3030</t>
  </si>
  <si>
    <t>CD-ORM-3031</t>
  </si>
  <si>
    <t>CD-ORM-3032</t>
  </si>
  <si>
    <t>CD-ORM-3033</t>
  </si>
  <si>
    <t>CD-ORM-3034</t>
  </si>
  <si>
    <t>Lelystad</t>
  </si>
  <si>
    <t>CD-ORM-1548</t>
  </si>
  <si>
    <t>CD-ORM-1549</t>
  </si>
  <si>
    <t>CD-ORM-1550</t>
  </si>
  <si>
    <t>CD-ORM-1551</t>
  </si>
  <si>
    <t>CD-ORM-1552</t>
  </si>
  <si>
    <t>CD-ORM-1646</t>
  </si>
  <si>
    <t>CD-ORM-1647</t>
  </si>
  <si>
    <t>CD-ORM-1655</t>
  </si>
  <si>
    <t>ML51-A-60-1-030</t>
  </si>
  <si>
    <t>CD-ORM-1656</t>
  </si>
  <si>
    <t>ML51-A-60-1-031</t>
  </si>
  <si>
    <t>CD-ORM-1788</t>
  </si>
  <si>
    <t>ML51-A-60-1-067</t>
  </si>
  <si>
    <t>CD-ORM-1829</t>
  </si>
  <si>
    <t>ML51-A-60-1-068</t>
  </si>
  <si>
    <t>CD-ORM-1836</t>
  </si>
  <si>
    <t>ML51-A-60-1-069</t>
  </si>
  <si>
    <t>CD-ORM-1918</t>
  </si>
  <si>
    <t>SNK37-60-1-025</t>
  </si>
  <si>
    <t>CD-ORM-1919</t>
  </si>
  <si>
    <t>SNK37-60-1-026</t>
  </si>
  <si>
    <t>Steunpunt Lelystad</t>
  </si>
  <si>
    <t>CIRRON SL40-EPZ</t>
  </si>
  <si>
    <t>Stratos 3 70-42 PESN</t>
  </si>
  <si>
    <t>SLQ30178</t>
  </si>
  <si>
    <t>S3B10464</t>
  </si>
  <si>
    <t>S3B10465</t>
  </si>
  <si>
    <t>S3B10466</t>
  </si>
  <si>
    <t>SL40-70-1-021</t>
  </si>
  <si>
    <t>SL40-70-1-022</t>
  </si>
  <si>
    <t>SL-40-70-1-030</t>
  </si>
  <si>
    <t>HAA P11</t>
  </si>
  <si>
    <t>SL40-70-1-014</t>
  </si>
  <si>
    <t>ML51-A.1-70-1-032</t>
  </si>
  <si>
    <t>ML51-A.1-70-1-031</t>
  </si>
  <si>
    <t>SL40-70-1-004</t>
  </si>
  <si>
    <t>SL40-70-1-003</t>
  </si>
  <si>
    <t>SL40-70-1-005</t>
  </si>
  <si>
    <t>SL40-70-1-006</t>
  </si>
  <si>
    <t>SL40-70-1-007</t>
  </si>
  <si>
    <t>SL40-70-1-008</t>
  </si>
  <si>
    <t>SL40-70-1-009</t>
  </si>
  <si>
    <t>RWS kenteken</t>
  </si>
  <si>
    <t>verplicht type tractie</t>
  </si>
  <si>
    <t>soort activa</t>
  </si>
  <si>
    <t>Naam steunpunt</t>
  </si>
  <si>
    <t>verplichte inzet</t>
  </si>
  <si>
    <t>type aandrijving</t>
  </si>
  <si>
    <t>type stekker t.b.v. cabinedoorvoer</t>
  </si>
  <si>
    <t>vrachtauto</t>
  </si>
  <si>
    <t>bedrijfsauto</t>
  </si>
  <si>
    <t>prev+cur</t>
  </si>
  <si>
    <t>naaf</t>
  </si>
  <si>
    <t>n.v.t.</t>
  </si>
  <si>
    <t>Stratos B90-42 PCLN-700</t>
  </si>
  <si>
    <t>prev + cur</t>
  </si>
  <si>
    <t>n.v.t</t>
  </si>
  <si>
    <t>opmerking</t>
  </si>
  <si>
    <t>wiel</t>
  </si>
  <si>
    <t>Vrachtauto</t>
  </si>
  <si>
    <t>ASH 10 polige stekker</t>
  </si>
  <si>
    <t>ASH 10-polige stekker</t>
  </si>
  <si>
    <t>ASH 16-polige stekker</t>
  </si>
  <si>
    <t>NAA S04</t>
  </si>
  <si>
    <t>NAA P30</t>
  </si>
  <si>
    <t>NAA P31</t>
  </si>
  <si>
    <t>OOS P7</t>
  </si>
  <si>
    <t>OOS P8</t>
  </si>
  <si>
    <t>OOS P9</t>
  </si>
  <si>
    <t>OOS P21</t>
  </si>
  <si>
    <t>NAA P18</t>
  </si>
  <si>
    <t>NAA P20</t>
  </si>
  <si>
    <t>NAA P23</t>
  </si>
  <si>
    <t>UIT P02</t>
  </si>
  <si>
    <t>UIT P03</t>
  </si>
  <si>
    <t>UIT P01</t>
  </si>
  <si>
    <t>Bijlage 1</t>
  </si>
  <si>
    <t>Perceel 1</t>
  </si>
  <si>
    <t>Perceel 2</t>
  </si>
  <si>
    <t>Perceel 3</t>
  </si>
  <si>
    <t>Perceel 4</t>
  </si>
  <si>
    <t>WIE S05</t>
  </si>
  <si>
    <t>CD-ORM-2402</t>
  </si>
  <si>
    <t>Epoke AST opzet Naaf 7L</t>
  </si>
  <si>
    <t>ZUI P06</t>
  </si>
  <si>
    <t>HAA P03</t>
  </si>
  <si>
    <t>Cum Ploeg</t>
  </si>
  <si>
    <t>Opmerking</t>
  </si>
  <si>
    <t>NAA P13</t>
  </si>
  <si>
    <t>fietspaden sluizencomplex</t>
  </si>
  <si>
    <t>CD-ORM-3142</t>
  </si>
  <si>
    <t>CD-ORM-3144</t>
  </si>
  <si>
    <t>CD-ORM-3185</t>
  </si>
  <si>
    <t>CD-ORM-3152</t>
  </si>
  <si>
    <t>CD-ORM-3153</t>
  </si>
  <si>
    <t>CD-ORM-3143</t>
  </si>
  <si>
    <t>CD-ORM-3154</t>
  </si>
  <si>
    <t>SL-40-71-1-004</t>
  </si>
  <si>
    <t>SL-40-71-1-005</t>
  </si>
  <si>
    <t>CD-ORM-3145</t>
  </si>
  <si>
    <t>CD-ORM-3138</t>
  </si>
  <si>
    <t>CD-ORM-3140</t>
  </si>
  <si>
    <t>VECTOR ML51-A.1</t>
  </si>
  <si>
    <t>CD-ORM-3137</t>
  </si>
  <si>
    <t>NAA P04</t>
  </si>
  <si>
    <t>ML51-A.1-71-1-017</t>
  </si>
  <si>
    <t>ML51-A.1-71-1-041</t>
  </si>
  <si>
    <t>ML51-A.1-71-1-016</t>
  </si>
  <si>
    <t>CD-ORM-3136</t>
  </si>
  <si>
    <t>NAA P01</t>
  </si>
  <si>
    <t>CD-ORM-3151</t>
  </si>
  <si>
    <t>ML51-A.1-71-1-027</t>
  </si>
  <si>
    <t>ML51-A.1-71-1-015</t>
  </si>
  <si>
    <t>CD-ORM-3150</t>
  </si>
  <si>
    <t>ML51-A.1-71-1-026</t>
  </si>
  <si>
    <t>CD-ORM-3148</t>
  </si>
  <si>
    <t>ML51-A.1-71-1-025</t>
  </si>
  <si>
    <t>CD-ORM-3147</t>
  </si>
  <si>
    <t>ML51-A.1-71-1-042</t>
  </si>
  <si>
    <t>CD-ORM-3187</t>
  </si>
  <si>
    <t>S3B10783</t>
  </si>
  <si>
    <t>CD-ORM-3139</t>
  </si>
  <si>
    <t>ML51-A.1-71-1-018</t>
  </si>
  <si>
    <t>NAA P35</t>
  </si>
  <si>
    <t>NAA P36</t>
  </si>
  <si>
    <t>NAA P37</t>
  </si>
  <si>
    <t>CD-ORM-3156</t>
  </si>
  <si>
    <t>CD-ORM-3183</t>
  </si>
  <si>
    <t>CD-ORM-3184</t>
  </si>
  <si>
    <t>CD-ORM-3155</t>
  </si>
  <si>
    <t>A-1-71-1-037</t>
  </si>
  <si>
    <t>A-1-71-1-038</t>
  </si>
  <si>
    <t>Schagerbrug</t>
  </si>
  <si>
    <t>ML51-A.1-71-1-050</t>
  </si>
  <si>
    <t>ML51-A.1-71-1-031</t>
  </si>
  <si>
    <t>ML51-A.1-71-1-035</t>
  </si>
  <si>
    <t>ML51-A.1-71-1-036</t>
  </si>
  <si>
    <t>SL40-70-1-024</t>
  </si>
  <si>
    <t>SL40-70-1-010</t>
  </si>
  <si>
    <t>SL40-70-1-011</t>
  </si>
  <si>
    <t>Steunpunt Schagerbrug</t>
  </si>
  <si>
    <t>SNK 20297</t>
  </si>
  <si>
    <t>CD-ORM-3186</t>
  </si>
  <si>
    <t>Tag Re</t>
  </si>
  <si>
    <t>Tag Li</t>
  </si>
  <si>
    <t>PL0606</t>
  </si>
  <si>
    <t>PR0605</t>
  </si>
  <si>
    <t>PL0612</t>
  </si>
  <si>
    <t>PR0611</t>
  </si>
  <si>
    <t>PL0622</t>
  </si>
  <si>
    <t>PR0621</t>
  </si>
  <si>
    <t>PL0632</t>
  </si>
  <si>
    <t>PR0631</t>
  </si>
  <si>
    <t>PL0634</t>
  </si>
  <si>
    <t>PR0633</t>
  </si>
  <si>
    <t>PL0642</t>
  </si>
  <si>
    <t>PR0641</t>
  </si>
  <si>
    <t>PL0590</t>
  </si>
  <si>
    <t>PR0589</t>
  </si>
  <si>
    <t>PL0596</t>
  </si>
  <si>
    <t>PR0595</t>
  </si>
  <si>
    <t>PL0598</t>
  </si>
  <si>
    <t>PR0597</t>
  </si>
  <si>
    <t>PL0602</t>
  </si>
  <si>
    <t>PR0601</t>
  </si>
  <si>
    <t>PL0648</t>
  </si>
  <si>
    <t>PR0647</t>
  </si>
  <si>
    <t>PL1060</t>
  </si>
  <si>
    <t>PR1059</t>
  </si>
  <si>
    <t>PL0546</t>
  </si>
  <si>
    <t>PR0545</t>
  </si>
  <si>
    <t>PL0552</t>
  </si>
  <si>
    <t>PR0551</t>
  </si>
  <si>
    <t>PL0554</t>
  </si>
  <si>
    <t>PR0553</t>
  </si>
  <si>
    <t>PL0556</t>
  </si>
  <si>
    <t>PR0555</t>
  </si>
  <si>
    <t>PL0558</t>
  </si>
  <si>
    <t>PR0557</t>
  </si>
  <si>
    <t>PL0560</t>
  </si>
  <si>
    <t>PR0559</t>
  </si>
  <si>
    <t>PL0562</t>
  </si>
  <si>
    <t>PR0561</t>
  </si>
  <si>
    <t>PL0564</t>
  </si>
  <si>
    <t>PR0563</t>
  </si>
  <si>
    <t>PL0566</t>
  </si>
  <si>
    <t>PR0565</t>
  </si>
  <si>
    <t>PL0764</t>
  </si>
  <si>
    <t>PR0763</t>
  </si>
  <si>
    <t>PL0754</t>
  </si>
  <si>
    <t>PR0753</t>
  </si>
  <si>
    <t>PL0756</t>
  </si>
  <si>
    <t>PR0755</t>
  </si>
  <si>
    <t>PL0758</t>
  </si>
  <si>
    <t>PR0757</t>
  </si>
  <si>
    <t>PL0752</t>
  </si>
  <si>
    <t>PR0751</t>
  </si>
  <si>
    <t>PL0750</t>
  </si>
  <si>
    <t>PR0749</t>
  </si>
  <si>
    <t>PL0766</t>
  </si>
  <si>
    <t>PR0765</t>
  </si>
  <si>
    <t>PL0768</t>
  </si>
  <si>
    <t>PR0767</t>
  </si>
  <si>
    <t>PL0770</t>
  </si>
  <si>
    <t>PR0769</t>
  </si>
  <si>
    <t>PL0772</t>
  </si>
  <si>
    <t>PR0771</t>
  </si>
  <si>
    <t>PL0776</t>
  </si>
  <si>
    <t>PR0775</t>
  </si>
  <si>
    <t>PL0774</t>
  </si>
  <si>
    <t>PR0773</t>
  </si>
  <si>
    <t>PL0594</t>
  </si>
  <si>
    <t>NAA P02</t>
  </si>
  <si>
    <t>NAA P05</t>
  </si>
  <si>
    <t>NAA P08</t>
  </si>
  <si>
    <t>PL0600</t>
  </si>
  <si>
    <t>PR0599</t>
  </si>
  <si>
    <t>PR0593</t>
  </si>
  <si>
    <t>PL0610</t>
  </si>
  <si>
    <t>PL0644</t>
  </si>
  <si>
    <t>PL0620</t>
  </si>
  <si>
    <t>PR0619</t>
  </si>
  <si>
    <t>PL1140</t>
  </si>
  <si>
    <t>PR1139</t>
  </si>
  <si>
    <t>PL1142</t>
  </si>
  <si>
    <t>PR1141</t>
  </si>
  <si>
    <t>PL1144</t>
  </si>
  <si>
    <t>PR1143</t>
  </si>
  <si>
    <t>PL1146</t>
  </si>
  <si>
    <t>PR1145</t>
  </si>
  <si>
    <t>PL1148</t>
  </si>
  <si>
    <t>PR1147</t>
  </si>
  <si>
    <t>PL0630</t>
  </si>
  <si>
    <t>PR0629</t>
  </si>
  <si>
    <t>PL0586</t>
  </si>
  <si>
    <t>PR0585</t>
  </si>
  <si>
    <t>PL1150</t>
  </si>
  <si>
    <t>PR1149</t>
  </si>
  <si>
    <t>PL1152</t>
  </si>
  <si>
    <t>PR1151</t>
  </si>
  <si>
    <t>PL0592</t>
  </si>
  <si>
    <t>PR0591</t>
  </si>
  <si>
    <t>PL1154</t>
  </si>
  <si>
    <t>PR1153</t>
  </si>
  <si>
    <t>PL1156</t>
  </si>
  <si>
    <t>PR1155</t>
  </si>
  <si>
    <t>PL1158</t>
  </si>
  <si>
    <t>PR1157</t>
  </si>
  <si>
    <t>PL0588</t>
  </si>
  <si>
    <t>PR0587</t>
  </si>
  <si>
    <t>PL0624</t>
  </si>
  <si>
    <t>PR0623</t>
  </si>
  <si>
    <t>PL0646</t>
  </si>
  <si>
    <t>Zuidoostbeemster</t>
  </si>
  <si>
    <t>PL0780</t>
  </si>
  <si>
    <t>PR0779</t>
  </si>
  <si>
    <t>PL0782</t>
  </si>
  <si>
    <t>PR0781</t>
  </si>
  <si>
    <t>PL0784</t>
  </si>
  <si>
    <t>PR0783</t>
  </si>
  <si>
    <t>PL0786</t>
  </si>
  <si>
    <t>PR0785</t>
  </si>
  <si>
    <t>PL0788</t>
  </si>
  <si>
    <t>PR0787</t>
  </si>
  <si>
    <t>Cumulus HDA25</t>
  </si>
  <si>
    <t>SNK34.1-64-1-079</t>
  </si>
  <si>
    <t>PL0712</t>
  </si>
  <si>
    <t>PR0711</t>
  </si>
  <si>
    <t>SNK34-61-1-006</t>
  </si>
  <si>
    <t>PL0716</t>
  </si>
  <si>
    <t>PR0715</t>
  </si>
  <si>
    <t>SNK34-61-1-007</t>
  </si>
  <si>
    <t>PL0718</t>
  </si>
  <si>
    <t>PR0717</t>
  </si>
  <si>
    <t>SNK34-61-1-008</t>
  </si>
  <si>
    <t>PL0720</t>
  </si>
  <si>
    <t>PR0719</t>
  </si>
  <si>
    <t>PL0722</t>
  </si>
  <si>
    <t>PR0721</t>
  </si>
  <si>
    <t>PL0724</t>
  </si>
  <si>
    <t>Pr0723</t>
  </si>
  <si>
    <t>PL0726</t>
  </si>
  <si>
    <t>PR0725</t>
  </si>
  <si>
    <t>PL0728</t>
  </si>
  <si>
    <t>PR0727</t>
  </si>
  <si>
    <t>PR0731</t>
  </si>
  <si>
    <t>PL0734</t>
  </si>
  <si>
    <t>PR0733</t>
  </si>
  <si>
    <t>PL0736</t>
  </si>
  <si>
    <t>PR0735</t>
  </si>
  <si>
    <t>PR0677</t>
  </si>
  <si>
    <t>PL0680</t>
  </si>
  <si>
    <t>PR0679</t>
  </si>
  <si>
    <t>PL1050</t>
  </si>
  <si>
    <t>PR1049</t>
  </si>
  <si>
    <t>PL1052</t>
  </si>
  <si>
    <t>PR1051</t>
  </si>
  <si>
    <t>PL0684</t>
  </si>
  <si>
    <t>PR0683</t>
  </si>
  <si>
    <t>PL0686</t>
  </si>
  <si>
    <t>PR0685</t>
  </si>
  <si>
    <t>PL0688</t>
  </si>
  <si>
    <t>PR0687</t>
  </si>
  <si>
    <t>Cumulus HD45</t>
  </si>
  <si>
    <t xml:space="preserve">Tag Li </t>
  </si>
  <si>
    <t>PL0694</t>
  </si>
  <si>
    <t>PR0693</t>
  </si>
  <si>
    <t>PL0696</t>
  </si>
  <si>
    <t>PR0695</t>
  </si>
  <si>
    <t>PL0698</t>
  </si>
  <si>
    <t>PR0697</t>
  </si>
  <si>
    <t>PL0700</t>
  </si>
  <si>
    <t>PR0699</t>
  </si>
  <si>
    <t>PL0702</t>
  </si>
  <si>
    <t>PR0701</t>
  </si>
  <si>
    <t>PL0704</t>
  </si>
  <si>
    <t>PR0703</t>
  </si>
  <si>
    <t>PL1056</t>
  </si>
  <si>
    <t>PR1055</t>
  </si>
  <si>
    <t>PL0706</t>
  </si>
  <si>
    <t>PR0705</t>
  </si>
  <si>
    <t>PL0708</t>
  </si>
  <si>
    <t>PR0707</t>
  </si>
  <si>
    <t>PL0650</t>
  </si>
  <si>
    <t>PR0649</t>
  </si>
  <si>
    <t>PL0652</t>
  </si>
  <si>
    <t>PR0651</t>
  </si>
  <si>
    <t>PL0654</t>
  </si>
  <si>
    <t>PR0653</t>
  </si>
  <si>
    <t>PL0656</t>
  </si>
  <si>
    <t>PR0655</t>
  </si>
  <si>
    <t>PL0658</t>
  </si>
  <si>
    <t>PR0657</t>
  </si>
  <si>
    <t>PL0670</t>
  </si>
  <si>
    <t>PR0669</t>
  </si>
  <si>
    <t>PL0672</t>
  </si>
  <si>
    <t>PR0671</t>
  </si>
  <si>
    <t>PL1028</t>
  </si>
  <si>
    <t>PR1027</t>
  </si>
  <si>
    <t>PL1030</t>
  </si>
  <si>
    <t>PR1029</t>
  </si>
  <si>
    <t>PL1032</t>
  </si>
  <si>
    <t>PR1031</t>
  </si>
  <si>
    <t>PL1034</t>
  </si>
  <si>
    <t>PR1033</t>
  </si>
  <si>
    <t>PL1036</t>
  </si>
  <si>
    <t>PR1035</t>
  </si>
  <si>
    <t>PL1038</t>
  </si>
  <si>
    <t>PR1037</t>
  </si>
  <si>
    <t>PL1040</t>
  </si>
  <si>
    <t>PR1039</t>
  </si>
  <si>
    <t>PL1042</t>
  </si>
  <si>
    <t>PR1041</t>
  </si>
  <si>
    <t>PL1044</t>
  </si>
  <si>
    <t>PR1043</t>
  </si>
  <si>
    <t>PL1046</t>
  </si>
  <si>
    <t>PR1045</t>
  </si>
  <si>
    <t>PL1048</t>
  </si>
  <si>
    <t>PR1047</t>
  </si>
  <si>
    <t>SNK20244</t>
  </si>
  <si>
    <t>CD-ORM-3141</t>
  </si>
  <si>
    <t>PL1242</t>
  </si>
  <si>
    <t>PR1243</t>
  </si>
  <si>
    <t>PL1238</t>
  </si>
  <si>
    <t>PL1240</t>
  </si>
  <si>
    <t>PR0645</t>
  </si>
  <si>
    <t>PR1239</t>
  </si>
  <si>
    <t>PR1241</t>
  </si>
  <si>
    <t>PR0643</t>
  </si>
  <si>
    <t>PR0609</t>
  </si>
  <si>
    <t>Verlengkabels</t>
  </si>
  <si>
    <t>geen !</t>
  </si>
  <si>
    <t>SL40-71-1-003</t>
  </si>
  <si>
    <t>PL1054</t>
  </si>
  <si>
    <t>PL0710</t>
  </si>
  <si>
    <t>PL0709</t>
  </si>
  <si>
    <t>PL0730</t>
  </si>
  <si>
    <t>PR0729</t>
  </si>
  <si>
    <t>PL0738</t>
  </si>
  <si>
    <t>PR0737</t>
  </si>
  <si>
    <t>PL1162</t>
  </si>
  <si>
    <t>PR1161</t>
  </si>
  <si>
    <t>PL1164</t>
  </si>
  <si>
    <t>PR1163</t>
  </si>
  <si>
    <t>PL0732</t>
  </si>
  <si>
    <t>PR0747</t>
  </si>
  <si>
    <t>PL0678</t>
  </si>
  <si>
    <t>UIT K01</t>
  </si>
  <si>
    <t>UIT K02</t>
  </si>
  <si>
    <t>UIT K03</t>
  </si>
  <si>
    <t>UIT K04</t>
  </si>
  <si>
    <t>UIT K05</t>
  </si>
  <si>
    <t>S2B 38029</t>
  </si>
  <si>
    <t>S2B38030</t>
  </si>
  <si>
    <t>Riko-RPSP5450</t>
  </si>
  <si>
    <t>LEL K01</t>
  </si>
  <si>
    <t>LEL K02</t>
  </si>
  <si>
    <t>LEL K03</t>
  </si>
  <si>
    <t>LEL K04</t>
  </si>
  <si>
    <t>CD-ORM-3393</t>
  </si>
  <si>
    <t>WIE S01</t>
  </si>
  <si>
    <t>CD-ORM-3391</t>
  </si>
  <si>
    <t>NAA S12</t>
  </si>
  <si>
    <t>NAA S13</t>
  </si>
  <si>
    <t>CD-ORM-3378</t>
  </si>
  <si>
    <t>CD-ORM-3388</t>
  </si>
  <si>
    <t>PL1136</t>
  </si>
  <si>
    <t>PR1135</t>
  </si>
  <si>
    <t>PL1058</t>
  </si>
  <si>
    <t>PR1057</t>
  </si>
  <si>
    <t>PL1138</t>
  </si>
  <si>
    <t>PR1137</t>
  </si>
  <si>
    <t>PL0660</t>
  </si>
  <si>
    <t>PR0659</t>
  </si>
  <si>
    <t>PR0661</t>
  </si>
  <si>
    <t>PL0662</t>
  </si>
  <si>
    <t>PL1258</t>
  </si>
  <si>
    <t>PR1259</t>
  </si>
  <si>
    <t>PL1260</t>
  </si>
  <si>
    <t>PR1261</t>
  </si>
  <si>
    <t>PL1262</t>
  </si>
  <si>
    <t>PR1263</t>
  </si>
  <si>
    <t>PL1254</t>
  </si>
  <si>
    <t>PL1256</t>
  </si>
  <si>
    <t>PR1257</t>
  </si>
  <si>
    <t>PR1255</t>
  </si>
  <si>
    <t>PL1246</t>
  </si>
  <si>
    <t>PR1247</t>
  </si>
  <si>
    <t>PL0740</t>
  </si>
  <si>
    <t>PR0739</t>
  </si>
  <si>
    <t>PL1053</t>
  </si>
  <si>
    <t>PL0748</t>
  </si>
  <si>
    <t>S2B11463</t>
  </si>
  <si>
    <t>Stratos B70-42 PESN-700</t>
  </si>
  <si>
    <t>Syntos 11-21 AWESN</t>
  </si>
  <si>
    <t>Y3B10365</t>
  </si>
  <si>
    <t>Syntos 11-24 PESN</t>
  </si>
  <si>
    <t>Y3B10368</t>
  </si>
  <si>
    <t>Y3B10369</t>
  </si>
  <si>
    <t>niet mog</t>
  </si>
  <si>
    <t>CD-ORM-3434</t>
  </si>
  <si>
    <t>OOS S02</t>
  </si>
  <si>
    <t>OOS S04</t>
  </si>
  <si>
    <t>OOS S05</t>
  </si>
  <si>
    <t>OOS S06</t>
  </si>
  <si>
    <t>OOS S10</t>
  </si>
  <si>
    <t>CD-ORM-3433</t>
  </si>
  <si>
    <t>OOS P28</t>
  </si>
  <si>
    <t>CD-ORM-3461</t>
  </si>
  <si>
    <t>OOS P29</t>
  </si>
  <si>
    <t>CD-ORM-3432</t>
  </si>
  <si>
    <t>NAA P34</t>
  </si>
  <si>
    <t>LEL P01</t>
  </si>
  <si>
    <t>CD-ORM-3629</t>
  </si>
  <si>
    <t>CD-ORM-3621</t>
  </si>
  <si>
    <t>LEL P02</t>
  </si>
  <si>
    <t>LEL P03</t>
  </si>
  <si>
    <t>CD-ORM-3622</t>
  </si>
  <si>
    <t>CD-ORM-3506</t>
  </si>
  <si>
    <t>CD-ORM-3507</t>
  </si>
  <si>
    <t>CD-ORM-3508</t>
  </si>
  <si>
    <t>LEL P04</t>
  </si>
  <si>
    <t>LEL P05</t>
  </si>
  <si>
    <t>LEL P06</t>
  </si>
  <si>
    <t>CD-ORM-3458</t>
  </si>
  <si>
    <t>CD-ORM-3459</t>
  </si>
  <si>
    <t>CD-ORM-3460</t>
  </si>
  <si>
    <t>CD-ORM-3532</t>
  </si>
  <si>
    <t>CD-ORM-3548</t>
  </si>
  <si>
    <t>LEL S01</t>
  </si>
  <si>
    <t>LEL S02</t>
  </si>
  <si>
    <t>SL40-73-1-058</t>
  </si>
  <si>
    <t>LEL P09</t>
  </si>
  <si>
    <t>SL40-73-1-059</t>
  </si>
  <si>
    <t>LEL P08</t>
  </si>
  <si>
    <t>SL40-73-1-060</t>
  </si>
  <si>
    <t>S3B11974</t>
  </si>
  <si>
    <t>LEL P07</t>
  </si>
  <si>
    <t>SL40-73-1-071</t>
  </si>
  <si>
    <t>SNK 34-EPZ</t>
  </si>
  <si>
    <t>SNK34.2-73-1-003</t>
  </si>
  <si>
    <t>was H3 (NAA P34)</t>
  </si>
  <si>
    <t>SNK24.2-73-1-029</t>
  </si>
  <si>
    <t>SNK 24-EPZ</t>
  </si>
  <si>
    <t>S3B12047</t>
  </si>
  <si>
    <t>S3B12045</t>
  </si>
  <si>
    <t>S3B12049</t>
  </si>
  <si>
    <t>S3B12048</t>
  </si>
  <si>
    <t>S3B12046</t>
  </si>
  <si>
    <t>SNK24.2-73-1-028</t>
  </si>
  <si>
    <t>ML51-A.1-73-1-038</t>
  </si>
  <si>
    <t>ML51-A.1-73-1-037</t>
  </si>
  <si>
    <t>SL40-73-1-118</t>
  </si>
  <si>
    <t>SL40-73-1-119</t>
  </si>
  <si>
    <t>ML51-A.1-73-1-039</t>
  </si>
  <si>
    <t>S3B11975</t>
  </si>
  <si>
    <t>Stratos B90-42 PESN-700</t>
  </si>
  <si>
    <t>Afsluitdijk (TIJD.)</t>
  </si>
  <si>
    <t>SNK 330-R-EPZ</t>
  </si>
  <si>
    <t>v/h Breda</t>
  </si>
  <si>
    <t>P50</t>
  </si>
  <si>
    <t>P51</t>
  </si>
  <si>
    <t>CD-ORM-0922</t>
  </si>
  <si>
    <t>CD-ORM-0923</t>
  </si>
  <si>
    <t>ML51-A.1-73-1-045</t>
  </si>
  <si>
    <t>PL0548</t>
  </si>
  <si>
    <t>PR0547</t>
  </si>
  <si>
    <t>PL0550</t>
  </si>
  <si>
    <t>PR0549</t>
  </si>
  <si>
    <t>PL0681</t>
  </si>
  <si>
    <t>PR0682</t>
  </si>
  <si>
    <t>PL0664</t>
  </si>
  <si>
    <t>PR0663</t>
  </si>
  <si>
    <t>PL1384</t>
  </si>
  <si>
    <t>PR1383</t>
  </si>
  <si>
    <t>PL1388</t>
  </si>
  <si>
    <t>PR1387</t>
  </si>
  <si>
    <t>PL1390</t>
  </si>
  <si>
    <t>PR1389</t>
  </si>
  <si>
    <t>PL1392</t>
  </si>
  <si>
    <t>PR1391</t>
  </si>
  <si>
    <t>PL1394</t>
  </si>
  <si>
    <t>PR1393</t>
  </si>
  <si>
    <t>CD-ORM-1886</t>
  </si>
  <si>
    <t>FHP44</t>
  </si>
  <si>
    <t>SNK37.1-64-1-013</t>
  </si>
  <si>
    <t>v/h Harlingen</t>
  </si>
  <si>
    <t>v/h Joure</t>
  </si>
  <si>
    <t>CD-ORM-0976</t>
  </si>
  <si>
    <t>HP-10</t>
  </si>
  <si>
    <t>T0012</t>
  </si>
  <si>
    <t>T0011</t>
  </si>
  <si>
    <t>SNK20506</t>
  </si>
  <si>
    <t>v/h Herveld</t>
  </si>
  <si>
    <t>SCH 04 (57-WS-XR)</t>
  </si>
  <si>
    <t>OOS S01</t>
  </si>
  <si>
    <t>OOS S09</t>
  </si>
  <si>
    <t>SCH P09</t>
  </si>
  <si>
    <t>SCH P06</t>
  </si>
  <si>
    <t>ZUI S02</t>
  </si>
  <si>
    <t>CD-ORM-3739</t>
  </si>
  <si>
    <t>CD-ORM-3738</t>
  </si>
  <si>
    <t>CD-ORM-3736</t>
  </si>
  <si>
    <t>CD-ORM-3737</t>
  </si>
  <si>
    <t>Vredenburghweg 4</t>
  </si>
  <si>
    <t>1461 GT</t>
  </si>
  <si>
    <t>Haarlemmerstraatweg 179</t>
  </si>
  <si>
    <t>2065 AE</t>
  </si>
  <si>
    <t>Westerwerf 21</t>
  </si>
  <si>
    <t>1911 JA</t>
  </si>
  <si>
    <t>Schagerweg 1</t>
  </si>
  <si>
    <t xml:space="preserve">1751 DA </t>
  </si>
  <si>
    <t>Westkolkdijk 7</t>
  </si>
  <si>
    <t>1511 HZ</t>
  </si>
  <si>
    <t>Amsterdamsestraatweg 51</t>
  </si>
  <si>
    <t>1411 AX</t>
  </si>
  <si>
    <t xml:space="preserve"> (ingang IJsselmeerweg)</t>
  </si>
  <si>
    <t>Pascalllaan 2</t>
  </si>
  <si>
    <t>8218 NJ</t>
  </si>
  <si>
    <t>Medemblikkerweg 2</t>
  </si>
  <si>
    <t>1771 SC</t>
  </si>
  <si>
    <t>tags zoek (niet noodzakelijk, altijd in combi strooier)</t>
  </si>
  <si>
    <t>tags?</t>
  </si>
  <si>
    <r>
      <t xml:space="preserve">SNK 270-R EPZ.24V </t>
    </r>
    <r>
      <rPr>
        <sz val="8"/>
        <rFont val="Verdana"/>
        <family val="2"/>
      </rPr>
      <t>(2e typepl. SNK30-60-1-008 SNK30)</t>
    </r>
  </si>
  <si>
    <t>CD-ORM-3636</t>
  </si>
  <si>
    <t>SCH S5 HK</t>
  </si>
  <si>
    <t>Stratos B50-36 PESN-700</t>
  </si>
  <si>
    <t>S3B12054</t>
  </si>
  <si>
    <t>PL0778</t>
  </si>
  <si>
    <t>PR0777</t>
  </si>
  <si>
    <t>geen!</t>
  </si>
  <si>
    <t>S3B12479</t>
  </si>
  <si>
    <r>
      <t xml:space="preserve">SCH RWS K01 </t>
    </r>
    <r>
      <rPr>
        <sz val="9"/>
        <rFont val="Verdana"/>
        <family val="2"/>
      </rPr>
      <t>(01)</t>
    </r>
  </si>
  <si>
    <r>
      <t>SCH RWS K02</t>
    </r>
    <r>
      <rPr>
        <sz val="9"/>
        <rFont val="Verdana"/>
        <family val="2"/>
      </rPr>
      <t xml:space="preserve"> (02)</t>
    </r>
  </si>
  <si>
    <r>
      <t xml:space="preserve">SCH RWS K03 </t>
    </r>
    <r>
      <rPr>
        <sz val="9"/>
        <rFont val="Verdana"/>
        <family val="2"/>
      </rPr>
      <t>(03)</t>
    </r>
  </si>
  <si>
    <r>
      <t xml:space="preserve">SCH RWS K04 </t>
    </r>
    <r>
      <rPr>
        <sz val="9"/>
        <rFont val="Verdana"/>
        <family val="2"/>
      </rPr>
      <t>(04)</t>
    </r>
  </si>
  <si>
    <r>
      <t xml:space="preserve">SCH RWS K05 </t>
    </r>
    <r>
      <rPr>
        <sz val="9"/>
        <rFont val="Verdana"/>
        <family val="2"/>
      </rPr>
      <t>(05)</t>
    </r>
  </si>
  <si>
    <t>ZUI S05</t>
  </si>
  <si>
    <t>S3B12481</t>
  </si>
  <si>
    <t>S3B12480</t>
  </si>
  <si>
    <t>A</t>
  </si>
  <si>
    <t>autol</t>
  </si>
  <si>
    <t>LRB 38.10.G</t>
  </si>
  <si>
    <t>LRB 36.12.G</t>
  </si>
  <si>
    <t>1150+50</t>
  </si>
  <si>
    <t>Epoke Sirius AST-7L Naaf</t>
  </si>
  <si>
    <t>SNK 21.1</t>
  </si>
  <si>
    <t>1585 + 55</t>
  </si>
  <si>
    <t>1575 + 55</t>
  </si>
  <si>
    <t>ML51-A-60-1-027</t>
  </si>
  <si>
    <t>ML51-A-60-1-023</t>
  </si>
  <si>
    <t>ML51-A-60-1-024</t>
  </si>
  <si>
    <t>ML51-A-60-1-028</t>
  </si>
  <si>
    <t>1580+56</t>
  </si>
  <si>
    <t>1575+55</t>
  </si>
  <si>
    <t>1575+52</t>
  </si>
  <si>
    <t>ML 51-A-61-1-007</t>
  </si>
  <si>
    <t>SNK 34.1</t>
  </si>
  <si>
    <t>ML 51-A.1</t>
  </si>
  <si>
    <t>ML 51-A-61-1-008</t>
  </si>
  <si>
    <t>SNK 34</t>
  </si>
  <si>
    <t>ML 51-A-61-1-010</t>
  </si>
  <si>
    <t>ML 51-A-61-1-009</t>
  </si>
  <si>
    <t>ML 51-A-61-1-006</t>
  </si>
  <si>
    <t>SNK 24.2</t>
  </si>
  <si>
    <t>SNK24.2-71-1-002</t>
  </si>
  <si>
    <t>1550+48</t>
  </si>
  <si>
    <t>SNK 300 EPZ/ SNK 34</t>
  </si>
  <si>
    <t>SNK 30</t>
  </si>
  <si>
    <t>HF153087</t>
  </si>
  <si>
    <t>ML A-61-1-013</t>
  </si>
  <si>
    <t>ML A-61-1-011</t>
  </si>
  <si>
    <t>Ml A-62-1-053</t>
  </si>
  <si>
    <t>PL0742</t>
  </si>
  <si>
    <t>PR0741</t>
  </si>
  <si>
    <t>CD-ORM-2094</t>
  </si>
  <si>
    <t>FJP-62</t>
  </si>
  <si>
    <t>SNK371651010</t>
  </si>
  <si>
    <t>CD-ORM-3799</t>
  </si>
  <si>
    <t>SNK30.2-74-1-011</t>
  </si>
  <si>
    <t>CD-ORM-3800</t>
  </si>
  <si>
    <t>SNK30.2-74-1-012</t>
  </si>
  <si>
    <t>SNK 30.2</t>
  </si>
  <si>
    <t>S3B12502</t>
  </si>
  <si>
    <t>ZUI S03</t>
  </si>
  <si>
    <t>ZUI S04</t>
  </si>
  <si>
    <t>lengte</t>
  </si>
  <si>
    <t>nr</t>
  </si>
  <si>
    <t>item</t>
  </si>
  <si>
    <t>WIE K01</t>
  </si>
  <si>
    <t>WIE K02</t>
  </si>
  <si>
    <t>WIE K03</t>
  </si>
  <si>
    <t>WIE K04</t>
  </si>
  <si>
    <t>WIE K05</t>
  </si>
  <si>
    <t>WIE K06</t>
  </si>
  <si>
    <t>WIE K07</t>
  </si>
  <si>
    <t>WIE K08</t>
  </si>
  <si>
    <t>ZUI K01</t>
  </si>
  <si>
    <t>ZUI K02</t>
  </si>
  <si>
    <t>ZUI K03</t>
  </si>
  <si>
    <t>ZUI K04</t>
  </si>
  <si>
    <t>ZUI K05</t>
  </si>
  <si>
    <t>HAA K01</t>
  </si>
  <si>
    <t>HAA K02</t>
  </si>
  <si>
    <t>HAA K03</t>
  </si>
  <si>
    <t>HAA K04</t>
  </si>
  <si>
    <t>HAA K05</t>
  </si>
  <si>
    <t>HAA K06</t>
  </si>
  <si>
    <t>HAA K07</t>
  </si>
  <si>
    <r>
      <t xml:space="preserve">OOS RWS K01 </t>
    </r>
    <r>
      <rPr>
        <sz val="9"/>
        <rFont val="Verdana"/>
        <family val="2"/>
      </rPr>
      <t>(01)</t>
    </r>
  </si>
  <si>
    <r>
      <t xml:space="preserve">OOS RWS K02 </t>
    </r>
    <r>
      <rPr>
        <sz val="9"/>
        <rFont val="Verdana"/>
        <family val="2"/>
      </rPr>
      <t>(02)</t>
    </r>
  </si>
  <si>
    <r>
      <t xml:space="preserve">OOS RWS K03 </t>
    </r>
    <r>
      <rPr>
        <sz val="9"/>
        <rFont val="Verdana"/>
        <family val="2"/>
      </rPr>
      <t>(03)</t>
    </r>
  </si>
  <si>
    <r>
      <t xml:space="preserve">OOS RWS K04 </t>
    </r>
    <r>
      <rPr>
        <sz val="9"/>
        <rFont val="Verdana"/>
        <family val="2"/>
      </rPr>
      <t>(04)</t>
    </r>
  </si>
  <si>
    <r>
      <t xml:space="preserve">OOS RWS K05 </t>
    </r>
    <r>
      <rPr>
        <sz val="9"/>
        <rFont val="Verdana"/>
        <family val="2"/>
      </rPr>
      <t>(05)</t>
    </r>
  </si>
  <si>
    <r>
      <t xml:space="preserve">OOS RWS K06 </t>
    </r>
    <r>
      <rPr>
        <sz val="9"/>
        <rFont val="Verdana"/>
        <family val="2"/>
      </rPr>
      <t>(06)</t>
    </r>
  </si>
  <si>
    <r>
      <t xml:space="preserve">OOS RWS K07 </t>
    </r>
    <r>
      <rPr>
        <sz val="9"/>
        <rFont val="Verdana"/>
        <family val="2"/>
      </rPr>
      <t>(07)</t>
    </r>
  </si>
  <si>
    <r>
      <t xml:space="preserve">OOS RWS K08 </t>
    </r>
    <r>
      <rPr>
        <sz val="9"/>
        <rFont val="Verdana"/>
        <family val="2"/>
      </rPr>
      <t>(08)</t>
    </r>
  </si>
  <si>
    <t>LEL K05</t>
  </si>
  <si>
    <t>LEL K06</t>
  </si>
  <si>
    <t>LEL K07</t>
  </si>
  <si>
    <t>LEL K08</t>
  </si>
  <si>
    <t>nog registeren</t>
  </si>
  <si>
    <t>NAA K01</t>
  </si>
  <si>
    <t>NAA K02</t>
  </si>
  <si>
    <t>NAA K03</t>
  </si>
  <si>
    <t>NAA K04</t>
  </si>
  <si>
    <t>NAA K05</t>
  </si>
  <si>
    <t>NAA K06</t>
  </si>
  <si>
    <t>NAA K07</t>
  </si>
  <si>
    <t>NAA K08</t>
  </si>
  <si>
    <t>NAA K09</t>
  </si>
  <si>
    <t>NAA K10</t>
  </si>
  <si>
    <t>NAA K11</t>
  </si>
  <si>
    <t>NAA K12</t>
  </si>
  <si>
    <t>NAA K13</t>
  </si>
  <si>
    <t>NAA K14</t>
  </si>
  <si>
    <t>NAA K15</t>
  </si>
  <si>
    <t>NAA K16</t>
  </si>
  <si>
    <t>tbv leegdraaien</t>
  </si>
  <si>
    <t>opm</t>
  </si>
  <si>
    <t>PL1386</t>
  </si>
  <si>
    <t>PR1385</t>
  </si>
  <si>
    <t>Stratos 90-42 PESN 700</t>
  </si>
  <si>
    <t>Stratos B70-42 PESN 700</t>
  </si>
  <si>
    <t>STRALIQ 125-55 PCNL spary</t>
  </si>
  <si>
    <t>Stratos B90-40 PCNL-700</t>
  </si>
  <si>
    <t>Stratos B90-40 PCLN-700</t>
  </si>
  <si>
    <r>
      <t xml:space="preserve">OOS RWS K09 </t>
    </r>
    <r>
      <rPr>
        <sz val="9"/>
        <rFont val="Verdana"/>
        <family val="2"/>
      </rPr>
      <t>(09)</t>
    </r>
  </si>
  <si>
    <r>
      <t xml:space="preserve">OOS RWS K10 </t>
    </r>
    <r>
      <rPr>
        <sz val="9"/>
        <rFont val="Verdana"/>
        <family val="2"/>
      </rPr>
      <t>(10)</t>
    </r>
  </si>
  <si>
    <t>WIE P07</t>
  </si>
  <si>
    <t>WIE P06</t>
  </si>
  <si>
    <t>A7- Hoorn-Den Oever</t>
  </si>
  <si>
    <t>Afsluitdijk fietspad</t>
  </si>
  <si>
    <t>werkzaamheden Afsluitdijk 2025</t>
  </si>
  <si>
    <t>ZUI P05</t>
  </si>
  <si>
    <t>ZUI P07</t>
  </si>
  <si>
    <t>HAA S04</t>
  </si>
  <si>
    <t>HAA S06</t>
  </si>
  <si>
    <t>SCH P01</t>
  </si>
  <si>
    <t>SCH P02</t>
  </si>
  <si>
    <t>SCH P03</t>
  </si>
  <si>
    <t>SCH P07</t>
  </si>
  <si>
    <t>waarvan 3st 15 meter</t>
  </si>
  <si>
    <t>NAA S03</t>
  </si>
  <si>
    <t>NAA S07</t>
  </si>
  <si>
    <t>NAA S09</t>
  </si>
  <si>
    <t>NAA P11</t>
  </si>
  <si>
    <t>NAA P14</t>
  </si>
  <si>
    <t>NAA P19</t>
  </si>
  <si>
    <t>NAA P24</t>
  </si>
  <si>
    <t>NAA P25</t>
  </si>
  <si>
    <t>NAA P29</t>
  </si>
  <si>
    <t>NAA P03</t>
  </si>
  <si>
    <t>NAA P06</t>
  </si>
  <si>
    <t>NAA P07</t>
  </si>
  <si>
    <t>NAA P09</t>
  </si>
  <si>
    <t>NAA P33</t>
  </si>
  <si>
    <t>LEL P10</t>
  </si>
  <si>
    <t>OOS P02</t>
  </si>
  <si>
    <t>OOS P03</t>
  </si>
  <si>
    <t>OOS P04</t>
  </si>
  <si>
    <t>OOS P05</t>
  </si>
  <si>
    <t>extra stekker richting-aanwijzers</t>
  </si>
  <si>
    <t>x</t>
  </si>
  <si>
    <t>CD-ORM-3850</t>
  </si>
  <si>
    <t>SNK30.2-75-1-008</t>
  </si>
  <si>
    <t>SNK 30 EPZ</t>
  </si>
  <si>
    <t>SNK30.2-75-1-009</t>
  </si>
  <si>
    <t>SNK30.2-75-1-007</t>
  </si>
  <si>
    <t>CD-ORM-3849</t>
  </si>
  <si>
    <t>SNK30.2-75-1-006</t>
  </si>
  <si>
    <t>CD-ORM-3848</t>
  </si>
  <si>
    <t>CD-ORM-3851</t>
  </si>
  <si>
    <t>Kabels</t>
  </si>
  <si>
    <t>CD-ORM-3872</t>
  </si>
  <si>
    <t>Y3B10650</t>
  </si>
  <si>
    <t>motorstrooier</t>
  </si>
  <si>
    <t>hydrauliek</t>
  </si>
  <si>
    <t>Haarlemmerliede Sluizenstrooier klein 2</t>
  </si>
  <si>
    <t>Haarlemmerliede 1 - 3</t>
  </si>
  <si>
    <t>Haarlemmerliede Sluizenstrooier groot</t>
  </si>
  <si>
    <t>Haarlemmerliede 3 - 3</t>
  </si>
  <si>
    <t>Haarlemmerliede 2 - 3</t>
  </si>
  <si>
    <t>Haarlemmerliede Sluizenstrooier klein 1</t>
  </si>
  <si>
    <t>Haarlemmerliede RWS Klein</t>
  </si>
  <si>
    <t>Schagen 3 - 5</t>
  </si>
  <si>
    <t>Schagen 4 - 5</t>
  </si>
  <si>
    <t>Schagen 2 - 5</t>
  </si>
  <si>
    <t>Schagen 5 - 5</t>
  </si>
  <si>
    <t>Schagen 1 - 5</t>
  </si>
  <si>
    <t>Schagen FP 2 - 2</t>
  </si>
  <si>
    <t>Schagen FP 1 - 2</t>
  </si>
  <si>
    <t>Uitgeest 2 - 4</t>
  </si>
  <si>
    <t>Uitgeest 4 - 4</t>
  </si>
  <si>
    <t>Uitgeest 3 - 4</t>
  </si>
  <si>
    <t>Uitgeest 1 - 4</t>
  </si>
  <si>
    <t>inzet zonder strooier</t>
  </si>
  <si>
    <t>VW</t>
  </si>
  <si>
    <t>BA</t>
  </si>
  <si>
    <t>Wieringerwerf 2 - 3</t>
  </si>
  <si>
    <t>Wieringerwerf 3 - 3</t>
  </si>
  <si>
    <t>Wieringerwerf 1 - 3</t>
  </si>
  <si>
    <t>Afsluitdijk FP 1</t>
  </si>
  <si>
    <t>Afsluitdijk 1 - 2</t>
  </si>
  <si>
    <t>Afsluitdijk 2 - 2</t>
  </si>
  <si>
    <t>vrachtauto*</t>
  </si>
  <si>
    <t>bedrijfsauto**</t>
  </si>
  <si>
    <t>*) preventief wordt sproeier WIE S08 ingezet, bij sneeuw/ijzel wordt deze vervangen door strooier W4</t>
  </si>
  <si>
    <t>**) beperkte breedte rijbaan t.h.v. sluizencomplex voor in te zetten bedrijfsauto</t>
  </si>
  <si>
    <t>vrachtauto***</t>
  </si>
  <si>
    <t>***) in verband met werkzaamheden Afsluitdijk worden voor de duur van de werkzaamheden smallere ploegen ingezet</t>
  </si>
  <si>
    <t>Zuidoostbeemster 40 - 1</t>
  </si>
  <si>
    <t>Zuidoostbeemster 40 - 3</t>
  </si>
  <si>
    <t>Zuidoostbeemster 40 - 2</t>
  </si>
  <si>
    <t>Preventieve routes</t>
  </si>
  <si>
    <t>tractie</t>
  </si>
  <si>
    <t>CD-ORM-3740</t>
  </si>
  <si>
    <t>CD-ORM-3741</t>
  </si>
  <si>
    <t>CD-ORM-3742</t>
  </si>
  <si>
    <t>CD-ORM-3743</t>
  </si>
  <si>
    <t>CD-ORM-3744</t>
  </si>
  <si>
    <t>CD-ORM-3745</t>
  </si>
  <si>
    <t>Oostzaan 9 - 9 Oranjesluizen</t>
  </si>
  <si>
    <t>Oostzaan 6 - 9</t>
  </si>
  <si>
    <t>Oostzaan 2 - 9</t>
  </si>
  <si>
    <t>Oostzaan 7 - 9</t>
  </si>
  <si>
    <t>Oostzaan 3 - 9</t>
  </si>
  <si>
    <t>Oostzaan 5 - 9</t>
  </si>
  <si>
    <t>Oostzaan 4 - 9</t>
  </si>
  <si>
    <t>Oostzaan 1 - 9</t>
  </si>
  <si>
    <t>Oostzaan 8 - 9</t>
  </si>
  <si>
    <t>Oostzaan 9 - 9</t>
  </si>
  <si>
    <t>Lelystad 4 - 6 2022</t>
  </si>
  <si>
    <t>Lelystad 2 - 6 2022</t>
  </si>
  <si>
    <t>Lelystad 3 - 6 2022</t>
  </si>
  <si>
    <t>Lelystad 5 - 6 2022</t>
  </si>
  <si>
    <t>Lelystad 1 - 6 2022</t>
  </si>
  <si>
    <t>Lelystad 6 - 6 2022</t>
  </si>
  <si>
    <t>Naarden 1 - 7 2022</t>
  </si>
  <si>
    <t>Naarden 2 - 7 2022</t>
  </si>
  <si>
    <t>Naarden 3 - 7 2022</t>
  </si>
  <si>
    <t>Naarden 4 - 7 2022</t>
  </si>
  <si>
    <t>Naarden 5 - 7 2022</t>
  </si>
  <si>
    <t>Naarden 6 - 7 2022</t>
  </si>
  <si>
    <t>Naarden 7 - 7 2022</t>
  </si>
  <si>
    <t>Wisselstrook Ocht/midd 1-2 2022</t>
  </si>
  <si>
    <t>Wisselstrook Ocht/midd 2-2 2022</t>
  </si>
  <si>
    <t>Naarden Bruggenroute</t>
  </si>
  <si>
    <t>Bruggen Afsluitdijk</t>
  </si>
  <si>
    <t>Preventieve routes (brug)</t>
  </si>
  <si>
    <t>Naarden klein 1</t>
  </si>
  <si>
    <t>CD-ORM-3865</t>
  </si>
  <si>
    <t>*</t>
  </si>
  <si>
    <t>**</t>
  </si>
  <si>
    <t>CD-ORM-3870</t>
  </si>
  <si>
    <t>SL40-75-1-034</t>
  </si>
  <si>
    <t>SL40-75-1-033</t>
  </si>
  <si>
    <t>CD-ORM-3869</t>
  </si>
  <si>
    <t>CD-ORM-3858</t>
  </si>
  <si>
    <t>SL40-75-1-022</t>
  </si>
  <si>
    <t>CD-ORM-3859</t>
  </si>
  <si>
    <t>SL40-75-1-023</t>
  </si>
  <si>
    <t>CD-ORM-3860</t>
  </si>
  <si>
    <t>SL40-75-1-024</t>
  </si>
  <si>
    <t>SL40-75-1-025</t>
  </si>
  <si>
    <t>CD-ORM-3861</t>
  </si>
  <si>
    <t>SL40-75-1-016</t>
  </si>
  <si>
    <t>CD-ORM-3852</t>
  </si>
  <si>
    <t>CD-ORM-3853</t>
  </si>
  <si>
    <t>SL40-75-1-017</t>
  </si>
  <si>
    <t>CD-ORM-3854</t>
  </si>
  <si>
    <t>SL40-75-1-018</t>
  </si>
  <si>
    <t>CD-ORM-3855</t>
  </si>
  <si>
    <t>SL40-75-1-019</t>
  </si>
  <si>
    <t>CD-ORM-3856</t>
  </si>
  <si>
    <t>SL40-75-1-020</t>
  </si>
  <si>
    <t>CD-ORM-3857</t>
  </si>
  <si>
    <t>SL40-75-1-021</t>
  </si>
  <si>
    <t>SL40-75-1-030</t>
  </si>
  <si>
    <t>CD-ORM-3866</t>
  </si>
  <si>
    <t>CD-ORM-3862</t>
  </si>
  <si>
    <t>SL40-75-1-026</t>
  </si>
  <si>
    <t>SL40-75-1-027</t>
  </si>
  <si>
    <t>SL40-75-1-028</t>
  </si>
  <si>
    <t>CD-ORM-3863</t>
  </si>
  <si>
    <t>CD-ORM-3864</t>
  </si>
  <si>
    <t>SL40-75-1-029</t>
  </si>
  <si>
    <t>CD-ORM-3867</t>
  </si>
  <si>
    <t>CD-ORM-3868</t>
  </si>
  <si>
    <t>SL40-75-1-031</t>
  </si>
  <si>
    <t>SL40-75-1-032</t>
  </si>
  <si>
    <t>SNK20246</t>
  </si>
  <si>
    <t>SNK20247</t>
  </si>
  <si>
    <t>001264</t>
  </si>
  <si>
    <t>001265</t>
  </si>
  <si>
    <t>001266</t>
  </si>
  <si>
    <t>001267</t>
  </si>
  <si>
    <t>inzet op - en afritten</t>
  </si>
  <si>
    <t>CD-ORM-3874</t>
  </si>
  <si>
    <t>STRATOS 70-42 PESN</t>
  </si>
  <si>
    <t>S3B12984</t>
  </si>
  <si>
    <t>CD-ORM-3871</t>
  </si>
  <si>
    <t>CD-ORM-3875</t>
  </si>
  <si>
    <t>S3B12985</t>
  </si>
  <si>
    <t>CD-ORM-3873</t>
  </si>
  <si>
    <t>S3B12982</t>
  </si>
  <si>
    <t>OOS P06</t>
  </si>
  <si>
    <t>OOS P1</t>
  </si>
  <si>
    <t>OOS P10</t>
  </si>
  <si>
    <t>SL40-75-1-038</t>
  </si>
  <si>
    <t>Zaak ID. 31164094 Uitvoeringscontract Noord-Holland</t>
  </si>
  <si>
    <t>geplande mogelijke vervanging</t>
  </si>
  <si>
    <t>Kenteken (tractie)</t>
  </si>
  <si>
    <t>Kenteken oplegger (indien van toepassing)</t>
  </si>
  <si>
    <t>Naam transporteur</t>
  </si>
  <si>
    <t>Tractie massa rijklaar</t>
  </si>
  <si>
    <t>Toegestane maximum massa</t>
  </si>
  <si>
    <t>In te vullen als bijlage bij uitvoeringsplan</t>
  </si>
  <si>
    <t>traject</t>
  </si>
  <si>
    <t>gewicht sneeuwploeg</t>
  </si>
  <si>
    <t>Minimaal verplichte cateorie DIN-plaat</t>
  </si>
  <si>
    <t>Cat 1- 600</t>
  </si>
  <si>
    <t>Cat 2a-1600</t>
  </si>
  <si>
    <t xml:space="preserve"> Cat 2-1200</t>
  </si>
  <si>
    <t>Cat 3-1800</t>
  </si>
  <si>
    <t>Cat 2-1200</t>
  </si>
  <si>
    <t xml:space="preserve">Cat 1- 600 </t>
  </si>
  <si>
    <t xml:space="preserve">Cat 3-1800 </t>
  </si>
  <si>
    <t xml:space="preserve"> Cat 1- 600</t>
  </si>
  <si>
    <t xml:space="preserve"> Cat 3-1800 </t>
  </si>
  <si>
    <t>met PIJL-figuratie, inzet wisselbaan</t>
  </si>
  <si>
    <t>Minimaal verplichte categorie DIN-plaat</t>
  </si>
  <si>
    <t>tbv strooier</t>
  </si>
  <si>
    <t>S3B12496</t>
  </si>
  <si>
    <t>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</si>
  <si>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SR 10-polige stekker</t>
  </si>
  <si>
    <t>9m3</t>
  </si>
  <si>
    <t>kg/m3</t>
  </si>
  <si>
    <t>droog zout</t>
  </si>
  <si>
    <t>natte component</t>
  </si>
  <si>
    <t>m3</t>
  </si>
  <si>
    <t>strooier</t>
  </si>
  <si>
    <t>kg</t>
  </si>
  <si>
    <t>1.1</t>
  </si>
  <si>
    <t>0.8</t>
  </si>
  <si>
    <t>5m3</t>
  </si>
  <si>
    <t>combi</t>
  </si>
  <si>
    <t>Eigen gewicht</t>
  </si>
  <si>
    <t>totaal dooimiddel</t>
  </si>
  <si>
    <t>gewicht strooier +dooimiddel</t>
  </si>
  <si>
    <t>SCH S1</t>
  </si>
  <si>
    <t>Liter</t>
  </si>
  <si>
    <t>Stratos B11-24 BCL-350</t>
  </si>
  <si>
    <t>Stratos B08L-27 PCLN-350</t>
  </si>
  <si>
    <t>(motorstrooier)</t>
  </si>
  <si>
    <t>Inhoud/Breedte (m3)</t>
  </si>
  <si>
    <t>sproeier wwerf</t>
  </si>
  <si>
    <t>SR 16-polige stekker</t>
  </si>
  <si>
    <t>draadloze bediening ****</t>
  </si>
  <si>
    <t>****) draadloze bediening vereist 6-polige aansluiting t.b.v. strooier achter op voertuig</t>
  </si>
  <si>
    <t>PL0760</t>
  </si>
  <si>
    <t>PR0759</t>
  </si>
  <si>
    <t>PL0762</t>
  </si>
  <si>
    <t>PR0761</t>
  </si>
  <si>
    <t>ASH 16 polige stekker</t>
  </si>
  <si>
    <t>*) draadloze bediening vereist 6-polige aansluiting t.b.v. strooier achter op voertuig</t>
  </si>
  <si>
    <t>draadloze bediening *</t>
  </si>
  <si>
    <t>CD-ORM-3876</t>
  </si>
  <si>
    <t>Indicatieve route   of
Vastgestelde route.</t>
  </si>
  <si>
    <t>Indicatieve route of
Vastgestelde route.</t>
  </si>
  <si>
    <t>Euro norm
tractie</t>
  </si>
  <si>
    <t>Noord-Holland</t>
  </si>
  <si>
    <t>Steunpunt: Almere buiten</t>
  </si>
  <si>
    <t>Bestek 31164094</t>
  </si>
  <si>
    <t>(gemeente Almere)</t>
  </si>
  <si>
    <t>Vesie 1 12-Augustus-2021</t>
  </si>
  <si>
    <t>Kenteken</t>
  </si>
  <si>
    <t>Inhoud/Breedte</t>
  </si>
  <si>
    <t>Gewicht strooier + dooimiddel</t>
  </si>
  <si>
    <t>Gewicht sneeuwploeg</t>
  </si>
  <si>
    <t>Minimale verplichte categorie DIN-plaat</t>
  </si>
  <si>
    <t>mogelijk geplande vervanging</t>
  </si>
  <si>
    <t>Kenteken 
(tractie)</t>
  </si>
  <si>
    <t>Kenteken oplegger
(indien van toepassing)</t>
  </si>
  <si>
    <t>Naam Transporteur</t>
  </si>
  <si>
    <t>Tractie :
Massa rijklaar</t>
  </si>
  <si>
    <t>Na 01</t>
  </si>
  <si>
    <t>88WTBL</t>
  </si>
  <si>
    <t>Bestelauto / Puck-up / 4x4</t>
  </si>
  <si>
    <t>getrokken strooier</t>
  </si>
  <si>
    <t>1,1m3</t>
  </si>
  <si>
    <t>3052 kg</t>
  </si>
  <si>
    <t>N.v.t.</t>
  </si>
  <si>
    <t>Syntos</t>
  </si>
  <si>
    <t>XL92AHW08JL001464</t>
  </si>
  <si>
    <t>Almere buiten( Vlotbrugweg 36)</t>
  </si>
  <si>
    <t>Preventief en Curatief</t>
  </si>
  <si>
    <t>vastgestelde route</t>
  </si>
  <si>
    <t>Aftakas</t>
  </si>
  <si>
    <t>10 polig cabinedoorvoer</t>
  </si>
  <si>
    <t>Aebi Schmidt</t>
  </si>
  <si>
    <t>Na 02</t>
  </si>
  <si>
    <t>90WTBL</t>
  </si>
  <si>
    <t>XL92AHW08JL001465</t>
  </si>
  <si>
    <t>Na 03</t>
  </si>
  <si>
    <t>92WTBL</t>
  </si>
  <si>
    <t>XL92AHW08JL001466</t>
  </si>
  <si>
    <t>Na 04</t>
  </si>
  <si>
    <t>93WTBL</t>
  </si>
  <si>
    <t>XL92AHW08JL001467</t>
  </si>
  <si>
    <t>Na 05</t>
  </si>
  <si>
    <t>94WTBL</t>
  </si>
  <si>
    <t>XL92AHW08JL001468</t>
  </si>
  <si>
    <t>Na 06</t>
  </si>
  <si>
    <t>95WTBL</t>
  </si>
  <si>
    <t>XL92AHW08JL001469</t>
  </si>
  <si>
    <t>Na 07</t>
  </si>
  <si>
    <t>97WTBL</t>
  </si>
  <si>
    <t>XL92AHW08JL001470</t>
  </si>
  <si>
    <t>Na 08</t>
  </si>
  <si>
    <t>63WTBZ</t>
  </si>
  <si>
    <t>XL92AHW08JL001473</t>
  </si>
  <si>
    <t>Na 09</t>
  </si>
  <si>
    <t>98WTBL</t>
  </si>
  <si>
    <t>XL92AHW08JL001474</t>
  </si>
  <si>
    <t>Na 10</t>
  </si>
  <si>
    <t>64WTBZ</t>
  </si>
  <si>
    <t>XL92AHW08JL001475</t>
  </si>
  <si>
    <t>Na 11</t>
  </si>
  <si>
    <t>01WTBN</t>
  </si>
  <si>
    <t>XL92AHW08JL001477</t>
  </si>
  <si>
    <t>Na 12</t>
  </si>
  <si>
    <t>99WTBL</t>
  </si>
  <si>
    <t>XL92AHW08JL001476</t>
  </si>
  <si>
    <t>Na 13</t>
  </si>
  <si>
    <t>02WTBN</t>
  </si>
  <si>
    <t>XL92AHW08JL001478</t>
  </si>
  <si>
    <t>Na 14</t>
  </si>
  <si>
    <t>03WTBN</t>
  </si>
  <si>
    <t>XL92AHW08JL001479</t>
  </si>
  <si>
    <t>Na 15</t>
  </si>
  <si>
    <t>04WTBN</t>
  </si>
  <si>
    <t>XL92AHW08JL001480</t>
  </si>
  <si>
    <t>Na 16</t>
  </si>
  <si>
    <t>05WTBN</t>
  </si>
  <si>
    <t>XL92AHW08JL001481</t>
  </si>
  <si>
    <t>Na 17</t>
  </si>
  <si>
    <t>65WTBZ</t>
  </si>
  <si>
    <t>XL92AHW08JL001482</t>
  </si>
  <si>
    <t>Na 18 reservestrooier</t>
  </si>
  <si>
    <t>70WXGN</t>
  </si>
  <si>
    <t>XL92AHW08LL001910</t>
  </si>
  <si>
    <t>Nr 01</t>
  </si>
  <si>
    <t>1STR18</t>
  </si>
  <si>
    <t>vrachtwagen</t>
  </si>
  <si>
    <t>opbouwstrooier</t>
  </si>
  <si>
    <t>4,0m3</t>
  </si>
  <si>
    <t>9035 kg</t>
  </si>
  <si>
    <t>Strotos</t>
  </si>
  <si>
    <t>S3B11544</t>
  </si>
  <si>
    <t>Naaf</t>
  </si>
  <si>
    <t>Nr 02</t>
  </si>
  <si>
    <t>2STR18</t>
  </si>
  <si>
    <t>S3B11545       </t>
  </si>
  <si>
    <t>Nr 03</t>
  </si>
  <si>
    <t>3STR18</t>
  </si>
  <si>
    <t>S3B11546</t>
  </si>
  <si>
    <t>Nr 04</t>
  </si>
  <si>
    <t>4STR18</t>
  </si>
  <si>
    <t>S3B11547</t>
  </si>
  <si>
    <t>Nr 05</t>
  </si>
  <si>
    <t>5STR18</t>
  </si>
  <si>
    <t>S3B11548</t>
  </si>
  <si>
    <t>Nr 06</t>
  </si>
  <si>
    <t>6STR18</t>
  </si>
  <si>
    <t>S3B11549</t>
  </si>
  <si>
    <t>Nr 07</t>
  </si>
  <si>
    <t>7STR18</t>
  </si>
  <si>
    <t>S3B11550</t>
  </si>
  <si>
    <t>Nr 08</t>
  </si>
  <si>
    <t>8STR18</t>
  </si>
  <si>
    <t>S3B11559</t>
  </si>
  <si>
    <t>PG001</t>
  </si>
  <si>
    <t>grote opbouwploeg</t>
  </si>
  <si>
    <t>475 kg / 290 cm</t>
  </si>
  <si>
    <t>Type 1</t>
  </si>
  <si>
    <t>N.B.</t>
  </si>
  <si>
    <t>Curatief</t>
  </si>
  <si>
    <t>6 polig cabinedoorvoer</t>
  </si>
  <si>
    <t>PG002</t>
  </si>
  <si>
    <t xml:space="preserve">Schuitemaker   </t>
  </si>
  <si>
    <t>PG003</t>
  </si>
  <si>
    <t>PG004</t>
  </si>
  <si>
    <t>PG005</t>
  </si>
  <si>
    <t>PG006</t>
  </si>
  <si>
    <t>PG007</t>
  </si>
  <si>
    <t>PG008</t>
  </si>
  <si>
    <t>475 kg / 260 cm</t>
  </si>
  <si>
    <t>Nido</t>
  </si>
  <si>
    <t>SNK20069</t>
  </si>
  <si>
    <t>PK001</t>
  </si>
  <si>
    <t>kleine opbouwploeg</t>
  </si>
  <si>
    <t>300 kg / 210 cm</t>
  </si>
  <si>
    <t>PK002</t>
  </si>
  <si>
    <t>245 kg / 210 cm</t>
  </si>
  <si>
    <t>SNK21-312</t>
  </si>
  <si>
    <t>PK003</t>
  </si>
  <si>
    <t>SNK20067</t>
  </si>
  <si>
    <t>PK004</t>
  </si>
  <si>
    <t>PK005</t>
  </si>
  <si>
    <t>SNK10545</t>
  </si>
  <si>
    <t>PK006</t>
  </si>
  <si>
    <t>PK007</t>
  </si>
  <si>
    <t>SNK21-61-1-028</t>
  </si>
  <si>
    <t>PK008</t>
  </si>
  <si>
    <t>SNK21-61-1-029</t>
  </si>
  <si>
    <t>PK009</t>
  </si>
  <si>
    <t>SNK21-61-1-030</t>
  </si>
  <si>
    <t>PK010</t>
  </si>
  <si>
    <t>SNK20611</t>
  </si>
  <si>
    <t>PK011</t>
  </si>
  <si>
    <t>SNK10544</t>
  </si>
  <si>
    <t>PK012</t>
  </si>
  <si>
    <t>SNK21-61-1-032</t>
  </si>
  <si>
    <t>PK013</t>
  </si>
  <si>
    <t>PK014</t>
  </si>
  <si>
    <t>SNK20068</t>
  </si>
  <si>
    <t>PK015</t>
  </si>
  <si>
    <t>SNK11131</t>
  </si>
  <si>
    <t>PK016</t>
  </si>
  <si>
    <t>PK017</t>
  </si>
  <si>
    <t>PK018 Reserve ploeg</t>
  </si>
  <si>
    <t>G19</t>
  </si>
  <si>
    <t>tractor</t>
  </si>
  <si>
    <t>pekel sproeier/ Borstel</t>
  </si>
  <si>
    <t>Epoke</t>
  </si>
  <si>
    <t>eigen aandrijving en hydrauliek bediening</t>
  </si>
  <si>
    <t>VB 1</t>
  </si>
  <si>
    <t>pekel sproeier/Borstel</t>
  </si>
  <si>
    <t>470 kg</t>
  </si>
  <si>
    <t>driepuntshef</t>
  </si>
  <si>
    <t>Bema</t>
  </si>
  <si>
    <t>hydrauliek (zwenken) en aftakas (aandrijving)</t>
  </si>
  <si>
    <t>2 polig voeding</t>
  </si>
  <si>
    <r>
      <t xml:space="preserve">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 </t>
    </r>
    <r>
      <rPr>
        <b/>
        <sz val="9"/>
        <color rgb="FF0070C0"/>
        <rFont val="Verdana"/>
        <family val="2"/>
      </rPr>
      <t>Niet van toepassing Gemeente ALmere.</t>
    </r>
  </si>
  <si>
    <t>Euro norm Tractie</t>
  </si>
  <si>
    <t>Indicatief</t>
  </si>
  <si>
    <t>CD-ORM-3637</t>
  </si>
  <si>
    <t>SCH S6 HK</t>
  </si>
  <si>
    <t>S3B12055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</si>
</sst>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413]d\ mmmm\ yyyy;@"/>
    <numFmt numFmtId="166" formatCode="&quot;€&quot;\ #,##0.00"/>
  </numFmts>
  <fonts count="48" x14ac:knownFonts="1">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sz val="8"/>
      <name val="Arial"/>
      <family val="2"/>
    </font>
    <font>
      <sz val="10"/>
      <name val="V&amp;W Syntax (Adobe)"/>
      <family val="2"/>
    </font>
    <font>
      <sz val="11"/>
      <color indexed="8"/>
      <name val="Calibri"/>
      <family val="2"/>
    </font>
    <font>
      <sz val="8"/>
      <color indexed="81"/>
      <name val="Tahoma"/>
      <family val="2"/>
    </font>
    <font>
      <b/>
      <sz val="8"/>
      <color indexed="81"/>
      <name val="Tahoma"/>
      <family val="2"/>
    </font>
    <font>
      <b/>
      <sz val="12"/>
      <name val="Verdana"/>
      <family val="2"/>
    </font>
    <font>
      <sz val="10"/>
      <name val="Verdana"/>
      <family val="2"/>
    </font>
    <font>
      <b/>
      <u/>
      <sz val="8"/>
      <name val="Verdana"/>
      <family val="2"/>
    </font>
    <font>
      <b/>
      <sz val="9"/>
      <color indexed="8"/>
      <name val="Verdana"/>
      <family val="2"/>
    </font>
    <font>
      <sz val="9"/>
      <name val="Verdana"/>
      <family val="2"/>
    </font>
    <font>
      <b/>
      <sz val="9"/>
      <name val="Verdana"/>
      <family val="2"/>
    </font>
    <font>
      <b/>
      <u/>
      <sz val="9"/>
      <name val="Verdana"/>
      <family val="2"/>
    </font>
    <font>
      <sz val="9"/>
      <color indexed="8"/>
      <name val="Verdana"/>
      <family val="2"/>
    </font>
    <font>
      <b/>
      <sz val="10"/>
      <name val="Verdana"/>
      <family val="2"/>
    </font>
    <font>
      <strike/>
      <sz val="9"/>
      <name val="Verdana"/>
      <family val="2"/>
    </font>
    <font>
      <b/>
      <sz val="13"/>
      <name val="Verdana"/>
      <family val="2"/>
    </font>
    <font>
      <sz val="8"/>
      <name val="Verdana"/>
      <family val="2"/>
    </font>
    <font>
      <b/>
      <sz val="8"/>
      <name val="Verdana"/>
      <family val="2"/>
    </font>
    <font>
      <sz val="9"/>
      <color rgb="FF000000"/>
      <name val="Verdana"/>
      <family val="2"/>
    </font>
    <font>
      <b/>
      <sz val="9"/>
      <color rgb="FF000000"/>
      <name val="Verdana"/>
      <family val="2"/>
    </font>
    <font>
      <u/>
      <sz val="8"/>
      <name val="Verdana"/>
      <family val="2"/>
    </font>
    <font>
      <i/>
      <sz val="9"/>
      <name val="Verdana"/>
      <family val="2"/>
    </font>
    <font>
      <i/>
      <sz val="8"/>
      <name val="Verdana"/>
      <family val="2"/>
    </font>
    <font>
      <sz val="9"/>
      <color rgb="FFFF0000"/>
      <name val="Verdana"/>
      <family val="2"/>
    </font>
    <font>
      <b/>
      <sz val="14"/>
      <name val="Verdana"/>
      <family val="2"/>
    </font>
    <font>
      <sz val="14"/>
      <name val="Verdana"/>
      <family val="2"/>
    </font>
    <font>
      <sz val="11"/>
      <name val="Calibri"/>
      <family val="2"/>
    </font>
    <font>
      <b/>
      <sz val="10"/>
      <name val="Arial"/>
    </font>
    <font>
      <b/>
      <sz val="24"/>
      <name val="Verdana"/>
      <family val="2"/>
    </font>
    <font>
      <b/>
      <sz val="18"/>
      <name val="Verdana"/>
      <family val="2"/>
    </font>
    <font>
      <b/>
      <sz val="11"/>
      <name val="Verdana"/>
      <family val="2"/>
    </font>
    <font>
      <sz val="7"/>
      <name val="Verdana"/>
      <family val="2"/>
    </font>
    <font>
      <b/>
      <sz val="10"/>
      <name val="Arial"/>
      <family val="2"/>
    </font>
    <font>
      <sz val="9"/>
      <color theme="3"/>
      <name val="Verdana"/>
      <family val="2"/>
    </font>
    <font>
      <sz val="8"/>
      <color indexed="8"/>
      <name val="Arial"/>
      <family val="2"/>
    </font>
    <font>
      <sz val="11"/>
      <name val="Arial"/>
      <family val="2"/>
    </font>
    <font>
      <sz val="9"/>
      <color rgb="FF0070C0"/>
      <name val="Verdana"/>
      <family val="2"/>
    </font>
    <font>
      <b/>
      <sz val="9"/>
      <color rgb="FF0070C0"/>
      <name val="Verdana"/>
      <family val="2"/>
    </font>
    <font>
      <b/>
      <strike/>
      <sz val="9"/>
      <name val="Verdana"/>
      <family val="2"/>
    </font>
    <font>
      <strike/>
      <sz val="10"/>
      <name val="Verdana"/>
      <family val="2"/>
    </font>
  </fonts>
  <fills count="13">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s>
  <cellStyleXfs count="14">
    <xf numFmtId="0" fontId="0" fillId="0" borderId="0"/>
    <xf numFmtId="0" fontId="9" fillId="0" borderId="0"/>
    <xf numFmtId="0" fontId="10" fillId="0" borderId="0"/>
    <xf numFmtId="0" fontId="7" fillId="0" borderId="0"/>
    <xf numFmtId="0" fontId="6" fillId="0" borderId="0"/>
    <xf numFmtId="0" fontId="7" fillId="0" borderId="0" applyFill="0" applyBorder="0" applyAlignment="0"/>
    <xf numFmtId="0" fontId="7" fillId="0" borderId="0" applyFill="0" applyBorder="0" applyAlignment="0"/>
    <xf numFmtId="0" fontId="7" fillId="0" borderId="0" applyFill="0" applyBorder="0" applyAlignment="0"/>
    <xf numFmtId="0" fontId="7" fillId="0" borderId="0"/>
    <xf numFmtId="0" fontId="5" fillId="0" borderId="0"/>
    <xf numFmtId="0" fontId="4" fillId="0" borderId="0"/>
    <xf numFmtId="0" fontId="3" fillId="0" borderId="0"/>
    <xf numFmtId="0" fontId="2" fillId="0" borderId="0"/>
    <xf numFmtId="0" fontId="1" fillId="0" borderId="0"/>
  </cellStyleXfs>
  <cellXfs count="462">
    <xf numFmtId="0" fontId="0" fillId="0" borderId="0" xfId="0"/>
    <xf numFmtId="0" fontId="13" fillId="0" borderId="0" xfId="0" applyFont="1" applyFill="1" applyAlignment="1"/>
    <xf numFmtId="0" fontId="14" fillId="0" borderId="0" xfId="0" applyFont="1" applyFill="1"/>
    <xf numFmtId="0" fontId="14" fillId="0" borderId="0" xfId="0" applyFont="1" applyFill="1" applyAlignment="1">
      <alignment horizontal="center"/>
    </xf>
    <xf numFmtId="0" fontId="14" fillId="0" borderId="0" xfId="0" applyFont="1" applyFill="1" applyAlignment="1"/>
    <xf numFmtId="0" fontId="15" fillId="0" borderId="0" xfId="0" applyFont="1" applyFill="1" applyAlignment="1">
      <alignment horizontal="left"/>
    </xf>
    <xf numFmtId="0" fontId="15" fillId="0" borderId="0" xfId="0" applyFont="1" applyFill="1" applyAlignment="1">
      <alignment horizontal="center"/>
    </xf>
    <xf numFmtId="0" fontId="14" fillId="0" borderId="0" xfId="0" applyFont="1" applyFill="1" applyAlignment="1">
      <alignment horizontal="left"/>
    </xf>
    <xf numFmtId="0" fontId="17" fillId="0" borderId="1" xfId="0" applyFont="1" applyFill="1" applyBorder="1"/>
    <xf numFmtId="0" fontId="18" fillId="0" borderId="1" xfId="0" applyFont="1" applyFill="1" applyBorder="1" applyAlignment="1" applyProtection="1">
      <alignment horizontal="center"/>
      <protection locked="0"/>
    </xf>
    <xf numFmtId="0" fontId="17" fillId="0" borderId="1" xfId="0" applyFont="1" applyFill="1" applyBorder="1" applyAlignment="1">
      <alignment horizontal="left" vertical="center"/>
    </xf>
    <xf numFmtId="0" fontId="17" fillId="0" borderId="1" xfId="0" applyFont="1" applyFill="1" applyBorder="1" applyAlignment="1" applyProtection="1">
      <alignment horizontal="center"/>
      <protection locked="0"/>
    </xf>
    <xf numFmtId="0" fontId="18" fillId="0" borderId="1" xfId="0" applyFont="1" applyFill="1" applyBorder="1" applyAlignment="1" applyProtection="1">
      <alignment horizontal="center" vertical="center"/>
      <protection locked="0"/>
    </xf>
    <xf numFmtId="0" fontId="18" fillId="0" borderId="1" xfId="0" applyFont="1" applyFill="1" applyBorder="1" applyAlignment="1">
      <alignment horizontal="center"/>
    </xf>
    <xf numFmtId="0" fontId="17" fillId="0" borderId="1" xfId="0" applyFont="1" applyFill="1" applyBorder="1" applyAlignment="1">
      <alignment horizontal="center"/>
    </xf>
    <xf numFmtId="0" fontId="17" fillId="0" borderId="1" xfId="0" applyFont="1" applyFill="1" applyBorder="1" applyAlignment="1">
      <alignment horizontal="center" vertical="center"/>
    </xf>
    <xf numFmtId="0" fontId="17" fillId="0" borderId="0" xfId="0" applyFont="1" applyFill="1" applyAlignment="1">
      <alignment horizontal="center"/>
    </xf>
    <xf numFmtId="49" fontId="17" fillId="0" borderId="1" xfId="0" applyNumberFormat="1" applyFont="1" applyFill="1" applyBorder="1" applyAlignment="1" applyProtection="1">
      <alignment horizontal="center" vertical="center"/>
      <protection locked="0"/>
    </xf>
    <xf numFmtId="0" fontId="17" fillId="0" borderId="1" xfId="0" applyFont="1" applyFill="1" applyBorder="1" applyAlignment="1" applyProtection="1">
      <alignment horizontal="left"/>
      <protection locked="0"/>
    </xf>
    <xf numFmtId="0" fontId="17" fillId="0" borderId="0" xfId="0" applyFont="1" applyFill="1"/>
    <xf numFmtId="0" fontId="17" fillId="0" borderId="0" xfId="0" applyFont="1" applyFill="1" applyBorder="1" applyProtection="1">
      <protection locked="0"/>
    </xf>
    <xf numFmtId="0" fontId="17" fillId="0" borderId="0" xfId="0" applyFont="1" applyFill="1" applyAlignment="1">
      <alignment horizontal="left"/>
    </xf>
    <xf numFmtId="0" fontId="17" fillId="0" borderId="0" xfId="0" applyFont="1" applyFill="1" applyAlignment="1"/>
    <xf numFmtId="0" fontId="19" fillId="0" borderId="0" xfId="0" applyFont="1" applyFill="1" applyAlignment="1">
      <alignment horizontal="left"/>
    </xf>
    <xf numFmtId="0" fontId="19" fillId="0" borderId="0" xfId="0" applyFont="1" applyFill="1" applyAlignment="1">
      <alignment horizontal="center"/>
    </xf>
    <xf numFmtId="0" fontId="19" fillId="0" borderId="0" xfId="0" applyFont="1" applyFill="1" applyAlignment="1">
      <alignment horizontal="right"/>
    </xf>
    <xf numFmtId="0" fontId="20" fillId="0" borderId="1" xfId="0" applyFont="1" applyFill="1" applyBorder="1" applyAlignment="1">
      <alignment horizontal="center"/>
    </xf>
    <xf numFmtId="0" fontId="18" fillId="0" borderId="1" xfId="0" applyFont="1" applyFill="1" applyBorder="1" applyAlignment="1">
      <alignment horizontal="center" vertical="center"/>
    </xf>
    <xf numFmtId="0" fontId="17" fillId="0" borderId="0" xfId="0" applyFont="1" applyFill="1" applyBorder="1"/>
    <xf numFmtId="0" fontId="18" fillId="0" borderId="1" xfId="3" applyFont="1" applyFill="1" applyBorder="1" applyAlignment="1">
      <alignment horizontal="center" vertical="center"/>
    </xf>
    <xf numFmtId="0" fontId="17" fillId="0" borderId="1" xfId="3" applyFont="1" applyFill="1" applyBorder="1" applyAlignment="1">
      <alignment horizontal="center" vertical="center"/>
    </xf>
    <xf numFmtId="0" fontId="17" fillId="0" borderId="0" xfId="0" applyFont="1" applyFill="1" applyBorder="1" applyAlignment="1">
      <alignment horizontal="center"/>
    </xf>
    <xf numFmtId="0" fontId="17" fillId="0" borderId="0" xfId="0" applyFont="1" applyFill="1" applyBorder="1" applyAlignment="1" applyProtection="1">
      <alignment horizontal="center"/>
      <protection locked="0"/>
    </xf>
    <xf numFmtId="165" fontId="14" fillId="0" borderId="0" xfId="0" applyNumberFormat="1" applyFont="1" applyFill="1" applyAlignment="1">
      <alignment horizontal="right"/>
    </xf>
    <xf numFmtId="0" fontId="17" fillId="0" borderId="1" xfId="0" applyFont="1" applyFill="1" applyBorder="1" applyProtection="1">
      <protection locked="0"/>
    </xf>
    <xf numFmtId="49" fontId="17" fillId="0" borderId="1" xfId="0" applyNumberFormat="1" applyFont="1" applyFill="1" applyBorder="1" applyAlignment="1">
      <alignment horizontal="center"/>
    </xf>
    <xf numFmtId="0" fontId="17" fillId="0" borderId="0" xfId="0" applyFont="1" applyFill="1" applyBorder="1" applyAlignment="1">
      <alignment horizontal="left" vertical="center"/>
    </xf>
    <xf numFmtId="0" fontId="17" fillId="0" borderId="0" xfId="0" applyFont="1" applyFill="1" applyBorder="1" applyAlignment="1" applyProtection="1">
      <alignment horizontal="left" vertical="center"/>
      <protection locked="0"/>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165" fontId="17" fillId="0" borderId="0" xfId="0" applyNumberFormat="1" applyFont="1" applyFill="1" applyAlignment="1">
      <alignment horizontal="left"/>
    </xf>
    <xf numFmtId="0" fontId="17" fillId="0" borderId="1" xfId="0" applyFont="1" applyFill="1" applyBorder="1" applyAlignment="1"/>
    <xf numFmtId="0" fontId="14" fillId="0" borderId="1" xfId="0" applyFont="1" applyFill="1" applyBorder="1"/>
    <xf numFmtId="165" fontId="17" fillId="0" borderId="1" xfId="0" applyNumberFormat="1" applyFont="1" applyFill="1" applyBorder="1" applyAlignment="1">
      <alignment horizontal="left"/>
    </xf>
    <xf numFmtId="0" fontId="18" fillId="0" borderId="2" xfId="3" applyFont="1" applyFill="1" applyBorder="1" applyAlignment="1">
      <alignment horizontal="center" vertical="center"/>
    </xf>
    <xf numFmtId="0" fontId="16" fillId="2" borderId="1" xfId="0" applyFont="1" applyFill="1" applyBorder="1" applyAlignment="1">
      <alignment horizontal="left"/>
    </xf>
    <xf numFmtId="0" fontId="16" fillId="2" borderId="1" xfId="0" applyFont="1" applyFill="1" applyBorder="1" applyAlignment="1">
      <alignment horizontal="center"/>
    </xf>
    <xf numFmtId="0" fontId="16" fillId="2" borderId="1" xfId="0" applyFont="1" applyFill="1" applyBorder="1" applyAlignment="1">
      <alignment horizontal="center" wrapText="1"/>
    </xf>
    <xf numFmtId="0" fontId="21" fillId="2" borderId="1" xfId="0" applyFont="1" applyFill="1" applyBorder="1"/>
    <xf numFmtId="0" fontId="18" fillId="2" borderId="1" xfId="1" applyFont="1" applyFill="1" applyBorder="1" applyAlignment="1">
      <alignment horizontal="left"/>
    </xf>
    <xf numFmtId="0" fontId="16" fillId="2" borderId="1" xfId="0" applyFont="1" applyFill="1" applyBorder="1" applyAlignment="1"/>
    <xf numFmtId="0" fontId="21" fillId="2" borderId="1" xfId="0" applyFont="1" applyFill="1" applyBorder="1" applyAlignment="1">
      <alignment wrapText="1"/>
    </xf>
    <xf numFmtId="165" fontId="17" fillId="0" borderId="0" xfId="0" applyNumberFormat="1" applyFont="1" applyFill="1" applyAlignment="1">
      <alignment horizontal="right"/>
    </xf>
    <xf numFmtId="0" fontId="23" fillId="0" borderId="0" xfId="0" applyFont="1" applyFill="1" applyAlignment="1">
      <alignment horizontal="center"/>
    </xf>
    <xf numFmtId="0" fontId="18" fillId="0" borderId="0" xfId="0" applyFont="1" applyFill="1" applyAlignment="1"/>
    <xf numFmtId="0" fontId="21" fillId="0" borderId="0" xfId="0" applyFont="1" applyFill="1" applyAlignment="1">
      <alignment horizontal="center"/>
    </xf>
    <xf numFmtId="0" fontId="18" fillId="0" borderId="1" xfId="0" applyFont="1" applyFill="1" applyBorder="1"/>
    <xf numFmtId="165" fontId="17" fillId="0" borderId="0" xfId="0" applyNumberFormat="1" applyFont="1" applyFill="1"/>
    <xf numFmtId="0" fontId="18" fillId="2" borderId="1" xfId="0" applyFont="1" applyFill="1" applyBorder="1"/>
    <xf numFmtId="0" fontId="17" fillId="0" borderId="0" xfId="8" applyFont="1" applyFill="1"/>
    <xf numFmtId="0" fontId="17" fillId="0" borderId="0" xfId="8" applyFont="1" applyFill="1" applyAlignment="1">
      <alignment horizontal="center"/>
    </xf>
    <xf numFmtId="0" fontId="17" fillId="0" borderId="0" xfId="8" applyFont="1" applyFill="1" applyBorder="1"/>
    <xf numFmtId="0" fontId="17" fillId="0" borderId="0" xfId="8" applyFont="1" applyFill="1" applyBorder="1" applyAlignment="1">
      <alignment horizontal="center"/>
    </xf>
    <xf numFmtId="0" fontId="14" fillId="0" borderId="0" xfId="8" applyFont="1" applyFill="1"/>
    <xf numFmtId="164" fontId="17" fillId="0" borderId="0" xfId="8" applyNumberFormat="1" applyFont="1" applyFill="1" applyBorder="1" applyAlignment="1">
      <alignment horizontal="center"/>
    </xf>
    <xf numFmtId="0" fontId="18" fillId="0" borderId="1" xfId="8" applyFont="1" applyFill="1" applyBorder="1"/>
    <xf numFmtId="0" fontId="17" fillId="0" borderId="1" xfId="8" applyFont="1" applyFill="1" applyBorder="1"/>
    <xf numFmtId="0" fontId="17" fillId="0" borderId="1" xfId="8" applyNumberFormat="1" applyFont="1" applyFill="1" applyBorder="1" applyAlignment="1" applyProtection="1">
      <alignment horizontal="center"/>
      <protection locked="0"/>
    </xf>
    <xf numFmtId="0" fontId="17" fillId="0" borderId="1" xfId="8" applyFont="1" applyFill="1" applyBorder="1" applyAlignment="1" applyProtection="1">
      <alignment horizontal="center"/>
      <protection locked="0"/>
    </xf>
    <xf numFmtId="0" fontId="17" fillId="0" borderId="1" xfId="8" applyFont="1" applyFill="1" applyBorder="1" applyAlignment="1">
      <alignment horizontal="center"/>
    </xf>
    <xf numFmtId="0" fontId="17" fillId="0" borderId="1" xfId="8" applyNumberFormat="1" applyFont="1" applyFill="1" applyBorder="1" applyAlignment="1">
      <alignment horizontal="center" vertical="center"/>
    </xf>
    <xf numFmtId="0" fontId="17" fillId="0" borderId="1" xfId="8" applyFont="1" applyFill="1" applyBorder="1" applyAlignment="1">
      <alignment horizontal="center" vertical="center"/>
    </xf>
    <xf numFmtId="0" fontId="18" fillId="0" borderId="1" xfId="8" applyFont="1" applyFill="1" applyBorder="1" applyAlignment="1">
      <alignment horizontal="center" vertical="center"/>
    </xf>
    <xf numFmtId="0" fontId="17" fillId="0" borderId="1" xfId="8" applyFont="1" applyFill="1" applyBorder="1" applyAlignment="1">
      <alignment horizontal="left" vertical="center"/>
    </xf>
    <xf numFmtId="49" fontId="17" fillId="0" borderId="1" xfId="8" applyNumberFormat="1" applyFont="1" applyFill="1" applyBorder="1" applyAlignment="1" applyProtection="1">
      <alignment horizontal="center" vertical="center"/>
      <protection locked="0"/>
    </xf>
    <xf numFmtId="0" fontId="18" fillId="0" borderId="1" xfId="8" applyFont="1" applyFill="1" applyBorder="1" applyAlignment="1" applyProtection="1">
      <alignment horizontal="center"/>
      <protection locked="0"/>
    </xf>
    <xf numFmtId="0" fontId="17" fillId="0" borderId="3" xfId="8" applyFont="1" applyFill="1" applyBorder="1"/>
    <xf numFmtId="0" fontId="20" fillId="0" borderId="1" xfId="8" applyFont="1" applyFill="1" applyBorder="1" applyAlignment="1">
      <alignment horizontal="center"/>
    </xf>
    <xf numFmtId="0" fontId="17" fillId="0" borderId="1" xfId="8" applyFont="1" applyFill="1" applyBorder="1" applyAlignment="1">
      <alignment horizontal="left"/>
    </xf>
    <xf numFmtId="0" fontId="18" fillId="0" borderId="2" xfId="8" applyFont="1" applyFill="1" applyBorder="1" applyAlignment="1">
      <alignment horizontal="center"/>
    </xf>
    <xf numFmtId="0" fontId="24" fillId="0" borderId="1" xfId="8" applyFont="1" applyFill="1" applyBorder="1"/>
    <xf numFmtId="0" fontId="18" fillId="0" borderId="1" xfId="8" applyFont="1" applyFill="1" applyBorder="1" applyAlignment="1">
      <alignment horizontal="center"/>
    </xf>
    <xf numFmtId="0" fontId="18" fillId="2" borderId="1" xfId="8" applyFont="1" applyFill="1" applyBorder="1"/>
    <xf numFmtId="0" fontId="16" fillId="2" borderId="1" xfId="8" applyFont="1" applyFill="1" applyBorder="1" applyAlignment="1">
      <alignment horizontal="left"/>
    </xf>
    <xf numFmtId="0" fontId="16" fillId="2" borderId="1" xfId="8" applyFont="1" applyFill="1" applyBorder="1" applyAlignment="1"/>
    <xf numFmtId="0" fontId="16" fillId="2" borderId="1" xfId="8" applyFont="1" applyFill="1" applyBorder="1" applyAlignment="1">
      <alignment horizontal="center"/>
    </xf>
    <xf numFmtId="0" fontId="16" fillId="2" borderId="1" xfId="8" applyFont="1" applyFill="1" applyBorder="1" applyAlignment="1">
      <alignment horizontal="center" wrapText="1"/>
    </xf>
    <xf numFmtId="165" fontId="17" fillId="0" borderId="0" xfId="8" applyNumberFormat="1" applyFont="1" applyFill="1"/>
    <xf numFmtId="0" fontId="18" fillId="0" borderId="0" xfId="8" applyFont="1" applyFill="1" applyAlignment="1">
      <alignment horizontal="center"/>
    </xf>
    <xf numFmtId="0" fontId="13" fillId="0" borderId="0" xfId="8" applyFont="1" applyFill="1" applyAlignment="1"/>
    <xf numFmtId="0" fontId="17" fillId="0" borderId="0" xfId="8" applyFont="1" applyFill="1" applyAlignment="1"/>
    <xf numFmtId="165" fontId="17" fillId="0" borderId="0" xfId="8" applyNumberFormat="1" applyFont="1" applyFill="1" applyAlignment="1">
      <alignment horizontal="right" vertical="top"/>
    </xf>
    <xf numFmtId="0" fontId="19" fillId="0" borderId="0" xfId="8" applyFont="1" applyFill="1" applyAlignment="1"/>
    <xf numFmtId="0" fontId="19" fillId="0" borderId="0" xfId="8" applyFont="1" applyFill="1" applyAlignment="1">
      <alignment horizontal="left"/>
    </xf>
    <xf numFmtId="0" fontId="19" fillId="0" borderId="0" xfId="8" applyFont="1" applyFill="1" applyAlignment="1">
      <alignment horizontal="center"/>
    </xf>
    <xf numFmtId="0" fontId="17" fillId="0" borderId="2" xfId="8" applyFont="1" applyFill="1" applyBorder="1"/>
    <xf numFmtId="0" fontId="14" fillId="0" borderId="1" xfId="8" applyFont="1" applyFill="1" applyBorder="1"/>
    <xf numFmtId="1" fontId="17" fillId="0" borderId="1" xfId="8" applyNumberFormat="1" applyFont="1" applyFill="1" applyBorder="1" applyAlignment="1">
      <alignment horizontal="center"/>
    </xf>
    <xf numFmtId="1" fontId="20" fillId="0" borderId="1" xfId="8" applyNumberFormat="1" applyFont="1" applyFill="1" applyBorder="1" applyAlignment="1">
      <alignment horizontal="center"/>
    </xf>
    <xf numFmtId="0" fontId="17" fillId="0" borderId="0" xfId="8" applyFont="1" applyFill="1" applyAlignment="1">
      <alignment vertical="center"/>
    </xf>
    <xf numFmtId="0" fontId="17" fillId="0" borderId="0" xfId="8" applyFont="1" applyFill="1" applyAlignment="1">
      <alignment horizontal="center" vertical="center"/>
    </xf>
    <xf numFmtId="0" fontId="18" fillId="0" borderId="0" xfId="8" applyFont="1" applyFill="1" applyAlignment="1">
      <alignment vertical="center"/>
    </xf>
    <xf numFmtId="165" fontId="17" fillId="0" borderId="0" xfId="8" applyNumberFormat="1" applyFont="1" applyFill="1" applyAlignment="1">
      <alignment horizontal="right" vertical="center"/>
    </xf>
    <xf numFmtId="0" fontId="19" fillId="0" borderId="0" xfId="8" applyFont="1" applyFill="1" applyAlignment="1">
      <alignment horizontal="left" vertical="center"/>
    </xf>
    <xf numFmtId="0" fontId="19" fillId="0" borderId="0" xfId="8" applyFont="1" applyFill="1" applyAlignment="1">
      <alignment horizontal="center" vertical="center"/>
    </xf>
    <xf numFmtId="0" fontId="19" fillId="0" borderId="0" xfId="8" applyFont="1" applyFill="1" applyAlignment="1">
      <alignment horizontal="right" vertical="center"/>
    </xf>
    <xf numFmtId="0" fontId="17" fillId="0" borderId="0" xfId="8" applyFont="1" applyFill="1" applyAlignment="1">
      <alignment horizontal="left" vertical="center"/>
    </xf>
    <xf numFmtId="0" fontId="17" fillId="0" borderId="3" xfId="8" applyFont="1" applyFill="1" applyBorder="1" applyAlignment="1">
      <alignment horizontal="center"/>
    </xf>
    <xf numFmtId="1" fontId="17" fillId="0" borderId="1" xfId="8" applyNumberFormat="1" applyFont="1" applyFill="1" applyBorder="1" applyAlignment="1" applyProtection="1">
      <alignment horizontal="center"/>
      <protection locked="0"/>
    </xf>
    <xf numFmtId="0" fontId="14" fillId="5" borderId="1" xfId="0" applyFont="1" applyFill="1" applyBorder="1"/>
    <xf numFmtId="0" fontId="17" fillId="5" borderId="1" xfId="8" applyFont="1" applyFill="1" applyBorder="1"/>
    <xf numFmtId="0" fontId="14" fillId="5" borderId="1" xfId="8" applyFont="1" applyFill="1" applyBorder="1"/>
    <xf numFmtId="0" fontId="0" fillId="0" borderId="0" xfId="0" applyAlignment="1">
      <alignment wrapText="1"/>
    </xf>
    <xf numFmtId="0" fontId="17" fillId="5" borderId="1" xfId="0" applyFont="1" applyFill="1" applyBorder="1"/>
    <xf numFmtId="0" fontId="17" fillId="0" borderId="3" xfId="8" applyFont="1" applyFill="1" applyBorder="1" applyAlignment="1">
      <alignment horizontal="center"/>
    </xf>
    <xf numFmtId="0" fontId="18" fillId="2" borderId="1" xfId="1" applyFont="1" applyFill="1" applyBorder="1" applyAlignment="1">
      <alignment horizontal="center"/>
    </xf>
    <xf numFmtId="0" fontId="17" fillId="0" borderId="2" xfId="8" applyFont="1" applyBorder="1" applyAlignment="1">
      <alignment horizontal="center"/>
    </xf>
    <xf numFmtId="0" fontId="18" fillId="5" borderId="1" xfId="0" applyFont="1" applyFill="1" applyBorder="1"/>
    <xf numFmtId="0" fontId="18" fillId="5" borderId="1" xfId="0" applyFont="1" applyFill="1" applyBorder="1" applyAlignment="1" applyProtection="1">
      <alignment horizontal="center"/>
      <protection locked="0"/>
    </xf>
    <xf numFmtId="0" fontId="17" fillId="5" borderId="1" xfId="0" applyFont="1" applyFill="1" applyBorder="1" applyAlignment="1">
      <alignment horizontal="center"/>
    </xf>
    <xf numFmtId="0" fontId="17" fillId="5" borderId="1" xfId="0" applyFont="1" applyFill="1" applyBorder="1" applyAlignment="1" applyProtection="1">
      <alignment horizontal="center"/>
      <protection locked="0"/>
    </xf>
    <xf numFmtId="0" fontId="17" fillId="5" borderId="1" xfId="0" applyFont="1" applyFill="1" applyBorder="1" applyProtection="1">
      <protection locked="0"/>
    </xf>
    <xf numFmtId="165" fontId="17" fillId="5" borderId="1" xfId="0" applyNumberFormat="1" applyFont="1" applyFill="1" applyBorder="1" applyAlignment="1">
      <alignment horizontal="left"/>
    </xf>
    <xf numFmtId="0" fontId="17" fillId="5" borderId="1" xfId="0" applyFont="1" applyFill="1" applyBorder="1" applyAlignment="1" applyProtection="1">
      <alignment horizontal="left"/>
      <protection locked="0"/>
    </xf>
    <xf numFmtId="0" fontId="17" fillId="5" borderId="1" xfId="0" applyNumberFormat="1" applyFont="1" applyFill="1" applyBorder="1" applyAlignment="1" applyProtection="1">
      <alignment horizontal="center"/>
      <protection locked="0"/>
    </xf>
    <xf numFmtId="0" fontId="18" fillId="5" borderId="1" xfId="0" applyFont="1" applyFill="1" applyBorder="1" applyAlignment="1">
      <alignment horizontal="center"/>
    </xf>
    <xf numFmtId="0" fontId="18"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7" fillId="5" borderId="1" xfId="8" applyFont="1" applyFill="1" applyBorder="1" applyAlignment="1">
      <alignment horizontal="center"/>
    </xf>
    <xf numFmtId="0" fontId="18" fillId="5" borderId="2" xfId="8" applyFont="1" applyFill="1" applyBorder="1" applyAlignment="1">
      <alignment horizontal="center"/>
    </xf>
    <xf numFmtId="0" fontId="18" fillId="5" borderId="0" xfId="8" applyFont="1" applyFill="1"/>
    <xf numFmtId="0" fontId="17" fillId="5" borderId="0" xfId="8" applyFont="1" applyFill="1"/>
    <xf numFmtId="0" fontId="17" fillId="5" borderId="2" xfId="8" applyFont="1" applyFill="1" applyBorder="1"/>
    <xf numFmtId="0" fontId="18" fillId="0" borderId="3" xfId="0" applyFont="1" applyFill="1" applyBorder="1" applyAlignment="1">
      <alignment horizontal="center"/>
    </xf>
    <xf numFmtId="0" fontId="18" fillId="5" borderId="0" xfId="8" applyFont="1" applyFill="1" applyAlignment="1">
      <alignment horizontal="center"/>
    </xf>
    <xf numFmtId="0" fontId="17" fillId="5" borderId="0" xfId="8" applyFont="1" applyFill="1" applyAlignment="1">
      <alignment horizontal="center"/>
    </xf>
    <xf numFmtId="0" fontId="16" fillId="5" borderId="1" xfId="8" applyFont="1" applyFill="1" applyBorder="1" applyAlignment="1">
      <alignment horizontal="center" vertical="center"/>
    </xf>
    <xf numFmtId="0" fontId="25" fillId="0" borderId="1" xfId="0" applyFont="1" applyFill="1" applyBorder="1" applyAlignment="1">
      <alignment horizontal="center" vertical="center"/>
    </xf>
    <xf numFmtId="0" fontId="17" fillId="0" borderId="0" xfId="11" applyFont="1"/>
    <xf numFmtId="0" fontId="20" fillId="0" borderId="1" xfId="8" applyFont="1" applyFill="1" applyBorder="1" applyAlignment="1">
      <alignment horizontal="left"/>
    </xf>
    <xf numFmtId="0" fontId="16" fillId="0" borderId="1" xfId="8" applyFont="1" applyFill="1" applyBorder="1" applyAlignment="1">
      <alignment horizontal="center"/>
    </xf>
    <xf numFmtId="0" fontId="17" fillId="0" borderId="1" xfId="1" applyFont="1" applyFill="1" applyBorder="1" applyAlignment="1">
      <alignment horizontal="center"/>
    </xf>
    <xf numFmtId="16" fontId="23" fillId="0" borderId="0" xfId="8" applyNumberFormat="1" applyFont="1" applyFill="1" applyAlignment="1">
      <alignment horizontal="center" vertical="center"/>
    </xf>
    <xf numFmtId="0" fontId="17" fillId="0" borderId="1" xfId="8" applyFont="1" applyFill="1" applyBorder="1" applyAlignment="1" applyProtection="1">
      <alignment horizontal="center" vertical="center"/>
      <protection locked="0"/>
    </xf>
    <xf numFmtId="0" fontId="17" fillId="0" borderId="3" xfId="8" applyFont="1" applyFill="1" applyBorder="1" applyAlignment="1">
      <alignment horizontal="center"/>
    </xf>
    <xf numFmtId="0" fontId="18" fillId="0" borderId="0" xfId="0" applyFont="1" applyFill="1" applyBorder="1" applyAlignment="1" applyProtection="1">
      <alignment horizontal="center"/>
      <protection locked="0"/>
    </xf>
    <xf numFmtId="165" fontId="17" fillId="0" borderId="0" xfId="0" applyNumberFormat="1" applyFont="1" applyFill="1" applyBorder="1" applyAlignment="1">
      <alignment horizontal="left"/>
    </xf>
    <xf numFmtId="0" fontId="17" fillId="0" borderId="0" xfId="12" applyFont="1" applyAlignment="1">
      <alignment vertical="center"/>
    </xf>
    <xf numFmtId="0" fontId="17" fillId="0" borderId="1" xfId="12" applyFont="1" applyFill="1" applyBorder="1" applyAlignment="1">
      <alignment horizontal="center" vertical="center"/>
    </xf>
    <xf numFmtId="0" fontId="17" fillId="0" borderId="1" xfId="12" applyFont="1" applyBorder="1" applyAlignment="1">
      <alignment horizontal="center" vertical="center"/>
    </xf>
    <xf numFmtId="0" fontId="17" fillId="0" borderId="0" xfId="12" applyFont="1" applyFill="1" applyAlignment="1">
      <alignment vertical="center"/>
    </xf>
    <xf numFmtId="0" fontId="17" fillId="5" borderId="0" xfId="12" applyFont="1" applyFill="1" applyAlignment="1">
      <alignment horizontal="center" vertical="center"/>
    </xf>
    <xf numFmtId="0" fontId="17" fillId="0" borderId="0" xfId="12" applyFont="1" applyAlignment="1">
      <alignment horizontal="center" vertical="center"/>
    </xf>
    <xf numFmtId="165" fontId="17" fillId="0" borderId="0" xfId="0" applyNumberFormat="1" applyFont="1" applyFill="1" applyAlignment="1">
      <alignment horizontal="right"/>
    </xf>
    <xf numFmtId="0" fontId="17" fillId="4" borderId="1" xfId="0" applyFont="1" applyFill="1" applyBorder="1" applyAlignment="1" applyProtection="1">
      <alignment horizontal="center"/>
      <protection locked="0"/>
    </xf>
    <xf numFmtId="0" fontId="17" fillId="0" borderId="0" xfId="0" applyFont="1" applyFill="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49" fontId="17"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left" vertical="center"/>
      <protection locked="0"/>
    </xf>
    <xf numFmtId="49" fontId="17" fillId="0" borderId="1" xfId="0" applyNumberFormat="1" applyFont="1" applyBorder="1" applyAlignment="1">
      <alignment horizontal="center" vertical="center"/>
    </xf>
    <xf numFmtId="0" fontId="26" fillId="0" borderId="1" xfId="0" applyFont="1" applyBorder="1" applyAlignment="1">
      <alignment vertical="center"/>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17" fillId="4" borderId="1" xfId="8" applyFont="1" applyFill="1" applyBorder="1" applyAlignment="1">
      <alignment horizontal="center"/>
    </xf>
    <xf numFmtId="0" fontId="28" fillId="0" borderId="0" xfId="0" applyFont="1" applyFill="1" applyAlignment="1">
      <alignment horizontal="center"/>
    </xf>
    <xf numFmtId="0" fontId="28" fillId="0" borderId="0" xfId="0" applyFont="1" applyFill="1" applyAlignment="1">
      <alignment horizontal="right"/>
    </xf>
    <xf numFmtId="0" fontId="28" fillId="0" borderId="0" xfId="0" applyFont="1" applyFill="1" applyAlignment="1">
      <alignment horizontal="left"/>
    </xf>
    <xf numFmtId="0" fontId="28" fillId="0" borderId="0" xfId="0" applyFont="1" applyFill="1"/>
    <xf numFmtId="165" fontId="28" fillId="0" borderId="0" xfId="0" applyNumberFormat="1" applyFont="1" applyFill="1" applyAlignment="1">
      <alignment horizontal="left"/>
    </xf>
    <xf numFmtId="0" fontId="28" fillId="0" borderId="0" xfId="8" applyFont="1" applyFill="1" applyAlignment="1">
      <alignment horizontal="center"/>
    </xf>
    <xf numFmtId="0" fontId="28" fillId="0" borderId="0" xfId="8" applyFont="1" applyFill="1"/>
    <xf numFmtId="0" fontId="28" fillId="0" borderId="0" xfId="8" applyFont="1" applyFill="1" applyAlignment="1">
      <alignment horizontal="right"/>
    </xf>
    <xf numFmtId="0" fontId="28" fillId="0" borderId="0" xfId="8" applyFont="1" applyFill="1" applyAlignment="1"/>
    <xf numFmtId="0" fontId="28" fillId="0" borderId="0" xfId="8" applyFont="1" applyFill="1" applyAlignment="1">
      <alignment horizontal="center" vertical="center"/>
    </xf>
    <xf numFmtId="0" fontId="28" fillId="0" borderId="0" xfId="12" applyFont="1" applyAlignment="1">
      <alignment vertical="center"/>
    </xf>
    <xf numFmtId="0" fontId="29" fillId="0" borderId="1" xfId="0" applyFont="1" applyFill="1" applyBorder="1"/>
    <xf numFmtId="0" fontId="24" fillId="0" borderId="0" xfId="0" applyFont="1" applyFill="1"/>
    <xf numFmtId="0" fontId="22" fillId="6" borderId="1" xfId="8" applyFont="1" applyFill="1" applyBorder="1"/>
    <xf numFmtId="0" fontId="17" fillId="0" borderId="1" xfId="8" applyFont="1" applyFill="1" applyBorder="1" applyAlignment="1">
      <alignment vertical="center"/>
    </xf>
    <xf numFmtId="0" fontId="17" fillId="0" borderId="2" xfId="0" applyFont="1" applyFill="1" applyBorder="1" applyAlignment="1">
      <alignment horizontal="center"/>
    </xf>
    <xf numFmtId="0" fontId="14" fillId="0" borderId="0" xfId="0" applyFont="1" applyFill="1" applyAlignment="1">
      <alignment horizontal="center" vertical="center"/>
    </xf>
    <xf numFmtId="0" fontId="24" fillId="0" borderId="1" xfId="8" applyFont="1" applyFill="1" applyBorder="1" applyAlignment="1"/>
    <xf numFmtId="0" fontId="17" fillId="0" borderId="2" xfId="0" applyFont="1" applyFill="1" applyBorder="1" applyAlignment="1">
      <alignment horizontal="center"/>
    </xf>
    <xf numFmtId="0" fontId="14" fillId="0" borderId="0" xfId="0" applyFont="1"/>
    <xf numFmtId="0" fontId="17" fillId="0" borderId="2" xfId="0" applyFont="1" applyFill="1" applyBorder="1" applyAlignment="1">
      <alignment horizontal="center"/>
    </xf>
    <xf numFmtId="0" fontId="17" fillId="7" borderId="1" xfId="0" applyFont="1" applyFill="1" applyBorder="1"/>
    <xf numFmtId="0" fontId="24" fillId="0" borderId="1" xfId="0" applyFont="1" applyFill="1" applyBorder="1" applyAlignment="1" applyProtection="1">
      <alignment horizontal="center"/>
      <protection locked="0"/>
    </xf>
    <xf numFmtId="0" fontId="24" fillId="0" borderId="0" xfId="0" applyFont="1" applyFill="1" applyBorder="1" applyAlignment="1" applyProtection="1">
      <alignment horizontal="center"/>
      <protection locked="0"/>
    </xf>
    <xf numFmtId="0" fontId="24" fillId="0" borderId="0" xfId="0" applyFont="1" applyFill="1" applyBorder="1" applyAlignment="1" applyProtection="1">
      <alignment horizontal="left"/>
      <protection locked="0"/>
    </xf>
    <xf numFmtId="0" fontId="22" fillId="7" borderId="1" xfId="0" applyFont="1" applyFill="1" applyBorder="1"/>
    <xf numFmtId="0" fontId="17" fillId="4" borderId="1" xfId="0" applyFont="1" applyFill="1" applyBorder="1" applyAlignment="1">
      <alignment horizontal="center" vertical="center"/>
    </xf>
    <xf numFmtId="0" fontId="30" fillId="0" borderId="0" xfId="8" applyFont="1" applyFill="1" applyAlignment="1">
      <alignment horizontal="center"/>
    </xf>
    <xf numFmtId="0" fontId="17" fillId="7" borderId="1" xfId="8" applyFont="1" applyFill="1" applyBorder="1" applyAlignment="1">
      <alignment horizontal="left"/>
    </xf>
    <xf numFmtId="0" fontId="17" fillId="7" borderId="1" xfId="8" applyFont="1" applyFill="1" applyBorder="1"/>
    <xf numFmtId="1" fontId="17" fillId="4" borderId="1" xfId="8" applyNumberFormat="1" applyFont="1" applyFill="1" applyBorder="1" applyAlignment="1">
      <alignment horizontal="center"/>
    </xf>
    <xf numFmtId="0" fontId="17" fillId="0" borderId="0" xfId="8" applyFont="1" applyFill="1" applyBorder="1" applyAlignment="1">
      <alignment vertical="center"/>
    </xf>
    <xf numFmtId="0" fontId="18" fillId="0" borderId="0" xfId="8" applyFont="1" applyFill="1" applyBorder="1" applyAlignment="1">
      <alignment horizontal="center"/>
    </xf>
    <xf numFmtId="0" fontId="17" fillId="0" borderId="0" xfId="8" applyFont="1" applyFill="1" applyBorder="1" applyAlignment="1" applyProtection="1">
      <alignment horizontal="center"/>
      <protection locked="0"/>
    </xf>
    <xf numFmtId="0" fontId="17" fillId="0" borderId="0" xfId="8" applyFont="1" applyFill="1" applyBorder="1" applyAlignment="1">
      <alignment horizontal="left" vertical="center"/>
    </xf>
    <xf numFmtId="0" fontId="14" fillId="0" borderId="0" xfId="8" applyFont="1" applyFill="1" applyBorder="1" applyAlignment="1">
      <alignment horizontal="center"/>
    </xf>
    <xf numFmtId="1" fontId="17" fillId="0" borderId="0" xfId="8" applyNumberFormat="1" applyFont="1" applyFill="1" applyBorder="1" applyAlignment="1" applyProtection="1">
      <alignment horizontal="center"/>
      <protection locked="0"/>
    </xf>
    <xf numFmtId="0" fontId="14" fillId="0" borderId="0" xfId="8" applyFont="1" applyFill="1" applyBorder="1"/>
    <xf numFmtId="0" fontId="24" fillId="0" borderId="0" xfId="8" applyFont="1" applyFill="1" applyBorder="1"/>
    <xf numFmtId="0" fontId="17" fillId="0" borderId="0" xfId="0" applyFont="1" applyFill="1" applyAlignment="1">
      <alignment horizontal="right"/>
    </xf>
    <xf numFmtId="0" fontId="0" fillId="0" borderId="0" xfId="0" applyFill="1" applyBorder="1" applyAlignment="1">
      <alignment horizontal="center"/>
    </xf>
    <xf numFmtId="165" fontId="17" fillId="0" borderId="1" xfId="0" applyNumberFormat="1" applyFont="1" applyFill="1" applyBorder="1" applyAlignment="1">
      <alignment horizontal="center"/>
    </xf>
    <xf numFmtId="0" fontId="25" fillId="2" borderId="1" xfId="0" applyFont="1" applyFill="1" applyBorder="1" applyAlignment="1">
      <alignment horizontal="left" wrapText="1"/>
    </xf>
    <xf numFmtId="0" fontId="31" fillId="5" borderId="1" xfId="0" applyFont="1" applyFill="1" applyBorder="1" applyAlignment="1">
      <alignment horizontal="center" vertical="center"/>
    </xf>
    <xf numFmtId="0" fontId="24" fillId="0" borderId="1" xfId="0" applyFont="1" applyFill="1" applyBorder="1"/>
    <xf numFmtId="0" fontId="21" fillId="0" borderId="0" xfId="0" applyFont="1" applyFill="1"/>
    <xf numFmtId="0" fontId="7" fillId="0" borderId="0" xfId="0" applyFont="1" applyAlignment="1">
      <alignment vertical="center" wrapText="1"/>
    </xf>
    <xf numFmtId="0" fontId="17" fillId="0" borderId="0" xfId="0" applyFont="1" applyFill="1" applyBorder="1" applyAlignment="1" applyProtection="1">
      <alignment horizontal="left"/>
      <protection locked="0"/>
    </xf>
    <xf numFmtId="0" fontId="17" fillId="0" borderId="0" xfId="0" applyFont="1" applyFill="1" applyBorder="1" applyAlignment="1" applyProtection="1">
      <alignment horizontal="right"/>
      <protection locked="0"/>
    </xf>
    <xf numFmtId="0" fontId="17" fillId="0" borderId="1" xfId="0" applyFont="1" applyFill="1" applyBorder="1" applyAlignment="1">
      <alignment horizontal="right"/>
    </xf>
    <xf numFmtId="0" fontId="17" fillId="0" borderId="0" xfId="0" applyFont="1" applyFill="1" applyBorder="1" applyAlignment="1"/>
    <xf numFmtId="0" fontId="18" fillId="0" borderId="0" xfId="0" applyFont="1" applyFill="1" applyBorder="1" applyAlignment="1">
      <alignment horizontal="center"/>
    </xf>
    <xf numFmtId="0" fontId="17" fillId="0" borderId="2" xfId="0" applyFont="1" applyFill="1" applyBorder="1" applyAlignment="1"/>
    <xf numFmtId="0" fontId="17" fillId="0" borderId="7" xfId="0" applyFont="1" applyFill="1" applyBorder="1" applyAlignment="1">
      <alignment horizontal="right"/>
    </xf>
    <xf numFmtId="0" fontId="17" fillId="0" borderId="7" xfId="0" applyFont="1" applyFill="1" applyBorder="1" applyAlignment="1">
      <alignment horizontal="center"/>
    </xf>
    <xf numFmtId="0" fontId="17" fillId="0" borderId="0" xfId="0" applyFont="1" applyFill="1" applyBorder="1" applyAlignment="1">
      <alignment horizontal="right"/>
    </xf>
    <xf numFmtId="0" fontId="14" fillId="0" borderId="0" xfId="0" applyFont="1" applyFill="1" applyBorder="1"/>
    <xf numFmtId="0" fontId="17" fillId="0" borderId="2" xfId="8" applyFont="1" applyFill="1" applyBorder="1" applyAlignment="1">
      <alignment horizontal="center" wrapText="1"/>
    </xf>
    <xf numFmtId="0" fontId="17" fillId="0" borderId="0" xfId="12" applyFont="1" applyBorder="1" applyAlignment="1">
      <alignment vertical="center"/>
    </xf>
    <xf numFmtId="0" fontId="18" fillId="0" borderId="0" xfId="8" applyFont="1" applyFill="1" applyBorder="1"/>
    <xf numFmtId="0" fontId="18" fillId="5" borderId="7" xfId="0" applyFont="1" applyFill="1" applyBorder="1"/>
    <xf numFmtId="0" fontId="18" fillId="5" borderId="5" xfId="0" applyFont="1" applyFill="1" applyBorder="1" applyAlignment="1">
      <alignment horizontal="left"/>
    </xf>
    <xf numFmtId="0" fontId="18" fillId="5" borderId="6" xfId="0" applyFont="1" applyFill="1" applyBorder="1" applyAlignment="1">
      <alignment horizontal="left"/>
    </xf>
    <xf numFmtId="0" fontId="17" fillId="0" borderId="1" xfId="0" applyFont="1" applyFill="1" applyBorder="1" applyAlignment="1">
      <alignment horizontal="center"/>
    </xf>
    <xf numFmtId="0" fontId="17" fillId="0" borderId="1" xfId="0" applyFont="1" applyFill="1" applyBorder="1" applyAlignment="1" applyProtection="1">
      <alignment horizontal="center"/>
      <protection locked="0"/>
    </xf>
    <xf numFmtId="0" fontId="17" fillId="0" borderId="1" xfId="0" applyFont="1" applyFill="1" applyBorder="1" applyAlignment="1">
      <alignment horizontal="center"/>
    </xf>
    <xf numFmtId="0" fontId="17" fillId="0" borderId="1" xfId="0" applyFont="1" applyFill="1" applyBorder="1" applyAlignment="1" applyProtection="1">
      <alignment horizontal="center"/>
      <protection locked="0"/>
    </xf>
    <xf numFmtId="0" fontId="17" fillId="0" borderId="3" xfId="8" applyFont="1" applyFill="1" applyBorder="1" applyAlignment="1">
      <alignment horizontal="center"/>
    </xf>
    <xf numFmtId="0" fontId="17" fillId="0" borderId="3" xfId="8" applyFont="1" applyFill="1" applyBorder="1" applyAlignment="1">
      <alignment horizontal="center"/>
    </xf>
    <xf numFmtId="0" fontId="17" fillId="0" borderId="1" xfId="0" applyFont="1" applyFill="1" applyBorder="1" applyAlignment="1">
      <alignment horizontal="center"/>
    </xf>
    <xf numFmtId="0" fontId="32" fillId="0" borderId="0" xfId="0" applyFont="1" applyFill="1" applyAlignment="1">
      <alignment horizontal="center"/>
    </xf>
    <xf numFmtId="0" fontId="33" fillId="0" borderId="0" xfId="0" applyFont="1" applyFill="1"/>
    <xf numFmtId="0" fontId="32" fillId="0" borderId="0" xfId="0" applyFont="1" applyFill="1" applyAlignment="1"/>
    <xf numFmtId="0" fontId="32" fillId="0" borderId="0" xfId="0" applyFont="1" applyFill="1" applyAlignment="1">
      <alignment horizontal="left"/>
    </xf>
    <xf numFmtId="0" fontId="17" fillId="0" borderId="1" xfId="0" applyFont="1" applyFill="1" applyBorder="1" applyAlignment="1">
      <alignment horizontal="center"/>
    </xf>
    <xf numFmtId="0" fontId="17" fillId="0" borderId="1" xfId="0" applyFont="1" applyFill="1" applyBorder="1" applyAlignment="1" applyProtection="1">
      <alignment horizontal="center"/>
      <protection locked="0"/>
    </xf>
    <xf numFmtId="0" fontId="17" fillId="0" borderId="2" xfId="0" applyFont="1" applyFill="1" applyBorder="1" applyAlignment="1">
      <alignment horizontal="center"/>
    </xf>
    <xf numFmtId="0" fontId="17" fillId="0" borderId="1" xfId="0" applyFont="1" applyFill="1" applyBorder="1" applyAlignment="1">
      <alignment horizontal="center"/>
    </xf>
    <xf numFmtId="0" fontId="16" fillId="2" borderId="1" xfId="0" applyFont="1" applyFill="1" applyBorder="1" applyAlignment="1">
      <alignment wrapText="1"/>
    </xf>
    <xf numFmtId="0" fontId="26" fillId="4" borderId="1" xfId="0" applyFont="1" applyFill="1" applyBorder="1" applyAlignment="1">
      <alignment horizontal="center" vertical="center" wrapText="1"/>
    </xf>
    <xf numFmtId="0" fontId="17" fillId="0" borderId="1" xfId="0" applyFont="1" applyFill="1" applyBorder="1" applyAlignment="1" applyProtection="1">
      <alignment horizontal="center" vertical="center"/>
      <protection locked="0"/>
    </xf>
    <xf numFmtId="0" fontId="17" fillId="0" borderId="1" xfId="0" applyFont="1" applyFill="1" applyBorder="1" applyAlignment="1">
      <alignment horizontal="center"/>
    </xf>
    <xf numFmtId="0" fontId="17" fillId="0" borderId="1" xfId="0" applyFont="1" applyFill="1" applyBorder="1" applyAlignment="1">
      <alignment horizontal="left"/>
    </xf>
    <xf numFmtId="165" fontId="17" fillId="0" borderId="0" xfId="0" applyNumberFormat="1" applyFont="1" applyFill="1" applyAlignment="1">
      <alignment horizontal="right"/>
    </xf>
    <xf numFmtId="0" fontId="16" fillId="2" borderId="2" xfId="8" applyFont="1" applyFill="1" applyBorder="1" applyAlignment="1">
      <alignment horizontal="center"/>
    </xf>
    <xf numFmtId="0" fontId="17" fillId="0" borderId="2" xfId="8" applyFont="1" applyFill="1" applyBorder="1" applyAlignment="1">
      <alignment horizontal="center"/>
    </xf>
    <xf numFmtId="0" fontId="17" fillId="0" borderId="3" xfId="8" applyFont="1" applyFill="1" applyBorder="1" applyAlignment="1">
      <alignment horizontal="center"/>
    </xf>
    <xf numFmtId="0" fontId="18" fillId="2" borderId="1" xfId="0" applyFont="1" applyFill="1" applyBorder="1" applyAlignment="1">
      <alignment horizontal="center"/>
    </xf>
    <xf numFmtId="0" fontId="18" fillId="2" borderId="1" xfId="0" applyFont="1" applyFill="1" applyBorder="1" applyAlignment="1">
      <alignment horizontal="center" vertical="center" wrapText="1"/>
    </xf>
    <xf numFmtId="0" fontId="18" fillId="2" borderId="1" xfId="0" applyFont="1" applyFill="1" applyBorder="1" applyAlignment="1">
      <alignment vertical="center" wrapText="1"/>
    </xf>
    <xf numFmtId="0" fontId="18" fillId="2" borderId="1" xfId="0" applyFont="1" applyFill="1" applyBorder="1" applyAlignment="1">
      <alignment wrapText="1"/>
    </xf>
    <xf numFmtId="0" fontId="18" fillId="2" borderId="1" xfId="0" applyFont="1" applyFill="1" applyBorder="1" applyAlignment="1">
      <alignment horizontal="left" wrapText="1"/>
    </xf>
    <xf numFmtId="0" fontId="18" fillId="3" borderId="1" xfId="0" applyFont="1" applyFill="1" applyBorder="1" applyAlignment="1">
      <alignment wrapText="1"/>
    </xf>
    <xf numFmtId="0" fontId="17" fillId="0" borderId="0" xfId="0" applyFont="1" applyAlignment="1">
      <alignment vertical="center"/>
    </xf>
    <xf numFmtId="0" fontId="17" fillId="0" borderId="0" xfId="0" applyFont="1" applyAlignment="1">
      <alignment horizontal="left" vertical="center" indent="4"/>
    </xf>
    <xf numFmtId="0" fontId="18" fillId="5" borderId="1" xfId="0" applyFont="1" applyFill="1" applyBorder="1" applyAlignment="1"/>
    <xf numFmtId="0" fontId="33" fillId="0" borderId="0" xfId="0" applyFont="1" applyFill="1" applyAlignment="1">
      <alignment horizontal="center"/>
    </xf>
    <xf numFmtId="0" fontId="17" fillId="0" borderId="1" xfId="0" applyFont="1" applyFill="1" applyBorder="1" applyAlignment="1">
      <alignment vertical="center"/>
    </xf>
    <xf numFmtId="0" fontId="17" fillId="5" borderId="1" xfId="0" applyFont="1" applyFill="1" applyBorder="1" applyAlignment="1">
      <alignment vertical="center"/>
    </xf>
    <xf numFmtId="0" fontId="18" fillId="0" borderId="1" xfId="0" applyFont="1" applyFill="1" applyBorder="1" applyAlignment="1">
      <alignment vertical="center"/>
    </xf>
    <xf numFmtId="0" fontId="17" fillId="0" borderId="0" xfId="0" applyFont="1" applyFill="1" applyAlignment="1">
      <alignment vertical="center"/>
    </xf>
    <xf numFmtId="0" fontId="17" fillId="0" borderId="0" xfId="0" applyFont="1" applyFill="1" applyAlignment="1">
      <alignment horizontal="left" vertical="center"/>
    </xf>
    <xf numFmtId="49" fontId="17" fillId="0" borderId="0" xfId="0" applyNumberFormat="1" applyFont="1" applyFill="1" applyAlignment="1">
      <alignment horizontal="center" vertical="center"/>
    </xf>
    <xf numFmtId="0" fontId="17" fillId="5" borderId="1" xfId="0" applyFont="1" applyFill="1" applyBorder="1" applyAlignment="1">
      <alignment horizontal="left" vertical="center"/>
    </xf>
    <xf numFmtId="0" fontId="18" fillId="5" borderId="1" xfId="0" applyFont="1" applyFill="1" applyBorder="1" applyAlignment="1">
      <alignment vertical="center"/>
    </xf>
    <xf numFmtId="0" fontId="22" fillId="6" borderId="1" xfId="0" applyFont="1" applyFill="1" applyBorder="1" applyAlignment="1">
      <alignment vertical="center"/>
    </xf>
    <xf numFmtId="0" fontId="13" fillId="0" borderId="0" xfId="0" applyFont="1" applyFill="1" applyAlignment="1">
      <alignment horizontal="left"/>
    </xf>
    <xf numFmtId="0" fontId="18" fillId="2" borderId="1" xfId="0" applyFont="1" applyFill="1" applyBorder="1" applyAlignment="1" applyProtection="1">
      <alignment horizontal="center"/>
      <protection locked="0"/>
    </xf>
    <xf numFmtId="0" fontId="32" fillId="0" borderId="0" xfId="8" applyFont="1" applyFill="1" applyAlignment="1">
      <alignment horizontal="center"/>
    </xf>
    <xf numFmtId="0" fontId="33" fillId="0" borderId="0" xfId="8" applyFont="1" applyFill="1"/>
    <xf numFmtId="0" fontId="33" fillId="0" borderId="0" xfId="8" applyFont="1" applyFill="1" applyAlignment="1">
      <alignment horizontal="center"/>
    </xf>
    <xf numFmtId="0" fontId="32" fillId="0" borderId="0" xfId="8" applyFont="1" applyFill="1" applyAlignment="1">
      <alignment horizontal="left"/>
    </xf>
    <xf numFmtId="0" fontId="17" fillId="5" borderId="3" xfId="8" applyFont="1" applyFill="1" applyBorder="1" applyAlignment="1">
      <alignment horizontal="center"/>
    </xf>
    <xf numFmtId="0" fontId="18" fillId="2" borderId="1" xfId="8" applyFont="1" applyFill="1" applyBorder="1" applyAlignment="1">
      <alignment wrapText="1"/>
    </xf>
    <xf numFmtId="0" fontId="32" fillId="0" borderId="0" xfId="8" applyFont="1" applyFill="1" applyAlignment="1"/>
    <xf numFmtId="0" fontId="26" fillId="0" borderId="0" xfId="0" applyFont="1" applyAlignment="1">
      <alignment horizontal="center"/>
    </xf>
    <xf numFmtId="0" fontId="17" fillId="0" borderId="8" xfId="0" applyFont="1" applyFill="1" applyBorder="1" applyAlignment="1">
      <alignment horizontal="right"/>
    </xf>
    <xf numFmtId="0" fontId="17" fillId="0" borderId="8" xfId="0" applyFont="1" applyFill="1" applyBorder="1" applyAlignment="1"/>
    <xf numFmtId="0" fontId="14" fillId="0" borderId="2" xfId="0" applyFont="1" applyFill="1" applyBorder="1"/>
    <xf numFmtId="0" fontId="13" fillId="0" borderId="0" xfId="8" applyFont="1" applyFill="1" applyAlignment="1" applyProtection="1">
      <protection locked="0"/>
    </xf>
    <xf numFmtId="0" fontId="20" fillId="0" borderId="2" xfId="8" applyFont="1" applyFill="1" applyBorder="1" applyAlignment="1">
      <alignment horizontal="center"/>
    </xf>
    <xf numFmtId="0" fontId="17" fillId="0" borderId="0" xfId="12" applyFont="1" applyAlignment="1">
      <alignment vertical="center" wrapText="1"/>
    </xf>
    <xf numFmtId="0" fontId="17" fillId="4" borderId="1" xfId="12" applyFont="1" applyFill="1" applyBorder="1" applyAlignment="1">
      <alignment vertical="center"/>
    </xf>
    <xf numFmtId="0" fontId="17" fillId="0" borderId="1" xfId="0" applyFont="1" applyFill="1" applyBorder="1" applyAlignment="1" applyProtection="1">
      <alignment horizontal="center" vertical="center"/>
      <protection locked="0"/>
    </xf>
    <xf numFmtId="0" fontId="17" fillId="0" borderId="3" xfId="0" applyFont="1" applyFill="1" applyBorder="1" applyAlignment="1">
      <alignment horizontal="center"/>
    </xf>
    <xf numFmtId="0" fontId="34" fillId="0" borderId="0" xfId="0" applyFont="1"/>
    <xf numFmtId="0" fontId="17" fillId="0" borderId="0" xfId="11" applyFont="1" applyAlignment="1">
      <alignment horizontal="right"/>
    </xf>
    <xf numFmtId="0" fontId="17" fillId="0" borderId="0" xfId="11" applyFont="1" applyAlignment="1">
      <alignment horizontal="center"/>
    </xf>
    <xf numFmtId="0" fontId="18" fillId="0" borderId="0" xfId="11" applyFont="1" applyAlignment="1">
      <alignment horizontal="center"/>
    </xf>
    <xf numFmtId="0" fontId="18" fillId="0" borderId="0" xfId="11" applyFont="1"/>
    <xf numFmtId="0" fontId="18" fillId="0" borderId="0" xfId="11" applyFont="1" applyAlignment="1">
      <alignment horizontal="right"/>
    </xf>
    <xf numFmtId="0" fontId="17" fillId="5" borderId="0" xfId="11" applyFont="1" applyFill="1"/>
    <xf numFmtId="0" fontId="17" fillId="5" borderId="0" xfId="11" applyFont="1" applyFill="1" applyAlignment="1">
      <alignment horizontal="center"/>
    </xf>
    <xf numFmtId="0" fontId="18" fillId="5" borderId="0" xfId="11" applyFont="1" applyFill="1" applyAlignment="1">
      <alignment horizontal="right"/>
    </xf>
    <xf numFmtId="0" fontId="17" fillId="0" borderId="9" xfId="11" applyFont="1" applyBorder="1"/>
    <xf numFmtId="0" fontId="17" fillId="0" borderId="10" xfId="11" applyFont="1" applyBorder="1" applyAlignment="1">
      <alignment horizontal="right"/>
    </xf>
    <xf numFmtId="0" fontId="17" fillId="0" borderId="10" xfId="11" applyFont="1" applyBorder="1"/>
    <xf numFmtId="0" fontId="17" fillId="0" borderId="11" xfId="11" applyFont="1" applyBorder="1"/>
    <xf numFmtId="0" fontId="17" fillId="0" borderId="12" xfId="11" applyFont="1" applyBorder="1"/>
    <xf numFmtId="0" fontId="17" fillId="0" borderId="13" xfId="11" applyFont="1" applyBorder="1" applyAlignment="1">
      <alignment horizontal="right"/>
    </xf>
    <xf numFmtId="0" fontId="17" fillId="0" borderId="13" xfId="11" applyFont="1" applyBorder="1"/>
    <xf numFmtId="0" fontId="17" fillId="0" borderId="14" xfId="11" applyFont="1" applyBorder="1"/>
    <xf numFmtId="0" fontId="35" fillId="0" borderId="0" xfId="0" applyFont="1"/>
    <xf numFmtId="0" fontId="18" fillId="5" borderId="0" xfId="11" applyFont="1" applyFill="1"/>
    <xf numFmtId="0" fontId="17" fillId="0" borderId="0" xfId="3" applyFont="1" applyFill="1" applyBorder="1" applyAlignment="1">
      <alignment horizontal="center" vertical="center"/>
    </xf>
    <xf numFmtId="0" fontId="18" fillId="2" borderId="3" xfId="0" applyFont="1" applyFill="1" applyBorder="1" applyAlignment="1">
      <alignment horizontal="center"/>
    </xf>
    <xf numFmtId="1" fontId="17" fillId="0" borderId="1" xfId="0" applyNumberFormat="1" applyFont="1" applyFill="1" applyBorder="1" applyAlignment="1" applyProtection="1">
      <alignment horizontal="center" vertical="center"/>
      <protection locked="0"/>
    </xf>
    <xf numFmtId="0" fontId="17" fillId="0" borderId="3" xfId="0" applyFont="1" applyFill="1" applyBorder="1" applyAlignment="1">
      <alignment horizontal="center"/>
    </xf>
    <xf numFmtId="0" fontId="17" fillId="0" borderId="3" xfId="0" applyFont="1" applyFill="1" applyBorder="1" applyAlignment="1" applyProtection="1">
      <alignment horizontal="center" vertical="center"/>
      <protection locked="0"/>
    </xf>
    <xf numFmtId="0" fontId="17" fillId="0" borderId="3" xfId="0" applyFont="1" applyFill="1" applyBorder="1" applyAlignment="1" applyProtection="1">
      <alignment horizontal="center"/>
      <protection locked="0"/>
    </xf>
    <xf numFmtId="0" fontId="17" fillId="0" borderId="1" xfId="8" applyFont="1" applyFill="1" applyBorder="1" applyAlignment="1" applyProtection="1">
      <alignment horizontal="center" vertical="center"/>
      <protection locked="0"/>
    </xf>
    <xf numFmtId="0" fontId="17" fillId="0" borderId="3" xfId="8" applyFont="1" applyFill="1" applyBorder="1" applyAlignment="1" applyProtection="1">
      <alignment horizontal="center" vertical="center"/>
      <protection locked="0"/>
    </xf>
    <xf numFmtId="0" fontId="17" fillId="0" borderId="3" xfId="8" applyFont="1" applyFill="1" applyBorder="1" applyAlignment="1">
      <alignment horizontal="center"/>
    </xf>
    <xf numFmtId="0" fontId="17" fillId="4" borderId="0" xfId="12" applyFont="1" applyFill="1" applyBorder="1" applyAlignment="1">
      <alignment vertical="center"/>
    </xf>
    <xf numFmtId="0" fontId="17" fillId="0" borderId="1" xfId="8" applyFont="1" applyFill="1" applyBorder="1" applyAlignment="1" applyProtection="1">
      <alignment horizontal="center" vertical="center"/>
      <protection locked="0"/>
    </xf>
    <xf numFmtId="0" fontId="17" fillId="0" borderId="2" xfId="8" applyFont="1" applyFill="1" applyBorder="1" applyAlignment="1">
      <alignment horizontal="center"/>
    </xf>
    <xf numFmtId="0" fontId="24" fillId="0" borderId="0" xfId="0" applyFont="1"/>
    <xf numFmtId="0" fontId="18" fillId="2" borderId="1" xfId="8" applyFont="1" applyFill="1" applyBorder="1" applyAlignment="1">
      <alignment horizontal="center" wrapText="1"/>
    </xf>
    <xf numFmtId="0" fontId="17" fillId="0" borderId="1" xfId="7" applyFont="1" applyFill="1" applyBorder="1" applyAlignment="1" applyProtection="1">
      <alignment horizontal="center" vertical="center"/>
      <protection locked="0"/>
    </xf>
    <xf numFmtId="0" fontId="17" fillId="0" borderId="1" xfId="8" applyFont="1" applyBorder="1" applyAlignment="1">
      <alignment horizontal="center"/>
    </xf>
    <xf numFmtId="0" fontId="18" fillId="0" borderId="1" xfId="8" applyFont="1" applyFill="1" applyBorder="1" applyAlignment="1" applyProtection="1">
      <alignment horizontal="center" vertical="center"/>
      <protection locked="0"/>
    </xf>
    <xf numFmtId="0" fontId="17" fillId="0" borderId="1" xfId="0" applyFont="1" applyBorder="1" applyAlignment="1">
      <alignment horizontal="center"/>
    </xf>
    <xf numFmtId="0" fontId="17" fillId="0" borderId="1" xfId="8" applyFont="1" applyBorder="1"/>
    <xf numFmtId="0" fontId="17" fillId="0" borderId="1" xfId="8" applyFont="1" applyBorder="1" applyAlignment="1">
      <alignment horizontal="center" vertical="center"/>
    </xf>
    <xf numFmtId="0" fontId="17" fillId="0" borderId="1" xfId="7" applyFont="1" applyFill="1" applyBorder="1" applyAlignment="1">
      <alignment horizontal="center" vertical="center"/>
    </xf>
    <xf numFmtId="1" fontId="17" fillId="0" borderId="1" xfId="8" applyNumberFormat="1" applyFont="1" applyFill="1" applyBorder="1" applyAlignment="1" applyProtection="1">
      <alignment horizontal="center" vertical="center"/>
      <protection locked="0"/>
    </xf>
    <xf numFmtId="0" fontId="17" fillId="7" borderId="1" xfId="8" applyFont="1" applyFill="1" applyBorder="1" applyAlignment="1">
      <alignment horizontal="center"/>
    </xf>
    <xf numFmtId="0" fontId="17" fillId="0" borderId="0" xfId="12" applyFont="1" applyAlignment="1">
      <alignment vertical="top" wrapText="1"/>
    </xf>
    <xf numFmtId="0" fontId="21" fillId="8" borderId="1" xfId="0" applyFont="1" applyFill="1" applyBorder="1" applyAlignment="1">
      <alignment wrapText="1"/>
    </xf>
    <xf numFmtId="0" fontId="16" fillId="9" borderId="1" xfId="0" applyFont="1" applyFill="1" applyBorder="1" applyAlignment="1">
      <alignment horizontal="left" wrapText="1"/>
    </xf>
    <xf numFmtId="0" fontId="16" fillId="3" borderId="1" xfId="0" applyFont="1" applyFill="1" applyBorder="1" applyAlignment="1">
      <alignment horizontal="left" wrapText="1"/>
    </xf>
    <xf numFmtId="0" fontId="36" fillId="0" borderId="0" xfId="0" applyFont="1" applyFill="1" applyAlignment="1">
      <alignment horizontal="center"/>
    </xf>
    <xf numFmtId="0" fontId="37" fillId="0" borderId="0" xfId="0" applyFont="1" applyFill="1" applyAlignment="1">
      <alignment horizontal="center"/>
    </xf>
    <xf numFmtId="0" fontId="13" fillId="10" borderId="0" xfId="0" applyFont="1" applyFill="1" applyAlignment="1"/>
    <xf numFmtId="0" fontId="38" fillId="0" borderId="0" xfId="0" applyFont="1" applyFill="1" applyAlignment="1">
      <alignment horizontal="left"/>
    </xf>
    <xf numFmtId="0" fontId="18" fillId="0" borderId="0" xfId="0" applyFont="1" applyFill="1" applyAlignment="1">
      <alignment horizontal="left"/>
    </xf>
    <xf numFmtId="0" fontId="17" fillId="0" borderId="0" xfId="0" applyFont="1" applyAlignment="1"/>
    <xf numFmtId="0" fontId="39" fillId="0" borderId="0" xfId="0" applyFont="1" applyFill="1"/>
    <xf numFmtId="0" fontId="24" fillId="0" borderId="0" xfId="0" applyFont="1" applyFill="1" applyBorder="1" applyAlignment="1">
      <alignment horizontal="center"/>
    </xf>
    <xf numFmtId="0" fontId="16" fillId="2" borderId="2" xfId="0" applyFont="1" applyFill="1" applyBorder="1" applyAlignment="1">
      <alignment horizontal="center"/>
    </xf>
    <xf numFmtId="0" fontId="21" fillId="2" borderId="1" xfId="0" applyFont="1" applyFill="1" applyBorder="1" applyAlignment="1">
      <alignment horizontal="center" wrapText="1"/>
    </xf>
    <xf numFmtId="0" fontId="18" fillId="10" borderId="1" xfId="0" applyFont="1" applyFill="1" applyBorder="1"/>
    <xf numFmtId="0" fontId="8" fillId="0" borderId="1" xfId="7" applyFont="1" applyFill="1" applyBorder="1" applyAlignment="1">
      <alignment horizontal="left" vertical="center"/>
    </xf>
    <xf numFmtId="0" fontId="8" fillId="0" borderId="1" xfId="7" applyFont="1" applyFill="1" applyBorder="1" applyAlignment="1" applyProtection="1">
      <alignment horizontal="left" vertical="center"/>
      <protection locked="0"/>
    </xf>
    <xf numFmtId="0" fontId="8" fillId="0" borderId="1" xfId="0" applyFont="1" applyFill="1" applyBorder="1" applyAlignment="1">
      <alignment horizontal="left"/>
    </xf>
    <xf numFmtId="0" fontId="24" fillId="0" borderId="2" xfId="0" applyFont="1" applyFill="1" applyBorder="1" applyAlignment="1">
      <alignment horizontal="left" vertical="top"/>
    </xf>
    <xf numFmtId="0" fontId="8" fillId="0" borderId="1" xfId="0" applyFont="1" applyBorder="1"/>
    <xf numFmtId="0" fontId="17" fillId="10" borderId="1" xfId="0" applyFont="1" applyFill="1" applyBorder="1" applyAlignment="1">
      <alignment horizontal="center"/>
    </xf>
    <xf numFmtId="0" fontId="24" fillId="10" borderId="1" xfId="0" applyFont="1" applyFill="1" applyBorder="1" applyAlignment="1">
      <alignment horizontal="center"/>
    </xf>
    <xf numFmtId="0" fontId="8" fillId="10" borderId="1" xfId="7" applyFont="1" applyFill="1" applyBorder="1" applyAlignment="1" applyProtection="1">
      <alignment horizontal="left" vertical="center"/>
      <protection locked="0"/>
    </xf>
    <xf numFmtId="0" fontId="8" fillId="10" borderId="1" xfId="7" applyFont="1" applyFill="1" applyBorder="1" applyAlignment="1">
      <alignment horizontal="left" vertical="center"/>
    </xf>
    <xf numFmtId="0" fontId="29" fillId="10" borderId="1" xfId="0" applyFont="1" applyFill="1" applyBorder="1" applyAlignment="1">
      <alignment horizontal="center"/>
    </xf>
    <xf numFmtId="0" fontId="8" fillId="0" borderId="1" xfId="7" applyFont="1" applyFill="1" applyBorder="1" applyAlignment="1" applyProtection="1">
      <alignment horizontal="left"/>
      <protection locked="0"/>
    </xf>
    <xf numFmtId="0" fontId="8" fillId="0" borderId="1" xfId="0" applyFont="1" applyFill="1" applyBorder="1"/>
    <xf numFmtId="166" fontId="41" fillId="0" borderId="0" xfId="0" applyNumberFormat="1" applyFont="1" applyFill="1" applyBorder="1"/>
    <xf numFmtId="0" fontId="8" fillId="10" borderId="1" xfId="7" applyFont="1" applyFill="1" applyBorder="1" applyAlignment="1" applyProtection="1">
      <alignment horizontal="left"/>
      <protection locked="0"/>
    </xf>
    <xf numFmtId="0" fontId="8" fillId="0" borderId="1" xfId="0" applyFont="1" applyFill="1" applyBorder="1" applyAlignment="1">
      <alignment horizontal="left" vertical="center"/>
    </xf>
    <xf numFmtId="0" fontId="8" fillId="0" borderId="1" xfId="0" applyFont="1" applyFill="1" applyBorder="1" applyAlignment="1" applyProtection="1">
      <alignment horizontal="left" vertical="center"/>
      <protection locked="0"/>
    </xf>
    <xf numFmtId="0" fontId="8" fillId="0" borderId="2" xfId="7" applyFont="1" applyFill="1" applyBorder="1" applyAlignment="1" applyProtection="1">
      <alignment horizontal="left" vertical="top"/>
      <protection locked="0"/>
    </xf>
    <xf numFmtId="0" fontId="24" fillId="0" borderId="1" xfId="0" applyFont="1" applyFill="1" applyBorder="1" applyAlignment="1">
      <alignment horizontal="left"/>
    </xf>
    <xf numFmtId="0" fontId="24" fillId="0" borderId="1" xfId="0" applyFont="1" applyFill="1" applyBorder="1" applyAlignment="1">
      <alignment horizontal="left" vertical="center"/>
    </xf>
    <xf numFmtId="0" fontId="8" fillId="10" borderId="1" xfId="0" applyFont="1" applyFill="1" applyBorder="1" applyAlignment="1" applyProtection="1">
      <alignment horizontal="left" vertical="center"/>
      <protection locked="0"/>
    </xf>
    <xf numFmtId="0" fontId="8" fillId="10" borderId="2" xfId="7" applyFont="1" applyFill="1" applyBorder="1" applyAlignment="1" applyProtection="1">
      <alignment horizontal="left" vertical="top"/>
      <protection locked="0"/>
    </xf>
    <xf numFmtId="0" fontId="8" fillId="0" borderId="1" xfId="7" applyNumberFormat="1" applyFont="1" applyFill="1" applyBorder="1" applyAlignment="1">
      <alignment horizontal="left" vertical="center"/>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left"/>
    </xf>
    <xf numFmtId="3" fontId="8" fillId="0" borderId="1" xfId="0" applyNumberFormat="1" applyFont="1" applyFill="1" applyBorder="1" applyAlignment="1">
      <alignment horizontal="left"/>
    </xf>
    <xf numFmtId="1" fontId="42" fillId="0" borderId="1" xfId="0" applyNumberFormat="1" applyFont="1" applyFill="1" applyBorder="1" applyAlignment="1">
      <alignment horizontal="left"/>
    </xf>
    <xf numFmtId="0" fontId="42" fillId="10" borderId="1" xfId="0" applyFont="1" applyFill="1" applyBorder="1" applyAlignment="1">
      <alignment horizontal="left"/>
    </xf>
    <xf numFmtId="1" fontId="42" fillId="10" borderId="1" xfId="0" applyNumberFormat="1" applyFont="1" applyFill="1" applyBorder="1" applyAlignment="1">
      <alignment horizontal="left"/>
    </xf>
    <xf numFmtId="0" fontId="8" fillId="0" borderId="1" xfId="0" applyFont="1" applyFill="1" applyBorder="1" applyAlignment="1"/>
    <xf numFmtId="0" fontId="17" fillId="11" borderId="1" xfId="0" applyFont="1" applyFill="1" applyBorder="1" applyAlignment="1">
      <alignment horizontal="left" vertical="center"/>
    </xf>
    <xf numFmtId="0" fontId="17" fillId="11" borderId="1" xfId="0" applyFont="1" applyFill="1" applyBorder="1" applyAlignment="1"/>
    <xf numFmtId="0" fontId="17" fillId="11" borderId="1" xfId="0" applyFont="1" applyFill="1" applyBorder="1" applyAlignment="1">
      <alignment horizontal="center"/>
    </xf>
    <xf numFmtId="0" fontId="17" fillId="11" borderId="1" xfId="0" applyFont="1" applyFill="1" applyBorder="1"/>
    <xf numFmtId="0" fontId="43" fillId="4" borderId="15" xfId="0" applyFont="1" applyFill="1" applyBorder="1" applyAlignment="1">
      <alignment horizontal="center" vertical="center"/>
    </xf>
    <xf numFmtId="0" fontId="17" fillId="0" borderId="2" xfId="0" applyFont="1" applyFill="1" applyBorder="1" applyAlignment="1">
      <alignment horizontal="center"/>
    </xf>
    <xf numFmtId="0" fontId="17" fillId="0" borderId="3" xfId="0" applyFont="1" applyFill="1" applyBorder="1" applyAlignment="1">
      <alignment horizontal="center"/>
    </xf>
    <xf numFmtId="0" fontId="17" fillId="0" borderId="3" xfId="0" applyFont="1" applyFill="1" applyBorder="1" applyAlignment="1" applyProtection="1">
      <alignment horizontal="center" vertical="center"/>
      <protection locked="0"/>
    </xf>
    <xf numFmtId="0" fontId="17" fillId="0" borderId="3" xfId="0" applyFont="1" applyFill="1" applyBorder="1" applyAlignment="1" applyProtection="1">
      <alignment horizontal="center"/>
      <protection locked="0"/>
    </xf>
    <xf numFmtId="165" fontId="17" fillId="0" borderId="0" xfId="0" applyNumberFormat="1" applyFont="1" applyFill="1" applyAlignment="1">
      <alignment horizontal="right"/>
    </xf>
    <xf numFmtId="0" fontId="17" fillId="0" borderId="0" xfId="0" applyFont="1" applyFill="1" applyAlignment="1">
      <alignment horizontal="right"/>
    </xf>
    <xf numFmtId="165" fontId="17" fillId="3" borderId="2" xfId="0" applyNumberFormat="1" applyFont="1" applyFill="1" applyBorder="1" applyAlignment="1">
      <alignment horizontal="center"/>
    </xf>
    <xf numFmtId="165" fontId="17" fillId="3" borderId="4" xfId="0" applyNumberFormat="1" applyFont="1" applyFill="1" applyBorder="1" applyAlignment="1">
      <alignment horizontal="center"/>
    </xf>
    <xf numFmtId="165" fontId="17" fillId="3" borderId="3" xfId="0" applyNumberFormat="1" applyFont="1" applyFill="1" applyBorder="1" applyAlignment="1">
      <alignment horizontal="center"/>
    </xf>
    <xf numFmtId="0" fontId="18" fillId="5" borderId="2" xfId="0" applyFont="1" applyFill="1" applyBorder="1" applyAlignment="1">
      <alignment horizontal="center"/>
    </xf>
    <xf numFmtId="0" fontId="18" fillId="5" borderId="3" xfId="0" applyFont="1" applyFill="1" applyBorder="1" applyAlignment="1">
      <alignment horizontal="center"/>
    </xf>
    <xf numFmtId="0" fontId="16" fillId="2" borderId="2" xfId="0" applyFont="1" applyFill="1" applyBorder="1" applyAlignment="1">
      <alignment horizontal="center" wrapText="1"/>
    </xf>
    <xf numFmtId="0" fontId="17" fillId="2" borderId="3" xfId="0" applyFont="1" applyFill="1" applyBorder="1" applyAlignment="1">
      <alignment horizontal="center" wrapText="1"/>
    </xf>
    <xf numFmtId="0" fontId="17" fillId="0" borderId="1" xfId="0" applyFont="1" applyFill="1" applyBorder="1" applyAlignment="1" applyProtection="1">
      <alignment horizontal="center" vertical="center"/>
      <protection locked="0"/>
    </xf>
    <xf numFmtId="0" fontId="17" fillId="0" borderId="2" xfId="0" applyFont="1" applyFill="1" applyBorder="1" applyAlignment="1">
      <alignment horizontal="center"/>
    </xf>
    <xf numFmtId="0" fontId="17" fillId="0" borderId="3" xfId="0" applyFont="1" applyFill="1" applyBorder="1" applyAlignment="1">
      <alignment horizontal="center"/>
    </xf>
    <xf numFmtId="0" fontId="17" fillId="0" borderId="2" xfId="0" applyFont="1" applyFill="1" applyBorder="1" applyAlignment="1" applyProtection="1">
      <alignment horizontal="center" vertical="center"/>
      <protection locked="0"/>
    </xf>
    <xf numFmtId="0" fontId="17" fillId="0" borderId="3" xfId="0" applyFont="1" applyFill="1" applyBorder="1" applyAlignment="1" applyProtection="1">
      <alignment horizontal="center" vertical="center"/>
      <protection locked="0"/>
    </xf>
    <xf numFmtId="0" fontId="18" fillId="5" borderId="4" xfId="0" applyFont="1" applyFill="1" applyBorder="1" applyAlignment="1">
      <alignment horizontal="center"/>
    </xf>
    <xf numFmtId="0" fontId="17" fillId="0" borderId="2" xfId="0" applyFont="1" applyFill="1" applyBorder="1" applyAlignment="1" applyProtection="1">
      <alignment horizontal="center"/>
      <protection locked="0"/>
    </xf>
    <xf numFmtId="0" fontId="17" fillId="0" borderId="3" xfId="0" applyFont="1" applyFill="1" applyBorder="1" applyAlignment="1" applyProtection="1">
      <alignment horizontal="center"/>
      <protection locked="0"/>
    </xf>
    <xf numFmtId="0" fontId="44" fillId="0" borderId="0" xfId="12" applyFont="1" applyAlignment="1">
      <alignment horizontal="left" vertical="top" wrapText="1"/>
    </xf>
    <xf numFmtId="0" fontId="17" fillId="0" borderId="3" xfId="0" applyFont="1" applyFill="1" applyBorder="1" applyAlignment="1">
      <alignment horizontal="center" vertical="center"/>
    </xf>
    <xf numFmtId="0" fontId="17" fillId="0" borderId="1" xfId="0" applyFont="1" applyFill="1" applyBorder="1" applyAlignment="1">
      <alignment horizontal="left"/>
    </xf>
    <xf numFmtId="0" fontId="17" fillId="0" borderId="0" xfId="0" applyFont="1" applyFill="1" applyBorder="1" applyAlignment="1">
      <alignment horizontal="left"/>
    </xf>
    <xf numFmtId="0" fontId="17" fillId="0" borderId="2" xfId="0" applyFont="1" applyFill="1" applyBorder="1" applyAlignment="1">
      <alignment horizontal="left"/>
    </xf>
    <xf numFmtId="0" fontId="17" fillId="0" borderId="4" xfId="0" applyFont="1" applyFill="1" applyBorder="1" applyAlignment="1">
      <alignment horizontal="left"/>
    </xf>
    <xf numFmtId="0" fontId="17" fillId="0" borderId="3" xfId="0" applyFont="1" applyFill="1" applyBorder="1" applyAlignment="1">
      <alignment horizontal="left"/>
    </xf>
    <xf numFmtId="0" fontId="0" fillId="0" borderId="0" xfId="0" applyAlignment="1"/>
    <xf numFmtId="165" fontId="17" fillId="0" borderId="0" xfId="0" applyNumberFormat="1" applyFont="1" applyFill="1" applyAlignment="1">
      <alignment horizontal="right"/>
    </xf>
    <xf numFmtId="0" fontId="17" fillId="0" borderId="0" xfId="0" applyFont="1" applyFill="1" applyAlignment="1">
      <alignment horizontal="right"/>
    </xf>
    <xf numFmtId="0" fontId="18" fillId="5" borderId="1" xfId="0" applyFont="1" applyFill="1" applyBorder="1" applyAlignment="1">
      <alignment horizontal="left"/>
    </xf>
    <xf numFmtId="0" fontId="17" fillId="0" borderId="1" xfId="8" applyFont="1" applyFill="1" applyBorder="1" applyAlignment="1" applyProtection="1">
      <alignment horizontal="center" vertical="center"/>
      <protection locked="0"/>
    </xf>
    <xf numFmtId="0" fontId="17" fillId="0" borderId="2" xfId="8" applyFont="1" applyFill="1" applyBorder="1" applyAlignment="1" applyProtection="1">
      <alignment horizontal="center" vertical="center"/>
      <protection locked="0"/>
    </xf>
    <xf numFmtId="0" fontId="17" fillId="0" borderId="3" xfId="8" applyFont="1" applyFill="1" applyBorder="1" applyAlignment="1" applyProtection="1">
      <alignment horizontal="center" vertical="center"/>
      <protection locked="0"/>
    </xf>
    <xf numFmtId="0" fontId="17" fillId="0" borderId="2" xfId="8" applyFont="1" applyFill="1" applyBorder="1" applyAlignment="1">
      <alignment horizontal="center"/>
    </xf>
    <xf numFmtId="0" fontId="17" fillId="0" borderId="3" xfId="8" applyFont="1" applyFill="1" applyBorder="1" applyAlignment="1">
      <alignment horizontal="center"/>
    </xf>
    <xf numFmtId="0" fontId="44" fillId="0" borderId="16" xfId="0" applyFont="1" applyBorder="1" applyAlignment="1">
      <alignment vertical="center" wrapText="1"/>
    </xf>
    <xf numFmtId="0" fontId="0" fillId="0" borderId="6" xfId="0" applyBorder="1" applyAlignment="1"/>
    <xf numFmtId="0" fontId="40" fillId="9" borderId="2" xfId="0" applyFont="1" applyFill="1" applyBorder="1" applyAlignment="1">
      <alignment horizontal="center"/>
    </xf>
    <xf numFmtId="0" fontId="40" fillId="9" borderId="4" xfId="0" applyFont="1" applyFill="1" applyBorder="1" applyAlignment="1">
      <alignment horizontal="center"/>
    </xf>
    <xf numFmtId="0" fontId="40" fillId="9" borderId="3" xfId="0" applyFont="1" applyFill="1" applyBorder="1" applyAlignment="1">
      <alignment horizontal="center"/>
    </xf>
    <xf numFmtId="0" fontId="18" fillId="12" borderId="1" xfId="0" applyFont="1" applyFill="1" applyBorder="1"/>
    <xf numFmtId="165" fontId="17" fillId="12" borderId="1" xfId="0" applyNumberFormat="1" applyFont="1" applyFill="1" applyBorder="1" applyAlignment="1">
      <alignment horizontal="left"/>
    </xf>
    <xf numFmtId="0" fontId="22" fillId="12" borderId="1" xfId="0" applyFont="1" applyFill="1" applyBorder="1" applyAlignment="1">
      <alignment horizontal="left" vertical="center"/>
    </xf>
    <xf numFmtId="0" fontId="46" fillId="12" borderId="1" xfId="0" applyFont="1" applyFill="1" applyBorder="1" applyAlignment="1" applyProtection="1">
      <alignment horizontal="center"/>
      <protection locked="0"/>
    </xf>
    <xf numFmtId="0" fontId="47" fillId="12" borderId="1" xfId="0" applyFont="1" applyFill="1" applyBorder="1"/>
    <xf numFmtId="0" fontId="22" fillId="12" borderId="1" xfId="0" applyFont="1" applyFill="1" applyBorder="1" applyAlignment="1" applyProtection="1">
      <alignment horizontal="center"/>
      <protection locked="0"/>
    </xf>
    <xf numFmtId="0" fontId="22" fillId="12" borderId="2" xfId="0" applyFont="1" applyFill="1" applyBorder="1" applyAlignment="1" applyProtection="1">
      <alignment horizontal="center" vertical="center"/>
      <protection locked="0"/>
    </xf>
    <xf numFmtId="0" fontId="22" fillId="12" borderId="3" xfId="0" applyFont="1" applyFill="1" applyBorder="1" applyAlignment="1">
      <alignment horizontal="center"/>
    </xf>
    <xf numFmtId="0" fontId="22" fillId="12" borderId="3" xfId="0" applyFont="1" applyFill="1" applyBorder="1" applyAlignment="1">
      <alignment horizontal="center"/>
    </xf>
    <xf numFmtId="0" fontId="22" fillId="12" borderId="1" xfId="0" applyFont="1" applyFill="1" applyBorder="1" applyAlignment="1">
      <alignment horizontal="center"/>
    </xf>
    <xf numFmtId="1" fontId="22" fillId="12" borderId="1" xfId="0" applyNumberFormat="1" applyFont="1" applyFill="1" applyBorder="1" applyAlignment="1" applyProtection="1">
      <alignment horizontal="center" vertical="center"/>
      <protection locked="0"/>
    </xf>
    <xf numFmtId="0" fontId="22" fillId="12" borderId="1" xfId="0" applyFont="1" applyFill="1" applyBorder="1" applyAlignment="1">
      <alignment horizontal="center" vertical="center"/>
    </xf>
    <xf numFmtId="0" fontId="22" fillId="12" borderId="1" xfId="0" applyFont="1" applyFill="1" applyBorder="1" applyAlignment="1" applyProtection="1">
      <alignment horizontal="center" vertical="center"/>
      <protection locked="0"/>
    </xf>
    <xf numFmtId="0" fontId="22" fillId="12" borderId="1" xfId="0" applyFont="1" applyFill="1" applyBorder="1"/>
    <xf numFmtId="0" fontId="22" fillId="12" borderId="1" xfId="0" applyFont="1" applyFill="1" applyBorder="1" applyAlignment="1">
      <alignment horizontal="left"/>
    </xf>
    <xf numFmtId="0" fontId="46" fillId="12" borderId="1" xfId="0" applyFont="1" applyFill="1" applyBorder="1" applyAlignment="1">
      <alignment horizontal="left"/>
    </xf>
    <xf numFmtId="0" fontId="17" fillId="12" borderId="1" xfId="0" applyFont="1" applyFill="1" applyBorder="1" applyAlignment="1">
      <alignment horizontal="left" vertical="center"/>
    </xf>
    <xf numFmtId="0" fontId="18" fillId="12" borderId="1" xfId="0" applyFont="1" applyFill="1" applyBorder="1" applyAlignment="1" applyProtection="1">
      <alignment horizontal="center"/>
      <protection locked="0"/>
    </xf>
    <xf numFmtId="0" fontId="14" fillId="12" borderId="1" xfId="0" applyFont="1" applyFill="1" applyBorder="1"/>
    <xf numFmtId="0" fontId="17" fillId="12" borderId="1" xfId="0" applyFont="1" applyFill="1" applyBorder="1" applyAlignment="1" applyProtection="1">
      <alignment horizontal="center"/>
      <protection locked="0"/>
    </xf>
    <xf numFmtId="0" fontId="17" fillId="12" borderId="2" xfId="0" applyFont="1" applyFill="1" applyBorder="1" applyAlignment="1" applyProtection="1">
      <alignment horizontal="center" vertical="center"/>
      <protection locked="0"/>
    </xf>
    <xf numFmtId="0" fontId="17" fillId="12" borderId="3" xfId="0" applyFont="1" applyFill="1" applyBorder="1" applyAlignment="1">
      <alignment horizontal="center"/>
    </xf>
    <xf numFmtId="0" fontId="17" fillId="12" borderId="3" xfId="0" applyFont="1" applyFill="1" applyBorder="1" applyAlignment="1" applyProtection="1">
      <alignment horizontal="center" vertical="center"/>
      <protection locked="0"/>
    </xf>
    <xf numFmtId="0" fontId="17" fillId="12" borderId="1" xfId="0" applyFont="1" applyFill="1" applyBorder="1" applyAlignment="1">
      <alignment horizontal="center"/>
    </xf>
    <xf numFmtId="1" fontId="17" fillId="12" borderId="1" xfId="0" applyNumberFormat="1" applyFont="1" applyFill="1" applyBorder="1" applyAlignment="1" applyProtection="1">
      <alignment horizontal="center" vertical="center"/>
      <protection locked="0"/>
    </xf>
    <xf numFmtId="0" fontId="17" fillId="12" borderId="1" xfId="0" applyFont="1" applyFill="1" applyBorder="1" applyAlignment="1">
      <alignment horizontal="center" vertical="center"/>
    </xf>
    <xf numFmtId="0" fontId="17" fillId="12" borderId="1" xfId="0" applyFont="1" applyFill="1" applyBorder="1" applyAlignment="1" applyProtection="1">
      <alignment horizontal="center" vertical="center"/>
      <protection locked="0"/>
    </xf>
    <xf numFmtId="0" fontId="17" fillId="12" borderId="1" xfId="0" applyFont="1" applyFill="1" applyBorder="1"/>
    <xf numFmtId="0" fontId="17" fillId="12" borderId="1" xfId="0" applyFont="1" applyFill="1" applyBorder="1" applyAlignment="1">
      <alignment horizontal="left"/>
    </xf>
    <xf numFmtId="0" fontId="18" fillId="12" borderId="1" xfId="0" applyFont="1" applyFill="1" applyBorder="1" applyAlignment="1">
      <alignment horizontal="left"/>
    </xf>
    <xf numFmtId="0" fontId="17" fillId="12" borderId="0" xfId="0" applyFont="1" applyFill="1"/>
    <xf numFmtId="0" fontId="17" fillId="4" borderId="1" xfId="13" applyFont="1" applyFill="1" applyBorder="1" applyAlignment="1">
      <alignment vertical="center"/>
    </xf>
    <xf numFmtId="0" fontId="44" fillId="0" borderId="0" xfId="13" applyFont="1" applyAlignment="1">
      <alignment horizontal="left" vertical="top" wrapText="1"/>
    </xf>
    <xf numFmtId="0" fontId="17" fillId="0" borderId="0" xfId="13" applyFont="1" applyAlignment="1">
      <alignment vertical="center"/>
    </xf>
  </cellXfs>
  <cellStyles count="14">
    <cellStyle name="Standaard" xfId="0" builtinId="0"/>
    <cellStyle name="Standaard 16" xfId="8"/>
    <cellStyle name="Standaard 17" xfId="5"/>
    <cellStyle name="Standaard 2" xfId="1"/>
    <cellStyle name="Standaard 20" xfId="6"/>
    <cellStyle name="Standaard 3" xfId="4"/>
    <cellStyle name="Standaard 3 2" xfId="9"/>
    <cellStyle name="Standaard 3 2 2" xfId="12"/>
    <cellStyle name="Standaard 3 2 2 2" xfId="13"/>
    <cellStyle name="Standaard 4" xfId="10"/>
    <cellStyle name="Standaard 5" xfId="2"/>
    <cellStyle name="Standaard 6" xfId="11"/>
    <cellStyle name="Standaard_Blad1" xfId="7"/>
    <cellStyle name="Standaard_Overig Rijdend Materieel T3 18-03-13" xfId="3"/>
  </cellStyles>
  <dxfs count="12">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5512D116-5CC6-11CF-8D67-00AA00BDCE1D}" ax:persistence="persistStream" r:id="rId1"/>
</file>

<file path=xl/activeX/activeX2.xml><?xml version="1.0" encoding="utf-8"?>
<ax:ocx xmlns:ax="http://schemas.microsoft.com/office/2006/activeX" xmlns:r="http://schemas.openxmlformats.org/officeDocument/2006/relationships" ax:classid="{5512D116-5CC6-11CF-8D67-00AA00BDCE1D}" ax:persistence="persistStream" r:id="rId1"/>
</file>

<file path=xl/activeX/activeX3.xml><?xml version="1.0" encoding="utf-8"?>
<ax:ocx xmlns:ax="http://schemas.microsoft.com/office/2006/activeX" xmlns:r="http://schemas.openxmlformats.org/officeDocument/2006/relationships" ax:classid="{5512D116-5CC6-11CF-8D67-00AA00BDCE1D}" ax:persistence="persistStream" r:id="rId1"/>
</file>

<file path=xl/activeX/activeX4.xml><?xml version="1.0" encoding="utf-8"?>
<ax:ocx xmlns:ax="http://schemas.microsoft.com/office/2006/activeX" xmlns:r="http://schemas.openxmlformats.org/officeDocument/2006/relationships" ax:classid="{5512D116-5CC6-11CF-8D67-00AA00BDCE1D}" ax:persistence="persistStream" r:id="rId1"/>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15875</xdr:colOff>
          <xdr:row>38</xdr:row>
          <xdr:rowOff>60325</xdr:rowOff>
        </xdr:from>
        <xdr:to>
          <xdr:col>14</xdr:col>
          <xdr:colOff>168275</xdr:colOff>
          <xdr:row>39</xdr:row>
          <xdr:rowOff>50800</xdr:rowOff>
        </xdr:to>
        <xdr:sp macro="" textlink="">
          <xdr:nvSpPr>
            <xdr:cNvPr id="3075" name="Control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xdr:colOff>
          <xdr:row>38</xdr:row>
          <xdr:rowOff>60325</xdr:rowOff>
        </xdr:from>
        <xdr:to>
          <xdr:col>14</xdr:col>
          <xdr:colOff>168275</xdr:colOff>
          <xdr:row>39</xdr:row>
          <xdr:rowOff>50800</xdr:rowOff>
        </xdr:to>
        <xdr:sp macro="" textlink="">
          <xdr:nvSpPr>
            <xdr:cNvPr id="3076" name="Control 4" hidden="1">
              <a:extLst>
                <a:ext uri="{63B3BB69-23CF-44E3-9099-C40C66FF867C}">
                  <a14:compatExt spid="_x0000_s3076"/>
                </a:ext>
                <a:ext uri="{FF2B5EF4-FFF2-40B4-BE49-F238E27FC236}">
                  <a16:creationId xmlns:a16="http://schemas.microsoft.com/office/drawing/2014/main" id="{00000000-0008-0000-0300-000004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xdr:colOff>
          <xdr:row>38</xdr:row>
          <xdr:rowOff>60325</xdr:rowOff>
        </xdr:from>
        <xdr:to>
          <xdr:col>14</xdr:col>
          <xdr:colOff>168275</xdr:colOff>
          <xdr:row>39</xdr:row>
          <xdr:rowOff>50800</xdr:rowOff>
        </xdr:to>
        <xdr:sp macro="" textlink="">
          <xdr:nvSpPr>
            <xdr:cNvPr id="3077" name="Control 5" hidden="1">
              <a:extLst>
                <a:ext uri="{63B3BB69-23CF-44E3-9099-C40C66FF867C}">
                  <a14:compatExt spid="_x0000_s3077"/>
                </a:ext>
                <a:ext uri="{FF2B5EF4-FFF2-40B4-BE49-F238E27FC236}">
                  <a16:creationId xmlns:a16="http://schemas.microsoft.com/office/drawing/2014/main" id="{00000000-0008-0000-0300-000005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15875</xdr:colOff>
          <xdr:row>38</xdr:row>
          <xdr:rowOff>60325</xdr:rowOff>
        </xdr:from>
        <xdr:to>
          <xdr:col>14</xdr:col>
          <xdr:colOff>168275</xdr:colOff>
          <xdr:row>39</xdr:row>
          <xdr:rowOff>50800</xdr:rowOff>
        </xdr:to>
        <xdr:sp macro="" textlink="">
          <xdr:nvSpPr>
            <xdr:cNvPr id="3078" name="Control 6" hidden="1">
              <a:extLst>
                <a:ext uri="{63B3BB69-23CF-44E3-9099-C40C66FF867C}">
                  <a14:compatExt spid="_x0000_s3078"/>
                </a:ext>
                <a:ext uri="{FF2B5EF4-FFF2-40B4-BE49-F238E27FC236}">
                  <a16:creationId xmlns:a16="http://schemas.microsoft.com/office/drawing/2014/main" id="{00000000-0008-0000-0300-000006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123825</xdr:colOff>
      <xdr:row>1</xdr:row>
      <xdr:rowOff>0</xdr:rowOff>
    </xdr:to>
    <xdr:pic>
      <xdr:nvPicPr>
        <xdr:cNvPr id="3" name="Afbeelding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0"/>
          <a:ext cx="1905000" cy="571500"/>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BI55"/>
  <sheetViews>
    <sheetView view="pageBreakPreview" zoomScale="60" zoomScaleNormal="98" workbookViewId="0">
      <selection activeCell="R6" sqref="R6:R12"/>
    </sheetView>
  </sheetViews>
  <sheetFormatPr defaultColWidth="9.140625" defaultRowHeight="11.25" x14ac:dyDescent="0.15"/>
  <cols>
    <col min="1" max="1" width="13.85546875" style="19" customWidth="1"/>
    <col min="2" max="2" width="14.5703125" style="19" customWidth="1"/>
    <col min="3" max="3" width="16.140625" style="19" bestFit="1" customWidth="1"/>
    <col min="4" max="4" width="11.7109375" style="19" customWidth="1"/>
    <col min="5" max="5" width="7.5703125" style="19" customWidth="1"/>
    <col min="6" max="6" width="9.7109375" style="19" customWidth="1"/>
    <col min="7" max="8" width="9.7109375" style="19" hidden="1" customWidth="1"/>
    <col min="9" max="9" width="20.140625" style="19" hidden="1" customWidth="1"/>
    <col min="10" max="10" width="15.28515625" style="19" customWidth="1"/>
    <col min="11" max="11" width="13.140625" style="19" customWidth="1"/>
    <col min="12" max="12" width="54.85546875" style="19" customWidth="1"/>
    <col min="13" max="13" width="17.7109375" style="19" bestFit="1" customWidth="1"/>
    <col min="14" max="14" width="16.7109375" style="19" bestFit="1" customWidth="1"/>
    <col min="15" max="15" width="9.7109375" style="19" bestFit="1" customWidth="1"/>
    <col min="16" max="16" width="14.140625" style="19" customWidth="1"/>
    <col min="17" max="17" width="12.85546875" style="19" customWidth="1"/>
    <col min="18" max="18" width="16" style="19" customWidth="1"/>
    <col min="19" max="19" width="14.85546875" style="19" customWidth="1"/>
    <col min="20" max="20" width="25.5703125" style="19" bestFit="1" customWidth="1"/>
    <col min="21" max="23" width="17.7109375" style="19" customWidth="1"/>
    <col min="24" max="24" width="21.7109375" style="19" customWidth="1"/>
    <col min="25" max="25" width="16" style="19" customWidth="1"/>
    <col min="26" max="26" width="21" style="19" customWidth="1"/>
    <col min="27" max="27" width="16" style="19" customWidth="1"/>
    <col min="28" max="28" width="13.140625" style="19" bestFit="1" customWidth="1"/>
    <col min="29" max="29" width="13.140625" style="19" customWidth="1"/>
    <col min="30" max="30" width="14.42578125" style="19" customWidth="1"/>
    <col min="31" max="31" width="19.140625" style="19" customWidth="1"/>
    <col min="32" max="32" width="24.85546875" style="19" bestFit="1" customWidth="1"/>
    <col min="33" max="16384" width="9.140625" style="19"/>
  </cols>
  <sheetData>
    <row r="1" spans="1:32" ht="18" x14ac:dyDescent="0.25">
      <c r="A1" s="239" t="s">
        <v>402</v>
      </c>
      <c r="B1" s="240"/>
      <c r="C1" s="240"/>
      <c r="D1" s="240"/>
      <c r="E1" s="240"/>
      <c r="F1" s="240"/>
      <c r="G1" s="240"/>
      <c r="H1" s="240"/>
      <c r="I1" s="240"/>
      <c r="J1" s="240"/>
      <c r="K1" s="240"/>
      <c r="L1" s="241" t="s">
        <v>403</v>
      </c>
      <c r="M1" s="242" t="s">
        <v>1196</v>
      </c>
      <c r="N1" s="240"/>
      <c r="O1" s="240"/>
      <c r="P1" s="240"/>
      <c r="Q1" s="240"/>
      <c r="R1" s="240"/>
      <c r="S1" s="240"/>
      <c r="T1" s="240"/>
      <c r="U1" s="240"/>
      <c r="V1" s="240"/>
      <c r="W1" s="240"/>
      <c r="X1" s="240"/>
    </row>
    <row r="2" spans="1:32" ht="18" x14ac:dyDescent="0.25">
      <c r="A2" s="239"/>
      <c r="B2" s="240"/>
      <c r="C2" s="240"/>
      <c r="D2" s="240"/>
      <c r="E2" s="240"/>
      <c r="F2" s="240"/>
      <c r="G2" s="240"/>
      <c r="H2" s="240"/>
      <c r="I2" s="240"/>
      <c r="J2" s="240"/>
      <c r="K2" s="240"/>
      <c r="L2" s="241"/>
      <c r="M2" s="242"/>
      <c r="N2" s="240"/>
      <c r="O2" s="240"/>
      <c r="P2" s="240"/>
      <c r="Q2" s="240"/>
      <c r="R2" s="240"/>
      <c r="S2" s="240"/>
      <c r="T2" s="240"/>
      <c r="U2" s="240"/>
      <c r="V2" s="240"/>
      <c r="W2" s="240"/>
      <c r="X2" s="240"/>
    </row>
    <row r="3" spans="1:32" ht="15" x14ac:dyDescent="0.2">
      <c r="A3" s="1" t="s">
        <v>63</v>
      </c>
      <c r="C3" s="16"/>
      <c r="D3" s="16"/>
      <c r="E3" s="16"/>
      <c r="F3" s="16"/>
      <c r="G3" s="16"/>
      <c r="H3" s="16"/>
      <c r="I3" s="16"/>
      <c r="J3" s="16"/>
      <c r="K3" s="16"/>
      <c r="M3" s="22"/>
      <c r="N3" s="170" t="s">
        <v>885</v>
      </c>
      <c r="O3" s="172" t="s">
        <v>886</v>
      </c>
      <c r="P3" s="172" t="s">
        <v>65</v>
      </c>
      <c r="Q3" s="40"/>
      <c r="R3" s="40"/>
      <c r="S3" s="40"/>
      <c r="T3" s="40"/>
      <c r="U3" s="40"/>
      <c r="V3" s="40"/>
      <c r="W3" s="40"/>
      <c r="X3" s="40"/>
      <c r="Y3" s="40"/>
      <c r="Z3" s="40"/>
      <c r="AE3" s="52"/>
      <c r="AF3" s="153">
        <v>44424</v>
      </c>
    </row>
    <row r="4" spans="1:32" ht="13.5" customHeight="1" x14ac:dyDescent="0.15">
      <c r="C4" s="16"/>
      <c r="D4" s="16"/>
      <c r="E4" s="16"/>
      <c r="F4" s="16"/>
      <c r="G4" s="16"/>
      <c r="H4" s="16"/>
      <c r="I4" s="16"/>
      <c r="J4" s="16"/>
      <c r="K4" s="16"/>
      <c r="L4" s="22"/>
      <c r="M4" s="22"/>
      <c r="P4" s="52"/>
      <c r="Q4" s="40"/>
      <c r="R4" s="40"/>
      <c r="S4" s="40"/>
      <c r="T4" s="40"/>
      <c r="U4" s="40"/>
      <c r="V4" s="40"/>
      <c r="W4" s="40"/>
      <c r="X4" s="40"/>
      <c r="Y4" s="392" t="s">
        <v>1203</v>
      </c>
      <c r="Z4" s="393"/>
      <c r="AA4" s="393"/>
      <c r="AB4" s="393"/>
      <c r="AC4" s="393"/>
      <c r="AD4" s="394"/>
    </row>
    <row r="5" spans="1:32" ht="51" x14ac:dyDescent="0.2">
      <c r="A5" s="45" t="s">
        <v>160</v>
      </c>
      <c r="B5" s="46" t="s">
        <v>368</v>
      </c>
      <c r="C5" s="47" t="s">
        <v>369</v>
      </c>
      <c r="D5" s="46" t="s">
        <v>370</v>
      </c>
      <c r="E5" s="397" t="s">
        <v>1241</v>
      </c>
      <c r="F5" s="398"/>
      <c r="G5" s="48" t="s">
        <v>1237</v>
      </c>
      <c r="H5" s="51" t="s">
        <v>1233</v>
      </c>
      <c r="I5" s="48" t="s">
        <v>1234</v>
      </c>
      <c r="J5" s="51" t="s">
        <v>1235</v>
      </c>
      <c r="K5" s="258" t="s">
        <v>1206</v>
      </c>
      <c r="L5" s="45" t="s">
        <v>73</v>
      </c>
      <c r="M5" s="49" t="s">
        <v>161</v>
      </c>
      <c r="N5" s="45" t="s">
        <v>371</v>
      </c>
      <c r="O5" s="50" t="s">
        <v>162</v>
      </c>
      <c r="P5" s="247" t="s">
        <v>1197</v>
      </c>
      <c r="Q5" s="259" t="s">
        <v>372</v>
      </c>
      <c r="R5" s="337" t="s">
        <v>1255</v>
      </c>
      <c r="S5" s="259" t="s">
        <v>373</v>
      </c>
      <c r="T5" s="259" t="s">
        <v>374</v>
      </c>
      <c r="U5" s="260" t="s">
        <v>1048</v>
      </c>
      <c r="V5" s="259" t="s">
        <v>470</v>
      </c>
      <c r="W5" s="259" t="s">
        <v>469</v>
      </c>
      <c r="X5" s="45" t="s">
        <v>163</v>
      </c>
      <c r="Y5" s="261" t="s">
        <v>1198</v>
      </c>
      <c r="Z5" s="261" t="s">
        <v>1199</v>
      </c>
      <c r="AA5" s="261" t="s">
        <v>1200</v>
      </c>
      <c r="AB5" s="261" t="s">
        <v>1201</v>
      </c>
      <c r="AC5" s="261" t="s">
        <v>1202</v>
      </c>
      <c r="AD5" s="339" t="s">
        <v>1256</v>
      </c>
      <c r="AE5" s="58" t="s">
        <v>1204</v>
      </c>
      <c r="AF5" s="58" t="s">
        <v>383</v>
      </c>
    </row>
    <row r="6" spans="1:32" x14ac:dyDescent="0.15">
      <c r="A6" s="10" t="s">
        <v>725</v>
      </c>
      <c r="B6" s="9" t="s">
        <v>726</v>
      </c>
      <c r="C6" s="14" t="s">
        <v>375</v>
      </c>
      <c r="D6" s="11" t="s">
        <v>71</v>
      </c>
      <c r="E6" s="399">
        <v>7</v>
      </c>
      <c r="F6" s="399"/>
      <c r="G6" s="292">
        <v>3000</v>
      </c>
      <c r="H6" s="250">
        <v>2755</v>
      </c>
      <c r="I6" s="315">
        <f>SUM((E6*1250)+(G6/1000*1330))</f>
        <v>12740</v>
      </c>
      <c r="J6" s="250">
        <f>CEILING(H6+I6,100)</f>
        <v>15500</v>
      </c>
      <c r="K6" s="119"/>
      <c r="L6" s="11" t="s">
        <v>759</v>
      </c>
      <c r="M6" s="11" t="s">
        <v>758</v>
      </c>
      <c r="N6" s="34" t="s">
        <v>65</v>
      </c>
      <c r="O6" s="11">
        <v>2018</v>
      </c>
      <c r="P6" s="11">
        <f t="shared" ref="P6:P12" si="0">O6+13</f>
        <v>2031</v>
      </c>
      <c r="Q6" s="43" t="s">
        <v>381</v>
      </c>
      <c r="R6" s="43" t="s">
        <v>1432</v>
      </c>
      <c r="S6" s="8" t="s">
        <v>378</v>
      </c>
      <c r="T6" s="8" t="s">
        <v>387</v>
      </c>
      <c r="U6" s="122"/>
      <c r="V6" s="113"/>
      <c r="W6" s="113"/>
      <c r="X6" s="8" t="s">
        <v>164</v>
      </c>
      <c r="Y6" s="43"/>
      <c r="Z6" s="43"/>
      <c r="AA6" s="43"/>
      <c r="AB6" s="43"/>
      <c r="AC6" s="43"/>
      <c r="AD6" s="43"/>
      <c r="AE6" s="191" t="s">
        <v>1017</v>
      </c>
      <c r="AF6" s="11"/>
    </row>
    <row r="7" spans="1:32" x14ac:dyDescent="0.15">
      <c r="A7" s="10" t="s">
        <v>257</v>
      </c>
      <c r="B7" s="9" t="s">
        <v>255</v>
      </c>
      <c r="C7" s="14" t="s">
        <v>375</v>
      </c>
      <c r="D7" s="11" t="s">
        <v>1</v>
      </c>
      <c r="E7" s="399">
        <v>9</v>
      </c>
      <c r="F7" s="399"/>
      <c r="G7" s="292">
        <v>3860</v>
      </c>
      <c r="H7" s="250">
        <v>2705</v>
      </c>
      <c r="I7" s="315">
        <f t="shared" ref="I7:I11" si="1">SUM((E7*1250)+(G7/1000*1330))</f>
        <v>16383.8</v>
      </c>
      <c r="J7" s="250">
        <f t="shared" ref="J7:J12" si="2">CEILING(H7+I7,100)</f>
        <v>19100</v>
      </c>
      <c r="K7" s="119"/>
      <c r="L7" s="11" t="s">
        <v>1011</v>
      </c>
      <c r="M7" s="11" t="s">
        <v>261</v>
      </c>
      <c r="N7" s="34" t="s">
        <v>65</v>
      </c>
      <c r="O7" s="11">
        <v>2014</v>
      </c>
      <c r="P7" s="11">
        <f t="shared" si="0"/>
        <v>2027</v>
      </c>
      <c r="Q7" s="43" t="s">
        <v>381</v>
      </c>
      <c r="R7" s="43" t="s">
        <v>1432</v>
      </c>
      <c r="S7" s="8" t="s">
        <v>378</v>
      </c>
      <c r="T7" s="8" t="s">
        <v>387</v>
      </c>
      <c r="U7" s="122"/>
      <c r="V7" s="113"/>
      <c r="W7" s="113"/>
      <c r="X7" s="8" t="s">
        <v>164</v>
      </c>
      <c r="Y7" s="43"/>
      <c r="Z7" s="43"/>
      <c r="AA7" s="43"/>
      <c r="AB7" s="43"/>
      <c r="AC7" s="43"/>
      <c r="AD7" s="43"/>
      <c r="AE7" s="191" t="s">
        <v>1017</v>
      </c>
      <c r="AF7" s="11"/>
    </row>
    <row r="8" spans="1:32" x14ac:dyDescent="0.15">
      <c r="A8" s="10" t="s">
        <v>258</v>
      </c>
      <c r="B8" s="9" t="s">
        <v>256</v>
      </c>
      <c r="C8" s="14" t="s">
        <v>375</v>
      </c>
      <c r="D8" s="11" t="s">
        <v>1</v>
      </c>
      <c r="E8" s="399">
        <v>9</v>
      </c>
      <c r="F8" s="399"/>
      <c r="G8" s="292">
        <v>3860</v>
      </c>
      <c r="H8" s="250">
        <v>2705</v>
      </c>
      <c r="I8" s="315">
        <f t="shared" si="1"/>
        <v>16383.8</v>
      </c>
      <c r="J8" s="250">
        <f t="shared" si="2"/>
        <v>19100</v>
      </c>
      <c r="K8" s="119"/>
      <c r="L8" s="11" t="s">
        <v>1012</v>
      </c>
      <c r="M8" s="11" t="s">
        <v>262</v>
      </c>
      <c r="N8" s="34" t="s">
        <v>65</v>
      </c>
      <c r="O8" s="11">
        <v>2014</v>
      </c>
      <c r="P8" s="11">
        <f t="shared" si="0"/>
        <v>2027</v>
      </c>
      <c r="Q8" s="43" t="s">
        <v>381</v>
      </c>
      <c r="R8" s="43" t="s">
        <v>1432</v>
      </c>
      <c r="S8" s="8" t="s">
        <v>378</v>
      </c>
      <c r="T8" s="8" t="s">
        <v>387</v>
      </c>
      <c r="U8" s="122"/>
      <c r="V8" s="113"/>
      <c r="W8" s="113"/>
      <c r="X8" s="8" t="s">
        <v>164</v>
      </c>
      <c r="Y8" s="43"/>
      <c r="Z8" s="43"/>
      <c r="AA8" s="43"/>
      <c r="AB8" s="43"/>
      <c r="AC8" s="43"/>
      <c r="AD8" s="43"/>
      <c r="AE8" s="191" t="s">
        <v>1017</v>
      </c>
      <c r="AF8" s="11"/>
    </row>
    <row r="9" spans="1:32" x14ac:dyDescent="0.15">
      <c r="A9" s="8" t="s">
        <v>170</v>
      </c>
      <c r="B9" s="9" t="s">
        <v>68</v>
      </c>
      <c r="C9" s="14" t="s">
        <v>1091</v>
      </c>
      <c r="D9" s="11" t="s">
        <v>1</v>
      </c>
      <c r="E9" s="399">
        <v>9</v>
      </c>
      <c r="F9" s="399"/>
      <c r="G9" s="292">
        <v>3990</v>
      </c>
      <c r="H9" s="250">
        <v>3000</v>
      </c>
      <c r="I9" s="315">
        <f t="shared" si="1"/>
        <v>16556.7</v>
      </c>
      <c r="J9" s="250">
        <f t="shared" si="2"/>
        <v>19600</v>
      </c>
      <c r="K9" s="119"/>
      <c r="L9" s="11" t="s">
        <v>172</v>
      </c>
      <c r="M9" s="11">
        <v>38690202</v>
      </c>
      <c r="N9" s="34" t="s">
        <v>65</v>
      </c>
      <c r="O9" s="11">
        <v>2013</v>
      </c>
      <c r="P9" s="11">
        <f t="shared" si="0"/>
        <v>2026</v>
      </c>
      <c r="Q9" s="43" t="s">
        <v>381</v>
      </c>
      <c r="R9" s="43" t="s">
        <v>1432</v>
      </c>
      <c r="S9" s="8" t="s">
        <v>378</v>
      </c>
      <c r="T9" s="8" t="s">
        <v>1244</v>
      </c>
      <c r="U9" s="122"/>
      <c r="V9" s="113"/>
      <c r="W9" s="113"/>
      <c r="X9" s="8" t="s">
        <v>143</v>
      </c>
      <c r="Y9" s="43"/>
      <c r="Z9" s="43"/>
      <c r="AA9" s="43"/>
      <c r="AB9" s="43"/>
      <c r="AC9" s="43"/>
      <c r="AD9" s="43"/>
      <c r="AE9" s="191" t="s">
        <v>295</v>
      </c>
      <c r="AF9" s="18" t="s">
        <v>1138</v>
      </c>
    </row>
    <row r="10" spans="1:32" x14ac:dyDescent="0.15">
      <c r="A10" s="8" t="s">
        <v>171</v>
      </c>
      <c r="B10" s="9" t="s">
        <v>70</v>
      </c>
      <c r="C10" s="14" t="s">
        <v>375</v>
      </c>
      <c r="D10" s="11" t="s">
        <v>71</v>
      </c>
      <c r="E10" s="399">
        <v>9</v>
      </c>
      <c r="F10" s="399"/>
      <c r="G10" s="292">
        <v>3990</v>
      </c>
      <c r="H10" s="250">
        <v>3000</v>
      </c>
      <c r="I10" s="315">
        <f t="shared" si="1"/>
        <v>16556.7</v>
      </c>
      <c r="J10" s="250">
        <f t="shared" si="2"/>
        <v>19600</v>
      </c>
      <c r="K10" s="119"/>
      <c r="L10" s="11" t="s">
        <v>172</v>
      </c>
      <c r="M10" s="11">
        <v>38690203</v>
      </c>
      <c r="N10" s="34" t="s">
        <v>65</v>
      </c>
      <c r="O10" s="11">
        <v>2013</v>
      </c>
      <c r="P10" s="11">
        <f t="shared" si="0"/>
        <v>2026</v>
      </c>
      <c r="Q10" s="43" t="s">
        <v>381</v>
      </c>
      <c r="R10" s="43" t="s">
        <v>1432</v>
      </c>
      <c r="S10" s="8" t="s">
        <v>378</v>
      </c>
      <c r="T10" s="8" t="s">
        <v>1244</v>
      </c>
      <c r="U10" s="122"/>
      <c r="V10" s="113"/>
      <c r="W10" s="113"/>
      <c r="X10" s="8" t="s">
        <v>143</v>
      </c>
      <c r="Y10" s="43"/>
      <c r="Z10" s="43"/>
      <c r="AA10" s="43"/>
      <c r="AB10" s="43"/>
      <c r="AC10" s="43"/>
      <c r="AD10" s="43"/>
      <c r="AE10" s="191" t="s">
        <v>295</v>
      </c>
      <c r="AF10" s="11"/>
    </row>
    <row r="11" spans="1:32" x14ac:dyDescent="0.15">
      <c r="A11" s="10" t="s">
        <v>260</v>
      </c>
      <c r="B11" s="9" t="s">
        <v>259</v>
      </c>
      <c r="C11" s="14" t="s">
        <v>1092</v>
      </c>
      <c r="D11" s="11" t="s">
        <v>71</v>
      </c>
      <c r="E11" s="399">
        <v>1.1000000000000001</v>
      </c>
      <c r="F11" s="399"/>
      <c r="G11" s="292">
        <v>520</v>
      </c>
      <c r="H11" s="250">
        <v>510</v>
      </c>
      <c r="I11" s="315">
        <f t="shared" si="1"/>
        <v>2066.6</v>
      </c>
      <c r="J11" s="250">
        <f t="shared" si="2"/>
        <v>2600</v>
      </c>
      <c r="K11" s="119"/>
      <c r="L11" s="11" t="s">
        <v>272</v>
      </c>
      <c r="M11" s="11">
        <v>24470404</v>
      </c>
      <c r="N11" s="34" t="s">
        <v>65</v>
      </c>
      <c r="O11" s="11">
        <v>2014</v>
      </c>
      <c r="P11" s="11">
        <f t="shared" si="0"/>
        <v>2027</v>
      </c>
      <c r="Q11" s="43" t="s">
        <v>381</v>
      </c>
      <c r="R11" s="43" t="s">
        <v>1432</v>
      </c>
      <c r="S11" s="8" t="s">
        <v>384</v>
      </c>
      <c r="T11" s="8" t="s">
        <v>1244</v>
      </c>
      <c r="U11" s="122"/>
      <c r="V11" s="113"/>
      <c r="W11" s="113"/>
      <c r="X11" s="8" t="s">
        <v>143</v>
      </c>
      <c r="Y11" s="43"/>
      <c r="Z11" s="43"/>
      <c r="AA11" s="43"/>
      <c r="AB11" s="43"/>
      <c r="AC11" s="43"/>
      <c r="AD11" s="43"/>
      <c r="AE11" s="191" t="s">
        <v>1018</v>
      </c>
      <c r="AF11" s="18" t="s">
        <v>1139</v>
      </c>
    </row>
    <row r="12" spans="1:32" x14ac:dyDescent="0.15">
      <c r="A12" s="10" t="s">
        <v>299</v>
      </c>
      <c r="B12" s="9" t="s">
        <v>298</v>
      </c>
      <c r="C12" s="14" t="s">
        <v>1091</v>
      </c>
      <c r="D12" s="11" t="s">
        <v>300</v>
      </c>
      <c r="E12" s="399">
        <v>12</v>
      </c>
      <c r="F12" s="399"/>
      <c r="G12" s="292">
        <v>12500</v>
      </c>
      <c r="H12" s="250">
        <v>3300</v>
      </c>
      <c r="I12" s="315">
        <f>SUM(G12/1000*1330)</f>
        <v>16625</v>
      </c>
      <c r="J12" s="250">
        <f t="shared" si="2"/>
        <v>20000</v>
      </c>
      <c r="K12" s="119"/>
      <c r="L12" s="11" t="s">
        <v>1010</v>
      </c>
      <c r="M12" s="11" t="s">
        <v>350</v>
      </c>
      <c r="N12" s="34" t="s">
        <v>65</v>
      </c>
      <c r="O12" s="11">
        <v>2016</v>
      </c>
      <c r="P12" s="11">
        <f t="shared" si="0"/>
        <v>2029</v>
      </c>
      <c r="Q12" s="43" t="s">
        <v>381</v>
      </c>
      <c r="R12" s="43" t="s">
        <v>1432</v>
      </c>
      <c r="S12" s="8" t="s">
        <v>378</v>
      </c>
      <c r="T12" s="8" t="s">
        <v>387</v>
      </c>
      <c r="U12" s="122"/>
      <c r="V12" s="113"/>
      <c r="W12" s="113"/>
      <c r="X12" s="8" t="s">
        <v>164</v>
      </c>
      <c r="Y12" s="43"/>
      <c r="Z12" s="43"/>
      <c r="AA12" s="43"/>
      <c r="AB12" s="43"/>
      <c r="AC12" s="43"/>
      <c r="AD12" s="43"/>
      <c r="AE12" s="191" t="s">
        <v>295</v>
      </c>
      <c r="AF12" s="18" t="s">
        <v>1138</v>
      </c>
    </row>
    <row r="13" spans="1:32" ht="22.5" customHeight="1" x14ac:dyDescent="0.15">
      <c r="A13" s="113"/>
      <c r="B13" s="118"/>
      <c r="C13" s="119"/>
      <c r="D13" s="118"/>
      <c r="E13" s="256" t="s">
        <v>241</v>
      </c>
      <c r="F13" s="256" t="s">
        <v>242</v>
      </c>
      <c r="G13" s="256"/>
      <c r="H13" s="256"/>
      <c r="I13" s="256"/>
      <c r="J13" s="257" t="s">
        <v>1205</v>
      </c>
      <c r="K13" s="119"/>
      <c r="L13" s="120"/>
      <c r="M13" s="120"/>
      <c r="N13" s="121"/>
      <c r="O13" s="120"/>
      <c r="P13" s="120"/>
      <c r="Q13" s="122"/>
      <c r="R13" s="122"/>
      <c r="S13" s="113"/>
      <c r="T13" s="113"/>
      <c r="U13" s="122"/>
      <c r="V13" s="113"/>
      <c r="W13" s="113"/>
      <c r="X13" s="113"/>
      <c r="Y13" s="122"/>
      <c r="Z13" s="122"/>
      <c r="AA13" s="122"/>
      <c r="AB13" s="122"/>
      <c r="AC13" s="122"/>
      <c r="AD13" s="122"/>
      <c r="AE13" s="113"/>
      <c r="AF13" s="113"/>
    </row>
    <row r="14" spans="1:32" ht="12.75" x14ac:dyDescent="0.2">
      <c r="A14" s="10" t="s">
        <v>181</v>
      </c>
      <c r="B14" s="9" t="s">
        <v>64</v>
      </c>
      <c r="C14" s="14" t="s">
        <v>375</v>
      </c>
      <c r="D14" s="11" t="s">
        <v>23</v>
      </c>
      <c r="E14" s="11">
        <v>510</v>
      </c>
      <c r="F14" s="11">
        <v>442</v>
      </c>
      <c r="G14"/>
      <c r="H14"/>
      <c r="I14"/>
      <c r="J14" s="14">
        <v>1575</v>
      </c>
      <c r="K14" s="246" t="s">
        <v>1208</v>
      </c>
      <c r="L14" s="11" t="s">
        <v>29</v>
      </c>
      <c r="M14" s="35" t="s">
        <v>123</v>
      </c>
      <c r="N14" s="34" t="s">
        <v>65</v>
      </c>
      <c r="O14" s="11">
        <v>2010</v>
      </c>
      <c r="P14" s="11">
        <f t="shared" ref="P14:P23" si="3">+O14+20</f>
        <v>2030</v>
      </c>
      <c r="Q14" s="43" t="s">
        <v>280</v>
      </c>
      <c r="R14" s="43"/>
      <c r="S14" s="113"/>
      <c r="T14" s="8" t="s">
        <v>388</v>
      </c>
      <c r="U14" s="250" t="s">
        <v>382</v>
      </c>
      <c r="V14" s="8" t="s">
        <v>523</v>
      </c>
      <c r="W14" s="8" t="s">
        <v>524</v>
      </c>
      <c r="X14" s="8" t="s">
        <v>164</v>
      </c>
      <c r="Y14" s="43"/>
      <c r="Z14" s="43"/>
      <c r="AA14" s="43"/>
      <c r="AB14" s="43"/>
      <c r="AC14" s="43"/>
      <c r="AD14" s="43"/>
      <c r="AE14" s="191" t="s">
        <v>1017</v>
      </c>
      <c r="AF14" s="11"/>
    </row>
    <row r="15" spans="1:32" ht="12.75" x14ac:dyDescent="0.2">
      <c r="A15" s="10" t="s">
        <v>183</v>
      </c>
      <c r="B15" s="9" t="s">
        <v>67</v>
      </c>
      <c r="C15" s="14" t="s">
        <v>375</v>
      </c>
      <c r="D15" s="11" t="s">
        <v>23</v>
      </c>
      <c r="E15" s="11">
        <v>510</v>
      </c>
      <c r="F15" s="11">
        <v>442</v>
      </c>
      <c r="G15"/>
      <c r="H15"/>
      <c r="I15"/>
      <c r="J15" s="14">
        <v>1550</v>
      </c>
      <c r="K15" s="246" t="s">
        <v>1208</v>
      </c>
      <c r="L15" s="11" t="s">
        <v>29</v>
      </c>
      <c r="M15" s="11" t="s">
        <v>245</v>
      </c>
      <c r="N15" s="34" t="s">
        <v>65</v>
      </c>
      <c r="O15" s="11">
        <v>2006</v>
      </c>
      <c r="P15" s="11">
        <f t="shared" si="3"/>
        <v>2026</v>
      </c>
      <c r="Q15" s="43" t="s">
        <v>280</v>
      </c>
      <c r="R15" s="43"/>
      <c r="S15" s="113"/>
      <c r="T15" s="8" t="s">
        <v>388</v>
      </c>
      <c r="U15" s="250" t="s">
        <v>382</v>
      </c>
      <c r="V15" s="8" t="s">
        <v>515</v>
      </c>
      <c r="W15" s="8" t="s">
        <v>516</v>
      </c>
      <c r="X15" s="8" t="s">
        <v>164</v>
      </c>
      <c r="Y15" s="43"/>
      <c r="Z15" s="43"/>
      <c r="AA15" s="43"/>
      <c r="AB15" s="43"/>
      <c r="AC15" s="43"/>
      <c r="AD15" s="43"/>
      <c r="AE15" s="191" t="s">
        <v>1017</v>
      </c>
      <c r="AF15" s="11"/>
    </row>
    <row r="16" spans="1:32" ht="12.75" x14ac:dyDescent="0.2">
      <c r="A16" s="10" t="s">
        <v>184</v>
      </c>
      <c r="B16" s="9" t="s">
        <v>68</v>
      </c>
      <c r="C16" s="14" t="s">
        <v>375</v>
      </c>
      <c r="D16" s="11" t="s">
        <v>23</v>
      </c>
      <c r="E16" s="11">
        <v>510</v>
      </c>
      <c r="F16" s="11">
        <v>442</v>
      </c>
      <c r="G16"/>
      <c r="H16"/>
      <c r="I16"/>
      <c r="J16" s="14">
        <v>1550</v>
      </c>
      <c r="K16" s="246" t="s">
        <v>1208</v>
      </c>
      <c r="L16" s="11" t="s">
        <v>29</v>
      </c>
      <c r="M16" s="11" t="s">
        <v>246</v>
      </c>
      <c r="N16" s="34" t="s">
        <v>65</v>
      </c>
      <c r="O16" s="11">
        <v>2006</v>
      </c>
      <c r="P16" s="11">
        <f t="shared" si="3"/>
        <v>2026</v>
      </c>
      <c r="Q16" s="43" t="s">
        <v>280</v>
      </c>
      <c r="R16" s="43"/>
      <c r="S16" s="113"/>
      <c r="T16" s="8" t="s">
        <v>388</v>
      </c>
      <c r="U16" s="250" t="s">
        <v>382</v>
      </c>
      <c r="V16" s="8" t="s">
        <v>517</v>
      </c>
      <c r="W16" s="8" t="s">
        <v>518</v>
      </c>
      <c r="X16" s="8" t="s">
        <v>164</v>
      </c>
      <c r="Y16" s="43"/>
      <c r="Z16" s="43"/>
      <c r="AA16" s="43"/>
      <c r="AB16" s="43"/>
      <c r="AC16" s="43"/>
      <c r="AD16" s="43"/>
      <c r="AE16" s="191" t="s">
        <v>1017</v>
      </c>
      <c r="AF16" s="11"/>
    </row>
    <row r="17" spans="1:61" ht="12.75" x14ac:dyDescent="0.2">
      <c r="A17" s="10" t="s">
        <v>185</v>
      </c>
      <c r="B17" s="9" t="s">
        <v>69</v>
      </c>
      <c r="C17" s="14" t="s">
        <v>375</v>
      </c>
      <c r="D17" s="11" t="s">
        <v>23</v>
      </c>
      <c r="E17" s="11">
        <v>510</v>
      </c>
      <c r="F17" s="11">
        <v>442</v>
      </c>
      <c r="G17"/>
      <c r="H17"/>
      <c r="I17"/>
      <c r="J17" s="14">
        <v>1550</v>
      </c>
      <c r="K17" s="246" t="s">
        <v>1208</v>
      </c>
      <c r="L17" s="11" t="s">
        <v>29</v>
      </c>
      <c r="M17" s="11" t="s">
        <v>247</v>
      </c>
      <c r="N17" s="34" t="s">
        <v>65</v>
      </c>
      <c r="O17" s="11">
        <v>2006</v>
      </c>
      <c r="P17" s="11">
        <f t="shared" si="3"/>
        <v>2026</v>
      </c>
      <c r="Q17" s="43" t="s">
        <v>280</v>
      </c>
      <c r="R17" s="43"/>
      <c r="S17" s="113"/>
      <c r="T17" s="8" t="s">
        <v>388</v>
      </c>
      <c r="U17" s="250" t="s">
        <v>382</v>
      </c>
      <c r="V17" s="8" t="s">
        <v>519</v>
      </c>
      <c r="W17" s="8" t="s">
        <v>520</v>
      </c>
      <c r="X17" s="8" t="s">
        <v>164</v>
      </c>
      <c r="Y17" s="43"/>
      <c r="Z17" s="43"/>
      <c r="AA17" s="43"/>
      <c r="AB17" s="43"/>
      <c r="AC17" s="43"/>
      <c r="AD17" s="43"/>
      <c r="AE17" s="191" t="s">
        <v>1017</v>
      </c>
      <c r="AF17" s="11"/>
    </row>
    <row r="18" spans="1:61" ht="12.75" x14ac:dyDescent="0.2">
      <c r="A18" s="10" t="s">
        <v>1173</v>
      </c>
      <c r="B18" s="9" t="s">
        <v>1016</v>
      </c>
      <c r="C18" s="234" t="s">
        <v>1095</v>
      </c>
      <c r="D18" s="235" t="s">
        <v>23</v>
      </c>
      <c r="E18" s="234">
        <v>402</v>
      </c>
      <c r="F18" s="234">
        <v>339</v>
      </c>
      <c r="G18"/>
      <c r="H18"/>
      <c r="I18"/>
      <c r="J18" s="234">
        <v>1135</v>
      </c>
      <c r="K18" s="250" t="s">
        <v>1209</v>
      </c>
      <c r="L18" s="235" t="s">
        <v>348</v>
      </c>
      <c r="M18" s="235" t="s">
        <v>1175</v>
      </c>
      <c r="N18" s="34" t="s">
        <v>65</v>
      </c>
      <c r="O18" s="235">
        <v>2021</v>
      </c>
      <c r="P18" s="235">
        <f t="shared" si="3"/>
        <v>2041</v>
      </c>
      <c r="Q18" s="43" t="s">
        <v>280</v>
      </c>
      <c r="R18" s="43"/>
      <c r="S18" s="113"/>
      <c r="T18" s="8" t="s">
        <v>387</v>
      </c>
      <c r="U18" s="210" t="s">
        <v>1049</v>
      </c>
      <c r="V18" s="8" t="s">
        <v>1246</v>
      </c>
      <c r="W18" s="8" t="s">
        <v>1247</v>
      </c>
      <c r="X18" s="8" t="s">
        <v>164</v>
      </c>
      <c r="Y18" s="43"/>
      <c r="Z18" s="43"/>
      <c r="AA18" s="43"/>
      <c r="AB18" s="43"/>
      <c r="AC18" s="43"/>
      <c r="AD18" s="43"/>
      <c r="AE18" s="191" t="s">
        <v>295</v>
      </c>
      <c r="AF18" s="235"/>
    </row>
    <row r="19" spans="1:61" ht="12.75" x14ac:dyDescent="0.2">
      <c r="A19" s="10" t="s">
        <v>1174</v>
      </c>
      <c r="B19" s="9" t="s">
        <v>1015</v>
      </c>
      <c r="C19" s="234" t="s">
        <v>375</v>
      </c>
      <c r="D19" s="235" t="s">
        <v>23</v>
      </c>
      <c r="E19" s="234">
        <v>402</v>
      </c>
      <c r="F19" s="234">
        <v>339</v>
      </c>
      <c r="G19"/>
      <c r="H19"/>
      <c r="I19"/>
      <c r="J19" s="234">
        <v>1135</v>
      </c>
      <c r="K19" s="250" t="s">
        <v>1209</v>
      </c>
      <c r="L19" s="235" t="s">
        <v>348</v>
      </c>
      <c r="M19" s="235" t="s">
        <v>1176</v>
      </c>
      <c r="N19" s="34" t="s">
        <v>65</v>
      </c>
      <c r="O19" s="235">
        <v>2021</v>
      </c>
      <c r="P19" s="235">
        <f t="shared" si="3"/>
        <v>2041</v>
      </c>
      <c r="Q19" s="43" t="s">
        <v>280</v>
      </c>
      <c r="R19" s="43"/>
      <c r="S19" s="113"/>
      <c r="T19" s="8" t="s">
        <v>387</v>
      </c>
      <c r="U19" s="210" t="s">
        <v>1049</v>
      </c>
      <c r="V19" s="8" t="s">
        <v>1248</v>
      </c>
      <c r="W19" s="8" t="s">
        <v>1249</v>
      </c>
      <c r="X19" s="8" t="s">
        <v>164</v>
      </c>
      <c r="Y19" s="43"/>
      <c r="Z19" s="43"/>
      <c r="AA19" s="43"/>
      <c r="AB19" s="43"/>
      <c r="AC19" s="43"/>
      <c r="AD19" s="43"/>
      <c r="AE19" s="191" t="s">
        <v>1017</v>
      </c>
      <c r="AF19" s="235"/>
    </row>
    <row r="20" spans="1:61" ht="12.75" x14ac:dyDescent="0.2">
      <c r="A20" s="10" t="s">
        <v>186</v>
      </c>
      <c r="B20" s="9" t="s">
        <v>132</v>
      </c>
      <c r="C20" s="69" t="s">
        <v>1095</v>
      </c>
      <c r="D20" s="11" t="s">
        <v>23</v>
      </c>
      <c r="E20" s="11">
        <v>510</v>
      </c>
      <c r="F20" s="11">
        <v>442</v>
      </c>
      <c r="G20"/>
      <c r="H20"/>
      <c r="I20"/>
      <c r="J20" s="14">
        <v>1560</v>
      </c>
      <c r="K20" s="246" t="s">
        <v>1208</v>
      </c>
      <c r="L20" s="11" t="s">
        <v>29</v>
      </c>
      <c r="M20" s="11" t="s">
        <v>244</v>
      </c>
      <c r="N20" s="34" t="s">
        <v>65</v>
      </c>
      <c r="O20" s="11">
        <v>2012</v>
      </c>
      <c r="P20" s="11">
        <f t="shared" si="3"/>
        <v>2032</v>
      </c>
      <c r="Q20" s="43" t="s">
        <v>280</v>
      </c>
      <c r="R20" s="43"/>
      <c r="S20" s="113"/>
      <c r="T20" s="8" t="s">
        <v>388</v>
      </c>
      <c r="U20" s="250" t="s">
        <v>382</v>
      </c>
      <c r="V20" s="8" t="s">
        <v>525</v>
      </c>
      <c r="W20" s="8" t="s">
        <v>526</v>
      </c>
      <c r="X20" s="8" t="s">
        <v>164</v>
      </c>
      <c r="Y20" s="43"/>
      <c r="Z20" s="43"/>
      <c r="AA20" s="43"/>
      <c r="AB20" s="43"/>
      <c r="AC20" s="43"/>
      <c r="AD20" s="43"/>
      <c r="AE20" s="191" t="s">
        <v>295</v>
      </c>
      <c r="AF20" s="11"/>
    </row>
    <row r="21" spans="1:61" ht="12.75" x14ac:dyDescent="0.2">
      <c r="A21" s="10" t="s">
        <v>188</v>
      </c>
      <c r="B21" s="9" t="s">
        <v>134</v>
      </c>
      <c r="C21" s="69" t="s">
        <v>1095</v>
      </c>
      <c r="D21" s="11" t="s">
        <v>23</v>
      </c>
      <c r="E21" s="11">
        <v>510</v>
      </c>
      <c r="F21" s="11">
        <v>442</v>
      </c>
      <c r="G21"/>
      <c r="H21"/>
      <c r="I21"/>
      <c r="J21" s="14">
        <v>1560</v>
      </c>
      <c r="K21" s="246" t="s">
        <v>1208</v>
      </c>
      <c r="L21" s="11" t="s">
        <v>29</v>
      </c>
      <c r="M21" s="11" t="s">
        <v>249</v>
      </c>
      <c r="N21" s="34" t="s">
        <v>65</v>
      </c>
      <c r="O21" s="11">
        <v>2012</v>
      </c>
      <c r="P21" s="11">
        <f t="shared" si="3"/>
        <v>2032</v>
      </c>
      <c r="Q21" s="43" t="s">
        <v>280</v>
      </c>
      <c r="R21" s="43"/>
      <c r="S21" s="113"/>
      <c r="T21" s="8" t="s">
        <v>388</v>
      </c>
      <c r="U21" s="250" t="s">
        <v>382</v>
      </c>
      <c r="V21" s="8" t="s">
        <v>529</v>
      </c>
      <c r="W21" s="8" t="s">
        <v>530</v>
      </c>
      <c r="X21" s="8" t="s">
        <v>164</v>
      </c>
      <c r="Y21" s="43"/>
      <c r="Z21" s="43"/>
      <c r="AA21" s="43"/>
      <c r="AB21" s="43"/>
      <c r="AC21" s="43"/>
      <c r="AD21" s="43"/>
      <c r="AE21" s="191" t="s">
        <v>295</v>
      </c>
      <c r="AF21" s="11"/>
    </row>
    <row r="22" spans="1:61" ht="12.75" x14ac:dyDescent="0.2">
      <c r="A22" s="10" t="s">
        <v>189</v>
      </c>
      <c r="B22" s="9" t="s">
        <v>135</v>
      </c>
      <c r="C22" s="14" t="s">
        <v>1092</v>
      </c>
      <c r="D22" s="11" t="s">
        <v>23</v>
      </c>
      <c r="E22" s="11">
        <v>210</v>
      </c>
      <c r="F22" s="11">
        <v>180</v>
      </c>
      <c r="G22"/>
      <c r="H22"/>
      <c r="I22"/>
      <c r="J22" s="14">
        <v>245</v>
      </c>
      <c r="K22" s="246" t="s">
        <v>1207</v>
      </c>
      <c r="L22" s="11" t="s">
        <v>912</v>
      </c>
      <c r="M22" s="11" t="s">
        <v>142</v>
      </c>
      <c r="N22" s="34" t="s">
        <v>65</v>
      </c>
      <c r="O22" s="11">
        <v>2012</v>
      </c>
      <c r="P22" s="11">
        <f t="shared" si="3"/>
        <v>2032</v>
      </c>
      <c r="Q22" s="43" t="s">
        <v>280</v>
      </c>
      <c r="R22" s="43"/>
      <c r="S22" s="113"/>
      <c r="T22" s="8" t="s">
        <v>387</v>
      </c>
      <c r="U22" s="250" t="s">
        <v>382</v>
      </c>
      <c r="V22" s="8" t="s">
        <v>531</v>
      </c>
      <c r="W22" s="8" t="s">
        <v>532</v>
      </c>
      <c r="X22" s="8" t="s">
        <v>164</v>
      </c>
      <c r="Y22" s="43"/>
      <c r="Z22" s="43"/>
      <c r="AA22" s="43"/>
      <c r="AB22" s="43"/>
      <c r="AC22" s="43"/>
      <c r="AD22" s="43"/>
      <c r="AE22" s="191" t="s">
        <v>1018</v>
      </c>
      <c r="AF22" s="18" t="s">
        <v>1139</v>
      </c>
    </row>
    <row r="23" spans="1:61" ht="12.75" x14ac:dyDescent="0.2">
      <c r="A23" s="10" t="s">
        <v>169</v>
      </c>
      <c r="B23" s="9" t="s">
        <v>137</v>
      </c>
      <c r="C23" s="69" t="s">
        <v>1095</v>
      </c>
      <c r="D23" s="11" t="s">
        <v>23</v>
      </c>
      <c r="E23" s="11">
        <v>510</v>
      </c>
      <c r="F23" s="11">
        <v>442</v>
      </c>
      <c r="G23"/>
      <c r="H23"/>
      <c r="I23"/>
      <c r="J23" s="14">
        <v>1560</v>
      </c>
      <c r="K23" s="246" t="s">
        <v>1208</v>
      </c>
      <c r="L23" s="11" t="s">
        <v>80</v>
      </c>
      <c r="M23" s="11" t="s">
        <v>251</v>
      </c>
      <c r="N23" s="34" t="s">
        <v>65</v>
      </c>
      <c r="O23" s="11">
        <v>2013</v>
      </c>
      <c r="P23" s="11">
        <f t="shared" si="3"/>
        <v>2033</v>
      </c>
      <c r="Q23" s="43" t="s">
        <v>280</v>
      </c>
      <c r="R23" s="43"/>
      <c r="S23" s="113"/>
      <c r="T23" s="8" t="s">
        <v>388</v>
      </c>
      <c r="U23" s="250" t="s">
        <v>382</v>
      </c>
      <c r="V23" s="190" t="s">
        <v>533</v>
      </c>
      <c r="W23" s="190" t="s">
        <v>534</v>
      </c>
      <c r="X23" s="8" t="s">
        <v>164</v>
      </c>
      <c r="Y23" s="43"/>
      <c r="Z23" s="43"/>
      <c r="AA23" s="43"/>
      <c r="AB23" s="43"/>
      <c r="AC23" s="43"/>
      <c r="AD23" s="43"/>
      <c r="AE23" s="191" t="s">
        <v>295</v>
      </c>
      <c r="AF23" s="11"/>
    </row>
    <row r="24" spans="1:61" ht="12.75" x14ac:dyDescent="0.2">
      <c r="A24" s="10" t="s">
        <v>297</v>
      </c>
      <c r="B24" s="9" t="s">
        <v>296</v>
      </c>
      <c r="C24" s="69" t="s">
        <v>1095</v>
      </c>
      <c r="D24" s="11" t="s">
        <v>23</v>
      </c>
      <c r="E24" s="14">
        <v>402</v>
      </c>
      <c r="F24" s="14">
        <v>339</v>
      </c>
      <c r="G24"/>
      <c r="H24"/>
      <c r="I24"/>
      <c r="J24" s="14">
        <v>1200</v>
      </c>
      <c r="K24" s="250" t="s">
        <v>1209</v>
      </c>
      <c r="L24" s="11" t="s">
        <v>348</v>
      </c>
      <c r="M24" s="11" t="s">
        <v>356</v>
      </c>
      <c r="N24" s="34" t="s">
        <v>65</v>
      </c>
      <c r="O24" s="11">
        <v>2016</v>
      </c>
      <c r="P24" s="11">
        <f>O24+20</f>
        <v>2036</v>
      </c>
      <c r="Q24" s="43" t="s">
        <v>280</v>
      </c>
      <c r="R24" s="43"/>
      <c r="S24" s="113"/>
      <c r="T24" s="8" t="s">
        <v>387</v>
      </c>
      <c r="U24" s="250" t="s">
        <v>382</v>
      </c>
      <c r="V24" s="8" t="s">
        <v>894</v>
      </c>
      <c r="W24" s="8" t="s">
        <v>895</v>
      </c>
      <c r="X24" s="8" t="s">
        <v>164</v>
      </c>
      <c r="Y24" s="43"/>
      <c r="Z24" s="43"/>
      <c r="AA24" s="43"/>
      <c r="AB24" s="43"/>
      <c r="AC24" s="43"/>
      <c r="AD24" s="43"/>
      <c r="AE24" s="191" t="s">
        <v>295</v>
      </c>
      <c r="AF24" s="11"/>
    </row>
    <row r="25" spans="1:61" ht="12.75" x14ac:dyDescent="0.2">
      <c r="A25" s="36"/>
      <c r="B25" s="145"/>
      <c r="C25" s="31"/>
      <c r="D25" s="32"/>
      <c r="E25" s="31"/>
      <c r="F25" s="31"/>
      <c r="G25"/>
      <c r="H25"/>
      <c r="I25"/>
      <c r="J25" s="31"/>
      <c r="K25" s="31"/>
      <c r="L25" s="32"/>
      <c r="M25" s="32"/>
      <c r="N25" s="20"/>
      <c r="O25" s="32"/>
      <c r="P25" s="32"/>
      <c r="Q25" s="146"/>
      <c r="R25" s="146"/>
      <c r="S25" s="28"/>
      <c r="T25" s="28"/>
      <c r="U25" s="31"/>
      <c r="V25" s="28"/>
      <c r="W25" s="28"/>
      <c r="X25" s="28"/>
      <c r="Y25" s="146"/>
      <c r="Z25" s="146"/>
      <c r="AA25" s="146"/>
      <c r="AB25" s="146"/>
      <c r="AC25" s="146"/>
      <c r="AD25" s="146"/>
      <c r="AE25" s="192"/>
      <c r="AF25" s="32"/>
    </row>
    <row r="26" spans="1:61" ht="12.75" x14ac:dyDescent="0.2">
      <c r="A26" s="10" t="s">
        <v>828</v>
      </c>
      <c r="B26" s="9" t="s">
        <v>826</v>
      </c>
      <c r="C26" s="69" t="s">
        <v>1095</v>
      </c>
      <c r="D26" s="69" t="s">
        <v>23</v>
      </c>
      <c r="E26" s="69">
        <v>370</v>
      </c>
      <c r="F26" s="69">
        <v>330</v>
      </c>
      <c r="G26"/>
      <c r="H26"/>
      <c r="I26"/>
      <c r="J26" s="69">
        <v>550</v>
      </c>
      <c r="K26" s="69" t="s">
        <v>1207</v>
      </c>
      <c r="L26" s="69" t="s">
        <v>824</v>
      </c>
      <c r="M26" s="243" t="s">
        <v>1177</v>
      </c>
      <c r="N26" s="244" t="s">
        <v>825</v>
      </c>
      <c r="O26" s="244">
        <v>2002</v>
      </c>
      <c r="P26" s="154">
        <f t="shared" ref="P26:P29" si="4">O26+20</f>
        <v>2022</v>
      </c>
      <c r="Q26" s="43" t="s">
        <v>280</v>
      </c>
      <c r="R26" s="43"/>
      <c r="S26" s="113"/>
      <c r="T26" s="8" t="s">
        <v>387</v>
      </c>
      <c r="U26" s="250" t="s">
        <v>382</v>
      </c>
      <c r="V26" s="35" t="s">
        <v>1179</v>
      </c>
      <c r="W26" s="35" t="s">
        <v>1180</v>
      </c>
      <c r="X26" s="8" t="s">
        <v>164</v>
      </c>
      <c r="Y26" s="43"/>
      <c r="Z26" s="43"/>
      <c r="AA26" s="43"/>
      <c r="AB26" s="43"/>
      <c r="AC26" s="43"/>
      <c r="AD26" s="43"/>
      <c r="AE26" s="191" t="s">
        <v>823</v>
      </c>
      <c r="AF26" s="191" t="s">
        <v>1019</v>
      </c>
    </row>
    <row r="27" spans="1:61" ht="12.75" x14ac:dyDescent="0.2">
      <c r="A27" s="10" t="s">
        <v>829</v>
      </c>
      <c r="B27" s="9" t="s">
        <v>827</v>
      </c>
      <c r="C27" s="69" t="s">
        <v>1095</v>
      </c>
      <c r="D27" s="69" t="s">
        <v>23</v>
      </c>
      <c r="E27" s="69">
        <v>370</v>
      </c>
      <c r="F27" s="69">
        <v>330</v>
      </c>
      <c r="G27"/>
      <c r="H27"/>
      <c r="I27"/>
      <c r="J27" s="69">
        <v>550</v>
      </c>
      <c r="K27" s="69" t="s">
        <v>1207</v>
      </c>
      <c r="L27" s="69" t="s">
        <v>824</v>
      </c>
      <c r="M27" s="244" t="s">
        <v>1178</v>
      </c>
      <c r="N27" s="244" t="s">
        <v>825</v>
      </c>
      <c r="O27" s="244">
        <v>2002</v>
      </c>
      <c r="P27" s="154">
        <f t="shared" si="4"/>
        <v>2022</v>
      </c>
      <c r="Q27" s="43" t="s">
        <v>280</v>
      </c>
      <c r="R27" s="43"/>
      <c r="S27" s="113"/>
      <c r="T27" s="8" t="s">
        <v>387</v>
      </c>
      <c r="U27" s="250" t="s">
        <v>382</v>
      </c>
      <c r="V27" s="35" t="s">
        <v>1181</v>
      </c>
      <c r="W27" s="35" t="s">
        <v>1182</v>
      </c>
      <c r="X27" s="8" t="s">
        <v>164</v>
      </c>
      <c r="Y27" s="43"/>
      <c r="Z27" s="43"/>
      <c r="AA27" s="43"/>
      <c r="AB27" s="43"/>
      <c r="AC27" s="43"/>
      <c r="AD27" s="43"/>
      <c r="AE27" s="191" t="s">
        <v>823</v>
      </c>
      <c r="AF27" s="191" t="s">
        <v>1019</v>
      </c>
    </row>
    <row r="28" spans="1:61" s="157" customFormat="1" ht="11.25" customHeight="1" x14ac:dyDescent="0.2">
      <c r="A28" s="164" t="s">
        <v>849</v>
      </c>
      <c r="B28" s="159" t="s">
        <v>850</v>
      </c>
      <c r="C28" s="69" t="s">
        <v>1095</v>
      </c>
      <c r="D28" s="69" t="s">
        <v>23</v>
      </c>
      <c r="E28" s="160">
        <v>370</v>
      </c>
      <c r="F28" s="160">
        <v>330</v>
      </c>
      <c r="G28"/>
      <c r="H28"/>
      <c r="I28"/>
      <c r="J28" s="160">
        <v>565</v>
      </c>
      <c r="K28" s="160" t="s">
        <v>1207</v>
      </c>
      <c r="L28" s="158" t="s">
        <v>90</v>
      </c>
      <c r="M28" s="160" t="s">
        <v>851</v>
      </c>
      <c r="N28" s="160" t="s">
        <v>852</v>
      </c>
      <c r="O28" s="160">
        <v>2010</v>
      </c>
      <c r="P28" s="11">
        <f t="shared" si="4"/>
        <v>2030</v>
      </c>
      <c r="Q28" s="43" t="s">
        <v>280</v>
      </c>
      <c r="R28" s="43"/>
      <c r="S28" s="113"/>
      <c r="T28" s="8" t="s">
        <v>387</v>
      </c>
      <c r="U28" s="250" t="s">
        <v>382</v>
      </c>
      <c r="V28" s="160">
        <v>2507</v>
      </c>
      <c r="W28" s="160">
        <v>2508</v>
      </c>
      <c r="X28" s="8" t="s">
        <v>164</v>
      </c>
      <c r="Y28" s="161"/>
      <c r="Z28" s="160"/>
      <c r="AA28" s="160"/>
      <c r="AB28" s="160"/>
      <c r="AC28" s="160"/>
      <c r="AD28" s="160"/>
      <c r="AE28" s="191" t="s">
        <v>823</v>
      </c>
      <c r="AF28" s="191" t="s">
        <v>1019</v>
      </c>
      <c r="AG28" s="155"/>
      <c r="AH28" s="156"/>
      <c r="AI28" s="156"/>
      <c r="AJ28" s="156"/>
      <c r="AK28" s="155"/>
      <c r="AL28" s="156"/>
      <c r="AM28" s="156"/>
      <c r="AN28" s="156"/>
      <c r="AO28" s="156"/>
      <c r="AP28" s="156"/>
      <c r="AQ28" s="156"/>
      <c r="AR28" s="156"/>
      <c r="AS28" s="156"/>
      <c r="AT28" s="156"/>
      <c r="AU28" s="156"/>
      <c r="AV28" s="155"/>
      <c r="AW28" s="156"/>
      <c r="AX28" s="156"/>
      <c r="AY28" s="156"/>
      <c r="AZ28" s="156"/>
      <c r="BA28" s="156"/>
      <c r="BB28" s="156"/>
      <c r="BC28" s="156"/>
      <c r="BD28" s="155"/>
      <c r="BE28" s="155"/>
      <c r="BF28" s="156"/>
      <c r="BG28" s="156"/>
      <c r="BH28" s="156"/>
      <c r="BI28" s="156"/>
    </row>
    <row r="29" spans="1:61" s="157" customFormat="1" ht="12.75" x14ac:dyDescent="0.2">
      <c r="A29" s="164" t="s">
        <v>941</v>
      </c>
      <c r="B29" s="159" t="s">
        <v>942</v>
      </c>
      <c r="C29" s="69" t="s">
        <v>1095</v>
      </c>
      <c r="D29" s="69" t="s">
        <v>23</v>
      </c>
      <c r="E29" s="160">
        <v>370</v>
      </c>
      <c r="F29" s="160">
        <v>330</v>
      </c>
      <c r="G29"/>
      <c r="H29"/>
      <c r="I29"/>
      <c r="J29" s="160">
        <v>565</v>
      </c>
      <c r="K29" s="160" t="s">
        <v>1207</v>
      </c>
      <c r="L29" s="158" t="s">
        <v>90</v>
      </c>
      <c r="M29" s="160" t="s">
        <v>943</v>
      </c>
      <c r="N29" s="160" t="s">
        <v>853</v>
      </c>
      <c r="O29" s="160">
        <v>2012</v>
      </c>
      <c r="P29" s="11">
        <f t="shared" si="4"/>
        <v>2032</v>
      </c>
      <c r="Q29" s="43" t="s">
        <v>280</v>
      </c>
      <c r="R29" s="43"/>
      <c r="S29" s="113"/>
      <c r="T29" s="8" t="s">
        <v>387</v>
      </c>
      <c r="U29" s="250" t="s">
        <v>382</v>
      </c>
      <c r="V29" s="160">
        <v>2585</v>
      </c>
      <c r="W29" s="160">
        <v>2586</v>
      </c>
      <c r="X29" s="8" t="s">
        <v>164</v>
      </c>
      <c r="Y29" s="161"/>
      <c r="Z29" s="160"/>
      <c r="AA29" s="160"/>
      <c r="AB29" s="160"/>
      <c r="AC29" s="160"/>
      <c r="AD29" s="160"/>
      <c r="AE29" s="191" t="s">
        <v>823</v>
      </c>
      <c r="AF29" s="191" t="s">
        <v>1019</v>
      </c>
      <c r="AG29" s="155"/>
      <c r="AH29" s="156"/>
      <c r="AI29" s="156"/>
      <c r="AJ29" s="156"/>
      <c r="AK29" s="155"/>
      <c r="AL29" s="156"/>
      <c r="AM29" s="156"/>
      <c r="AN29" s="156"/>
      <c r="AO29" s="156"/>
      <c r="AP29" s="156"/>
      <c r="AQ29" s="156"/>
      <c r="AR29" s="156"/>
      <c r="AS29" s="156"/>
      <c r="AT29" s="156"/>
      <c r="AU29" s="156"/>
      <c r="AV29" s="155"/>
      <c r="AW29" s="156"/>
      <c r="AX29" s="156"/>
      <c r="AY29" s="156"/>
      <c r="AZ29" s="156"/>
      <c r="BA29" s="156"/>
      <c r="BB29" s="156"/>
      <c r="BC29" s="156"/>
      <c r="BD29" s="155"/>
      <c r="BE29" s="155"/>
      <c r="BF29" s="156"/>
      <c r="BG29" s="156"/>
      <c r="BH29" s="156"/>
      <c r="BI29" s="156"/>
    </row>
    <row r="30" spans="1:61" ht="12.75" x14ac:dyDescent="0.2">
      <c r="A30" s="165" t="s">
        <v>854</v>
      </c>
      <c r="B30" s="166" t="s">
        <v>855</v>
      </c>
      <c r="C30" s="69" t="s">
        <v>1095</v>
      </c>
      <c r="D30" s="69" t="s">
        <v>23</v>
      </c>
      <c r="E30" s="160">
        <v>370</v>
      </c>
      <c r="F30" s="160">
        <v>330</v>
      </c>
      <c r="G30"/>
      <c r="H30"/>
      <c r="I30"/>
      <c r="J30" s="15">
        <v>585</v>
      </c>
      <c r="K30" s="15" t="s">
        <v>1207</v>
      </c>
      <c r="L30" s="167" t="s">
        <v>90</v>
      </c>
      <c r="M30" s="167" t="s">
        <v>858</v>
      </c>
      <c r="N30" s="162" t="s">
        <v>859</v>
      </c>
      <c r="O30" s="167">
        <v>2003</v>
      </c>
      <c r="P30" s="248">
        <v>2023</v>
      </c>
      <c r="Q30" s="43" t="s">
        <v>280</v>
      </c>
      <c r="R30" s="43"/>
      <c r="S30" s="113"/>
      <c r="T30" s="8" t="s">
        <v>387</v>
      </c>
      <c r="U30" s="250" t="s">
        <v>382</v>
      </c>
      <c r="V30" s="167" t="s">
        <v>856</v>
      </c>
      <c r="W30" s="15" t="s">
        <v>857</v>
      </c>
      <c r="X30" s="8" t="s">
        <v>164</v>
      </c>
      <c r="Y30" s="163"/>
      <c r="Z30" s="163"/>
      <c r="AA30" s="163"/>
      <c r="AB30" s="163"/>
      <c r="AC30" s="163"/>
      <c r="AD30" s="163"/>
      <c r="AE30" s="191" t="s">
        <v>823</v>
      </c>
      <c r="AF30" s="191" t="s">
        <v>1019</v>
      </c>
      <c r="AG30" s="38"/>
      <c r="AH30" s="37"/>
      <c r="AI30" s="28"/>
      <c r="AJ30" s="28"/>
      <c r="AK30" s="28"/>
      <c r="AL30" s="28"/>
      <c r="AM30" s="28"/>
      <c r="AN30" s="28"/>
      <c r="AO30" s="28"/>
      <c r="AP30" s="28"/>
      <c r="AQ30" s="28"/>
      <c r="AR30" s="28"/>
      <c r="AS30" s="28"/>
      <c r="AT30" s="28"/>
      <c r="AU30" s="28"/>
      <c r="AV30" s="28"/>
      <c r="AW30" s="28"/>
      <c r="AX30" s="28"/>
    </row>
    <row r="31" spans="1:61" ht="12.75" x14ac:dyDescent="0.2">
      <c r="A31" s="28"/>
      <c r="B31" s="28"/>
      <c r="C31" s="28"/>
      <c r="D31" s="28"/>
      <c r="E31" s="28"/>
      <c r="F31" s="28"/>
      <c r="G31"/>
      <c r="H31"/>
      <c r="I31"/>
      <c r="J31" s="36"/>
      <c r="K31" s="36"/>
      <c r="L31" s="39"/>
      <c r="M31" s="36"/>
      <c r="N31" s="37"/>
      <c r="O31" s="36"/>
      <c r="P31" s="37"/>
      <c r="Q31" s="37"/>
      <c r="R31" s="37"/>
      <c r="S31" s="37"/>
      <c r="T31" s="37"/>
      <c r="U31" s="37"/>
      <c r="V31" s="37"/>
      <c r="W31" s="37"/>
      <c r="X31" s="37"/>
      <c r="Y31" s="37"/>
      <c r="Z31" s="37"/>
      <c r="AA31" s="37"/>
      <c r="AB31" s="36"/>
      <c r="AC31" s="36"/>
      <c r="AD31" s="36"/>
      <c r="AE31" s="37"/>
      <c r="AF31" s="37"/>
      <c r="AG31" s="38"/>
      <c r="AH31" s="37"/>
      <c r="AI31" s="28"/>
      <c r="AJ31" s="28"/>
      <c r="AK31" s="28"/>
      <c r="AL31" s="28"/>
      <c r="AM31" s="28"/>
      <c r="AN31" s="28"/>
      <c r="AO31" s="28"/>
      <c r="AP31" s="28"/>
      <c r="AQ31" s="28"/>
      <c r="AR31" s="28"/>
      <c r="AS31" s="28"/>
      <c r="AT31" s="28"/>
      <c r="AU31" s="28"/>
      <c r="AV31" s="28"/>
      <c r="AW31" s="28"/>
      <c r="AX31" s="28"/>
    </row>
    <row r="32" spans="1:61" ht="12.75" x14ac:dyDescent="0.2">
      <c r="C32"/>
      <c r="D32"/>
      <c r="E32"/>
      <c r="F32"/>
      <c r="G32"/>
      <c r="H32"/>
      <c r="I32"/>
      <c r="J32"/>
      <c r="K32"/>
      <c r="L32"/>
      <c r="M32"/>
      <c r="N32"/>
      <c r="O32"/>
      <c r="P32"/>
      <c r="Q32"/>
      <c r="R32"/>
      <c r="S32"/>
      <c r="T32"/>
      <c r="U32"/>
      <c r="V32"/>
      <c r="W32"/>
      <c r="X32"/>
      <c r="Y32"/>
      <c r="Z32"/>
      <c r="AE32" s="37"/>
      <c r="AF32" s="37"/>
      <c r="AG32" s="38"/>
      <c r="AH32" s="37"/>
      <c r="AI32" s="28"/>
      <c r="AJ32" s="28"/>
      <c r="AK32" s="28"/>
      <c r="AL32" s="28"/>
      <c r="AM32" s="28"/>
      <c r="AN32" s="28"/>
      <c r="AO32" s="28"/>
      <c r="AP32" s="28"/>
      <c r="AQ32" s="28"/>
      <c r="AR32" s="28"/>
      <c r="AS32" s="28"/>
      <c r="AT32" s="28"/>
      <c r="AU32" s="28"/>
      <c r="AV32" s="28"/>
      <c r="AW32" s="28"/>
      <c r="AX32" s="28"/>
    </row>
    <row r="33" spans="1:50" ht="12.75" x14ac:dyDescent="0.2">
      <c r="A33" s="46" t="s">
        <v>954</v>
      </c>
      <c r="B33" s="46" t="s">
        <v>953</v>
      </c>
      <c r="C33" s="46" t="s">
        <v>952</v>
      </c>
      <c r="D33" s="46" t="s">
        <v>162</v>
      </c>
      <c r="E33" s="32"/>
      <c r="J33" s="32"/>
      <c r="K33" s="32"/>
      <c r="L33" s="193" t="s">
        <v>1093</v>
      </c>
      <c r="M33"/>
      <c r="N33"/>
      <c r="O33"/>
      <c r="P33"/>
      <c r="Q33" s="28"/>
      <c r="R33" s="28"/>
      <c r="S33" s="28"/>
      <c r="T33"/>
      <c r="U33"/>
      <c r="V33" s="36"/>
      <c r="W33" s="36"/>
      <c r="X33" s="37"/>
      <c r="Y33" s="37"/>
      <c r="Z33" s="28"/>
      <c r="AE33" s="28"/>
      <c r="AF33" s="28"/>
      <c r="AG33" s="28"/>
      <c r="AH33" s="28"/>
      <c r="AI33" s="28"/>
      <c r="AJ33" s="28"/>
      <c r="AK33" s="28"/>
      <c r="AL33" s="28"/>
      <c r="AM33" s="28"/>
      <c r="AN33" s="28"/>
      <c r="AO33" s="28"/>
      <c r="AP33" s="28"/>
      <c r="AQ33" s="28"/>
      <c r="AR33" s="28"/>
      <c r="AS33" s="28"/>
      <c r="AT33" s="28"/>
      <c r="AU33" s="28"/>
      <c r="AV33" s="28"/>
      <c r="AW33" s="28"/>
      <c r="AX33" s="28"/>
    </row>
    <row r="34" spans="1:50" ht="12.75" x14ac:dyDescent="0.2">
      <c r="A34" s="41" t="s">
        <v>696</v>
      </c>
      <c r="B34" s="133" t="s">
        <v>955</v>
      </c>
      <c r="C34" s="8"/>
      <c r="D34" s="15">
        <v>2020</v>
      </c>
      <c r="E34" s="32"/>
      <c r="F34" s="32"/>
      <c r="G34" s="32"/>
      <c r="H34" s="32"/>
      <c r="I34" s="32"/>
      <c r="J34" s="32"/>
      <c r="K34" s="32"/>
      <c r="L34" s="193" t="s">
        <v>1094</v>
      </c>
      <c r="M34"/>
      <c r="N34"/>
      <c r="O34"/>
      <c r="P34"/>
      <c r="Q34" s="28"/>
      <c r="R34" s="28"/>
      <c r="S34" s="28"/>
      <c r="T34" s="395" t="s">
        <v>1100</v>
      </c>
      <c r="U34" s="396"/>
      <c r="V34" s="117" t="s">
        <v>1101</v>
      </c>
      <c r="W34"/>
      <c r="X34"/>
      <c r="Z34" s="28"/>
      <c r="AE34" s="28"/>
      <c r="AF34" s="28"/>
      <c r="AG34" s="28"/>
      <c r="AH34" s="28"/>
      <c r="AI34" s="28"/>
      <c r="AJ34" s="28"/>
      <c r="AK34" s="28"/>
      <c r="AL34" s="28"/>
      <c r="AM34" s="28"/>
      <c r="AN34" s="28"/>
      <c r="AO34" s="28"/>
      <c r="AP34" s="28"/>
      <c r="AQ34" s="28"/>
      <c r="AR34" s="28"/>
      <c r="AS34" s="28"/>
      <c r="AT34" s="28"/>
      <c r="AU34" s="28"/>
      <c r="AV34" s="28"/>
      <c r="AW34" s="28"/>
      <c r="AX34" s="28"/>
    </row>
    <row r="35" spans="1:50" ht="12.75" x14ac:dyDescent="0.2">
      <c r="A35" s="41" t="s">
        <v>696</v>
      </c>
      <c r="B35" s="133" t="s">
        <v>956</v>
      </c>
      <c r="C35" s="8"/>
      <c r="D35" s="15">
        <v>2020</v>
      </c>
      <c r="E35" s="32"/>
      <c r="F35" s="32"/>
      <c r="G35" s="32"/>
      <c r="H35" s="32"/>
      <c r="I35" s="32"/>
      <c r="J35" s="32"/>
      <c r="K35" s="32"/>
      <c r="L35" s="181" t="s">
        <v>1096</v>
      </c>
      <c r="M35"/>
      <c r="N35"/>
      <c r="O35"/>
      <c r="P35"/>
      <c r="Q35" s="28"/>
      <c r="R35" s="28"/>
      <c r="S35" s="28"/>
      <c r="T35" s="218">
        <v>1</v>
      </c>
      <c r="U35" s="245" t="s">
        <v>1087</v>
      </c>
      <c r="V35" s="14" t="s">
        <v>1083</v>
      </c>
      <c r="W35" s="36"/>
      <c r="X35" s="37"/>
      <c r="Z35" s="28"/>
      <c r="AE35" s="28"/>
      <c r="AF35" s="28"/>
      <c r="AG35" s="28"/>
      <c r="AH35" s="28"/>
      <c r="AI35" s="28"/>
      <c r="AJ35" s="28"/>
      <c r="AK35" s="28"/>
      <c r="AL35" s="28"/>
      <c r="AM35" s="28"/>
      <c r="AN35" s="28"/>
      <c r="AO35" s="28"/>
      <c r="AP35" s="28"/>
      <c r="AQ35" s="28"/>
      <c r="AR35" s="28"/>
      <c r="AS35" s="28"/>
      <c r="AT35" s="28"/>
      <c r="AU35" s="28"/>
      <c r="AV35" s="28"/>
      <c r="AW35" s="28"/>
      <c r="AX35" s="28"/>
    </row>
    <row r="36" spans="1:50" ht="12.75" x14ac:dyDescent="0.2">
      <c r="A36" s="41" t="s">
        <v>696</v>
      </c>
      <c r="B36" s="133" t="s">
        <v>957</v>
      </c>
      <c r="C36" s="8"/>
      <c r="D36" s="15">
        <v>2020</v>
      </c>
      <c r="E36" s="32"/>
      <c r="F36" s="32"/>
      <c r="G36" s="32"/>
      <c r="H36" s="32"/>
      <c r="I36" s="32"/>
      <c r="J36" s="32"/>
      <c r="K36" s="32"/>
      <c r="L36" s="325" t="s">
        <v>1245</v>
      </c>
      <c r="M36"/>
      <c r="N36"/>
      <c r="O36"/>
      <c r="P36"/>
      <c r="Q36" s="28"/>
      <c r="R36" s="28"/>
      <c r="S36" s="28"/>
      <c r="T36" s="218">
        <v>2</v>
      </c>
      <c r="U36" s="245" t="s">
        <v>1085</v>
      </c>
      <c r="V36" s="14" t="s">
        <v>1083</v>
      </c>
      <c r="W36"/>
      <c r="X36"/>
      <c r="Z36" s="28"/>
      <c r="AE36" s="28"/>
      <c r="AF36" s="28"/>
      <c r="AG36" s="28"/>
      <c r="AH36" s="28"/>
      <c r="AI36" s="28"/>
      <c r="AJ36" s="28"/>
      <c r="AK36" s="28"/>
      <c r="AL36" s="28"/>
      <c r="AM36" s="28"/>
      <c r="AN36" s="28"/>
      <c r="AO36" s="28"/>
      <c r="AP36" s="28"/>
      <c r="AQ36" s="28"/>
      <c r="AR36" s="28"/>
      <c r="AS36" s="28"/>
      <c r="AT36" s="28"/>
      <c r="AU36" s="28"/>
      <c r="AV36" s="28"/>
      <c r="AW36" s="28"/>
      <c r="AX36" s="28"/>
    </row>
    <row r="37" spans="1:50" ht="12.75" x14ac:dyDescent="0.2">
      <c r="A37" s="41" t="s">
        <v>696</v>
      </c>
      <c r="B37" s="133" t="s">
        <v>958</v>
      </c>
      <c r="C37" s="8"/>
      <c r="D37" s="15">
        <v>2020</v>
      </c>
      <c r="E37" s="32"/>
      <c r="F37" s="112"/>
      <c r="G37" s="112"/>
      <c r="H37" s="112"/>
      <c r="I37" s="112"/>
      <c r="J37" s="112"/>
      <c r="K37" s="112"/>
      <c r="L37"/>
      <c r="M37"/>
      <c r="N37"/>
      <c r="O37"/>
      <c r="P37"/>
      <c r="Q37" s="28"/>
      <c r="R37" s="28"/>
      <c r="S37" s="28"/>
      <c r="T37" s="218">
        <v>3</v>
      </c>
      <c r="U37" s="245" t="s">
        <v>1086</v>
      </c>
      <c r="V37" s="14" t="s">
        <v>1083</v>
      </c>
      <c r="W37" s="36"/>
      <c r="X37" s="37"/>
      <c r="Z37" s="28"/>
      <c r="AE37" s="28"/>
      <c r="AF37" s="28"/>
      <c r="AG37" s="28"/>
      <c r="AH37" s="28"/>
      <c r="AI37" s="28"/>
      <c r="AJ37" s="28"/>
      <c r="AK37" s="28"/>
      <c r="AL37" s="28"/>
      <c r="AM37" s="28"/>
      <c r="AN37" s="28"/>
      <c r="AO37" s="28"/>
      <c r="AP37" s="28"/>
      <c r="AQ37" s="28"/>
      <c r="AR37" s="28"/>
      <c r="AS37" s="28"/>
      <c r="AT37" s="28"/>
      <c r="AU37" s="28"/>
      <c r="AV37" s="28"/>
      <c r="AW37" s="28"/>
      <c r="AX37" s="28"/>
    </row>
    <row r="38" spans="1:50" ht="12.75" x14ac:dyDescent="0.2">
      <c r="A38" s="41" t="s">
        <v>696</v>
      </c>
      <c r="B38" s="133" t="s">
        <v>959</v>
      </c>
      <c r="C38" s="14"/>
      <c r="D38" s="15">
        <v>2020</v>
      </c>
      <c r="E38" s="32"/>
      <c r="F38" s="112"/>
      <c r="G38" s="112"/>
      <c r="H38" s="112"/>
      <c r="I38" s="112"/>
      <c r="J38" s="112"/>
      <c r="M38"/>
      <c r="N38"/>
      <c r="O38"/>
      <c r="P38"/>
      <c r="T38" s="218">
        <v>4</v>
      </c>
      <c r="U38" s="243" t="s">
        <v>1089</v>
      </c>
      <c r="V38" s="14" t="s">
        <v>1083</v>
      </c>
      <c r="W38"/>
      <c r="X38"/>
    </row>
    <row r="39" spans="1:50" ht="12.75" x14ac:dyDescent="0.2">
      <c r="A39" s="41" t="s">
        <v>696</v>
      </c>
      <c r="B39" s="133" t="s">
        <v>960</v>
      </c>
      <c r="C39" s="8"/>
      <c r="D39" s="15">
        <v>2020</v>
      </c>
      <c r="E39" s="32"/>
      <c r="F39" s="32"/>
      <c r="G39" s="32"/>
      <c r="H39" s="32"/>
      <c r="I39" s="32"/>
      <c r="J39" s="32"/>
      <c r="M39"/>
      <c r="N39"/>
      <c r="O39"/>
      <c r="P39"/>
      <c r="Q39" s="32"/>
      <c r="R39" s="32"/>
      <c r="S39" s="32"/>
      <c r="T39" s="218">
        <v>5</v>
      </c>
      <c r="U39" s="243" t="s">
        <v>1090</v>
      </c>
      <c r="V39" s="14" t="s">
        <v>1083</v>
      </c>
      <c r="W39" s="36"/>
      <c r="X39" s="37"/>
      <c r="Z39" s="32"/>
    </row>
    <row r="40" spans="1:50" ht="12.75" x14ac:dyDescent="0.2">
      <c r="A40" s="41" t="s">
        <v>696</v>
      </c>
      <c r="B40" s="133" t="s">
        <v>961</v>
      </c>
      <c r="C40" s="14"/>
      <c r="D40" s="15">
        <v>2020</v>
      </c>
      <c r="E40" s="32"/>
      <c r="F40" s="32"/>
      <c r="G40" s="32"/>
      <c r="H40" s="32"/>
      <c r="I40" s="32"/>
      <c r="J40" s="32"/>
      <c r="M40" s="32"/>
      <c r="N40" s="32"/>
      <c r="O40" s="32"/>
      <c r="P40" s="32"/>
      <c r="Q40" s="32"/>
      <c r="R40" s="32"/>
      <c r="S40" s="32"/>
      <c r="T40" s="218">
        <v>6</v>
      </c>
      <c r="U40" s="244" t="s">
        <v>1088</v>
      </c>
      <c r="V40" s="14" t="s">
        <v>1084</v>
      </c>
      <c r="W40"/>
      <c r="X40"/>
      <c r="Z40" s="32"/>
    </row>
    <row r="41" spans="1:50" x14ac:dyDescent="0.15">
      <c r="A41" s="41" t="s">
        <v>696</v>
      </c>
      <c r="B41" s="133" t="s">
        <v>962</v>
      </c>
      <c r="C41" s="8"/>
      <c r="D41" s="15">
        <v>2020</v>
      </c>
      <c r="E41" s="32"/>
      <c r="F41" s="32"/>
      <c r="G41" s="32"/>
      <c r="H41" s="32"/>
      <c r="I41" s="32"/>
      <c r="J41" s="32"/>
      <c r="Q41" s="32"/>
      <c r="R41" s="32"/>
      <c r="S41" s="32"/>
      <c r="T41" s="395" t="s">
        <v>1135</v>
      </c>
      <c r="U41" s="396"/>
      <c r="V41" s="117" t="s">
        <v>1101</v>
      </c>
      <c r="W41" s="36"/>
      <c r="X41" s="37"/>
      <c r="Z41" s="32"/>
    </row>
    <row r="42" spans="1:50" ht="12.75" x14ac:dyDescent="0.2">
      <c r="D42" s="32"/>
      <c r="E42" s="32"/>
      <c r="F42" s="32"/>
      <c r="G42" s="32"/>
      <c r="H42" s="32"/>
      <c r="I42" s="32"/>
      <c r="J42" s="32"/>
      <c r="Q42" s="32"/>
      <c r="R42" s="32"/>
      <c r="S42" s="32"/>
      <c r="T42" s="218">
        <v>7</v>
      </c>
      <c r="U42" s="244" t="s">
        <v>1134</v>
      </c>
      <c r="V42" s="14" t="s">
        <v>1083</v>
      </c>
      <c r="W42"/>
      <c r="X42"/>
      <c r="Z42" s="32"/>
      <c r="AA42" s="32"/>
      <c r="AB42" s="32"/>
      <c r="AC42" s="32"/>
    </row>
    <row r="47" spans="1:50" x14ac:dyDescent="0.15">
      <c r="N47" s="217"/>
      <c r="O47" s="21"/>
    </row>
    <row r="48" spans="1:50" x14ac:dyDescent="0.15">
      <c r="N48" s="217"/>
      <c r="O48" s="216"/>
    </row>
    <row r="49" spans="14:16" x14ac:dyDescent="0.15">
      <c r="N49" s="217"/>
      <c r="O49" s="216"/>
      <c r="P49" s="32"/>
    </row>
    <row r="50" spans="14:16" x14ac:dyDescent="0.15">
      <c r="N50" s="217"/>
      <c r="O50" s="21"/>
      <c r="P50" s="32"/>
    </row>
    <row r="51" spans="14:16" x14ac:dyDescent="0.15">
      <c r="N51" s="217"/>
      <c r="O51" s="21"/>
    </row>
    <row r="52" spans="14:16" x14ac:dyDescent="0.15">
      <c r="N52" s="217"/>
      <c r="O52" s="21"/>
    </row>
    <row r="54" spans="14:16" x14ac:dyDescent="0.15">
      <c r="O54" s="21"/>
    </row>
    <row r="55" spans="14:16" x14ac:dyDescent="0.15">
      <c r="O55" s="21"/>
    </row>
  </sheetData>
  <mergeCells count="11">
    <mergeCell ref="Y4:AD4"/>
    <mergeCell ref="T34:U34"/>
    <mergeCell ref="T41:U41"/>
    <mergeCell ref="E5:F5"/>
    <mergeCell ref="E12:F12"/>
    <mergeCell ref="E9:F9"/>
    <mergeCell ref="E10:F10"/>
    <mergeCell ref="E11:F11"/>
    <mergeCell ref="E7:F7"/>
    <mergeCell ref="E8:F8"/>
    <mergeCell ref="E6:F6"/>
  </mergeCells>
  <phoneticPr fontId="0" type="noConversion"/>
  <pageMargins left="0" right="0" top="0.19685039370078741" bottom="0.19685039370078741" header="0.51181102362204722" footer="0.51181102362204722"/>
  <pageSetup paperSize="8" scale="42" orientation="landscape"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S26"/>
  <sheetViews>
    <sheetView workbookViewId="0">
      <selection activeCell="J37" sqref="J37"/>
    </sheetView>
  </sheetViews>
  <sheetFormatPr defaultColWidth="9.140625" defaultRowHeight="11.25" x14ac:dyDescent="0.15"/>
  <cols>
    <col min="1" max="1" width="16.5703125" style="138" bestFit="1" customWidth="1"/>
    <col min="2" max="3" width="8.5703125" style="138" customWidth="1"/>
    <col min="4" max="4" width="10.28515625" style="138" customWidth="1"/>
    <col min="5" max="16384" width="9.140625" style="138"/>
  </cols>
  <sheetData>
    <row r="3" spans="1:19" ht="12" thickBot="1" x14ac:dyDescent="0.2"/>
    <row r="4" spans="1:19" x14ac:dyDescent="0.15">
      <c r="J4" s="303"/>
      <c r="K4" s="304" t="s">
        <v>1224</v>
      </c>
      <c r="L4" s="305">
        <v>1250</v>
      </c>
      <c r="M4" s="306" t="s">
        <v>1223</v>
      </c>
    </row>
    <row r="5" spans="1:19" ht="12" thickBot="1" x14ac:dyDescent="0.2">
      <c r="J5" s="307"/>
      <c r="K5" s="308" t="s">
        <v>1225</v>
      </c>
      <c r="L5" s="309">
        <v>1330</v>
      </c>
      <c r="M5" s="310" t="s">
        <v>1223</v>
      </c>
    </row>
    <row r="6" spans="1:19" ht="15" x14ac:dyDescent="0.25">
      <c r="E6" s="294"/>
    </row>
    <row r="7" spans="1:19" x14ac:dyDescent="0.15">
      <c r="A7" s="300"/>
      <c r="B7" s="300"/>
      <c r="C7" s="300"/>
      <c r="D7" s="300"/>
      <c r="E7" s="300"/>
      <c r="F7" s="300"/>
      <c r="G7" s="300"/>
      <c r="H7" s="300"/>
      <c r="I7" s="300"/>
      <c r="J7" s="300"/>
      <c r="K7" s="300"/>
      <c r="L7" s="300"/>
      <c r="M7" s="300"/>
      <c r="N7" s="300"/>
      <c r="O7" s="300"/>
      <c r="P7" s="300"/>
      <c r="Q7" s="300"/>
      <c r="R7" s="300"/>
      <c r="S7" s="300"/>
    </row>
    <row r="8" spans="1:19" x14ac:dyDescent="0.15">
      <c r="A8" s="299" t="s">
        <v>1227</v>
      </c>
      <c r="B8" s="297" t="s">
        <v>1231</v>
      </c>
      <c r="D8" s="300"/>
      <c r="E8" s="297" t="s">
        <v>294</v>
      </c>
      <c r="G8" s="300"/>
      <c r="H8" s="297" t="s">
        <v>1222</v>
      </c>
      <c r="J8" s="300"/>
      <c r="K8" s="297" t="s">
        <v>1229</v>
      </c>
      <c r="M8" s="300"/>
      <c r="N8" s="298" t="s">
        <v>1230</v>
      </c>
      <c r="P8" s="300"/>
      <c r="Q8" s="298" t="s">
        <v>1232</v>
      </c>
      <c r="S8" s="300"/>
    </row>
    <row r="9" spans="1:19" x14ac:dyDescent="0.15">
      <c r="A9" s="302"/>
      <c r="B9" s="302"/>
      <c r="C9" s="302"/>
      <c r="D9" s="300"/>
      <c r="E9" s="302"/>
      <c r="F9" s="302"/>
      <c r="G9" s="302"/>
      <c r="H9" s="302"/>
      <c r="I9" s="302"/>
      <c r="J9" s="302"/>
      <c r="K9" s="302"/>
      <c r="L9" s="302"/>
      <c r="M9" s="302"/>
      <c r="N9" s="302"/>
      <c r="O9" s="302"/>
      <c r="P9" s="302"/>
      <c r="Q9" s="302"/>
      <c r="R9" s="302"/>
      <c r="S9" s="302"/>
    </row>
    <row r="10" spans="1:19" x14ac:dyDescent="0.15">
      <c r="A10" s="300"/>
      <c r="B10" s="297" t="s">
        <v>1226</v>
      </c>
      <c r="C10" s="297" t="s">
        <v>1228</v>
      </c>
      <c r="D10" s="300"/>
      <c r="E10" s="297" t="s">
        <v>1226</v>
      </c>
      <c r="F10" s="297" t="s">
        <v>1228</v>
      </c>
      <c r="G10" s="301"/>
      <c r="H10" s="297" t="s">
        <v>1226</v>
      </c>
      <c r="I10" s="297" t="s">
        <v>1228</v>
      </c>
      <c r="J10" s="302"/>
      <c r="K10" s="297" t="s">
        <v>1226</v>
      </c>
      <c r="L10" s="297" t="s">
        <v>1228</v>
      </c>
      <c r="M10" s="296"/>
      <c r="N10" s="297" t="s">
        <v>1226</v>
      </c>
      <c r="O10" s="297" t="s">
        <v>1228</v>
      </c>
      <c r="P10" s="302"/>
      <c r="Q10" s="297" t="s">
        <v>1226</v>
      </c>
      <c r="R10" s="297" t="s">
        <v>1228</v>
      </c>
      <c r="S10" s="302"/>
    </row>
    <row r="11" spans="1:19" x14ac:dyDescent="0.15">
      <c r="A11" s="295" t="s">
        <v>1224</v>
      </c>
      <c r="B11" s="296">
        <v>5</v>
      </c>
      <c r="C11" s="296">
        <f>B11*L4</f>
        <v>6250</v>
      </c>
      <c r="D11" s="300"/>
      <c r="E11" s="296">
        <v>7</v>
      </c>
      <c r="F11" s="296">
        <f>E11*L4</f>
        <v>8750</v>
      </c>
      <c r="G11" s="301"/>
      <c r="H11" s="296">
        <v>9</v>
      </c>
      <c r="I11" s="296">
        <f>H11*L4</f>
        <v>11250</v>
      </c>
      <c r="J11" s="302"/>
      <c r="K11" s="296">
        <v>1.1000000000000001</v>
      </c>
      <c r="L11" s="296">
        <f>K11*L4</f>
        <v>1375</v>
      </c>
      <c r="M11" s="296"/>
      <c r="N11" s="296">
        <v>0.8</v>
      </c>
      <c r="O11" s="296">
        <f>N11*L4</f>
        <v>1000</v>
      </c>
      <c r="P11" s="302"/>
      <c r="Q11" s="296">
        <v>5</v>
      </c>
      <c r="R11" s="296">
        <f>Q11*L4</f>
        <v>6250</v>
      </c>
      <c r="S11" s="302"/>
    </row>
    <row r="12" spans="1:19" x14ac:dyDescent="0.15">
      <c r="A12" s="295" t="s">
        <v>1225</v>
      </c>
      <c r="B12" s="296">
        <v>2.4</v>
      </c>
      <c r="C12" s="296">
        <f>B12*L5</f>
        <v>3192</v>
      </c>
      <c r="D12" s="300"/>
      <c r="E12" s="296">
        <v>3</v>
      </c>
      <c r="F12" s="296">
        <f>E12*L5</f>
        <v>3990</v>
      </c>
      <c r="G12" s="301"/>
      <c r="H12" s="296">
        <v>3</v>
      </c>
      <c r="I12" s="296">
        <f>H12*L5</f>
        <v>3990</v>
      </c>
      <c r="J12" s="302"/>
      <c r="K12" s="296">
        <v>0.52</v>
      </c>
      <c r="L12" s="296">
        <f>K12*L5</f>
        <v>691.6</v>
      </c>
      <c r="M12" s="296"/>
      <c r="N12" s="296">
        <v>0.35</v>
      </c>
      <c r="O12" s="296">
        <f>N12*L5</f>
        <v>465.49999999999994</v>
      </c>
      <c r="P12" s="302"/>
      <c r="Q12" s="296">
        <v>4.2</v>
      </c>
      <c r="R12" s="296">
        <f>Q12*L5</f>
        <v>5586</v>
      </c>
      <c r="S12" s="302"/>
    </row>
    <row r="13" spans="1:19" x14ac:dyDescent="0.15">
      <c r="A13" s="301"/>
      <c r="B13" s="301"/>
      <c r="D13" s="300"/>
      <c r="E13" s="301"/>
      <c r="G13" s="301"/>
      <c r="H13" s="301"/>
      <c r="J13" s="302"/>
      <c r="K13" s="302"/>
      <c r="M13" s="301"/>
      <c r="N13" s="301"/>
      <c r="P13" s="302"/>
      <c r="Q13" s="301"/>
      <c r="S13" s="302"/>
    </row>
    <row r="14" spans="1:19" x14ac:dyDescent="0.15">
      <c r="A14" s="301"/>
      <c r="B14" s="301"/>
      <c r="C14" s="298">
        <f>SUM(C11:C12)</f>
        <v>9442</v>
      </c>
      <c r="D14" s="300"/>
      <c r="E14" s="301"/>
      <c r="F14" s="298">
        <f>SUM(F11:F12)</f>
        <v>12740</v>
      </c>
      <c r="G14" s="301"/>
      <c r="H14" s="301"/>
      <c r="I14" s="298">
        <f>SUM(I11:I12)</f>
        <v>15240</v>
      </c>
      <c r="J14" s="302"/>
      <c r="K14" s="302"/>
      <c r="L14" s="298">
        <f>SUM(L11:L12)</f>
        <v>2066.6</v>
      </c>
      <c r="M14" s="301"/>
      <c r="N14" s="301"/>
      <c r="O14" s="298">
        <f>SUM(O11:O12)</f>
        <v>1465.5</v>
      </c>
      <c r="P14" s="302"/>
      <c r="Q14" s="301"/>
      <c r="R14" s="298">
        <f>SUM(R11:R12)</f>
        <v>11836</v>
      </c>
      <c r="S14" s="302"/>
    </row>
    <row r="15" spans="1:19" x14ac:dyDescent="0.15">
      <c r="A15" s="302"/>
      <c r="B15" s="302"/>
      <c r="C15" s="302"/>
      <c r="D15" s="302"/>
      <c r="E15" s="302"/>
      <c r="F15" s="302"/>
      <c r="G15" s="302"/>
      <c r="H15" s="302"/>
      <c r="I15" s="302"/>
      <c r="J15" s="302"/>
      <c r="K15" s="302"/>
      <c r="L15" s="302"/>
      <c r="M15" s="302"/>
      <c r="N15" s="302"/>
      <c r="O15" s="302"/>
      <c r="P15" s="302"/>
      <c r="Q15" s="302"/>
      <c r="R15" s="302"/>
      <c r="S15" s="302"/>
    </row>
    <row r="18" spans="1:15" x14ac:dyDescent="0.15">
      <c r="A18" s="300"/>
      <c r="B18" s="300"/>
      <c r="C18" s="300"/>
      <c r="D18" s="300"/>
      <c r="F18" s="300"/>
      <c r="G18" s="300"/>
      <c r="H18" s="300"/>
      <c r="L18" s="300"/>
      <c r="M18" s="300"/>
      <c r="N18" s="300"/>
      <c r="O18" s="300"/>
    </row>
    <row r="19" spans="1:15" x14ac:dyDescent="0.15">
      <c r="A19" s="299" t="s">
        <v>1227</v>
      </c>
      <c r="B19" s="297" t="s">
        <v>1231</v>
      </c>
      <c r="D19" s="312" t="s">
        <v>1236</v>
      </c>
      <c r="F19" s="297" t="s">
        <v>1229</v>
      </c>
      <c r="H19" s="312" t="s">
        <v>10</v>
      </c>
      <c r="I19" s="138" t="s">
        <v>1240</v>
      </c>
      <c r="L19" s="299" t="s">
        <v>1227</v>
      </c>
      <c r="M19" s="297" t="s">
        <v>1231</v>
      </c>
      <c r="O19" s="312" t="s">
        <v>1242</v>
      </c>
    </row>
    <row r="20" spans="1:15" x14ac:dyDescent="0.15">
      <c r="A20" s="302"/>
      <c r="B20" s="302"/>
      <c r="C20" s="302"/>
      <c r="D20" s="300"/>
      <c r="F20" s="302"/>
      <c r="G20" s="302"/>
      <c r="H20" s="300"/>
      <c r="L20" s="302"/>
      <c r="M20" s="302"/>
      <c r="N20" s="302"/>
      <c r="O20" s="300"/>
    </row>
    <row r="21" spans="1:15" x14ac:dyDescent="0.15">
      <c r="A21" s="300"/>
      <c r="B21" s="297" t="s">
        <v>1226</v>
      </c>
      <c r="C21" s="297" t="s">
        <v>1228</v>
      </c>
      <c r="D21" s="300"/>
      <c r="F21" s="297" t="s">
        <v>1226</v>
      </c>
      <c r="G21" s="297" t="s">
        <v>1228</v>
      </c>
      <c r="H21" s="300"/>
      <c r="L21" s="300"/>
      <c r="M21" s="297" t="s">
        <v>1226</v>
      </c>
      <c r="N21" s="297" t="s">
        <v>1228</v>
      </c>
      <c r="O21" s="300"/>
    </row>
    <row r="22" spans="1:15" x14ac:dyDescent="0.15">
      <c r="A22" s="295" t="s">
        <v>1224</v>
      </c>
      <c r="B22" s="296">
        <v>5</v>
      </c>
      <c r="C22" s="296">
        <f>B22*L4</f>
        <v>6250</v>
      </c>
      <c r="D22" s="300"/>
      <c r="F22" s="296">
        <v>1.1000000000000001</v>
      </c>
      <c r="G22" s="296">
        <f>F22*L4</f>
        <v>1375</v>
      </c>
      <c r="H22" s="300"/>
      <c r="L22" s="295" t="s">
        <v>1224</v>
      </c>
      <c r="M22" s="296"/>
      <c r="N22" s="296">
        <f>M22*W4</f>
        <v>0</v>
      </c>
      <c r="O22" s="300"/>
    </row>
    <row r="23" spans="1:15" x14ac:dyDescent="0.15">
      <c r="A23" s="295" t="s">
        <v>1225</v>
      </c>
      <c r="B23" s="296">
        <v>2.2000000000000002</v>
      </c>
      <c r="C23" s="296">
        <f>B23*L5</f>
        <v>2926.0000000000005</v>
      </c>
      <c r="D23" s="300"/>
      <c r="F23" s="296">
        <v>0</v>
      </c>
      <c r="G23" s="296">
        <f>F23*G16</f>
        <v>0</v>
      </c>
      <c r="H23" s="300"/>
      <c r="L23" s="295" t="s">
        <v>1225</v>
      </c>
      <c r="M23" s="296">
        <v>12.5</v>
      </c>
      <c r="N23" s="296">
        <f>M23*L5</f>
        <v>16625</v>
      </c>
      <c r="O23" s="300"/>
    </row>
    <row r="24" spans="1:15" x14ac:dyDescent="0.15">
      <c r="A24" s="301"/>
      <c r="B24" s="301"/>
      <c r="D24" s="300"/>
      <c r="F24" s="302"/>
      <c r="H24" s="300"/>
      <c r="L24" s="301"/>
      <c r="M24" s="301"/>
      <c r="O24" s="300"/>
    </row>
    <row r="25" spans="1:15" x14ac:dyDescent="0.15">
      <c r="A25" s="301"/>
      <c r="B25" s="301"/>
      <c r="C25" s="298">
        <f>SUM(C22:C23)</f>
        <v>9176</v>
      </c>
      <c r="D25" s="300"/>
      <c r="F25" s="302"/>
      <c r="G25" s="298">
        <f>SUM(G22:G23)</f>
        <v>1375</v>
      </c>
      <c r="H25" s="300"/>
      <c r="L25" s="301"/>
      <c r="M25" s="301"/>
      <c r="N25" s="298">
        <f>SUM(N22:N23)</f>
        <v>16625</v>
      </c>
      <c r="O25" s="300"/>
    </row>
    <row r="26" spans="1:15" x14ac:dyDescent="0.15">
      <c r="A26" s="302"/>
      <c r="B26" s="302"/>
      <c r="C26" s="302"/>
      <c r="D26" s="302"/>
      <c r="F26" s="302"/>
      <c r="G26" s="302"/>
      <c r="H26" s="302"/>
      <c r="L26" s="302"/>
      <c r="M26" s="302"/>
      <c r="N26" s="302"/>
      <c r="O26" s="302"/>
    </row>
  </sheetData>
  <pageMargins left="0.7" right="0.7" top="0.75" bottom="0.75" header="0.3" footer="0.3"/>
  <pageSetup paperSize="9" scale="74"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AE37"/>
  <sheetViews>
    <sheetView view="pageBreakPreview" zoomScale="60" zoomScaleNormal="100" workbookViewId="0">
      <selection activeCell="R6" sqref="R6"/>
    </sheetView>
  </sheetViews>
  <sheetFormatPr defaultColWidth="9.140625" defaultRowHeight="11.25" x14ac:dyDescent="0.15"/>
  <cols>
    <col min="1" max="1" width="13.85546875" style="19" customWidth="1"/>
    <col min="2" max="2" width="20.28515625" style="19" customWidth="1"/>
    <col min="3" max="3" width="11.42578125" style="16" bestFit="1" customWidth="1"/>
    <col min="4" max="4" width="13.85546875" style="16" customWidth="1"/>
    <col min="5" max="5" width="7.140625" style="16" customWidth="1"/>
    <col min="6" max="6" width="9.28515625" style="19" customWidth="1"/>
    <col min="7" max="8" width="9.28515625" style="19" hidden="1" customWidth="1"/>
    <col min="9" max="9" width="19.7109375" style="19" hidden="1" customWidth="1"/>
    <col min="10" max="10" width="15.140625" style="19" customWidth="1"/>
    <col min="11" max="11" width="14.140625" style="19" customWidth="1"/>
    <col min="12" max="12" width="42.140625" style="19" bestFit="1" customWidth="1"/>
    <col min="13" max="13" width="16.7109375" style="19" bestFit="1" customWidth="1"/>
    <col min="14" max="14" width="19.85546875" style="21" customWidth="1"/>
    <col min="15" max="15" width="9.7109375" style="19" bestFit="1" customWidth="1"/>
    <col min="16" max="16" width="11.85546875" style="19" bestFit="1" customWidth="1"/>
    <col min="17" max="19" width="12.7109375" style="19" customWidth="1"/>
    <col min="20" max="20" width="21.140625" style="19" bestFit="1" customWidth="1"/>
    <col min="21" max="21" width="14.28515625" style="19" customWidth="1"/>
    <col min="22" max="22" width="10.28515625" style="19" customWidth="1"/>
    <col min="23" max="23" width="11.85546875" style="19" customWidth="1"/>
    <col min="24" max="24" width="21.140625" style="19" customWidth="1"/>
    <col min="25" max="25" width="12.7109375" style="19" customWidth="1"/>
    <col min="26" max="26" width="23.85546875" style="19" customWidth="1"/>
    <col min="27" max="27" width="11.140625" style="16" customWidth="1"/>
    <col min="28" max="30" width="14" style="19" customWidth="1"/>
    <col min="31" max="31" width="18.140625" style="19" bestFit="1" customWidth="1"/>
    <col min="32" max="32" width="21.140625" style="19" customWidth="1"/>
    <col min="33" max="33" width="13.28515625" style="19" bestFit="1" customWidth="1"/>
    <col min="34" max="34" width="23.140625" style="19" bestFit="1" customWidth="1"/>
    <col min="35" max="16384" width="9.140625" style="19"/>
  </cols>
  <sheetData>
    <row r="1" spans="1:31" ht="18" x14ac:dyDescent="0.25">
      <c r="A1" s="239" t="s">
        <v>402</v>
      </c>
      <c r="F1" s="22"/>
      <c r="G1" s="22"/>
      <c r="H1" s="22"/>
      <c r="I1" s="22"/>
      <c r="J1" s="22"/>
      <c r="K1" s="22"/>
      <c r="L1" s="241" t="s">
        <v>403</v>
      </c>
      <c r="M1" s="242" t="s">
        <v>1196</v>
      </c>
      <c r="N1" s="19"/>
      <c r="AE1" s="40">
        <v>44442</v>
      </c>
    </row>
    <row r="2" spans="1:31" ht="15" x14ac:dyDescent="0.2">
      <c r="A2" s="1"/>
      <c r="F2" s="22"/>
      <c r="G2" s="22"/>
      <c r="H2" s="22"/>
      <c r="I2" s="22"/>
      <c r="J2" s="22"/>
      <c r="K2" s="22"/>
      <c r="L2" s="54"/>
      <c r="N2" s="171"/>
      <c r="O2" s="172"/>
      <c r="P2" s="173"/>
      <c r="AE2" s="40"/>
    </row>
    <row r="3" spans="1:31" ht="15" x14ac:dyDescent="0.2">
      <c r="A3" s="1" t="s">
        <v>180</v>
      </c>
      <c r="F3" s="22"/>
      <c r="G3" s="22"/>
      <c r="H3" s="22"/>
      <c r="I3" s="22"/>
      <c r="J3" s="22"/>
      <c r="K3" s="22"/>
      <c r="L3" s="22"/>
      <c r="M3" s="22"/>
      <c r="N3" s="171" t="s">
        <v>870</v>
      </c>
      <c r="O3" s="172" t="s">
        <v>871</v>
      </c>
      <c r="P3" s="173" t="s">
        <v>579</v>
      </c>
    </row>
    <row r="4" spans="1:31" ht="15" x14ac:dyDescent="0.2">
      <c r="A4" s="1"/>
      <c r="F4" s="22"/>
      <c r="G4" s="22"/>
      <c r="H4" s="22"/>
      <c r="I4" s="22"/>
      <c r="J4" s="22"/>
      <c r="K4" s="22"/>
      <c r="L4" s="22"/>
      <c r="M4" s="22"/>
      <c r="O4" s="40"/>
      <c r="P4" s="40"/>
      <c r="Y4" s="392" t="s">
        <v>1203</v>
      </c>
      <c r="Z4" s="393"/>
      <c r="AA4" s="393"/>
      <c r="AB4" s="393"/>
      <c r="AC4" s="393"/>
      <c r="AD4" s="394"/>
    </row>
    <row r="5" spans="1:31" ht="51" x14ac:dyDescent="0.2">
      <c r="A5" s="45" t="s">
        <v>160</v>
      </c>
      <c r="B5" s="46" t="s">
        <v>368</v>
      </c>
      <c r="C5" s="47" t="s">
        <v>369</v>
      </c>
      <c r="D5" s="46" t="s">
        <v>370</v>
      </c>
      <c r="E5" s="397" t="s">
        <v>1241</v>
      </c>
      <c r="F5" s="398"/>
      <c r="G5" s="48" t="s">
        <v>1237</v>
      </c>
      <c r="H5" s="51" t="s">
        <v>1233</v>
      </c>
      <c r="I5" s="48" t="s">
        <v>1234</v>
      </c>
      <c r="J5" s="51" t="s">
        <v>1235</v>
      </c>
      <c r="K5" s="258" t="s">
        <v>1217</v>
      </c>
      <c r="L5" s="45" t="s">
        <v>73</v>
      </c>
      <c r="M5" s="49" t="s">
        <v>161</v>
      </c>
      <c r="N5" s="45" t="s">
        <v>371</v>
      </c>
      <c r="O5" s="50" t="s">
        <v>162</v>
      </c>
      <c r="P5" s="247" t="s">
        <v>1197</v>
      </c>
      <c r="Q5" s="51" t="s">
        <v>372</v>
      </c>
      <c r="R5" s="337" t="s">
        <v>1254</v>
      </c>
      <c r="S5" s="51" t="s">
        <v>373</v>
      </c>
      <c r="T5" s="51" t="s">
        <v>374</v>
      </c>
      <c r="U5" s="211" t="s">
        <v>1048</v>
      </c>
      <c r="V5" s="51" t="s">
        <v>470</v>
      </c>
      <c r="W5" s="51" t="s">
        <v>469</v>
      </c>
      <c r="X5" s="45" t="s">
        <v>163</v>
      </c>
      <c r="Y5" s="261" t="s">
        <v>1198</v>
      </c>
      <c r="Z5" s="261" t="s">
        <v>1199</v>
      </c>
      <c r="AA5" s="261" t="s">
        <v>1200</v>
      </c>
      <c r="AB5" s="261" t="s">
        <v>1201</v>
      </c>
      <c r="AC5" s="261" t="s">
        <v>1202</v>
      </c>
      <c r="AD5" s="261" t="s">
        <v>1431</v>
      </c>
      <c r="AE5" s="58" t="s">
        <v>383</v>
      </c>
    </row>
    <row r="6" spans="1:31" ht="12.75" x14ac:dyDescent="0.2">
      <c r="A6" s="10" t="s">
        <v>224</v>
      </c>
      <c r="B6" s="9" t="s">
        <v>74</v>
      </c>
      <c r="C6" s="42" t="s">
        <v>375</v>
      </c>
      <c r="D6" s="11" t="s">
        <v>77</v>
      </c>
      <c r="E6" s="400">
        <v>5</v>
      </c>
      <c r="F6" s="401"/>
      <c r="G6" s="316">
        <v>3700</v>
      </c>
      <c r="H6" s="250">
        <v>2742</v>
      </c>
      <c r="I6" s="315">
        <f>SUM((E6*1250)+(G6/1000*1330))</f>
        <v>11171</v>
      </c>
      <c r="J6" s="250">
        <f>CEILING(H6+I6,100)</f>
        <v>14000</v>
      </c>
      <c r="K6" s="119"/>
      <c r="L6" s="11" t="s">
        <v>16</v>
      </c>
      <c r="M6" s="11" t="s">
        <v>79</v>
      </c>
      <c r="N6" s="18" t="s">
        <v>75</v>
      </c>
      <c r="O6" s="11">
        <v>2010</v>
      </c>
      <c r="P6" s="250">
        <f t="shared" ref="P6:P9" si="0">O6+13</f>
        <v>2023</v>
      </c>
      <c r="Q6" s="8" t="s">
        <v>377</v>
      </c>
      <c r="R6" s="43" t="s">
        <v>1432</v>
      </c>
      <c r="S6" s="8" t="s">
        <v>378</v>
      </c>
      <c r="T6" s="8" t="s">
        <v>387</v>
      </c>
      <c r="U6" s="119"/>
      <c r="V6" s="113"/>
      <c r="W6" s="113"/>
      <c r="X6" s="8" t="s">
        <v>164</v>
      </c>
      <c r="Y6" s="8"/>
      <c r="Z6" s="8"/>
      <c r="AA6" s="8"/>
      <c r="AB6" s="8"/>
      <c r="AC6" s="8"/>
      <c r="AD6" s="8"/>
      <c r="AE6" s="213" t="s">
        <v>1183</v>
      </c>
    </row>
    <row r="7" spans="1:31" ht="12.75" x14ac:dyDescent="0.2">
      <c r="A7" s="10" t="s">
        <v>866</v>
      </c>
      <c r="B7" s="9" t="s">
        <v>865</v>
      </c>
      <c r="C7" s="42" t="s">
        <v>375</v>
      </c>
      <c r="D7" s="11" t="s">
        <v>1</v>
      </c>
      <c r="E7" s="405">
        <v>9</v>
      </c>
      <c r="F7" s="406"/>
      <c r="G7" s="318">
        <v>3860</v>
      </c>
      <c r="H7" s="250">
        <v>3030</v>
      </c>
      <c r="I7" s="315">
        <f t="shared" ref="I7:I10" si="1">SUM((E7*1250)+(G7/1000*1330))</f>
        <v>16383.8</v>
      </c>
      <c r="J7" s="250">
        <f t="shared" ref="J7:J10" si="2">CEILING(H7+I7,100)</f>
        <v>19500</v>
      </c>
      <c r="K7" s="119"/>
      <c r="L7" s="11" t="s">
        <v>1008</v>
      </c>
      <c r="M7" s="11" t="s">
        <v>949</v>
      </c>
      <c r="N7" s="18" t="s">
        <v>75</v>
      </c>
      <c r="O7" s="11">
        <v>2020</v>
      </c>
      <c r="P7" s="238">
        <f t="shared" si="0"/>
        <v>2033</v>
      </c>
      <c r="Q7" s="8" t="s">
        <v>377</v>
      </c>
      <c r="R7" s="43" t="s">
        <v>1432</v>
      </c>
      <c r="S7" s="8" t="s">
        <v>378</v>
      </c>
      <c r="T7" s="8" t="s">
        <v>387</v>
      </c>
      <c r="U7" s="119"/>
      <c r="V7" s="113"/>
      <c r="W7" s="113"/>
      <c r="X7" s="8" t="s">
        <v>164</v>
      </c>
      <c r="Y7" s="8"/>
      <c r="Z7" s="8"/>
      <c r="AA7" s="8"/>
      <c r="AB7" s="8"/>
      <c r="AC7" s="8"/>
      <c r="AD7" s="8"/>
      <c r="AE7" s="8"/>
    </row>
    <row r="8" spans="1:31" ht="12.75" x14ac:dyDescent="0.2">
      <c r="A8" s="10" t="s">
        <v>270</v>
      </c>
      <c r="B8" s="9" t="s">
        <v>950</v>
      </c>
      <c r="C8" s="42" t="s">
        <v>375</v>
      </c>
      <c r="D8" s="11" t="s">
        <v>1</v>
      </c>
      <c r="E8" s="405">
        <v>9</v>
      </c>
      <c r="F8" s="406"/>
      <c r="G8" s="318">
        <v>3860</v>
      </c>
      <c r="H8" s="250">
        <v>2705</v>
      </c>
      <c r="I8" s="315">
        <f t="shared" si="1"/>
        <v>16383.8</v>
      </c>
      <c r="J8" s="250">
        <f t="shared" si="2"/>
        <v>19100</v>
      </c>
      <c r="K8" s="119"/>
      <c r="L8" s="11" t="s">
        <v>263</v>
      </c>
      <c r="M8" s="11" t="s">
        <v>271</v>
      </c>
      <c r="N8" s="18" t="s">
        <v>75</v>
      </c>
      <c r="O8" s="11">
        <v>2014</v>
      </c>
      <c r="P8" s="238">
        <f t="shared" si="0"/>
        <v>2027</v>
      </c>
      <c r="Q8" s="8" t="s">
        <v>377</v>
      </c>
      <c r="R8" s="43" t="s">
        <v>1432</v>
      </c>
      <c r="S8" s="8" t="s">
        <v>378</v>
      </c>
      <c r="T8" s="8" t="s">
        <v>387</v>
      </c>
      <c r="U8" s="119"/>
      <c r="V8" s="113"/>
      <c r="W8" s="113"/>
      <c r="X8" s="8" t="s">
        <v>164</v>
      </c>
      <c r="Y8" s="8"/>
      <c r="Z8" s="8"/>
      <c r="AA8" s="8"/>
      <c r="AB8" s="8"/>
      <c r="AC8" s="8"/>
      <c r="AD8" s="8"/>
      <c r="AE8" s="8"/>
    </row>
    <row r="9" spans="1:31" ht="12.75" x14ac:dyDescent="0.2">
      <c r="A9" s="10" t="s">
        <v>268</v>
      </c>
      <c r="B9" s="9" t="s">
        <v>951</v>
      </c>
      <c r="C9" s="42" t="s">
        <v>375</v>
      </c>
      <c r="D9" s="11" t="s">
        <v>1</v>
      </c>
      <c r="E9" s="405">
        <v>9</v>
      </c>
      <c r="F9" s="406"/>
      <c r="G9" s="318">
        <v>3860</v>
      </c>
      <c r="H9" s="250">
        <v>2705</v>
      </c>
      <c r="I9" s="315">
        <f t="shared" si="1"/>
        <v>16383.8</v>
      </c>
      <c r="J9" s="250">
        <f t="shared" si="2"/>
        <v>19100</v>
      </c>
      <c r="K9" s="119"/>
      <c r="L9" s="11" t="s">
        <v>263</v>
      </c>
      <c r="M9" s="11" t="s">
        <v>269</v>
      </c>
      <c r="N9" s="18" t="s">
        <v>75</v>
      </c>
      <c r="O9" s="11">
        <v>2014</v>
      </c>
      <c r="P9" s="238">
        <f t="shared" si="0"/>
        <v>2027</v>
      </c>
      <c r="Q9" s="19" t="s">
        <v>280</v>
      </c>
      <c r="R9" s="43"/>
      <c r="S9" s="8" t="s">
        <v>378</v>
      </c>
      <c r="T9" s="8" t="s">
        <v>387</v>
      </c>
      <c r="U9" s="119"/>
      <c r="V9" s="113"/>
      <c r="W9" s="113"/>
      <c r="X9" s="8" t="s">
        <v>164</v>
      </c>
      <c r="Y9" s="8"/>
      <c r="Z9" s="8"/>
      <c r="AA9" s="8"/>
      <c r="AB9" s="8"/>
      <c r="AC9" s="8"/>
      <c r="AD9" s="8"/>
      <c r="AE9" s="8"/>
    </row>
    <row r="10" spans="1:31" x14ac:dyDescent="0.15">
      <c r="A10" s="10" t="s">
        <v>867</v>
      </c>
      <c r="B10" s="27" t="s">
        <v>903</v>
      </c>
      <c r="C10" s="14" t="s">
        <v>375</v>
      </c>
      <c r="D10" s="14" t="s">
        <v>1</v>
      </c>
      <c r="E10" s="402">
        <v>7</v>
      </c>
      <c r="F10" s="403"/>
      <c r="G10" s="317">
        <v>3000</v>
      </c>
      <c r="H10" s="250">
        <v>2818</v>
      </c>
      <c r="I10" s="315">
        <f t="shared" si="1"/>
        <v>12740</v>
      </c>
      <c r="J10" s="250">
        <f t="shared" si="2"/>
        <v>15600</v>
      </c>
      <c r="K10" s="119"/>
      <c r="L10" s="15" t="s">
        <v>1009</v>
      </c>
      <c r="M10" s="15" t="s">
        <v>904</v>
      </c>
      <c r="N10" s="18" t="s">
        <v>75</v>
      </c>
      <c r="O10" s="14">
        <v>2020</v>
      </c>
      <c r="P10" s="14">
        <f>O10+13</f>
        <v>2033</v>
      </c>
      <c r="Q10" s="8" t="s">
        <v>377</v>
      </c>
      <c r="R10" s="43" t="s">
        <v>1432</v>
      </c>
      <c r="S10" s="8" t="s">
        <v>378</v>
      </c>
      <c r="T10" s="8" t="s">
        <v>387</v>
      </c>
      <c r="U10" s="119"/>
      <c r="V10" s="113"/>
      <c r="W10" s="113"/>
      <c r="X10" s="8" t="s">
        <v>164</v>
      </c>
      <c r="Y10" s="8"/>
      <c r="Z10" s="8"/>
      <c r="AA10" s="8"/>
      <c r="AB10" s="8"/>
      <c r="AC10" s="8"/>
      <c r="AD10" s="8"/>
      <c r="AE10" s="8"/>
    </row>
    <row r="11" spans="1:31" ht="22.5" x14ac:dyDescent="0.2">
      <c r="A11" s="113"/>
      <c r="B11" s="118"/>
      <c r="C11" s="109"/>
      <c r="D11" s="118"/>
      <c r="E11" s="276" t="s">
        <v>241</v>
      </c>
      <c r="F11" s="276" t="s">
        <v>242</v>
      </c>
      <c r="G11" s="276"/>
      <c r="H11" s="276"/>
      <c r="I11" s="276"/>
      <c r="J11" s="257" t="s">
        <v>1205</v>
      </c>
      <c r="K11" s="119"/>
      <c r="L11" s="120"/>
      <c r="M11" s="120"/>
      <c r="N11" s="123"/>
      <c r="O11" s="120"/>
      <c r="P11" s="124"/>
      <c r="Q11" s="113"/>
      <c r="R11" s="122"/>
      <c r="S11" s="113"/>
      <c r="T11" s="113"/>
      <c r="U11" s="119"/>
      <c r="V11" s="113"/>
      <c r="W11" s="113"/>
      <c r="X11" s="113"/>
      <c r="Y11" s="113"/>
      <c r="Z11" s="113"/>
      <c r="AA11" s="113"/>
      <c r="AB11" s="113"/>
      <c r="AC11" s="113"/>
      <c r="AD11" s="113"/>
      <c r="AE11" s="113"/>
    </row>
    <row r="12" spans="1:31" ht="12.75" x14ac:dyDescent="0.2">
      <c r="A12" s="10" t="s">
        <v>225</v>
      </c>
      <c r="B12" s="9" t="s">
        <v>74</v>
      </c>
      <c r="C12" s="42" t="s">
        <v>375</v>
      </c>
      <c r="D12" s="11" t="s">
        <v>23</v>
      </c>
      <c r="E12" s="11">
        <v>510</v>
      </c>
      <c r="F12" s="11">
        <v>442</v>
      </c>
      <c r="J12" s="14">
        <v>1550</v>
      </c>
      <c r="K12" s="250" t="s">
        <v>1208</v>
      </c>
      <c r="L12" s="11" t="s">
        <v>80</v>
      </c>
      <c r="M12" s="11" t="s">
        <v>918</v>
      </c>
      <c r="N12" s="18" t="s">
        <v>75</v>
      </c>
      <c r="O12" s="11">
        <v>2006</v>
      </c>
      <c r="P12" s="250">
        <f t="shared" ref="P12:P16" si="3">O12+20</f>
        <v>2026</v>
      </c>
      <c r="Q12" s="8" t="s">
        <v>280</v>
      </c>
      <c r="R12" s="43"/>
      <c r="S12" s="8" t="s">
        <v>382</v>
      </c>
      <c r="T12" s="8" t="s">
        <v>388</v>
      </c>
      <c r="U12" s="14"/>
      <c r="V12" s="8" t="s">
        <v>580</v>
      </c>
      <c r="W12" s="8" t="s">
        <v>581</v>
      </c>
      <c r="X12" s="8" t="s">
        <v>164</v>
      </c>
      <c r="Y12" s="8"/>
      <c r="Z12" s="8"/>
      <c r="AA12" s="8"/>
      <c r="AB12" s="8"/>
      <c r="AC12" s="8"/>
      <c r="AD12" s="8"/>
      <c r="AE12" s="8"/>
    </row>
    <row r="13" spans="1:31" ht="12.75" x14ac:dyDescent="0.2">
      <c r="A13" s="10" t="s">
        <v>226</v>
      </c>
      <c r="B13" s="9" t="s">
        <v>76</v>
      </c>
      <c r="C13" s="42" t="s">
        <v>375</v>
      </c>
      <c r="D13" s="11" t="s">
        <v>23</v>
      </c>
      <c r="E13" s="11">
        <v>510</v>
      </c>
      <c r="F13" s="11">
        <v>442</v>
      </c>
      <c r="J13" s="14">
        <v>1550</v>
      </c>
      <c r="K13" s="250" t="s">
        <v>1208</v>
      </c>
      <c r="L13" s="11" t="s">
        <v>80</v>
      </c>
      <c r="M13" s="11" t="s">
        <v>915</v>
      </c>
      <c r="N13" s="18" t="s">
        <v>75</v>
      </c>
      <c r="O13" s="11">
        <v>2006</v>
      </c>
      <c r="P13" s="250">
        <f t="shared" si="3"/>
        <v>2026</v>
      </c>
      <c r="Q13" s="8" t="s">
        <v>280</v>
      </c>
      <c r="R13" s="8"/>
      <c r="S13" s="8" t="s">
        <v>382</v>
      </c>
      <c r="T13" s="8" t="s">
        <v>388</v>
      </c>
      <c r="U13" s="14"/>
      <c r="V13" s="8" t="s">
        <v>582</v>
      </c>
      <c r="W13" s="8" t="s">
        <v>583</v>
      </c>
      <c r="X13" s="8" t="s">
        <v>164</v>
      </c>
      <c r="Y13" s="8"/>
      <c r="Z13" s="8"/>
      <c r="AA13" s="8"/>
      <c r="AB13" s="8"/>
      <c r="AC13" s="8"/>
      <c r="AD13" s="8"/>
      <c r="AE13" s="8"/>
    </row>
    <row r="14" spans="1:31" ht="12.75" x14ac:dyDescent="0.2">
      <c r="A14" s="10" t="s">
        <v>227</v>
      </c>
      <c r="B14" s="9" t="s">
        <v>78</v>
      </c>
      <c r="C14" s="42" t="s">
        <v>375</v>
      </c>
      <c r="D14" s="11" t="s">
        <v>23</v>
      </c>
      <c r="E14" s="11">
        <v>510</v>
      </c>
      <c r="F14" s="11">
        <v>442</v>
      </c>
      <c r="J14" s="14">
        <v>1550</v>
      </c>
      <c r="K14" s="250" t="s">
        <v>1208</v>
      </c>
      <c r="L14" s="11" t="s">
        <v>80</v>
      </c>
      <c r="M14" s="11" t="s">
        <v>916</v>
      </c>
      <c r="N14" s="18" t="s">
        <v>75</v>
      </c>
      <c r="O14" s="11">
        <v>2006</v>
      </c>
      <c r="P14" s="250">
        <f t="shared" si="3"/>
        <v>2026</v>
      </c>
      <c r="Q14" s="8" t="s">
        <v>280</v>
      </c>
      <c r="R14" s="8"/>
      <c r="S14" s="8" t="s">
        <v>379</v>
      </c>
      <c r="T14" s="8" t="s">
        <v>388</v>
      </c>
      <c r="U14" s="14"/>
      <c r="V14" s="8" t="s">
        <v>584</v>
      </c>
      <c r="W14" s="8" t="s">
        <v>585</v>
      </c>
      <c r="X14" s="8" t="s">
        <v>164</v>
      </c>
      <c r="Y14" s="8"/>
      <c r="Z14" s="8"/>
      <c r="AA14" s="8"/>
      <c r="AB14" s="8"/>
      <c r="AC14" s="8"/>
      <c r="AD14" s="8"/>
      <c r="AE14" s="8"/>
    </row>
    <row r="15" spans="1:31" ht="12.75" x14ac:dyDescent="0.2">
      <c r="A15" s="10" t="s">
        <v>228</v>
      </c>
      <c r="B15" s="9" t="s">
        <v>81</v>
      </c>
      <c r="C15" s="42" t="s">
        <v>375</v>
      </c>
      <c r="D15" s="11" t="s">
        <v>23</v>
      </c>
      <c r="E15" s="11">
        <v>510</v>
      </c>
      <c r="F15" s="11">
        <v>442</v>
      </c>
      <c r="J15" s="14">
        <v>1550</v>
      </c>
      <c r="K15" s="250" t="s">
        <v>1208</v>
      </c>
      <c r="L15" s="11" t="s">
        <v>80</v>
      </c>
      <c r="M15" s="11" t="s">
        <v>917</v>
      </c>
      <c r="N15" s="18" t="s">
        <v>75</v>
      </c>
      <c r="O15" s="11">
        <v>2006</v>
      </c>
      <c r="P15" s="250">
        <f t="shared" si="3"/>
        <v>2026</v>
      </c>
      <c r="Q15" s="8" t="s">
        <v>280</v>
      </c>
      <c r="R15" s="8"/>
      <c r="S15" s="8" t="s">
        <v>382</v>
      </c>
      <c r="T15" s="8" t="s">
        <v>388</v>
      </c>
      <c r="U15" s="14"/>
      <c r="V15" s="8" t="s">
        <v>586</v>
      </c>
      <c r="W15" s="8" t="s">
        <v>587</v>
      </c>
      <c r="X15" s="8" t="s">
        <v>164</v>
      </c>
      <c r="Y15" s="8"/>
      <c r="Z15" s="8"/>
      <c r="AA15" s="8"/>
      <c r="AB15" s="8"/>
      <c r="AC15" s="8"/>
      <c r="AD15" s="8"/>
      <c r="AE15" s="8"/>
    </row>
    <row r="16" spans="1:31" ht="12.75" x14ac:dyDescent="0.2">
      <c r="A16" s="10" t="s">
        <v>1140</v>
      </c>
      <c r="B16" s="9" t="s">
        <v>1020</v>
      </c>
      <c r="C16" s="42" t="s">
        <v>375</v>
      </c>
      <c r="D16" s="233" t="s">
        <v>23</v>
      </c>
      <c r="E16" s="233">
        <v>402</v>
      </c>
      <c r="F16" s="233">
        <v>339</v>
      </c>
      <c r="J16" s="232">
        <v>1135</v>
      </c>
      <c r="K16" s="250" t="s">
        <v>1209</v>
      </c>
      <c r="L16" s="250" t="s">
        <v>348</v>
      </c>
      <c r="M16" s="233" t="s">
        <v>1141</v>
      </c>
      <c r="N16" s="18" t="s">
        <v>75</v>
      </c>
      <c r="O16" s="233">
        <v>2021</v>
      </c>
      <c r="P16" s="250">
        <f t="shared" si="3"/>
        <v>2041</v>
      </c>
      <c r="Q16" s="8" t="s">
        <v>280</v>
      </c>
      <c r="R16" s="8"/>
      <c r="S16" s="8" t="s">
        <v>382</v>
      </c>
      <c r="T16" s="8" t="s">
        <v>387</v>
      </c>
      <c r="U16" s="232" t="s">
        <v>1049</v>
      </c>
      <c r="V16" s="8" t="s">
        <v>588</v>
      </c>
      <c r="W16" s="8" t="s">
        <v>589</v>
      </c>
      <c r="X16" s="8" t="s">
        <v>164</v>
      </c>
      <c r="Y16" s="8"/>
      <c r="Z16" s="8"/>
      <c r="AA16" s="8"/>
      <c r="AB16" s="8"/>
      <c r="AC16" s="8"/>
      <c r="AD16" s="8"/>
      <c r="AE16" s="8"/>
    </row>
    <row r="17" spans="1:31" x14ac:dyDescent="0.15">
      <c r="A17" s="10" t="s">
        <v>416</v>
      </c>
      <c r="B17" s="13" t="s">
        <v>410</v>
      </c>
      <c r="C17" s="14" t="s">
        <v>375</v>
      </c>
      <c r="D17" s="14" t="s">
        <v>412</v>
      </c>
      <c r="E17" s="11">
        <v>467</v>
      </c>
      <c r="F17" s="11">
        <v>280</v>
      </c>
      <c r="J17" s="14">
        <v>1475</v>
      </c>
      <c r="K17" s="250" t="s">
        <v>1208</v>
      </c>
      <c r="L17" s="250" t="s">
        <v>590</v>
      </c>
      <c r="M17" s="14">
        <v>205610</v>
      </c>
      <c r="N17" s="18" t="s">
        <v>75</v>
      </c>
      <c r="O17" s="14">
        <v>2017</v>
      </c>
      <c r="P17" s="14">
        <f>O17+20</f>
        <v>2037</v>
      </c>
      <c r="Q17" s="8" t="s">
        <v>280</v>
      </c>
      <c r="R17" s="8"/>
      <c r="S17" s="8" t="s">
        <v>382</v>
      </c>
      <c r="T17" s="8" t="s">
        <v>387</v>
      </c>
      <c r="U17" s="14"/>
      <c r="V17" s="194" t="s">
        <v>746</v>
      </c>
      <c r="W17" s="194" t="s">
        <v>747</v>
      </c>
      <c r="X17" s="8" t="s">
        <v>164</v>
      </c>
      <c r="Y17" s="8"/>
      <c r="Z17" s="8"/>
      <c r="AA17" s="8"/>
      <c r="AB17" s="8"/>
      <c r="AC17" s="8"/>
      <c r="AD17" s="8"/>
      <c r="AE17" s="80" t="s">
        <v>1082</v>
      </c>
    </row>
    <row r="18" spans="1:31" x14ac:dyDescent="0.15">
      <c r="A18" s="10" t="s">
        <v>182</v>
      </c>
      <c r="B18" s="9" t="s">
        <v>66</v>
      </c>
      <c r="C18" s="14" t="s">
        <v>375</v>
      </c>
      <c r="D18" s="11" t="s">
        <v>23</v>
      </c>
      <c r="E18" s="11">
        <v>510</v>
      </c>
      <c r="F18" s="11">
        <v>442</v>
      </c>
      <c r="J18" s="14">
        <v>1560</v>
      </c>
      <c r="K18" s="250" t="s">
        <v>1208</v>
      </c>
      <c r="L18" s="244" t="s">
        <v>29</v>
      </c>
      <c r="M18" s="11" t="s">
        <v>243</v>
      </c>
      <c r="N18" s="18" t="s">
        <v>75</v>
      </c>
      <c r="O18" s="11">
        <v>2009</v>
      </c>
      <c r="P18" s="238">
        <f t="shared" ref="P18:P21" si="4">O18+20</f>
        <v>2029</v>
      </c>
      <c r="Q18" s="43" t="s">
        <v>280</v>
      </c>
      <c r="R18" s="43"/>
      <c r="S18" s="8" t="s">
        <v>382</v>
      </c>
      <c r="T18" s="8" t="s">
        <v>388</v>
      </c>
      <c r="U18" s="210"/>
      <c r="V18" s="8" t="s">
        <v>521</v>
      </c>
      <c r="W18" s="8" t="s">
        <v>522</v>
      </c>
      <c r="X18" s="8" t="s">
        <v>164</v>
      </c>
      <c r="Y18" s="43"/>
      <c r="Z18" s="43"/>
      <c r="AA18" s="43"/>
      <c r="AB18" s="43"/>
      <c r="AC18" s="43"/>
      <c r="AD18" s="43"/>
      <c r="AE18" s="11"/>
    </row>
    <row r="19" spans="1:31" x14ac:dyDescent="0.15">
      <c r="A19" s="10" t="s">
        <v>1143</v>
      </c>
      <c r="B19" s="9" t="s">
        <v>1021</v>
      </c>
      <c r="C19" s="232" t="s">
        <v>375</v>
      </c>
      <c r="D19" s="233" t="s">
        <v>23</v>
      </c>
      <c r="E19" s="233">
        <v>402</v>
      </c>
      <c r="F19" s="233">
        <v>339</v>
      </c>
      <c r="J19" s="232">
        <v>1135</v>
      </c>
      <c r="K19" s="250" t="s">
        <v>1209</v>
      </c>
      <c r="L19" s="250" t="s">
        <v>348</v>
      </c>
      <c r="M19" s="233" t="s">
        <v>1142</v>
      </c>
      <c r="N19" s="18" t="s">
        <v>75</v>
      </c>
      <c r="O19" s="233">
        <v>2021</v>
      </c>
      <c r="P19" s="238">
        <f t="shared" si="4"/>
        <v>2041</v>
      </c>
      <c r="Q19" s="43" t="s">
        <v>280</v>
      </c>
      <c r="R19" s="43"/>
      <c r="S19" s="8" t="s">
        <v>382</v>
      </c>
      <c r="T19" s="8" t="s">
        <v>387</v>
      </c>
      <c r="U19" s="210" t="s">
        <v>1049</v>
      </c>
      <c r="V19" s="8" t="s">
        <v>513</v>
      </c>
      <c r="W19" s="8" t="s">
        <v>514</v>
      </c>
      <c r="X19" s="8" t="s">
        <v>164</v>
      </c>
      <c r="Y19" s="43"/>
      <c r="Z19" s="43"/>
      <c r="AA19" s="43"/>
      <c r="AB19" s="43"/>
      <c r="AC19" s="43"/>
      <c r="AD19" s="43"/>
      <c r="AE19" s="233"/>
    </row>
    <row r="20" spans="1:31" x14ac:dyDescent="0.15">
      <c r="A20" s="10" t="s">
        <v>187</v>
      </c>
      <c r="B20" s="9" t="s">
        <v>133</v>
      </c>
      <c r="C20" s="14" t="s">
        <v>375</v>
      </c>
      <c r="D20" s="11" t="s">
        <v>23</v>
      </c>
      <c r="E20" s="11">
        <v>510</v>
      </c>
      <c r="F20" s="11">
        <v>442</v>
      </c>
      <c r="J20" s="14" t="s">
        <v>913</v>
      </c>
      <c r="K20" s="250" t="s">
        <v>1210</v>
      </c>
      <c r="L20" s="244" t="s">
        <v>80</v>
      </c>
      <c r="M20" s="11" t="s">
        <v>248</v>
      </c>
      <c r="N20" s="18" t="s">
        <v>75</v>
      </c>
      <c r="O20" s="11">
        <v>2012</v>
      </c>
      <c r="P20" s="238">
        <f t="shared" si="4"/>
        <v>2032</v>
      </c>
      <c r="Q20" s="43" t="s">
        <v>280</v>
      </c>
      <c r="R20" s="43"/>
      <c r="S20" s="8" t="s">
        <v>382</v>
      </c>
      <c r="T20" s="8" t="s">
        <v>388</v>
      </c>
      <c r="U20" s="210"/>
      <c r="V20" s="8" t="s">
        <v>527</v>
      </c>
      <c r="W20" s="8" t="s">
        <v>528</v>
      </c>
      <c r="X20" s="8" t="s">
        <v>164</v>
      </c>
      <c r="Y20" s="43"/>
      <c r="Z20" s="43"/>
      <c r="AA20" s="43"/>
      <c r="AB20" s="43"/>
      <c r="AC20" s="43"/>
      <c r="AD20" s="43"/>
      <c r="AE20" s="11"/>
    </row>
    <row r="21" spans="1:31" x14ac:dyDescent="0.15">
      <c r="A21" s="10" t="s">
        <v>168</v>
      </c>
      <c r="B21" s="9" t="s">
        <v>136</v>
      </c>
      <c r="C21" s="14" t="s">
        <v>375</v>
      </c>
      <c r="D21" s="11" t="s">
        <v>23</v>
      </c>
      <c r="E21" s="11">
        <v>510</v>
      </c>
      <c r="F21" s="11">
        <v>442</v>
      </c>
      <c r="J21" s="14" t="s">
        <v>914</v>
      </c>
      <c r="K21" s="250" t="s">
        <v>1210</v>
      </c>
      <c r="L21" s="244" t="s">
        <v>80</v>
      </c>
      <c r="M21" s="11" t="s">
        <v>250</v>
      </c>
      <c r="N21" s="18" t="s">
        <v>75</v>
      </c>
      <c r="O21" s="11">
        <v>2013</v>
      </c>
      <c r="P21" s="238">
        <f t="shared" si="4"/>
        <v>2033</v>
      </c>
      <c r="Q21" s="43" t="s">
        <v>280</v>
      </c>
      <c r="R21" s="43"/>
      <c r="S21" s="8" t="s">
        <v>382</v>
      </c>
      <c r="T21" s="8" t="s">
        <v>388</v>
      </c>
      <c r="U21" s="210"/>
      <c r="V21" s="190" t="s">
        <v>535</v>
      </c>
      <c r="W21" s="190" t="s">
        <v>536</v>
      </c>
      <c r="X21" s="8" t="s">
        <v>164</v>
      </c>
      <c r="Y21" s="43"/>
      <c r="Z21" s="43"/>
      <c r="AA21" s="43"/>
      <c r="AB21" s="43"/>
      <c r="AC21" s="43"/>
      <c r="AD21" s="43"/>
      <c r="AE21" s="11"/>
    </row>
    <row r="22" spans="1:31" x14ac:dyDescent="0.15">
      <c r="C22" s="19"/>
      <c r="D22" s="19"/>
      <c r="E22" s="19"/>
    </row>
    <row r="23" spans="1:31" x14ac:dyDescent="0.15">
      <c r="C23" s="19"/>
      <c r="D23" s="19"/>
      <c r="E23" s="19"/>
    </row>
    <row r="24" spans="1:31" x14ac:dyDescent="0.15">
      <c r="C24" s="19"/>
      <c r="D24" s="19"/>
      <c r="E24" s="19"/>
    </row>
    <row r="25" spans="1:31" ht="11.25" customHeight="1" x14ac:dyDescent="0.15">
      <c r="A25" s="46" t="s">
        <v>954</v>
      </c>
      <c r="B25" s="46" t="s">
        <v>953</v>
      </c>
      <c r="C25" s="46" t="s">
        <v>952</v>
      </c>
      <c r="D25" s="46" t="s">
        <v>162</v>
      </c>
      <c r="J25" s="291"/>
      <c r="K25" s="407" t="s">
        <v>1220</v>
      </c>
      <c r="L25" s="407"/>
      <c r="M25" s="407"/>
      <c r="N25" s="407"/>
      <c r="O25" s="407"/>
      <c r="P25" s="407"/>
      <c r="T25" s="395" t="s">
        <v>1100</v>
      </c>
      <c r="U25" s="404"/>
      <c r="V25" s="396"/>
      <c r="W25" s="117" t="s">
        <v>1101</v>
      </c>
    </row>
    <row r="26" spans="1:31" x14ac:dyDescent="0.15">
      <c r="A26" s="41" t="s">
        <v>696</v>
      </c>
      <c r="B26" s="133" t="s">
        <v>963</v>
      </c>
      <c r="C26" s="8"/>
      <c r="D26" s="15">
        <v>2020</v>
      </c>
      <c r="E26" s="31"/>
      <c r="F26" s="28"/>
      <c r="G26" s="28"/>
      <c r="H26" s="28"/>
      <c r="I26" s="28"/>
      <c r="J26" s="336"/>
      <c r="K26" s="407"/>
      <c r="L26" s="407"/>
      <c r="M26" s="407"/>
      <c r="N26" s="407"/>
      <c r="O26" s="407"/>
      <c r="P26" s="407"/>
      <c r="T26" s="218">
        <v>1</v>
      </c>
      <c r="U26" s="400" t="s">
        <v>1097</v>
      </c>
      <c r="V26" s="401"/>
      <c r="W26" s="14" t="s">
        <v>1083</v>
      </c>
    </row>
    <row r="27" spans="1:31" x14ac:dyDescent="0.15">
      <c r="A27" s="41" t="s">
        <v>696</v>
      </c>
      <c r="B27" s="133" t="s">
        <v>964</v>
      </c>
      <c r="C27" s="8"/>
      <c r="D27" s="15">
        <v>2020</v>
      </c>
      <c r="J27" s="336"/>
      <c r="K27" s="407"/>
      <c r="L27" s="407"/>
      <c r="M27" s="407"/>
      <c r="N27" s="407"/>
      <c r="O27" s="407"/>
      <c r="P27" s="407"/>
      <c r="T27" s="218">
        <v>2</v>
      </c>
      <c r="U27" s="400" t="s">
        <v>1099</v>
      </c>
      <c r="V27" s="401"/>
      <c r="W27" s="14" t="s">
        <v>1083</v>
      </c>
    </row>
    <row r="28" spans="1:31" x14ac:dyDescent="0.15">
      <c r="A28" s="41" t="s">
        <v>696</v>
      </c>
      <c r="B28" s="133" t="s">
        <v>965</v>
      </c>
      <c r="C28" s="8"/>
      <c r="D28" s="15">
        <v>2020</v>
      </c>
      <c r="J28" s="336"/>
      <c r="K28" s="407"/>
      <c r="L28" s="407"/>
      <c r="M28" s="407"/>
      <c r="N28" s="407"/>
      <c r="O28" s="407"/>
      <c r="P28" s="407"/>
      <c r="T28" s="218">
        <v>3</v>
      </c>
      <c r="U28" s="400" t="s">
        <v>1098</v>
      </c>
      <c r="V28" s="401"/>
      <c r="W28" s="14" t="s">
        <v>1083</v>
      </c>
    </row>
    <row r="29" spans="1:31" x14ac:dyDescent="0.15">
      <c r="A29" s="41" t="s">
        <v>696</v>
      </c>
      <c r="B29" s="133" t="s">
        <v>966</v>
      </c>
      <c r="C29" s="8"/>
      <c r="D29" s="15">
        <v>2020</v>
      </c>
      <c r="J29" s="336"/>
      <c r="K29" s="407"/>
      <c r="L29" s="407"/>
      <c r="M29" s="407"/>
      <c r="N29" s="407"/>
      <c r="O29" s="407"/>
      <c r="P29" s="407"/>
    </row>
    <row r="30" spans="1:31" x14ac:dyDescent="0.15">
      <c r="A30" s="41" t="s">
        <v>696</v>
      </c>
      <c r="B30" s="133" t="s">
        <v>967</v>
      </c>
      <c r="C30" s="14"/>
      <c r="D30" s="15">
        <v>2020</v>
      </c>
      <c r="J30" s="336"/>
      <c r="K30" s="407"/>
      <c r="L30" s="407"/>
      <c r="M30" s="407"/>
      <c r="N30" s="407"/>
      <c r="O30" s="407"/>
      <c r="P30" s="407"/>
    </row>
    <row r="31" spans="1:31" x14ac:dyDescent="0.15">
      <c r="J31" s="336"/>
      <c r="K31" s="407"/>
      <c r="L31" s="407"/>
      <c r="M31" s="407"/>
      <c r="N31" s="407"/>
      <c r="O31" s="407"/>
      <c r="P31" s="407"/>
    </row>
    <row r="32" spans="1:31" x14ac:dyDescent="0.15">
      <c r="J32" s="336"/>
      <c r="K32" s="407"/>
      <c r="L32" s="407"/>
      <c r="M32" s="407"/>
      <c r="N32" s="407"/>
      <c r="O32" s="407"/>
      <c r="P32" s="407"/>
    </row>
    <row r="35" spans="27:27" x14ac:dyDescent="0.15">
      <c r="AA35" s="19"/>
    </row>
    <row r="36" spans="27:27" x14ac:dyDescent="0.15">
      <c r="AA36" s="19"/>
    </row>
    <row r="37" spans="27:27" x14ac:dyDescent="0.15">
      <c r="AA37" s="19"/>
    </row>
  </sheetData>
  <mergeCells count="12">
    <mergeCell ref="U28:V28"/>
    <mergeCell ref="Y4:AD4"/>
    <mergeCell ref="E10:F10"/>
    <mergeCell ref="T25:V25"/>
    <mergeCell ref="U26:V26"/>
    <mergeCell ref="U27:V27"/>
    <mergeCell ref="E5:F5"/>
    <mergeCell ref="E9:F9"/>
    <mergeCell ref="E6:F6"/>
    <mergeCell ref="E8:F8"/>
    <mergeCell ref="E7:F7"/>
    <mergeCell ref="K25:P32"/>
  </mergeCells>
  <phoneticPr fontId="8" type="noConversion"/>
  <pageMargins left="0.19685039370078741" right="0.19685039370078741" top="0.19685039370078741" bottom="0.19685039370078741" header="0.51181102362204722" footer="0.51181102362204722"/>
  <pageSetup paperSize="8" scale="48"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AN58"/>
  <sheetViews>
    <sheetView view="pageBreakPreview" zoomScale="60" zoomScaleNormal="100" workbookViewId="0">
      <selection activeCell="R6" sqref="R6:R12"/>
    </sheetView>
  </sheetViews>
  <sheetFormatPr defaultColWidth="9.140625" defaultRowHeight="12.75" x14ac:dyDescent="0.2"/>
  <cols>
    <col min="1" max="1" width="16.28515625" style="2" customWidth="1"/>
    <col min="2" max="2" width="15.28515625" style="2" bestFit="1" customWidth="1"/>
    <col min="3" max="3" width="12.140625" style="2" bestFit="1" customWidth="1"/>
    <col min="4" max="4" width="14.140625" style="2" customWidth="1"/>
    <col min="5" max="5" width="10.7109375" style="2" customWidth="1"/>
    <col min="6" max="6" width="9.28515625" style="2" customWidth="1"/>
    <col min="7" max="7" width="13.140625" style="2" hidden="1" customWidth="1"/>
    <col min="8" max="8" width="14.5703125" style="2" hidden="1" customWidth="1"/>
    <col min="9" max="9" width="19.7109375" style="2" hidden="1" customWidth="1"/>
    <col min="10" max="10" width="14.5703125" style="2" customWidth="1"/>
    <col min="11" max="11" width="14.7109375" style="2" customWidth="1"/>
    <col min="12" max="12" width="24.42578125" style="3" bestFit="1" customWidth="1"/>
    <col min="13" max="13" width="18.5703125" style="3" bestFit="1" customWidth="1"/>
    <col min="14" max="14" width="16" style="2" bestFit="1" customWidth="1"/>
    <col min="15" max="15" width="9.7109375" style="2" bestFit="1" customWidth="1"/>
    <col min="16" max="16" width="11.85546875" style="2" bestFit="1" customWidth="1"/>
    <col min="17" max="17" width="12.5703125" style="2" customWidth="1"/>
    <col min="18" max="18" width="15.5703125" style="2" customWidth="1"/>
    <col min="19" max="19" width="16.7109375" style="2" customWidth="1"/>
    <col min="20" max="20" width="21.140625" style="2" bestFit="1" customWidth="1"/>
    <col min="21" max="25" width="12.5703125" style="2" customWidth="1"/>
    <col min="26" max="26" width="26" style="2" customWidth="1"/>
    <col min="27" max="27" width="13.42578125" style="2" customWidth="1"/>
    <col min="28" max="28" width="11.28515625" style="2" customWidth="1"/>
    <col min="29" max="29" width="12.28515625" style="2" customWidth="1"/>
    <col min="30" max="30" width="14" style="2" customWidth="1"/>
    <col min="31" max="31" width="26.85546875" style="2" bestFit="1" customWidth="1"/>
    <col min="32" max="32" width="14.140625" style="2" customWidth="1"/>
    <col min="33" max="33" width="13" style="2" customWidth="1"/>
    <col min="34" max="34" width="21.140625" style="2" customWidth="1"/>
    <col min="35" max="35" width="12.5703125" style="7" bestFit="1" customWidth="1"/>
    <col min="36" max="36" width="26.7109375" style="2" bestFit="1" customWidth="1"/>
    <col min="37" max="38" width="12" style="2" bestFit="1" customWidth="1"/>
    <col min="39" max="39" width="11.28515625" style="2" bestFit="1" customWidth="1"/>
    <col min="40" max="16384" width="9.140625" style="2"/>
  </cols>
  <sheetData>
    <row r="1" spans="1:40" ht="18" x14ac:dyDescent="0.25">
      <c r="A1" s="242" t="s">
        <v>402</v>
      </c>
      <c r="B1" s="19"/>
      <c r="C1" s="16"/>
      <c r="D1" s="16"/>
      <c r="E1" s="16"/>
      <c r="F1" s="22"/>
      <c r="G1" s="22"/>
      <c r="H1" s="22"/>
      <c r="I1" s="22"/>
      <c r="J1" s="22"/>
      <c r="K1" s="22"/>
      <c r="L1" s="241" t="s">
        <v>404</v>
      </c>
      <c r="M1" s="2"/>
      <c r="N1" s="242" t="s">
        <v>1196</v>
      </c>
      <c r="Q1" s="4"/>
      <c r="R1" s="4"/>
      <c r="S1" s="4"/>
      <c r="T1" s="4"/>
      <c r="U1" s="4"/>
      <c r="V1" s="4"/>
      <c r="W1" s="4"/>
      <c r="X1" s="4"/>
      <c r="Y1" s="4"/>
      <c r="Z1" s="4"/>
      <c r="AA1" s="4"/>
      <c r="AB1" s="4"/>
      <c r="AC1" s="4"/>
      <c r="AD1" s="4"/>
      <c r="AE1" s="33">
        <v>44442</v>
      </c>
    </row>
    <row r="2" spans="1:40" ht="15" x14ac:dyDescent="0.2">
      <c r="A2" s="1"/>
      <c r="B2" s="1"/>
      <c r="C2" s="1"/>
      <c r="G2" s="3"/>
      <c r="H2" s="3"/>
      <c r="I2" s="3"/>
      <c r="K2" s="3"/>
      <c r="L2" s="55"/>
      <c r="M2" s="169"/>
      <c r="N2" s="170"/>
      <c r="O2" s="169"/>
      <c r="P2" s="171"/>
      <c r="Q2" s="4"/>
      <c r="R2" s="4"/>
      <c r="S2" s="4"/>
      <c r="T2" s="4"/>
      <c r="U2" s="4"/>
      <c r="V2" s="4"/>
      <c r="W2" s="4"/>
      <c r="X2" s="4"/>
      <c r="Y2" s="4"/>
      <c r="Z2" s="4"/>
      <c r="AA2" s="4"/>
      <c r="AB2" s="4"/>
      <c r="AC2" s="4"/>
      <c r="AD2" s="4"/>
      <c r="AJ2" s="33"/>
    </row>
    <row r="3" spans="1:40" ht="15" x14ac:dyDescent="0.2">
      <c r="A3" s="1" t="s">
        <v>0</v>
      </c>
      <c r="F3" s="5"/>
      <c r="G3" s="6"/>
      <c r="H3" s="6"/>
      <c r="I3" s="6"/>
      <c r="K3" s="6"/>
      <c r="L3" s="6"/>
      <c r="M3" s="169"/>
      <c r="N3" s="170" t="s">
        <v>872</v>
      </c>
      <c r="O3" s="169" t="s">
        <v>873</v>
      </c>
      <c r="P3" s="171" t="s">
        <v>3</v>
      </c>
      <c r="Y3" s="4"/>
      <c r="Z3" s="4"/>
      <c r="AA3" s="4"/>
      <c r="AB3" s="4"/>
      <c r="AC3" s="4"/>
      <c r="AD3" s="4"/>
    </row>
    <row r="4" spans="1:40" ht="15.75" x14ac:dyDescent="0.2">
      <c r="A4" s="53"/>
      <c r="F4" s="5"/>
      <c r="G4" s="6"/>
      <c r="H4" s="6"/>
      <c r="I4" s="6"/>
      <c r="J4" s="6"/>
      <c r="K4" s="6"/>
      <c r="L4" s="6"/>
      <c r="Y4" s="392" t="s">
        <v>1203</v>
      </c>
      <c r="Z4" s="393"/>
      <c r="AA4" s="393"/>
      <c r="AB4" s="393"/>
      <c r="AC4" s="393"/>
      <c r="AD4" s="394"/>
    </row>
    <row r="5" spans="1:40" ht="51" x14ac:dyDescent="0.2">
      <c r="A5" s="45" t="s">
        <v>160</v>
      </c>
      <c r="B5" s="46" t="s">
        <v>368</v>
      </c>
      <c r="C5" s="47" t="s">
        <v>369</v>
      </c>
      <c r="D5" s="46" t="s">
        <v>370</v>
      </c>
      <c r="E5" s="397" t="s">
        <v>1241</v>
      </c>
      <c r="F5" s="398"/>
      <c r="G5" s="48" t="s">
        <v>1237</v>
      </c>
      <c r="H5" s="51" t="s">
        <v>1233</v>
      </c>
      <c r="I5" s="48" t="s">
        <v>1234</v>
      </c>
      <c r="J5" s="51" t="s">
        <v>1235</v>
      </c>
      <c r="K5" s="258" t="s">
        <v>1217</v>
      </c>
      <c r="L5" s="45" t="s">
        <v>73</v>
      </c>
      <c r="M5" s="49" t="s">
        <v>161</v>
      </c>
      <c r="N5" s="45" t="s">
        <v>371</v>
      </c>
      <c r="O5" s="50" t="s">
        <v>162</v>
      </c>
      <c r="P5" s="247" t="s">
        <v>1197</v>
      </c>
      <c r="Q5" s="51" t="s">
        <v>372</v>
      </c>
      <c r="R5" s="337" t="s">
        <v>1254</v>
      </c>
      <c r="S5" s="51" t="s">
        <v>373</v>
      </c>
      <c r="T5" s="51" t="s">
        <v>374</v>
      </c>
      <c r="U5" s="211" t="s">
        <v>1048</v>
      </c>
      <c r="V5" s="51" t="s">
        <v>470</v>
      </c>
      <c r="W5" s="51" t="s">
        <v>469</v>
      </c>
      <c r="X5" s="45" t="s">
        <v>163</v>
      </c>
      <c r="Y5" s="261" t="s">
        <v>1198</v>
      </c>
      <c r="Z5" s="261" t="s">
        <v>1199</v>
      </c>
      <c r="AA5" s="261" t="s">
        <v>1200</v>
      </c>
      <c r="AB5" s="261" t="s">
        <v>1201</v>
      </c>
      <c r="AC5" s="261" t="s">
        <v>1202</v>
      </c>
      <c r="AD5" s="261" t="s">
        <v>1431</v>
      </c>
      <c r="AE5" s="58" t="s">
        <v>383</v>
      </c>
    </row>
    <row r="6" spans="1:40" s="269" customFormat="1" ht="13.5" customHeight="1" x14ac:dyDescent="0.15">
      <c r="A6" s="10" t="s">
        <v>273</v>
      </c>
      <c r="B6" s="12" t="s">
        <v>277</v>
      </c>
      <c r="C6" s="266" t="s">
        <v>375</v>
      </c>
      <c r="D6" s="249" t="s">
        <v>1</v>
      </c>
      <c r="E6" s="402">
        <v>9</v>
      </c>
      <c r="F6" s="408"/>
      <c r="G6" s="15">
        <v>3000</v>
      </c>
      <c r="H6" s="15">
        <v>2710</v>
      </c>
      <c r="I6" s="315">
        <f>SUM((E6*1250)+(G6/1000*1330))</f>
        <v>15240</v>
      </c>
      <c r="J6" s="250">
        <f t="shared" ref="J6:J14" si="0">CEILING(H6+I6,100)</f>
        <v>18000</v>
      </c>
      <c r="K6" s="127"/>
      <c r="L6" s="249" t="s">
        <v>380</v>
      </c>
      <c r="M6" s="249" t="s">
        <v>281</v>
      </c>
      <c r="N6" s="249" t="s">
        <v>3</v>
      </c>
      <c r="O6" s="249">
        <v>2015</v>
      </c>
      <c r="P6" s="249">
        <f t="shared" ref="P6:P14" si="1">O6+13</f>
        <v>2028</v>
      </c>
      <c r="Q6" s="266" t="s">
        <v>377</v>
      </c>
      <c r="R6" s="43" t="s">
        <v>1432</v>
      </c>
      <c r="S6" s="266" t="s">
        <v>378</v>
      </c>
      <c r="T6" s="266" t="s">
        <v>387</v>
      </c>
      <c r="U6" s="127"/>
      <c r="V6" s="267"/>
      <c r="W6" s="267"/>
      <c r="X6" s="10" t="s">
        <v>164</v>
      </c>
      <c r="Y6" s="266"/>
      <c r="Z6" s="266"/>
      <c r="AA6" s="266"/>
      <c r="AB6" s="266"/>
      <c r="AC6" s="266"/>
      <c r="AD6" s="266"/>
      <c r="AE6" s="268"/>
      <c r="AI6" s="270"/>
      <c r="AM6" s="271"/>
      <c r="AN6" s="155"/>
    </row>
    <row r="7" spans="1:40" s="269" customFormat="1" ht="13.5" customHeight="1" x14ac:dyDescent="0.15">
      <c r="A7" s="10" t="s">
        <v>274</v>
      </c>
      <c r="B7" s="12" t="s">
        <v>278</v>
      </c>
      <c r="C7" s="266" t="s">
        <v>375</v>
      </c>
      <c r="D7" s="249" t="s">
        <v>1</v>
      </c>
      <c r="E7" s="402">
        <v>9</v>
      </c>
      <c r="F7" s="408"/>
      <c r="G7" s="15">
        <v>3000</v>
      </c>
      <c r="H7" s="15">
        <v>2710</v>
      </c>
      <c r="I7" s="315">
        <f t="shared" ref="I7:I14" si="2">SUM((E7*1250)+(G7/1000*1330))</f>
        <v>15240</v>
      </c>
      <c r="J7" s="250">
        <f t="shared" si="0"/>
        <v>18000</v>
      </c>
      <c r="K7" s="127"/>
      <c r="L7" s="249" t="s">
        <v>380</v>
      </c>
      <c r="M7" s="249" t="s">
        <v>282</v>
      </c>
      <c r="N7" s="249" t="s">
        <v>3</v>
      </c>
      <c r="O7" s="249">
        <v>2015</v>
      </c>
      <c r="P7" s="249">
        <f t="shared" si="1"/>
        <v>2028</v>
      </c>
      <c r="Q7" s="266" t="s">
        <v>377</v>
      </c>
      <c r="R7" s="43" t="s">
        <v>1432</v>
      </c>
      <c r="S7" s="266" t="s">
        <v>378</v>
      </c>
      <c r="T7" s="266" t="s">
        <v>387</v>
      </c>
      <c r="U7" s="127"/>
      <c r="V7" s="267"/>
      <c r="W7" s="267"/>
      <c r="X7" s="10" t="s">
        <v>164</v>
      </c>
      <c r="Y7" s="266"/>
      <c r="Z7" s="266"/>
      <c r="AA7" s="266"/>
      <c r="AB7" s="266"/>
      <c r="AC7" s="266"/>
      <c r="AD7" s="266"/>
      <c r="AE7" s="268"/>
      <c r="AI7" s="270"/>
      <c r="AM7" s="271"/>
      <c r="AN7" s="155"/>
    </row>
    <row r="8" spans="1:40" s="269" customFormat="1" ht="13.5" customHeight="1" x14ac:dyDescent="0.15">
      <c r="A8" s="10" t="s">
        <v>190</v>
      </c>
      <c r="B8" s="12" t="s">
        <v>5</v>
      </c>
      <c r="C8" s="266" t="s">
        <v>375</v>
      </c>
      <c r="D8" s="249" t="s">
        <v>1</v>
      </c>
      <c r="E8" s="402">
        <v>7</v>
      </c>
      <c r="F8" s="408"/>
      <c r="G8" s="15">
        <v>3000</v>
      </c>
      <c r="H8" s="15">
        <v>2354</v>
      </c>
      <c r="I8" s="315">
        <f t="shared" si="2"/>
        <v>12740</v>
      </c>
      <c r="J8" s="250">
        <f t="shared" si="0"/>
        <v>15100</v>
      </c>
      <c r="K8" s="127"/>
      <c r="L8" s="249" t="s">
        <v>7</v>
      </c>
      <c r="M8" s="249" t="s">
        <v>6</v>
      </c>
      <c r="N8" s="249" t="s">
        <v>3</v>
      </c>
      <c r="O8" s="249">
        <v>2010</v>
      </c>
      <c r="P8" s="249">
        <f t="shared" si="1"/>
        <v>2023</v>
      </c>
      <c r="Q8" s="266" t="s">
        <v>280</v>
      </c>
      <c r="R8" s="43"/>
      <c r="S8" s="266" t="s">
        <v>378</v>
      </c>
      <c r="T8" s="266" t="s">
        <v>387</v>
      </c>
      <c r="U8" s="127"/>
      <c r="V8" s="267"/>
      <c r="W8" s="267"/>
      <c r="X8" s="10" t="s">
        <v>164</v>
      </c>
      <c r="Y8" s="266"/>
      <c r="Z8" s="266"/>
      <c r="AA8" s="266"/>
      <c r="AB8" s="266"/>
      <c r="AC8" s="266"/>
      <c r="AD8" s="266"/>
      <c r="AE8" s="268"/>
      <c r="AI8" s="270"/>
      <c r="AM8" s="271"/>
      <c r="AN8" s="155"/>
    </row>
    <row r="9" spans="1:40" s="269" customFormat="1" ht="13.5" customHeight="1" x14ac:dyDescent="0.15">
      <c r="A9" s="10" t="s">
        <v>1060</v>
      </c>
      <c r="B9" s="27" t="s">
        <v>1022</v>
      </c>
      <c r="C9" s="266" t="s">
        <v>376</v>
      </c>
      <c r="D9" s="15" t="s">
        <v>1</v>
      </c>
      <c r="E9" s="402">
        <v>1.1000000000000001</v>
      </c>
      <c r="F9" s="408"/>
      <c r="G9" s="15">
        <v>520</v>
      </c>
      <c r="H9" s="15">
        <v>482</v>
      </c>
      <c r="I9" s="315">
        <f t="shared" si="2"/>
        <v>2066.6</v>
      </c>
      <c r="J9" s="250">
        <f t="shared" si="0"/>
        <v>2600</v>
      </c>
      <c r="K9" s="127"/>
      <c r="L9" s="249" t="s">
        <v>762</v>
      </c>
      <c r="M9" s="15" t="s">
        <v>1061</v>
      </c>
      <c r="N9" s="15" t="s">
        <v>3</v>
      </c>
      <c r="O9" s="15">
        <v>2021</v>
      </c>
      <c r="P9" s="249">
        <f t="shared" si="1"/>
        <v>2034</v>
      </c>
      <c r="Q9" s="266" t="s">
        <v>377</v>
      </c>
      <c r="R9" s="43" t="s">
        <v>1432</v>
      </c>
      <c r="S9" s="266" t="s">
        <v>378</v>
      </c>
      <c r="T9" s="266" t="s">
        <v>387</v>
      </c>
      <c r="U9" s="127"/>
      <c r="V9" s="267"/>
      <c r="W9" s="267"/>
      <c r="X9" s="10" t="s">
        <v>164</v>
      </c>
      <c r="Y9" s="266"/>
      <c r="Z9" s="266"/>
      <c r="AA9" s="266"/>
      <c r="AB9" s="266"/>
      <c r="AC9" s="266"/>
      <c r="AD9" s="266"/>
      <c r="AE9" s="268"/>
      <c r="AI9" s="270"/>
      <c r="AM9" s="271"/>
      <c r="AN9" s="155"/>
    </row>
    <row r="10" spans="1:40" s="269" customFormat="1" ht="13.5" customHeight="1" x14ac:dyDescent="0.15">
      <c r="A10" s="10" t="s">
        <v>191</v>
      </c>
      <c r="B10" s="12" t="s">
        <v>10</v>
      </c>
      <c r="C10" s="266" t="s">
        <v>376</v>
      </c>
      <c r="D10" s="249" t="s">
        <v>1</v>
      </c>
      <c r="E10" s="402">
        <v>1.1000000000000001</v>
      </c>
      <c r="F10" s="408"/>
      <c r="G10" s="15">
        <v>0</v>
      </c>
      <c r="H10" s="15">
        <v>601</v>
      </c>
      <c r="I10" s="315">
        <f t="shared" si="2"/>
        <v>1375</v>
      </c>
      <c r="J10" s="250">
        <f t="shared" si="0"/>
        <v>2000</v>
      </c>
      <c r="K10" s="127"/>
      <c r="L10" s="249" t="s">
        <v>1238</v>
      </c>
      <c r="M10" s="15" t="s">
        <v>11</v>
      </c>
      <c r="N10" s="15" t="s">
        <v>3</v>
      </c>
      <c r="O10" s="249">
        <v>2010</v>
      </c>
      <c r="P10" s="249">
        <f t="shared" si="1"/>
        <v>2023</v>
      </c>
      <c r="Q10" s="266" t="s">
        <v>377</v>
      </c>
      <c r="R10" s="43" t="s">
        <v>1432</v>
      </c>
      <c r="S10" s="266" t="s">
        <v>1062</v>
      </c>
      <c r="T10" s="266" t="s">
        <v>387</v>
      </c>
      <c r="U10" s="127"/>
      <c r="V10" s="267"/>
      <c r="W10" s="267"/>
      <c r="X10" s="10" t="s">
        <v>164</v>
      </c>
      <c r="Y10" s="266"/>
      <c r="Z10" s="266"/>
      <c r="AA10" s="266"/>
      <c r="AB10" s="266"/>
      <c r="AC10" s="266"/>
      <c r="AD10" s="266"/>
      <c r="AE10" s="266" t="s">
        <v>415</v>
      </c>
      <c r="AI10" s="270"/>
      <c r="AM10" s="271"/>
      <c r="AN10" s="155"/>
    </row>
    <row r="11" spans="1:40" s="269" customFormat="1" ht="13.5" customHeight="1" x14ac:dyDescent="0.15">
      <c r="A11" s="10" t="s">
        <v>1190</v>
      </c>
      <c r="B11" s="12" t="s">
        <v>1023</v>
      </c>
      <c r="C11" s="266" t="s">
        <v>375</v>
      </c>
      <c r="D11" s="249" t="s">
        <v>1</v>
      </c>
      <c r="E11" s="402">
        <v>7</v>
      </c>
      <c r="F11" s="408"/>
      <c r="G11" s="15">
        <v>3000</v>
      </c>
      <c r="H11" s="15">
        <v>2818</v>
      </c>
      <c r="I11" s="315">
        <f t="shared" si="2"/>
        <v>12740</v>
      </c>
      <c r="J11" s="250">
        <f t="shared" si="0"/>
        <v>15600</v>
      </c>
      <c r="K11" s="127"/>
      <c r="L11" s="249" t="s">
        <v>19</v>
      </c>
      <c r="M11" s="249" t="s">
        <v>1191</v>
      </c>
      <c r="N11" s="15" t="s">
        <v>3</v>
      </c>
      <c r="O11" s="249">
        <v>2021</v>
      </c>
      <c r="P11" s="249">
        <f t="shared" si="1"/>
        <v>2034</v>
      </c>
      <c r="Q11" s="266" t="s">
        <v>377</v>
      </c>
      <c r="R11" s="43" t="s">
        <v>1432</v>
      </c>
      <c r="S11" s="266" t="s">
        <v>378</v>
      </c>
      <c r="T11" s="266" t="s">
        <v>387</v>
      </c>
      <c r="U11" s="127"/>
      <c r="V11" s="267"/>
      <c r="W11" s="267"/>
      <c r="X11" s="10" t="s">
        <v>164</v>
      </c>
      <c r="Y11" s="266"/>
      <c r="Z11" s="266"/>
      <c r="AA11" s="266"/>
      <c r="AB11" s="266"/>
      <c r="AC11" s="266"/>
      <c r="AD11" s="266"/>
      <c r="AE11" s="268"/>
      <c r="AI11" s="270"/>
      <c r="AM11" s="271"/>
      <c r="AN11" s="155"/>
    </row>
    <row r="12" spans="1:40" s="269" customFormat="1" ht="13.5" customHeight="1" x14ac:dyDescent="0.15">
      <c r="A12" s="10" t="s">
        <v>193</v>
      </c>
      <c r="B12" s="12" t="s">
        <v>17</v>
      </c>
      <c r="C12" s="266" t="s">
        <v>375</v>
      </c>
      <c r="D12" s="249" t="s">
        <v>1</v>
      </c>
      <c r="E12" s="402">
        <v>7</v>
      </c>
      <c r="F12" s="408"/>
      <c r="G12" s="15">
        <v>3000</v>
      </c>
      <c r="H12" s="15">
        <v>2354</v>
      </c>
      <c r="I12" s="315">
        <f t="shared" si="2"/>
        <v>12740</v>
      </c>
      <c r="J12" s="250">
        <f t="shared" si="0"/>
        <v>15100</v>
      </c>
      <c r="K12" s="127"/>
      <c r="L12" s="249" t="s">
        <v>19</v>
      </c>
      <c r="M12" s="249" t="s">
        <v>18</v>
      </c>
      <c r="N12" s="249" t="s">
        <v>3</v>
      </c>
      <c r="O12" s="249">
        <v>2009</v>
      </c>
      <c r="P12" s="249">
        <f t="shared" si="1"/>
        <v>2022</v>
      </c>
      <c r="Q12" s="266" t="s">
        <v>280</v>
      </c>
      <c r="R12" s="43"/>
      <c r="S12" s="266" t="s">
        <v>378</v>
      </c>
      <c r="T12" s="266" t="s">
        <v>387</v>
      </c>
      <c r="U12" s="127"/>
      <c r="V12" s="267"/>
      <c r="W12" s="267"/>
      <c r="X12" s="10" t="s">
        <v>164</v>
      </c>
      <c r="Y12" s="266"/>
      <c r="Z12" s="266"/>
      <c r="AA12" s="266"/>
      <c r="AB12" s="266"/>
      <c r="AC12" s="266"/>
      <c r="AD12" s="266"/>
      <c r="AE12" s="268"/>
      <c r="AI12" s="270"/>
      <c r="AM12" s="271"/>
      <c r="AN12" s="155"/>
    </row>
    <row r="13" spans="1:40" s="269" customFormat="1" ht="13.5" customHeight="1" x14ac:dyDescent="0.15">
      <c r="A13" s="10" t="s">
        <v>194</v>
      </c>
      <c r="B13" s="12" t="s">
        <v>28</v>
      </c>
      <c r="C13" s="266" t="s">
        <v>376</v>
      </c>
      <c r="D13" s="249" t="s">
        <v>1</v>
      </c>
      <c r="E13" s="402">
        <v>0.8</v>
      </c>
      <c r="F13" s="408"/>
      <c r="G13" s="15">
        <v>350</v>
      </c>
      <c r="H13" s="15">
        <v>601</v>
      </c>
      <c r="I13" s="315">
        <f t="shared" si="2"/>
        <v>1465.5</v>
      </c>
      <c r="J13" s="250">
        <f t="shared" si="0"/>
        <v>2100</v>
      </c>
      <c r="K13" s="127"/>
      <c r="L13" s="15" t="s">
        <v>1239</v>
      </c>
      <c r="M13" s="249" t="s">
        <v>131</v>
      </c>
      <c r="N13" s="249" t="s">
        <v>3</v>
      </c>
      <c r="O13" s="249">
        <v>2011</v>
      </c>
      <c r="P13" s="249">
        <f t="shared" si="1"/>
        <v>2024</v>
      </c>
      <c r="Q13" s="266" t="s">
        <v>377</v>
      </c>
      <c r="R13" s="43" t="s">
        <v>1432</v>
      </c>
      <c r="S13" s="266" t="s">
        <v>378</v>
      </c>
      <c r="T13" s="266" t="s">
        <v>387</v>
      </c>
      <c r="U13" s="127"/>
      <c r="V13" s="267"/>
      <c r="W13" s="267"/>
      <c r="X13" s="10" t="s">
        <v>164</v>
      </c>
      <c r="Y13" s="266"/>
      <c r="Z13" s="266"/>
      <c r="AA13" s="266"/>
      <c r="AB13" s="266"/>
      <c r="AC13" s="266"/>
      <c r="AD13" s="266"/>
      <c r="AI13" s="270"/>
      <c r="AM13" s="271"/>
      <c r="AN13" s="155"/>
    </row>
    <row r="14" spans="1:40" s="269" customFormat="1" ht="13.5" customHeight="1" x14ac:dyDescent="0.15">
      <c r="A14" s="10" t="s">
        <v>275</v>
      </c>
      <c r="B14" s="12" t="s">
        <v>279</v>
      </c>
      <c r="C14" s="266" t="s">
        <v>375</v>
      </c>
      <c r="D14" s="249" t="s">
        <v>1</v>
      </c>
      <c r="E14" s="402">
        <v>9</v>
      </c>
      <c r="F14" s="408"/>
      <c r="G14" s="15">
        <v>3000</v>
      </c>
      <c r="H14" s="15">
        <v>2710</v>
      </c>
      <c r="I14" s="315">
        <f t="shared" si="2"/>
        <v>15240</v>
      </c>
      <c r="J14" s="250">
        <f t="shared" si="0"/>
        <v>18000</v>
      </c>
      <c r="K14" s="127"/>
      <c r="L14" s="249" t="s">
        <v>380</v>
      </c>
      <c r="M14" s="249" t="s">
        <v>276</v>
      </c>
      <c r="N14" s="249" t="s">
        <v>3</v>
      </c>
      <c r="O14" s="249">
        <v>2015</v>
      </c>
      <c r="P14" s="249">
        <f t="shared" si="1"/>
        <v>2028</v>
      </c>
      <c r="Q14" s="266" t="s">
        <v>377</v>
      </c>
      <c r="R14" s="43" t="s">
        <v>1432</v>
      </c>
      <c r="S14" s="266" t="s">
        <v>378</v>
      </c>
      <c r="T14" s="266" t="s">
        <v>387</v>
      </c>
      <c r="U14" s="127"/>
      <c r="V14" s="267"/>
      <c r="W14" s="267"/>
      <c r="X14" s="10" t="s">
        <v>164</v>
      </c>
      <c r="Y14" s="266"/>
      <c r="Z14" s="266"/>
      <c r="AA14" s="266"/>
      <c r="AB14" s="266"/>
      <c r="AC14" s="266"/>
      <c r="AD14" s="266"/>
      <c r="AE14" s="268"/>
      <c r="AI14" s="270"/>
      <c r="AM14" s="271"/>
      <c r="AN14" s="155"/>
    </row>
    <row r="15" spans="1:40" s="269" customFormat="1" ht="22.5" x14ac:dyDescent="0.15">
      <c r="A15" s="267"/>
      <c r="B15" s="267"/>
      <c r="C15" s="267"/>
      <c r="D15" s="267"/>
      <c r="E15" s="276" t="s">
        <v>241</v>
      </c>
      <c r="F15" s="276" t="s">
        <v>242</v>
      </c>
      <c r="G15" s="276"/>
      <c r="H15" s="276"/>
      <c r="I15" s="276"/>
      <c r="J15" s="257" t="s">
        <v>1205</v>
      </c>
      <c r="K15" s="267"/>
      <c r="L15" s="267"/>
      <c r="M15" s="267"/>
      <c r="N15" s="267"/>
      <c r="O15" s="267"/>
      <c r="P15" s="267"/>
      <c r="Q15" s="267"/>
      <c r="R15" s="267"/>
      <c r="S15" s="267"/>
      <c r="T15" s="267"/>
      <c r="U15" s="267"/>
      <c r="V15" s="267"/>
      <c r="W15" s="267"/>
      <c r="X15" s="272"/>
      <c r="Y15" s="267"/>
      <c r="Z15" s="267"/>
      <c r="AA15" s="267"/>
      <c r="AB15" s="267"/>
      <c r="AC15" s="267"/>
      <c r="AD15" s="267"/>
      <c r="AE15" s="273"/>
      <c r="AI15" s="270"/>
    </row>
    <row r="16" spans="1:40" s="269" customFormat="1" ht="13.5" customHeight="1" x14ac:dyDescent="0.2">
      <c r="A16" s="10" t="s">
        <v>196</v>
      </c>
      <c r="B16" s="12" t="s">
        <v>2</v>
      </c>
      <c r="C16" s="266" t="s">
        <v>375</v>
      </c>
      <c r="D16" s="249" t="s">
        <v>23</v>
      </c>
      <c r="E16" s="155">
        <v>300</v>
      </c>
      <c r="F16" s="249">
        <v>270</v>
      </c>
      <c r="J16" s="15">
        <v>490</v>
      </c>
      <c r="K16" s="15" t="s">
        <v>1207</v>
      </c>
      <c r="L16" s="249" t="s">
        <v>934</v>
      </c>
      <c r="M16" s="249" t="s">
        <v>24</v>
      </c>
      <c r="N16" s="249" t="s">
        <v>3</v>
      </c>
      <c r="O16" s="249">
        <v>2009</v>
      </c>
      <c r="P16" s="249">
        <v>2029</v>
      </c>
      <c r="Q16" s="266" t="s">
        <v>280</v>
      </c>
      <c r="R16" s="266"/>
      <c r="S16" s="127"/>
      <c r="T16" s="266" t="s">
        <v>387</v>
      </c>
      <c r="U16" s="15" t="s">
        <v>379</v>
      </c>
      <c r="V16" s="266" t="s">
        <v>700</v>
      </c>
      <c r="W16" s="266" t="s">
        <v>701</v>
      </c>
      <c r="X16" s="10" t="s">
        <v>164</v>
      </c>
      <c r="Y16" s="266"/>
      <c r="Z16" s="266"/>
      <c r="AA16" s="266"/>
      <c r="AB16" s="266"/>
      <c r="AC16" s="266"/>
      <c r="AD16" s="266"/>
      <c r="AE16" s="268"/>
      <c r="AI16" s="270"/>
    </row>
    <row r="17" spans="1:35" s="269" customFormat="1" ht="13.5" customHeight="1" x14ac:dyDescent="0.2">
      <c r="A17" s="10" t="s">
        <v>197</v>
      </c>
      <c r="B17" s="12" t="s">
        <v>4</v>
      </c>
      <c r="C17" s="266" t="s">
        <v>375</v>
      </c>
      <c r="D17" s="249" t="s">
        <v>23</v>
      </c>
      <c r="E17" s="249">
        <v>340</v>
      </c>
      <c r="F17" s="249">
        <v>300</v>
      </c>
      <c r="J17" s="15">
        <v>630</v>
      </c>
      <c r="K17" s="15" t="s">
        <v>1211</v>
      </c>
      <c r="L17" s="249" t="s">
        <v>923</v>
      </c>
      <c r="M17" s="249" t="s">
        <v>591</v>
      </c>
      <c r="N17" s="249" t="s">
        <v>3</v>
      </c>
      <c r="O17" s="249">
        <v>2010</v>
      </c>
      <c r="P17" s="249">
        <v>2030</v>
      </c>
      <c r="Q17" s="266" t="s">
        <v>280</v>
      </c>
      <c r="R17" s="266"/>
      <c r="S17" s="127"/>
      <c r="T17" s="266" t="s">
        <v>387</v>
      </c>
      <c r="U17" s="15" t="s">
        <v>379</v>
      </c>
      <c r="V17" s="266" t="s">
        <v>592</v>
      </c>
      <c r="W17" s="266" t="s">
        <v>593</v>
      </c>
      <c r="X17" s="10" t="s">
        <v>164</v>
      </c>
      <c r="Y17" s="266"/>
      <c r="Z17" s="266"/>
      <c r="AA17" s="266"/>
      <c r="AB17" s="266"/>
      <c r="AC17" s="266"/>
      <c r="AD17" s="266"/>
      <c r="AE17" s="268"/>
      <c r="AI17" s="270"/>
    </row>
    <row r="18" spans="1:35" s="269" customFormat="1" ht="13.5" customHeight="1" x14ac:dyDescent="0.2">
      <c r="A18" s="10" t="s">
        <v>425</v>
      </c>
      <c r="B18" s="12" t="s">
        <v>411</v>
      </c>
      <c r="C18" s="266" t="s">
        <v>376</v>
      </c>
      <c r="D18" s="249" t="s">
        <v>23</v>
      </c>
      <c r="E18" s="249">
        <v>240</v>
      </c>
      <c r="F18" s="249">
        <v>210</v>
      </c>
      <c r="J18" s="15">
        <v>235</v>
      </c>
      <c r="K18" s="15" t="s">
        <v>1207</v>
      </c>
      <c r="L18" s="249" t="s">
        <v>930</v>
      </c>
      <c r="M18" s="249" t="s">
        <v>931</v>
      </c>
      <c r="N18" s="249" t="s">
        <v>3</v>
      </c>
      <c r="O18" s="249">
        <v>2017</v>
      </c>
      <c r="P18" s="249">
        <f>O18+20</f>
        <v>2037</v>
      </c>
      <c r="Q18" s="266" t="s">
        <v>280</v>
      </c>
      <c r="R18" s="266"/>
      <c r="S18" s="127"/>
      <c r="T18" s="266" t="s">
        <v>387</v>
      </c>
      <c r="U18" s="15" t="s">
        <v>379</v>
      </c>
      <c r="V18" s="274" t="s">
        <v>742</v>
      </c>
      <c r="W18" s="274" t="s">
        <v>743</v>
      </c>
      <c r="X18" s="10" t="s">
        <v>164</v>
      </c>
      <c r="Y18" s="266"/>
      <c r="Z18" s="266"/>
      <c r="AA18" s="266"/>
      <c r="AB18" s="266"/>
      <c r="AC18" s="266"/>
      <c r="AD18" s="266"/>
      <c r="AE18" s="183" t="s">
        <v>888</v>
      </c>
      <c r="AI18" s="270"/>
    </row>
    <row r="19" spans="1:35" s="269" customFormat="1" ht="13.5" customHeight="1" x14ac:dyDescent="0.2">
      <c r="A19" s="10" t="s">
        <v>198</v>
      </c>
      <c r="B19" s="12" t="s">
        <v>8</v>
      </c>
      <c r="C19" s="266" t="s">
        <v>375</v>
      </c>
      <c r="D19" s="249" t="s">
        <v>23</v>
      </c>
      <c r="E19" s="249">
        <v>340</v>
      </c>
      <c r="F19" s="249">
        <v>300</v>
      </c>
      <c r="J19" s="15">
        <v>600</v>
      </c>
      <c r="K19" s="15" t="s">
        <v>1207</v>
      </c>
      <c r="L19" s="249" t="s">
        <v>926</v>
      </c>
      <c r="M19" s="249" t="s">
        <v>594</v>
      </c>
      <c r="N19" s="249" t="s">
        <v>3</v>
      </c>
      <c r="O19" s="249">
        <v>2007</v>
      </c>
      <c r="P19" s="249">
        <v>2027</v>
      </c>
      <c r="Q19" s="266" t="s">
        <v>280</v>
      </c>
      <c r="R19" s="266"/>
      <c r="S19" s="127"/>
      <c r="T19" s="266" t="s">
        <v>387</v>
      </c>
      <c r="U19" s="15" t="s">
        <v>379</v>
      </c>
      <c r="V19" s="266" t="s">
        <v>595</v>
      </c>
      <c r="W19" s="266" t="s">
        <v>596</v>
      </c>
      <c r="X19" s="10" t="s">
        <v>164</v>
      </c>
      <c r="Y19" s="266"/>
      <c r="Z19" s="266"/>
      <c r="AA19" s="266"/>
      <c r="AB19" s="266"/>
      <c r="AC19" s="266"/>
      <c r="AD19" s="266"/>
      <c r="AE19" s="268"/>
      <c r="AI19" s="270"/>
    </row>
    <row r="20" spans="1:35" s="269" customFormat="1" ht="13.5" customHeight="1" x14ac:dyDescent="0.2">
      <c r="A20" s="10" t="s">
        <v>199</v>
      </c>
      <c r="B20" s="12" t="s">
        <v>10</v>
      </c>
      <c r="C20" s="266" t="s">
        <v>375</v>
      </c>
      <c r="D20" s="249" t="s">
        <v>23</v>
      </c>
      <c r="E20" s="249">
        <v>340</v>
      </c>
      <c r="F20" s="249">
        <v>300</v>
      </c>
      <c r="J20" s="15">
        <v>600</v>
      </c>
      <c r="K20" s="15" t="s">
        <v>1207</v>
      </c>
      <c r="L20" s="249" t="s">
        <v>933</v>
      </c>
      <c r="M20" s="249" t="s">
        <v>597</v>
      </c>
      <c r="N20" s="249" t="s">
        <v>3</v>
      </c>
      <c r="O20" s="249">
        <v>2007</v>
      </c>
      <c r="P20" s="249">
        <v>2027</v>
      </c>
      <c r="Q20" s="266" t="s">
        <v>280</v>
      </c>
      <c r="R20" s="266"/>
      <c r="S20" s="127"/>
      <c r="T20" s="266" t="s">
        <v>387</v>
      </c>
      <c r="U20" s="15" t="s">
        <v>379</v>
      </c>
      <c r="V20" s="266" t="s">
        <v>598</v>
      </c>
      <c r="W20" s="266" t="s">
        <v>599</v>
      </c>
      <c r="X20" s="10" t="s">
        <v>164</v>
      </c>
      <c r="Y20" s="266"/>
      <c r="Z20" s="266"/>
      <c r="AA20" s="266"/>
      <c r="AB20" s="266"/>
      <c r="AC20" s="266"/>
      <c r="AD20" s="266"/>
      <c r="AE20" s="268"/>
      <c r="AI20" s="270"/>
    </row>
    <row r="21" spans="1:35" s="269" customFormat="1" ht="13.5" customHeight="1" x14ac:dyDescent="0.2">
      <c r="A21" s="10" t="s">
        <v>200</v>
      </c>
      <c r="B21" s="12" t="s">
        <v>12</v>
      </c>
      <c r="C21" s="266" t="s">
        <v>375</v>
      </c>
      <c r="D21" s="249" t="s">
        <v>23</v>
      </c>
      <c r="E21" s="249">
        <v>340</v>
      </c>
      <c r="F21" s="249">
        <v>300</v>
      </c>
      <c r="J21" s="15">
        <v>600</v>
      </c>
      <c r="K21" s="15" t="s">
        <v>1207</v>
      </c>
      <c r="L21" s="249" t="s">
        <v>933</v>
      </c>
      <c r="M21" s="249" t="s">
        <v>600</v>
      </c>
      <c r="N21" s="249" t="s">
        <v>3</v>
      </c>
      <c r="O21" s="249">
        <v>2007</v>
      </c>
      <c r="P21" s="249">
        <v>2027</v>
      </c>
      <c r="Q21" s="266" t="s">
        <v>280</v>
      </c>
      <c r="R21" s="266"/>
      <c r="S21" s="127"/>
      <c r="T21" s="266" t="s">
        <v>387</v>
      </c>
      <c r="U21" s="15" t="s">
        <v>379</v>
      </c>
      <c r="V21" s="266" t="s">
        <v>601</v>
      </c>
      <c r="W21" s="266" t="s">
        <v>602</v>
      </c>
      <c r="X21" s="10" t="s">
        <v>164</v>
      </c>
      <c r="Y21" s="266"/>
      <c r="Z21" s="266"/>
      <c r="AA21" s="266"/>
      <c r="AB21" s="266"/>
      <c r="AC21" s="266"/>
      <c r="AD21" s="266"/>
      <c r="AE21" s="268"/>
      <c r="AI21" s="270"/>
    </row>
    <row r="22" spans="1:35" s="269" customFormat="1" ht="13.5" customHeight="1" x14ac:dyDescent="0.2">
      <c r="A22" s="10" t="s">
        <v>201</v>
      </c>
      <c r="B22" s="12" t="s">
        <v>14</v>
      </c>
      <c r="C22" s="266" t="s">
        <v>375</v>
      </c>
      <c r="D22" s="249" t="s">
        <v>23</v>
      </c>
      <c r="E22" s="249">
        <v>340</v>
      </c>
      <c r="F22" s="249">
        <v>300</v>
      </c>
      <c r="J22" s="15">
        <v>630</v>
      </c>
      <c r="K22" s="15" t="s">
        <v>1211</v>
      </c>
      <c r="L22" s="249" t="s">
        <v>933</v>
      </c>
      <c r="M22" s="249" t="s">
        <v>26</v>
      </c>
      <c r="N22" s="249" t="s">
        <v>3</v>
      </c>
      <c r="O22" s="249">
        <v>2010</v>
      </c>
      <c r="P22" s="249">
        <v>2030</v>
      </c>
      <c r="Q22" s="266" t="s">
        <v>280</v>
      </c>
      <c r="R22" s="266"/>
      <c r="S22" s="127"/>
      <c r="T22" s="266" t="s">
        <v>387</v>
      </c>
      <c r="U22" s="15" t="s">
        <v>379</v>
      </c>
      <c r="V22" s="266" t="s">
        <v>603</v>
      </c>
      <c r="W22" s="266" t="s">
        <v>604</v>
      </c>
      <c r="X22" s="10" t="s">
        <v>164</v>
      </c>
      <c r="Y22" s="266"/>
      <c r="Z22" s="266"/>
      <c r="AA22" s="266"/>
      <c r="AB22" s="266"/>
      <c r="AC22" s="266"/>
      <c r="AD22" s="266"/>
      <c r="AE22" s="268"/>
      <c r="AI22" s="270"/>
    </row>
    <row r="23" spans="1:35" s="269" customFormat="1" ht="13.5" customHeight="1" x14ac:dyDescent="0.2">
      <c r="A23" s="10" t="s">
        <v>202</v>
      </c>
      <c r="B23" s="12" t="s">
        <v>17</v>
      </c>
      <c r="C23" s="266" t="s">
        <v>375</v>
      </c>
      <c r="D23" s="249" t="s">
        <v>23</v>
      </c>
      <c r="E23" s="249">
        <v>340</v>
      </c>
      <c r="F23" s="249">
        <v>300</v>
      </c>
      <c r="J23" s="15">
        <v>630</v>
      </c>
      <c r="K23" s="15" t="s">
        <v>1211</v>
      </c>
      <c r="L23" s="249" t="s">
        <v>933</v>
      </c>
      <c r="M23" s="249" t="s">
        <v>27</v>
      </c>
      <c r="N23" s="249" t="s">
        <v>3</v>
      </c>
      <c r="O23" s="249">
        <v>2010</v>
      </c>
      <c r="P23" s="249">
        <v>2030</v>
      </c>
      <c r="Q23" s="266" t="s">
        <v>280</v>
      </c>
      <c r="R23" s="266"/>
      <c r="S23" s="127"/>
      <c r="T23" s="266" t="s">
        <v>387</v>
      </c>
      <c r="U23" s="15" t="s">
        <v>379</v>
      </c>
      <c r="V23" s="266" t="s">
        <v>605</v>
      </c>
      <c r="W23" s="266" t="s">
        <v>606</v>
      </c>
      <c r="X23" s="10" t="s">
        <v>164</v>
      </c>
      <c r="Y23" s="266"/>
      <c r="Z23" s="266"/>
      <c r="AA23" s="266"/>
      <c r="AB23" s="266"/>
      <c r="AC23" s="266"/>
      <c r="AD23" s="266"/>
      <c r="AE23" s="268"/>
      <c r="AI23" s="270"/>
    </row>
    <row r="24" spans="1:35" s="269" customFormat="1" ht="13.5" customHeight="1" x14ac:dyDescent="0.2">
      <c r="A24" s="10" t="s">
        <v>203</v>
      </c>
      <c r="B24" s="12" t="s">
        <v>28</v>
      </c>
      <c r="C24" s="266" t="s">
        <v>375</v>
      </c>
      <c r="D24" s="249" t="s">
        <v>23</v>
      </c>
      <c r="E24" s="249">
        <v>510</v>
      </c>
      <c r="F24" s="249">
        <v>442</v>
      </c>
      <c r="J24" s="15" t="s">
        <v>919</v>
      </c>
      <c r="K24" s="15" t="s">
        <v>1213</v>
      </c>
      <c r="L24" s="249" t="s">
        <v>29</v>
      </c>
      <c r="M24" s="249" t="s">
        <v>929</v>
      </c>
      <c r="N24" s="249" t="s">
        <v>3</v>
      </c>
      <c r="O24" s="249">
        <v>2007</v>
      </c>
      <c r="P24" s="249">
        <v>2027</v>
      </c>
      <c r="Q24" s="266" t="s">
        <v>280</v>
      </c>
      <c r="R24" s="266"/>
      <c r="S24" s="127"/>
      <c r="T24" s="266" t="s">
        <v>388</v>
      </c>
      <c r="U24" s="15" t="s">
        <v>379</v>
      </c>
      <c r="V24" s="266" t="s">
        <v>607</v>
      </c>
      <c r="W24" s="266" t="s">
        <v>608</v>
      </c>
      <c r="X24" s="10" t="s">
        <v>164</v>
      </c>
      <c r="Y24" s="266"/>
      <c r="Z24" s="266"/>
      <c r="AA24" s="266"/>
      <c r="AB24" s="266"/>
      <c r="AC24" s="266"/>
      <c r="AD24" s="266"/>
      <c r="AE24" s="268"/>
      <c r="AI24" s="270"/>
    </row>
    <row r="25" spans="1:35" s="269" customFormat="1" ht="13.5" customHeight="1" x14ac:dyDescent="0.2">
      <c r="A25" s="10" t="s">
        <v>204</v>
      </c>
      <c r="B25" s="12" t="s">
        <v>20</v>
      </c>
      <c r="C25" s="266" t="s">
        <v>375</v>
      </c>
      <c r="D25" s="249" t="s">
        <v>23</v>
      </c>
      <c r="E25" s="249">
        <v>510</v>
      </c>
      <c r="F25" s="249">
        <v>442</v>
      </c>
      <c r="J25" s="15" t="s">
        <v>919</v>
      </c>
      <c r="K25" s="15" t="s">
        <v>1213</v>
      </c>
      <c r="L25" s="249" t="s">
        <v>29</v>
      </c>
      <c r="M25" s="249" t="s">
        <v>927</v>
      </c>
      <c r="N25" s="249" t="s">
        <v>3</v>
      </c>
      <c r="O25" s="249">
        <v>2007</v>
      </c>
      <c r="P25" s="249">
        <v>2027</v>
      </c>
      <c r="Q25" s="266" t="s">
        <v>280</v>
      </c>
      <c r="R25" s="266"/>
      <c r="S25" s="127"/>
      <c r="T25" s="266" t="s">
        <v>388</v>
      </c>
      <c r="U25" s="15" t="s">
        <v>379</v>
      </c>
      <c r="V25" s="266" t="s">
        <v>609</v>
      </c>
      <c r="W25" s="266" t="s">
        <v>610</v>
      </c>
      <c r="X25" s="10" t="s">
        <v>164</v>
      </c>
      <c r="Y25" s="266"/>
      <c r="Z25" s="266"/>
      <c r="AA25" s="266"/>
      <c r="AB25" s="266"/>
      <c r="AC25" s="266"/>
      <c r="AD25" s="266"/>
      <c r="AE25" s="268"/>
      <c r="AI25" s="270"/>
    </row>
    <row r="26" spans="1:35" s="269" customFormat="1" ht="13.5" customHeight="1" x14ac:dyDescent="0.2">
      <c r="A26" s="10" t="s">
        <v>285</v>
      </c>
      <c r="B26" s="12" t="s">
        <v>357</v>
      </c>
      <c r="C26" s="266" t="s">
        <v>375</v>
      </c>
      <c r="D26" s="249" t="s">
        <v>23</v>
      </c>
      <c r="E26" s="249">
        <v>402</v>
      </c>
      <c r="F26" s="249">
        <v>339</v>
      </c>
      <c r="J26" s="15" t="s">
        <v>910</v>
      </c>
      <c r="K26" s="15" t="s">
        <v>1208</v>
      </c>
      <c r="L26" s="249" t="s">
        <v>348</v>
      </c>
      <c r="M26" s="249" t="s">
        <v>358</v>
      </c>
      <c r="N26" s="249" t="s">
        <v>3</v>
      </c>
      <c r="O26" s="249">
        <v>2016</v>
      </c>
      <c r="P26" s="249">
        <v>2036</v>
      </c>
      <c r="Q26" s="266" t="s">
        <v>280</v>
      </c>
      <c r="R26" s="266"/>
      <c r="S26" s="127"/>
      <c r="T26" s="266" t="s">
        <v>387</v>
      </c>
      <c r="U26" s="15" t="s">
        <v>379</v>
      </c>
      <c r="V26" s="266" t="s">
        <v>702</v>
      </c>
      <c r="W26" s="266" t="s">
        <v>703</v>
      </c>
      <c r="X26" s="10" t="s">
        <v>164</v>
      </c>
      <c r="Y26" s="266"/>
      <c r="Z26" s="266"/>
      <c r="AA26" s="266"/>
      <c r="AB26" s="266"/>
      <c r="AC26" s="266"/>
      <c r="AD26" s="266"/>
      <c r="AE26" s="268"/>
      <c r="AI26" s="270"/>
    </row>
    <row r="27" spans="1:35" s="269" customFormat="1" ht="13.5" customHeight="1" x14ac:dyDescent="0.2">
      <c r="A27" s="10" t="s">
        <v>205</v>
      </c>
      <c r="B27" s="12" t="s">
        <v>21</v>
      </c>
      <c r="C27" s="266" t="s">
        <v>375</v>
      </c>
      <c r="D27" s="249" t="s">
        <v>23</v>
      </c>
      <c r="E27" s="249">
        <v>510</v>
      </c>
      <c r="F27" s="249">
        <v>442</v>
      </c>
      <c r="J27" s="15" t="s">
        <v>919</v>
      </c>
      <c r="K27" s="15" t="s">
        <v>1213</v>
      </c>
      <c r="L27" s="249" t="s">
        <v>29</v>
      </c>
      <c r="M27" s="249" t="s">
        <v>922</v>
      </c>
      <c r="N27" s="249" t="s">
        <v>3</v>
      </c>
      <c r="O27" s="249">
        <v>2007</v>
      </c>
      <c r="P27" s="249">
        <v>2027</v>
      </c>
      <c r="Q27" s="266" t="s">
        <v>280</v>
      </c>
      <c r="R27" s="266"/>
      <c r="S27" s="127"/>
      <c r="T27" s="266" t="s">
        <v>388</v>
      </c>
      <c r="U27" s="15" t="s">
        <v>379</v>
      </c>
      <c r="V27" s="266" t="s">
        <v>710</v>
      </c>
      <c r="W27" s="266" t="s">
        <v>611</v>
      </c>
      <c r="X27" s="10" t="s">
        <v>164</v>
      </c>
      <c r="Y27" s="266"/>
      <c r="Z27" s="266"/>
      <c r="AA27" s="266"/>
      <c r="AB27" s="266"/>
      <c r="AC27" s="266"/>
      <c r="AD27" s="266"/>
      <c r="AE27" s="268"/>
      <c r="AI27" s="270"/>
    </row>
    <row r="28" spans="1:35" s="269" customFormat="1" ht="13.5" customHeight="1" x14ac:dyDescent="0.2">
      <c r="A28" s="10" t="s">
        <v>206</v>
      </c>
      <c r="B28" s="12" t="s">
        <v>30</v>
      </c>
      <c r="C28" s="266" t="s">
        <v>375</v>
      </c>
      <c r="D28" s="249" t="s">
        <v>23</v>
      </c>
      <c r="E28" s="249">
        <v>510</v>
      </c>
      <c r="F28" s="249">
        <v>442</v>
      </c>
      <c r="J28" s="15">
        <v>1580</v>
      </c>
      <c r="K28" s="15" t="s">
        <v>1208</v>
      </c>
      <c r="L28" s="249" t="s">
        <v>29</v>
      </c>
      <c r="M28" s="249" t="s">
        <v>925</v>
      </c>
      <c r="N28" s="249" t="s">
        <v>3</v>
      </c>
      <c r="O28" s="249">
        <v>2007</v>
      </c>
      <c r="P28" s="249">
        <v>2027</v>
      </c>
      <c r="Q28" s="266" t="s">
        <v>280</v>
      </c>
      <c r="R28" s="266"/>
      <c r="S28" s="127"/>
      <c r="T28" s="266" t="s">
        <v>388</v>
      </c>
      <c r="U28" s="15" t="s">
        <v>379</v>
      </c>
      <c r="V28" s="266" t="s">
        <v>612</v>
      </c>
      <c r="W28" s="266" t="s">
        <v>613</v>
      </c>
      <c r="X28" s="10" t="s">
        <v>164</v>
      </c>
      <c r="Y28" s="266"/>
      <c r="Z28" s="266"/>
      <c r="AA28" s="266"/>
      <c r="AB28" s="266"/>
      <c r="AC28" s="266"/>
      <c r="AD28" s="266"/>
      <c r="AE28" s="268"/>
      <c r="AI28" s="270"/>
    </row>
    <row r="29" spans="1:35" s="269" customFormat="1" ht="13.5" customHeight="1" x14ac:dyDescent="0.2">
      <c r="A29" s="10" t="s">
        <v>207</v>
      </c>
      <c r="B29" s="12" t="s">
        <v>31</v>
      </c>
      <c r="C29" s="266" t="s">
        <v>375</v>
      </c>
      <c r="D29" s="249" t="s">
        <v>23</v>
      </c>
      <c r="E29" s="249">
        <v>510</v>
      </c>
      <c r="F29" s="249">
        <v>442</v>
      </c>
      <c r="J29" s="15" t="s">
        <v>919</v>
      </c>
      <c r="K29" s="15" t="s">
        <v>1213</v>
      </c>
      <c r="L29" s="249" t="s">
        <v>29</v>
      </c>
      <c r="M29" s="249" t="s">
        <v>928</v>
      </c>
      <c r="N29" s="249" t="s">
        <v>3</v>
      </c>
      <c r="O29" s="249">
        <v>2007</v>
      </c>
      <c r="P29" s="249">
        <v>2027</v>
      </c>
      <c r="Q29" s="266" t="s">
        <v>280</v>
      </c>
      <c r="R29" s="266"/>
      <c r="S29" s="127"/>
      <c r="T29" s="266" t="s">
        <v>388</v>
      </c>
      <c r="U29" s="15" t="s">
        <v>379</v>
      </c>
      <c r="V29" s="266" t="s">
        <v>614</v>
      </c>
      <c r="W29" s="266" t="s">
        <v>615</v>
      </c>
      <c r="X29" s="10" t="s">
        <v>164</v>
      </c>
      <c r="Y29" s="266"/>
      <c r="Z29" s="266"/>
      <c r="AA29" s="266"/>
      <c r="AB29" s="266"/>
      <c r="AC29" s="266"/>
      <c r="AD29" s="266"/>
      <c r="AE29" s="268"/>
      <c r="AI29" s="270"/>
    </row>
    <row r="30" spans="1:35" s="269" customFormat="1" ht="13.5" customHeight="1" x14ac:dyDescent="0.2">
      <c r="A30" s="10" t="s">
        <v>209</v>
      </c>
      <c r="B30" s="12" t="s">
        <v>32</v>
      </c>
      <c r="C30" s="266" t="s">
        <v>375</v>
      </c>
      <c r="D30" s="249" t="s">
        <v>23</v>
      </c>
      <c r="E30" s="249">
        <v>510</v>
      </c>
      <c r="F30" s="249">
        <v>442</v>
      </c>
      <c r="J30" s="15" t="s">
        <v>919</v>
      </c>
      <c r="K30" s="15" t="s">
        <v>1213</v>
      </c>
      <c r="L30" s="249" t="s">
        <v>29</v>
      </c>
      <c r="M30" s="249" t="s">
        <v>937</v>
      </c>
      <c r="N30" s="249" t="s">
        <v>3</v>
      </c>
      <c r="O30" s="249">
        <v>2007</v>
      </c>
      <c r="P30" s="249">
        <v>2027</v>
      </c>
      <c r="Q30" s="266" t="s">
        <v>280</v>
      </c>
      <c r="R30" s="266"/>
      <c r="S30" s="127"/>
      <c r="T30" s="266" t="s">
        <v>388</v>
      </c>
      <c r="U30" s="15" t="s">
        <v>379</v>
      </c>
      <c r="V30" s="266" t="s">
        <v>704</v>
      </c>
      <c r="W30" s="266" t="s">
        <v>705</v>
      </c>
      <c r="X30" s="10" t="s">
        <v>164</v>
      </c>
      <c r="Y30" s="266"/>
      <c r="Z30" s="266"/>
      <c r="AA30" s="266"/>
      <c r="AB30" s="266"/>
      <c r="AC30" s="266"/>
      <c r="AD30" s="266"/>
      <c r="AE30" s="268"/>
      <c r="AI30" s="270"/>
    </row>
    <row r="31" spans="1:35" s="269" customFormat="1" ht="13.5" customHeight="1" x14ac:dyDescent="0.2">
      <c r="A31" s="10" t="s">
        <v>208</v>
      </c>
      <c r="B31" s="12" t="s">
        <v>33</v>
      </c>
      <c r="C31" s="266" t="s">
        <v>375</v>
      </c>
      <c r="D31" s="249" t="s">
        <v>23</v>
      </c>
      <c r="E31" s="249">
        <v>510</v>
      </c>
      <c r="F31" s="249">
        <v>442</v>
      </c>
      <c r="J31" s="15" t="s">
        <v>919</v>
      </c>
      <c r="K31" s="15" t="s">
        <v>1213</v>
      </c>
      <c r="L31" s="249" t="s">
        <v>29</v>
      </c>
      <c r="M31" s="249" t="s">
        <v>936</v>
      </c>
      <c r="N31" s="249" t="s">
        <v>3</v>
      </c>
      <c r="O31" s="249">
        <v>2007</v>
      </c>
      <c r="P31" s="249">
        <v>2027</v>
      </c>
      <c r="Q31" s="266" t="s">
        <v>280</v>
      </c>
      <c r="R31" s="266"/>
      <c r="S31" s="127"/>
      <c r="T31" s="266" t="s">
        <v>388</v>
      </c>
      <c r="U31" s="15" t="s">
        <v>379</v>
      </c>
      <c r="V31" s="266" t="s">
        <v>754</v>
      </c>
      <c r="W31" s="266" t="s">
        <v>755</v>
      </c>
      <c r="X31" s="10" t="s">
        <v>164</v>
      </c>
      <c r="Y31" s="266"/>
      <c r="Z31" s="266"/>
      <c r="AA31" s="266"/>
      <c r="AB31" s="266"/>
      <c r="AC31" s="266"/>
      <c r="AD31" s="266"/>
      <c r="AE31" s="268"/>
      <c r="AI31" s="270"/>
    </row>
    <row r="32" spans="1:35" s="269" customFormat="1" ht="13.5" customHeight="1" x14ac:dyDescent="0.2">
      <c r="A32" s="10" t="s">
        <v>210</v>
      </c>
      <c r="B32" s="12" t="s">
        <v>34</v>
      </c>
      <c r="C32" s="266" t="s">
        <v>375</v>
      </c>
      <c r="D32" s="249" t="s">
        <v>23</v>
      </c>
      <c r="E32" s="249">
        <v>510</v>
      </c>
      <c r="F32" s="249">
        <v>442</v>
      </c>
      <c r="J32" s="15" t="s">
        <v>932</v>
      </c>
      <c r="K32" s="15" t="s">
        <v>1208</v>
      </c>
      <c r="L32" s="249" t="s">
        <v>29</v>
      </c>
      <c r="M32" s="249" t="s">
        <v>938</v>
      </c>
      <c r="N32" s="249" t="s">
        <v>3</v>
      </c>
      <c r="O32" s="249">
        <v>2008</v>
      </c>
      <c r="P32" s="249">
        <v>2028</v>
      </c>
      <c r="Q32" s="266" t="s">
        <v>280</v>
      </c>
      <c r="R32" s="266"/>
      <c r="S32" s="127"/>
      <c r="T32" s="266" t="s">
        <v>388</v>
      </c>
      <c r="U32" s="15" t="s">
        <v>379</v>
      </c>
      <c r="V32" s="266" t="s">
        <v>939</v>
      </c>
      <c r="W32" s="269" t="s">
        <v>940</v>
      </c>
      <c r="X32" s="10" t="s">
        <v>164</v>
      </c>
      <c r="Y32" s="266"/>
      <c r="Z32" s="266"/>
      <c r="AA32" s="266"/>
      <c r="AB32" s="266"/>
      <c r="AC32" s="266"/>
      <c r="AD32" s="266"/>
      <c r="AE32" s="268"/>
      <c r="AI32" s="270"/>
    </row>
    <row r="33" spans="1:35" s="269" customFormat="1" ht="13.5" customHeight="1" x14ac:dyDescent="0.2">
      <c r="A33" s="10" t="s">
        <v>286</v>
      </c>
      <c r="B33" s="12" t="s">
        <v>283</v>
      </c>
      <c r="C33" s="266" t="s">
        <v>375</v>
      </c>
      <c r="D33" s="249" t="s">
        <v>23</v>
      </c>
      <c r="E33" s="249">
        <v>510</v>
      </c>
      <c r="F33" s="249">
        <v>440</v>
      </c>
      <c r="J33" s="15" t="s">
        <v>921</v>
      </c>
      <c r="K33" s="15" t="s">
        <v>1213</v>
      </c>
      <c r="L33" s="155" t="s">
        <v>924</v>
      </c>
      <c r="M33" s="249" t="s">
        <v>359</v>
      </c>
      <c r="N33" s="249" t="s">
        <v>3</v>
      </c>
      <c r="O33" s="249">
        <v>2016</v>
      </c>
      <c r="P33" s="249">
        <v>2036</v>
      </c>
      <c r="Q33" s="266" t="s">
        <v>280</v>
      </c>
      <c r="R33" s="266"/>
      <c r="S33" s="127"/>
      <c r="T33" s="266" t="s">
        <v>387</v>
      </c>
      <c r="U33" s="15" t="s">
        <v>379</v>
      </c>
      <c r="V33" s="266" t="s">
        <v>706</v>
      </c>
      <c r="W33" s="266" t="s">
        <v>707</v>
      </c>
      <c r="X33" s="10" t="s">
        <v>164</v>
      </c>
      <c r="Y33" s="266"/>
      <c r="Z33" s="266"/>
      <c r="AA33" s="266"/>
      <c r="AB33" s="266"/>
      <c r="AC33" s="266"/>
      <c r="AD33" s="266"/>
      <c r="AE33" s="268"/>
      <c r="AI33" s="270"/>
    </row>
    <row r="34" spans="1:35" s="269" customFormat="1" ht="13.5" customHeight="1" x14ac:dyDescent="0.2">
      <c r="A34" s="10" t="s">
        <v>287</v>
      </c>
      <c r="B34" s="12" t="s">
        <v>284</v>
      </c>
      <c r="C34" s="266" t="s">
        <v>375</v>
      </c>
      <c r="D34" s="249" t="s">
        <v>23</v>
      </c>
      <c r="E34" s="249">
        <v>510</v>
      </c>
      <c r="F34" s="249">
        <v>440</v>
      </c>
      <c r="J34" s="15" t="s">
        <v>921</v>
      </c>
      <c r="K34" s="15" t="s">
        <v>1213</v>
      </c>
      <c r="L34" s="15" t="s">
        <v>924</v>
      </c>
      <c r="M34" s="249" t="s">
        <v>360</v>
      </c>
      <c r="N34" s="249" t="s">
        <v>3</v>
      </c>
      <c r="O34" s="249">
        <v>2016</v>
      </c>
      <c r="P34" s="249">
        <v>2036</v>
      </c>
      <c r="Q34" s="266" t="s">
        <v>280</v>
      </c>
      <c r="R34" s="266"/>
      <c r="S34" s="127"/>
      <c r="T34" s="266" t="s">
        <v>387</v>
      </c>
      <c r="U34" s="15" t="s">
        <v>379</v>
      </c>
      <c r="V34" s="266" t="s">
        <v>708</v>
      </c>
      <c r="W34" s="266" t="s">
        <v>709</v>
      </c>
      <c r="X34" s="10" t="s">
        <v>164</v>
      </c>
      <c r="Y34" s="266"/>
      <c r="Z34" s="266"/>
      <c r="AA34" s="266"/>
      <c r="AB34" s="266"/>
      <c r="AC34" s="266"/>
      <c r="AD34" s="266"/>
      <c r="AE34" s="268"/>
      <c r="AI34" s="270"/>
    </row>
    <row r="35" spans="1:35" s="269" customFormat="1" ht="13.5" customHeight="1" x14ac:dyDescent="0.2">
      <c r="A35" s="10" t="s">
        <v>211</v>
      </c>
      <c r="B35" s="27" t="s">
        <v>35</v>
      </c>
      <c r="C35" s="266" t="s">
        <v>376</v>
      </c>
      <c r="D35" s="15" t="s">
        <v>23</v>
      </c>
      <c r="E35" s="15">
        <v>210</v>
      </c>
      <c r="F35" s="15">
        <v>180</v>
      </c>
      <c r="J35" s="15">
        <v>245</v>
      </c>
      <c r="K35" s="15" t="s">
        <v>1212</v>
      </c>
      <c r="L35" s="15" t="s">
        <v>36</v>
      </c>
      <c r="M35" s="15" t="s">
        <v>467</v>
      </c>
      <c r="N35" s="15" t="s">
        <v>3</v>
      </c>
      <c r="O35" s="15">
        <v>2002</v>
      </c>
      <c r="P35" s="195">
        <v>2022</v>
      </c>
      <c r="Q35" s="266" t="s">
        <v>280</v>
      </c>
      <c r="R35" s="266"/>
      <c r="S35" s="127"/>
      <c r="T35" s="266" t="s">
        <v>387</v>
      </c>
      <c r="U35" s="15" t="s">
        <v>379</v>
      </c>
      <c r="V35" s="266" t="s">
        <v>757</v>
      </c>
      <c r="W35" s="266" t="s">
        <v>711</v>
      </c>
      <c r="X35" s="10" t="s">
        <v>164</v>
      </c>
      <c r="Y35" s="266"/>
      <c r="Z35" s="266"/>
      <c r="AA35" s="266"/>
      <c r="AB35" s="266"/>
      <c r="AC35" s="266"/>
      <c r="AD35" s="266"/>
      <c r="AE35" s="268"/>
      <c r="AI35" s="270"/>
    </row>
    <row r="36" spans="1:35" s="269" customFormat="1" ht="13.5" customHeight="1" x14ac:dyDescent="0.2">
      <c r="A36" s="10" t="s">
        <v>212</v>
      </c>
      <c r="B36" s="27" t="s">
        <v>125</v>
      </c>
      <c r="C36" s="266" t="s">
        <v>376</v>
      </c>
      <c r="D36" s="15" t="s">
        <v>124</v>
      </c>
      <c r="E36" s="15">
        <v>210</v>
      </c>
      <c r="F36" s="15">
        <v>170</v>
      </c>
      <c r="J36" s="15">
        <v>230</v>
      </c>
      <c r="K36" s="15" t="s">
        <v>1212</v>
      </c>
      <c r="L36" s="15" t="s">
        <v>128</v>
      </c>
      <c r="M36" s="15" t="s">
        <v>935</v>
      </c>
      <c r="N36" s="266" t="s">
        <v>3</v>
      </c>
      <c r="O36" s="15">
        <v>2011</v>
      </c>
      <c r="P36" s="15">
        <f>O36+20</f>
        <v>2031</v>
      </c>
      <c r="Q36" s="266" t="s">
        <v>280</v>
      </c>
      <c r="R36" s="266"/>
      <c r="S36" s="266" t="s">
        <v>1063</v>
      </c>
      <c r="T36" s="266" t="s">
        <v>387</v>
      </c>
      <c r="U36" s="15" t="s">
        <v>379</v>
      </c>
      <c r="V36" s="274" t="s">
        <v>744</v>
      </c>
      <c r="W36" s="274" t="s">
        <v>745</v>
      </c>
      <c r="X36" s="10" t="s">
        <v>164</v>
      </c>
      <c r="Y36" s="266"/>
      <c r="Z36" s="266"/>
      <c r="AA36" s="266"/>
      <c r="AB36" s="266"/>
      <c r="AC36" s="266"/>
      <c r="AD36" s="266"/>
      <c r="AE36" s="266" t="s">
        <v>415</v>
      </c>
      <c r="AI36" s="270"/>
    </row>
    <row r="37" spans="1:35" x14ac:dyDescent="0.2">
      <c r="A37" s="19"/>
      <c r="B37" s="19"/>
      <c r="C37" s="19"/>
      <c r="D37" s="19"/>
      <c r="E37" s="19"/>
      <c r="F37" s="19"/>
      <c r="G37" s="19"/>
      <c r="H37" s="19"/>
      <c r="I37" s="19"/>
      <c r="J37" s="19"/>
      <c r="K37" s="19"/>
      <c r="L37" s="16"/>
      <c r="M37" s="16"/>
      <c r="N37" s="19"/>
      <c r="O37" s="19"/>
      <c r="P37" s="19"/>
      <c r="Q37" s="19"/>
      <c r="R37" s="19"/>
      <c r="S37" s="19"/>
      <c r="T37" s="19"/>
      <c r="U37" s="19"/>
      <c r="V37" s="19"/>
      <c r="W37" s="181" t="s">
        <v>887</v>
      </c>
      <c r="X37" s="19"/>
      <c r="Y37" s="19"/>
      <c r="Z37" s="19"/>
      <c r="AA37" s="19"/>
      <c r="AB37" s="19"/>
      <c r="AC37" s="19"/>
      <c r="AD37" s="19"/>
      <c r="AH37" s="19"/>
      <c r="AI37" s="21"/>
    </row>
    <row r="38" spans="1:35" x14ac:dyDescent="0.2">
      <c r="E38" s="19"/>
      <c r="F38" s="19"/>
      <c r="G38" s="19"/>
      <c r="H38" s="19"/>
      <c r="I38" s="19"/>
      <c r="J38" s="19"/>
      <c r="K38" s="19"/>
      <c r="Q38" s="19"/>
      <c r="R38" s="19"/>
      <c r="S38" s="19"/>
      <c r="T38" s="19"/>
      <c r="U38" s="19"/>
      <c r="V38" s="19"/>
      <c r="W38" s="19"/>
      <c r="X38" s="19"/>
      <c r="Y38" s="19"/>
      <c r="Z38" s="19"/>
      <c r="AA38" s="19"/>
      <c r="AB38" s="19"/>
      <c r="AC38" s="19"/>
      <c r="AD38" s="19"/>
      <c r="AF38" s="19"/>
      <c r="AG38" s="19"/>
      <c r="AH38" s="19"/>
      <c r="AI38" s="21"/>
    </row>
    <row r="39" spans="1:35" ht="12.75" customHeight="1" x14ac:dyDescent="0.2">
      <c r="A39" s="46" t="s">
        <v>954</v>
      </c>
      <c r="B39" s="46" t="s">
        <v>953</v>
      </c>
      <c r="C39" s="46" t="s">
        <v>952</v>
      </c>
      <c r="D39" s="46" t="s">
        <v>162</v>
      </c>
      <c r="E39" s="19"/>
      <c r="H39" s="336"/>
      <c r="I39" s="336"/>
      <c r="J39" s="291"/>
      <c r="K39" s="407" t="s">
        <v>1220</v>
      </c>
      <c r="L39" s="407"/>
      <c r="M39" s="407"/>
      <c r="N39" s="407"/>
      <c r="O39" s="407"/>
      <c r="P39" s="407"/>
      <c r="S39" s="224"/>
      <c r="T39" s="395" t="s">
        <v>1100</v>
      </c>
      <c r="U39" s="404"/>
      <c r="V39" s="404"/>
      <c r="W39" s="396"/>
      <c r="X39" s="117" t="s">
        <v>1101</v>
      </c>
    </row>
    <row r="40" spans="1:35" x14ac:dyDescent="0.2">
      <c r="A40" s="41" t="s">
        <v>696</v>
      </c>
      <c r="B40" s="133" t="s">
        <v>968</v>
      </c>
      <c r="C40" s="14">
        <v>15</v>
      </c>
      <c r="D40" s="15">
        <v>2020</v>
      </c>
      <c r="E40" s="19"/>
      <c r="F40" s="147"/>
      <c r="G40" s="336"/>
      <c r="H40" s="336"/>
      <c r="I40" s="336"/>
      <c r="J40" s="336"/>
      <c r="K40" s="407"/>
      <c r="L40" s="407"/>
      <c r="M40" s="407"/>
      <c r="N40" s="407"/>
      <c r="O40" s="407"/>
      <c r="P40" s="407"/>
      <c r="S40" s="224"/>
      <c r="T40" s="218">
        <v>1</v>
      </c>
      <c r="U40" s="409" t="s">
        <v>1065</v>
      </c>
      <c r="V40" s="409"/>
      <c r="W40" s="409"/>
      <c r="X40" s="14" t="s">
        <v>1083</v>
      </c>
    </row>
    <row r="41" spans="1:35" x14ac:dyDescent="0.2">
      <c r="A41" s="41" t="s">
        <v>696</v>
      </c>
      <c r="B41" s="133" t="s">
        <v>969</v>
      </c>
      <c r="C41" s="14">
        <v>15</v>
      </c>
      <c r="D41" s="15">
        <v>2020</v>
      </c>
      <c r="F41" s="147"/>
      <c r="G41" s="336"/>
      <c r="H41" s="336"/>
      <c r="I41" s="336"/>
      <c r="J41" s="336"/>
      <c r="K41" s="407"/>
      <c r="L41" s="407"/>
      <c r="M41" s="407"/>
      <c r="N41" s="407"/>
      <c r="O41" s="407"/>
      <c r="P41" s="407"/>
      <c r="S41" s="224"/>
      <c r="T41" s="218">
        <v>2</v>
      </c>
      <c r="U41" s="409" t="s">
        <v>1068</v>
      </c>
      <c r="V41" s="409"/>
      <c r="W41" s="409"/>
      <c r="X41" s="14" t="s">
        <v>1083</v>
      </c>
    </row>
    <row r="42" spans="1:35" x14ac:dyDescent="0.2">
      <c r="A42" s="41" t="s">
        <v>696</v>
      </c>
      <c r="B42" s="133" t="s">
        <v>970</v>
      </c>
      <c r="C42" s="14">
        <v>10</v>
      </c>
      <c r="D42" s="15">
        <v>2020</v>
      </c>
      <c r="F42" s="147"/>
      <c r="G42" s="336"/>
      <c r="H42" s="336"/>
      <c r="I42" s="336"/>
      <c r="J42" s="336"/>
      <c r="K42" s="407"/>
      <c r="L42" s="407"/>
      <c r="M42" s="407"/>
      <c r="N42" s="407"/>
      <c r="O42" s="407"/>
      <c r="P42" s="407"/>
      <c r="S42" s="224"/>
      <c r="T42" s="218">
        <v>3</v>
      </c>
      <c r="U42" s="409" t="s">
        <v>1067</v>
      </c>
      <c r="V42" s="409"/>
      <c r="W42" s="409"/>
      <c r="X42" s="14" t="s">
        <v>1083</v>
      </c>
    </row>
    <row r="43" spans="1:35" x14ac:dyDescent="0.2">
      <c r="A43" s="41" t="s">
        <v>696</v>
      </c>
      <c r="B43" s="133" t="s">
        <v>971</v>
      </c>
      <c r="C43" s="14">
        <v>10</v>
      </c>
      <c r="D43" s="15">
        <v>2020</v>
      </c>
      <c r="F43" s="147"/>
      <c r="G43" s="336"/>
      <c r="H43" s="336"/>
      <c r="I43" s="336"/>
      <c r="J43" s="336"/>
      <c r="K43" s="407"/>
      <c r="L43" s="407"/>
      <c r="M43" s="407"/>
      <c r="N43" s="407"/>
      <c r="O43" s="407"/>
      <c r="P43" s="407"/>
      <c r="S43" s="224"/>
      <c r="T43" s="218">
        <v>4</v>
      </c>
      <c r="U43" s="409" t="s">
        <v>1066</v>
      </c>
      <c r="V43" s="409"/>
      <c r="W43" s="409"/>
      <c r="X43" s="14" t="s">
        <v>1083</v>
      </c>
    </row>
    <row r="44" spans="1:35" x14ac:dyDescent="0.2">
      <c r="A44" s="41" t="s">
        <v>696</v>
      </c>
      <c r="B44" s="133" t="s">
        <v>972</v>
      </c>
      <c r="C44" s="14">
        <v>10</v>
      </c>
      <c r="D44" s="15">
        <v>2020</v>
      </c>
      <c r="E44" s="185"/>
      <c r="F44" s="147"/>
      <c r="G44" s="336"/>
      <c r="H44" s="336"/>
      <c r="I44" s="336"/>
      <c r="J44" s="336"/>
      <c r="K44" s="407"/>
      <c r="L44" s="407"/>
      <c r="M44" s="407"/>
      <c r="N44" s="407"/>
      <c r="O44" s="407"/>
      <c r="P44" s="407"/>
      <c r="S44" s="224"/>
      <c r="T44" s="218">
        <v>5</v>
      </c>
      <c r="U44" s="409" t="s">
        <v>1069</v>
      </c>
      <c r="V44" s="409"/>
      <c r="W44" s="409"/>
      <c r="X44" s="14" t="s">
        <v>1084</v>
      </c>
    </row>
    <row r="45" spans="1:35" x14ac:dyDescent="0.2">
      <c r="A45" s="41" t="s">
        <v>696</v>
      </c>
      <c r="B45" s="133" t="s">
        <v>973</v>
      </c>
      <c r="C45" s="14">
        <v>10</v>
      </c>
      <c r="D45" s="15">
        <v>2020</v>
      </c>
      <c r="E45" s="185"/>
      <c r="F45" s="147"/>
      <c r="G45" s="336"/>
      <c r="H45" s="336"/>
      <c r="I45" s="336"/>
      <c r="J45" s="336"/>
      <c r="K45" s="407"/>
      <c r="L45" s="407"/>
      <c r="M45" s="407"/>
      <c r="N45" s="407"/>
      <c r="O45" s="407"/>
      <c r="P45" s="407"/>
      <c r="S45" s="224"/>
      <c r="T45" s="218">
        <v>6</v>
      </c>
      <c r="U45" s="409" t="s">
        <v>1064</v>
      </c>
      <c r="V45" s="409"/>
      <c r="W45" s="409"/>
      <c r="X45" s="14" t="s">
        <v>1084</v>
      </c>
    </row>
    <row r="46" spans="1:35" x14ac:dyDescent="0.2">
      <c r="A46" s="41" t="s">
        <v>696</v>
      </c>
      <c r="B46" s="133" t="s">
        <v>974</v>
      </c>
      <c r="C46" s="14">
        <v>10</v>
      </c>
      <c r="D46" s="15">
        <v>2020</v>
      </c>
      <c r="E46" s="185"/>
      <c r="F46" s="147"/>
      <c r="G46" s="336"/>
      <c r="H46" s="336"/>
      <c r="I46" s="336"/>
      <c r="J46" s="336"/>
      <c r="K46" s="407"/>
      <c r="L46" s="407"/>
      <c r="M46" s="407"/>
      <c r="N46" s="407"/>
      <c r="O46" s="407"/>
      <c r="P46" s="407"/>
      <c r="S46" s="224"/>
      <c r="T46" s="218">
        <v>7</v>
      </c>
      <c r="U46" s="409" t="s">
        <v>1070</v>
      </c>
      <c r="V46" s="409"/>
      <c r="W46" s="409"/>
      <c r="X46" s="14" t="s">
        <v>1084</v>
      </c>
    </row>
    <row r="47" spans="1:35" x14ac:dyDescent="0.2">
      <c r="A47" s="219"/>
      <c r="B47" s="220"/>
      <c r="C47" s="31"/>
      <c r="D47" s="38"/>
      <c r="E47" s="185"/>
      <c r="F47" s="147"/>
      <c r="G47" s="336"/>
      <c r="H47" s="336"/>
      <c r="I47" s="336"/>
      <c r="J47" s="336"/>
      <c r="K47" s="336"/>
      <c r="L47" s="336"/>
      <c r="M47" s="336"/>
    </row>
    <row r="48" spans="1:35" x14ac:dyDescent="0.2">
      <c r="A48" s="219"/>
      <c r="B48" s="220"/>
      <c r="C48" s="31"/>
      <c r="D48" s="38"/>
      <c r="E48" s="185"/>
    </row>
    <row r="56" spans="12:15" x14ac:dyDescent="0.2">
      <c r="O56" s="7"/>
    </row>
    <row r="58" spans="12:15" x14ac:dyDescent="0.2">
      <c r="L58" s="2"/>
    </row>
  </sheetData>
  <mergeCells count="20">
    <mergeCell ref="Y4:AD4"/>
    <mergeCell ref="T39:W39"/>
    <mergeCell ref="U44:W44"/>
    <mergeCell ref="U45:W45"/>
    <mergeCell ref="U46:W46"/>
    <mergeCell ref="E14:F14"/>
    <mergeCell ref="U40:W40"/>
    <mergeCell ref="U41:W41"/>
    <mergeCell ref="U42:W42"/>
    <mergeCell ref="U43:W43"/>
    <mergeCell ref="K39:P46"/>
    <mergeCell ref="E12:F12"/>
    <mergeCell ref="E13:F13"/>
    <mergeCell ref="E10:F10"/>
    <mergeCell ref="E5:F5"/>
    <mergeCell ref="E6:F6"/>
    <mergeCell ref="E7:F7"/>
    <mergeCell ref="E8:F8"/>
    <mergeCell ref="E9:F9"/>
    <mergeCell ref="E11:F11"/>
  </mergeCells>
  <phoneticPr fontId="8" type="noConversion"/>
  <pageMargins left="0.7" right="0.7" top="0.75" bottom="0.75" header="0.3" footer="0.3"/>
  <pageSetup paperSize="8" scale="46" orientation="landscape" r:id="rId1"/>
  <headerFooter alignWithMargins="0"/>
  <ignoredErrors>
    <ignoredError sqref="P6:P14 P18"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tabColor theme="6"/>
    <pageSetUpPr fitToPage="1"/>
  </sheetPr>
  <dimension ref="A1:AG39"/>
  <sheetViews>
    <sheetView view="pageBreakPreview" zoomScale="60" zoomScaleNormal="100" workbookViewId="0">
      <selection activeCell="R6" sqref="R6"/>
    </sheetView>
  </sheetViews>
  <sheetFormatPr defaultColWidth="9.140625" defaultRowHeight="11.25" x14ac:dyDescent="0.15"/>
  <cols>
    <col min="1" max="1" width="15" style="19" customWidth="1"/>
    <col min="2" max="2" width="15.28515625" style="19" bestFit="1" customWidth="1"/>
    <col min="3" max="3" width="13.5703125" style="19" customWidth="1"/>
    <col min="4" max="4" width="12.42578125" style="19" bestFit="1" customWidth="1"/>
    <col min="5" max="5" width="8.5703125" style="19" customWidth="1"/>
    <col min="6" max="6" width="9.7109375" style="19" customWidth="1"/>
    <col min="7" max="7" width="9.7109375" style="19" hidden="1" customWidth="1"/>
    <col min="8" max="8" width="15.42578125" style="16" hidden="1" customWidth="1"/>
    <col min="9" max="9" width="19.7109375" style="16" hidden="1" customWidth="1"/>
    <col min="10" max="10" width="15.42578125" style="16" customWidth="1"/>
    <col min="11" max="11" width="13.42578125" style="16" customWidth="1"/>
    <col min="12" max="12" width="38.28515625" style="19" bestFit="1" customWidth="1"/>
    <col min="13" max="13" width="17.85546875" style="16" bestFit="1" customWidth="1"/>
    <col min="14" max="14" width="16.7109375" style="16" bestFit="1" customWidth="1"/>
    <col min="15" max="15" width="15" style="19" bestFit="1" customWidth="1"/>
    <col min="16" max="16" width="11.85546875" style="19" bestFit="1" customWidth="1"/>
    <col min="17" max="19" width="13.28515625" style="19" customWidth="1"/>
    <col min="20" max="20" width="21.140625" style="19" bestFit="1" customWidth="1"/>
    <col min="21" max="25" width="13.28515625" style="19" customWidth="1"/>
    <col min="26" max="26" width="24.7109375" style="19" customWidth="1"/>
    <col min="27" max="27" width="13.140625" style="19" bestFit="1" customWidth="1"/>
    <col min="28" max="30" width="13.140625" style="19" customWidth="1"/>
    <col min="31" max="31" width="24.5703125" style="19" bestFit="1" customWidth="1"/>
    <col min="32" max="32" width="21.140625" style="19" customWidth="1"/>
    <col min="33" max="33" width="13.28515625" style="19" bestFit="1" customWidth="1"/>
    <col min="34" max="34" width="19.42578125" style="19" customWidth="1"/>
    <col min="35" max="16384" width="9.140625" style="19"/>
  </cols>
  <sheetData>
    <row r="1" spans="1:31" s="240" customFormat="1" ht="18" x14ac:dyDescent="0.25">
      <c r="A1" s="239" t="s">
        <v>402</v>
      </c>
      <c r="D1" s="265"/>
      <c r="E1" s="265"/>
      <c r="F1" s="265"/>
      <c r="G1" s="265"/>
      <c r="H1" s="265"/>
      <c r="I1" s="265"/>
      <c r="J1" s="265"/>
      <c r="K1" s="265"/>
      <c r="L1" s="241" t="s">
        <v>404</v>
      </c>
      <c r="M1" s="265"/>
      <c r="N1" s="242" t="s">
        <v>1196</v>
      </c>
      <c r="AE1" s="33">
        <v>44442</v>
      </c>
    </row>
    <row r="2" spans="1:31" ht="15" x14ac:dyDescent="0.2">
      <c r="A2" s="1"/>
      <c r="D2" s="16"/>
      <c r="E2" s="16"/>
      <c r="F2" s="16"/>
      <c r="G2" s="16"/>
      <c r="L2" s="54"/>
      <c r="N2" s="169"/>
      <c r="O2" s="172"/>
      <c r="P2" s="172"/>
      <c r="AE2" s="252"/>
    </row>
    <row r="3" spans="1:31" ht="15" x14ac:dyDescent="0.2">
      <c r="A3" s="275" t="s">
        <v>48</v>
      </c>
      <c r="D3" s="16"/>
      <c r="E3" s="16"/>
      <c r="F3" s="16"/>
      <c r="G3" s="16"/>
      <c r="L3" s="54"/>
      <c r="N3" s="169" t="s">
        <v>874</v>
      </c>
      <c r="O3" s="172" t="s">
        <v>875</v>
      </c>
      <c r="P3" s="172" t="s">
        <v>49</v>
      </c>
      <c r="AE3" s="252"/>
    </row>
    <row r="4" spans="1:31" x14ac:dyDescent="0.15">
      <c r="C4" s="16"/>
      <c r="D4" s="16"/>
      <c r="E4" s="16"/>
      <c r="F4" s="16"/>
      <c r="G4" s="16"/>
      <c r="L4" s="22"/>
      <c r="O4" s="52"/>
      <c r="Y4" s="392" t="s">
        <v>1203</v>
      </c>
      <c r="Z4" s="393"/>
      <c r="AA4" s="393"/>
      <c r="AB4" s="393"/>
      <c r="AC4" s="393"/>
      <c r="AD4" s="394"/>
    </row>
    <row r="5" spans="1:31" ht="51" x14ac:dyDescent="0.2">
      <c r="A5" s="45" t="s">
        <v>160</v>
      </c>
      <c r="B5" s="46" t="s">
        <v>368</v>
      </c>
      <c r="C5" s="47" t="s">
        <v>369</v>
      </c>
      <c r="D5" s="46" t="s">
        <v>370</v>
      </c>
      <c r="E5" s="397" t="s">
        <v>1241</v>
      </c>
      <c r="F5" s="398"/>
      <c r="G5" s="314" t="s">
        <v>1237</v>
      </c>
      <c r="H5" s="51" t="s">
        <v>1233</v>
      </c>
      <c r="I5" s="48" t="s">
        <v>1234</v>
      </c>
      <c r="J5" s="51" t="s">
        <v>1235</v>
      </c>
      <c r="K5" s="258" t="s">
        <v>1217</v>
      </c>
      <c r="L5" s="45" t="s">
        <v>73</v>
      </c>
      <c r="M5" s="49" t="s">
        <v>161</v>
      </c>
      <c r="N5" s="45" t="s">
        <v>371</v>
      </c>
      <c r="O5" s="50" t="s">
        <v>162</v>
      </c>
      <c r="P5" s="247" t="s">
        <v>1197</v>
      </c>
      <c r="Q5" s="51" t="s">
        <v>372</v>
      </c>
      <c r="R5" s="337" t="s">
        <v>1254</v>
      </c>
      <c r="S5" s="51" t="s">
        <v>373</v>
      </c>
      <c r="T5" s="51" t="s">
        <v>374</v>
      </c>
      <c r="U5" s="211" t="s">
        <v>1048</v>
      </c>
      <c r="V5" s="51" t="s">
        <v>470</v>
      </c>
      <c r="W5" s="51" t="s">
        <v>469</v>
      </c>
      <c r="X5" s="45" t="s">
        <v>163</v>
      </c>
      <c r="Y5" s="261" t="s">
        <v>1198</v>
      </c>
      <c r="Z5" s="261" t="s">
        <v>1199</v>
      </c>
      <c r="AA5" s="261" t="s">
        <v>1200</v>
      </c>
      <c r="AB5" s="261" t="s">
        <v>1201</v>
      </c>
      <c r="AC5" s="261" t="s">
        <v>1202</v>
      </c>
      <c r="AD5" s="261" t="s">
        <v>1431</v>
      </c>
      <c r="AE5" s="58" t="s">
        <v>383</v>
      </c>
    </row>
    <row r="6" spans="1:31" x14ac:dyDescent="0.15">
      <c r="A6" s="15" t="s">
        <v>217</v>
      </c>
      <c r="B6" s="13" t="s">
        <v>127</v>
      </c>
      <c r="C6" s="250" t="s">
        <v>375</v>
      </c>
      <c r="D6" s="250" t="s">
        <v>126</v>
      </c>
      <c r="E6" s="402">
        <v>5</v>
      </c>
      <c r="F6" s="401"/>
      <c r="G6" s="293">
        <v>4200</v>
      </c>
      <c r="H6" s="250">
        <v>3100</v>
      </c>
      <c r="I6" s="315">
        <f>SUM((E6*1250)+(G6/1000*1330))</f>
        <v>11836</v>
      </c>
      <c r="J6" s="250">
        <f>CEILING(H6+I6,100)</f>
        <v>15000</v>
      </c>
      <c r="K6" s="127"/>
      <c r="L6" s="244" t="s">
        <v>16</v>
      </c>
      <c r="M6" s="250" t="s">
        <v>130</v>
      </c>
      <c r="N6" s="250" t="s">
        <v>49</v>
      </c>
      <c r="O6" s="244">
        <v>2011</v>
      </c>
      <c r="P6" s="250">
        <f>O6+13</f>
        <v>2024</v>
      </c>
      <c r="Q6" s="8" t="s">
        <v>280</v>
      </c>
      <c r="R6" s="8"/>
      <c r="S6" s="8" t="s">
        <v>378</v>
      </c>
      <c r="T6" s="8" t="s">
        <v>387</v>
      </c>
      <c r="U6" s="113"/>
      <c r="V6" s="113"/>
      <c r="W6" s="113"/>
      <c r="X6" s="250" t="s">
        <v>164</v>
      </c>
      <c r="Y6" s="8"/>
      <c r="Z6" s="8"/>
      <c r="AA6" s="8"/>
      <c r="AB6" s="8"/>
      <c r="AC6" s="8"/>
      <c r="AD6" s="8"/>
      <c r="AE6" s="56"/>
    </row>
    <row r="7" spans="1:31" x14ac:dyDescent="0.15">
      <c r="A7" s="15" t="s">
        <v>293</v>
      </c>
      <c r="B7" s="13" t="s">
        <v>290</v>
      </c>
      <c r="C7" s="250" t="s">
        <v>375</v>
      </c>
      <c r="D7" s="250" t="s">
        <v>1</v>
      </c>
      <c r="E7" s="400">
        <v>7</v>
      </c>
      <c r="F7" s="401"/>
      <c r="G7" s="293">
        <v>3000</v>
      </c>
      <c r="H7" s="250">
        <v>2725</v>
      </c>
      <c r="I7" s="315">
        <f t="shared" ref="I7:I10" si="0">SUM((E7*1250)+(G7/1000*1330))</f>
        <v>12740</v>
      </c>
      <c r="J7" s="250">
        <f t="shared" ref="J7:J10" si="1">CEILING(H7+I7,100)</f>
        <v>15500</v>
      </c>
      <c r="K7" s="127"/>
      <c r="L7" s="250" t="s">
        <v>349</v>
      </c>
      <c r="M7" s="250" t="s">
        <v>353</v>
      </c>
      <c r="N7" s="250" t="s">
        <v>49</v>
      </c>
      <c r="O7" s="250">
        <v>2016</v>
      </c>
      <c r="P7" s="250">
        <v>2029</v>
      </c>
      <c r="Q7" s="8" t="s">
        <v>381</v>
      </c>
      <c r="R7" s="43" t="s">
        <v>1432</v>
      </c>
      <c r="S7" s="8" t="s">
        <v>378</v>
      </c>
      <c r="T7" s="8" t="s">
        <v>387</v>
      </c>
      <c r="U7" s="113"/>
      <c r="V7" s="113"/>
      <c r="W7" s="113"/>
      <c r="X7" s="250" t="s">
        <v>164</v>
      </c>
      <c r="Y7" s="8"/>
      <c r="Z7" s="8"/>
      <c r="AA7" s="8"/>
      <c r="AB7" s="8"/>
      <c r="AC7" s="8"/>
      <c r="AD7" s="8"/>
      <c r="AE7" s="56"/>
    </row>
    <row r="8" spans="1:31" x14ac:dyDescent="0.15">
      <c r="A8" s="15" t="s">
        <v>291</v>
      </c>
      <c r="B8" s="13" t="s">
        <v>288</v>
      </c>
      <c r="C8" s="250" t="s">
        <v>375</v>
      </c>
      <c r="D8" s="250" t="s">
        <v>1</v>
      </c>
      <c r="E8" s="400">
        <v>7</v>
      </c>
      <c r="F8" s="401"/>
      <c r="G8" s="293">
        <v>3000</v>
      </c>
      <c r="H8" s="250">
        <v>2725</v>
      </c>
      <c r="I8" s="315">
        <f t="shared" si="0"/>
        <v>12740</v>
      </c>
      <c r="J8" s="250">
        <f t="shared" si="1"/>
        <v>15500</v>
      </c>
      <c r="K8" s="127"/>
      <c r="L8" s="250" t="s">
        <v>349</v>
      </c>
      <c r="M8" s="250" t="s">
        <v>351</v>
      </c>
      <c r="N8" s="250" t="s">
        <v>49</v>
      </c>
      <c r="O8" s="250">
        <v>2016</v>
      </c>
      <c r="P8" s="250">
        <v>2029</v>
      </c>
      <c r="Q8" s="8" t="s">
        <v>381</v>
      </c>
      <c r="R8" s="43" t="s">
        <v>1432</v>
      </c>
      <c r="S8" s="8" t="s">
        <v>378</v>
      </c>
      <c r="T8" s="8" t="s">
        <v>387</v>
      </c>
      <c r="U8" s="113"/>
      <c r="V8" s="113"/>
      <c r="W8" s="113"/>
      <c r="X8" s="250" t="s">
        <v>164</v>
      </c>
      <c r="Y8" s="8"/>
      <c r="Z8" s="8"/>
      <c r="AA8" s="8"/>
      <c r="AB8" s="8"/>
      <c r="AC8" s="8"/>
      <c r="AD8" s="8"/>
      <c r="AE8" s="56"/>
    </row>
    <row r="9" spans="1:31" x14ac:dyDescent="0.15">
      <c r="A9" s="15" t="s">
        <v>292</v>
      </c>
      <c r="B9" s="13" t="s">
        <v>289</v>
      </c>
      <c r="C9" s="250" t="s">
        <v>375</v>
      </c>
      <c r="D9" s="250" t="s">
        <v>1</v>
      </c>
      <c r="E9" s="400">
        <v>7</v>
      </c>
      <c r="F9" s="401"/>
      <c r="G9" s="293">
        <v>3000</v>
      </c>
      <c r="H9" s="250">
        <v>2725</v>
      </c>
      <c r="I9" s="315">
        <f t="shared" si="0"/>
        <v>12740</v>
      </c>
      <c r="J9" s="250">
        <f t="shared" si="1"/>
        <v>15500</v>
      </c>
      <c r="K9" s="127"/>
      <c r="L9" s="250" t="s">
        <v>349</v>
      </c>
      <c r="M9" s="250" t="s">
        <v>352</v>
      </c>
      <c r="N9" s="250" t="s">
        <v>49</v>
      </c>
      <c r="O9" s="250">
        <v>2016</v>
      </c>
      <c r="P9" s="250">
        <v>2029</v>
      </c>
      <c r="Q9" s="8" t="s">
        <v>381</v>
      </c>
      <c r="R9" s="43" t="s">
        <v>1432</v>
      </c>
      <c r="S9" s="8" t="s">
        <v>378</v>
      </c>
      <c r="T9" s="8" t="s">
        <v>387</v>
      </c>
      <c r="U9" s="113"/>
      <c r="V9" s="113"/>
      <c r="W9" s="113"/>
      <c r="X9" s="250" t="s">
        <v>164</v>
      </c>
      <c r="Y9" s="8"/>
      <c r="Z9" s="8"/>
      <c r="AA9" s="8"/>
      <c r="AB9" s="8"/>
      <c r="AC9" s="8"/>
      <c r="AD9" s="8"/>
      <c r="AE9" s="56"/>
    </row>
    <row r="10" spans="1:31" x14ac:dyDescent="0.15">
      <c r="A10" s="15" t="s">
        <v>218</v>
      </c>
      <c r="B10" s="13" t="s">
        <v>50</v>
      </c>
      <c r="C10" s="250" t="s">
        <v>375</v>
      </c>
      <c r="D10" s="250" t="s">
        <v>1</v>
      </c>
      <c r="E10" s="402">
        <v>7</v>
      </c>
      <c r="F10" s="401"/>
      <c r="G10" s="293">
        <v>3000</v>
      </c>
      <c r="H10" s="250">
        <v>2353</v>
      </c>
      <c r="I10" s="315">
        <f t="shared" si="0"/>
        <v>12740</v>
      </c>
      <c r="J10" s="250">
        <f t="shared" si="1"/>
        <v>15100</v>
      </c>
      <c r="K10" s="127"/>
      <c r="L10" s="250" t="s">
        <v>52</v>
      </c>
      <c r="M10" s="250" t="s">
        <v>51</v>
      </c>
      <c r="N10" s="250" t="s">
        <v>49</v>
      </c>
      <c r="O10" s="250">
        <v>2009</v>
      </c>
      <c r="P10" s="250">
        <v>2022</v>
      </c>
      <c r="Q10" s="8" t="s">
        <v>381</v>
      </c>
      <c r="R10" s="43" t="s">
        <v>1432</v>
      </c>
      <c r="S10" s="8" t="s">
        <v>378</v>
      </c>
      <c r="T10" s="8" t="s">
        <v>387</v>
      </c>
      <c r="U10" s="113"/>
      <c r="V10" s="113"/>
      <c r="W10" s="113"/>
      <c r="X10" s="250" t="s">
        <v>164</v>
      </c>
      <c r="Y10" s="8"/>
      <c r="Z10" s="8"/>
      <c r="AA10" s="8"/>
      <c r="AB10" s="8"/>
      <c r="AC10" s="8"/>
      <c r="AD10" s="8"/>
      <c r="AE10" s="56"/>
    </row>
    <row r="11" spans="1:31" ht="22.5" x14ac:dyDescent="0.15">
      <c r="A11" s="119"/>
      <c r="B11" s="125"/>
      <c r="C11" s="119"/>
      <c r="D11" s="119"/>
      <c r="E11" s="276" t="s">
        <v>241</v>
      </c>
      <c r="F11" s="276" t="s">
        <v>242</v>
      </c>
      <c r="G11" s="276"/>
      <c r="H11" s="276"/>
      <c r="I11" s="276"/>
      <c r="J11" s="257" t="s">
        <v>1205</v>
      </c>
      <c r="K11" s="119"/>
      <c r="L11" s="119"/>
      <c r="M11" s="119"/>
      <c r="N11" s="119"/>
      <c r="O11" s="119"/>
      <c r="P11" s="119"/>
      <c r="Q11" s="113"/>
      <c r="R11" s="113"/>
      <c r="S11" s="113"/>
      <c r="T11" s="113"/>
      <c r="U11" s="113"/>
      <c r="V11" s="113"/>
      <c r="W11" s="113"/>
      <c r="X11" s="119"/>
      <c r="Y11" s="113"/>
      <c r="Z11" s="113"/>
      <c r="AA11" s="113"/>
      <c r="AB11" s="113"/>
      <c r="AC11" s="113"/>
      <c r="AD11" s="113"/>
      <c r="AE11" s="117"/>
    </row>
    <row r="12" spans="1:31" x14ac:dyDescent="0.15">
      <c r="A12" s="15" t="s">
        <v>219</v>
      </c>
      <c r="B12" s="9" t="s">
        <v>53</v>
      </c>
      <c r="C12" s="250" t="s">
        <v>375</v>
      </c>
      <c r="D12" s="244" t="s">
        <v>23</v>
      </c>
      <c r="E12" s="244">
        <v>340</v>
      </c>
      <c r="F12" s="244">
        <v>300</v>
      </c>
      <c r="G12" s="32"/>
      <c r="J12" s="250">
        <v>630</v>
      </c>
      <c r="K12" s="250" t="s">
        <v>1211</v>
      </c>
      <c r="L12" s="244" t="s">
        <v>25</v>
      </c>
      <c r="M12" s="244" t="s">
        <v>54</v>
      </c>
      <c r="N12" s="250" t="s">
        <v>49</v>
      </c>
      <c r="O12" s="244">
        <v>2010</v>
      </c>
      <c r="P12" s="244">
        <v>2030</v>
      </c>
      <c r="Q12" s="8" t="s">
        <v>280</v>
      </c>
      <c r="R12" s="8"/>
      <c r="S12" s="113"/>
      <c r="T12" s="8" t="s">
        <v>387</v>
      </c>
      <c r="U12" s="250" t="s">
        <v>382</v>
      </c>
      <c r="V12" s="8" t="s">
        <v>712</v>
      </c>
      <c r="W12" s="8" t="s">
        <v>616</v>
      </c>
      <c r="X12" s="250" t="s">
        <v>164</v>
      </c>
      <c r="Y12" s="8"/>
      <c r="Z12" s="8"/>
      <c r="AA12" s="8"/>
      <c r="AB12" s="8"/>
      <c r="AC12" s="8"/>
      <c r="AD12" s="8"/>
      <c r="AE12" s="56"/>
    </row>
    <row r="13" spans="1:31" x14ac:dyDescent="0.15">
      <c r="A13" s="15" t="s">
        <v>220</v>
      </c>
      <c r="B13" s="13" t="s">
        <v>55</v>
      </c>
      <c r="C13" s="250" t="s">
        <v>375</v>
      </c>
      <c r="D13" s="244" t="s">
        <v>23</v>
      </c>
      <c r="E13" s="244">
        <v>340</v>
      </c>
      <c r="F13" s="244">
        <v>300</v>
      </c>
      <c r="G13" s="32"/>
      <c r="J13" s="250">
        <v>630</v>
      </c>
      <c r="K13" s="250" t="s">
        <v>1211</v>
      </c>
      <c r="L13" s="244" t="s">
        <v>25</v>
      </c>
      <c r="M13" s="244" t="s">
        <v>56</v>
      </c>
      <c r="N13" s="250" t="s">
        <v>49</v>
      </c>
      <c r="O13" s="244">
        <v>2010</v>
      </c>
      <c r="P13" s="244">
        <v>2030</v>
      </c>
      <c r="Q13" s="8" t="s">
        <v>280</v>
      </c>
      <c r="R13" s="8"/>
      <c r="S13" s="113"/>
      <c r="T13" s="8" t="s">
        <v>387</v>
      </c>
      <c r="U13" s="250" t="s">
        <v>382</v>
      </c>
      <c r="V13" s="8" t="s">
        <v>617</v>
      </c>
      <c r="W13" s="8" t="s">
        <v>618</v>
      </c>
      <c r="X13" s="250" t="s">
        <v>164</v>
      </c>
      <c r="Y13" s="8"/>
      <c r="Z13" s="8"/>
      <c r="AA13" s="8"/>
      <c r="AB13" s="8"/>
      <c r="AC13" s="8"/>
      <c r="AD13" s="8"/>
      <c r="AE13" s="56"/>
    </row>
    <row r="14" spans="1:31" x14ac:dyDescent="0.15">
      <c r="A14" s="15" t="s">
        <v>176</v>
      </c>
      <c r="B14" s="29" t="s">
        <v>57</v>
      </c>
      <c r="C14" s="250" t="s">
        <v>375</v>
      </c>
      <c r="D14" s="30" t="s">
        <v>23</v>
      </c>
      <c r="E14" s="30">
        <v>320</v>
      </c>
      <c r="F14" s="30">
        <v>280</v>
      </c>
      <c r="G14" s="313"/>
      <c r="J14" s="250">
        <v>500</v>
      </c>
      <c r="K14" s="250" t="s">
        <v>1214</v>
      </c>
      <c r="L14" s="30" t="s">
        <v>165</v>
      </c>
      <c r="M14" s="250">
        <v>12213</v>
      </c>
      <c r="N14" s="250" t="s">
        <v>49</v>
      </c>
      <c r="O14" s="26">
        <v>2012</v>
      </c>
      <c r="P14" s="26">
        <v>2032</v>
      </c>
      <c r="Q14" s="8" t="s">
        <v>280</v>
      </c>
      <c r="R14" s="8"/>
      <c r="S14" s="113"/>
      <c r="T14" s="8" t="s">
        <v>1221</v>
      </c>
      <c r="U14" s="250" t="s">
        <v>382</v>
      </c>
      <c r="V14" s="8" t="s">
        <v>619</v>
      </c>
      <c r="W14" s="8" t="s">
        <v>620</v>
      </c>
      <c r="X14" s="250" t="s">
        <v>143</v>
      </c>
      <c r="Y14" s="8"/>
      <c r="Z14" s="8"/>
      <c r="AA14" s="8"/>
      <c r="AB14" s="8"/>
      <c r="AC14" s="8"/>
      <c r="AD14" s="8"/>
      <c r="AE14" s="56"/>
    </row>
    <row r="15" spans="1:31" x14ac:dyDescent="0.15">
      <c r="A15" s="15" t="s">
        <v>177</v>
      </c>
      <c r="B15" s="29" t="s">
        <v>58</v>
      </c>
      <c r="C15" s="250" t="s">
        <v>375</v>
      </c>
      <c r="D15" s="30" t="s">
        <v>23</v>
      </c>
      <c r="E15" s="30">
        <v>320</v>
      </c>
      <c r="F15" s="30">
        <v>280</v>
      </c>
      <c r="G15" s="313"/>
      <c r="J15" s="250">
        <v>500</v>
      </c>
      <c r="K15" s="250" t="s">
        <v>1214</v>
      </c>
      <c r="L15" s="30" t="s">
        <v>165</v>
      </c>
      <c r="M15" s="250">
        <v>12216</v>
      </c>
      <c r="N15" s="250" t="s">
        <v>49</v>
      </c>
      <c r="O15" s="26">
        <v>2012</v>
      </c>
      <c r="P15" s="26">
        <v>2032</v>
      </c>
      <c r="Q15" s="8" t="s">
        <v>280</v>
      </c>
      <c r="R15" s="8"/>
      <c r="S15" s="113"/>
      <c r="T15" s="8" t="s">
        <v>1221</v>
      </c>
      <c r="U15" s="250" t="s">
        <v>382</v>
      </c>
      <c r="V15" s="8" t="s">
        <v>621</v>
      </c>
      <c r="W15" s="8" t="s">
        <v>622</v>
      </c>
      <c r="X15" s="250" t="s">
        <v>143</v>
      </c>
      <c r="Y15" s="8"/>
      <c r="Z15" s="8"/>
      <c r="AA15" s="8"/>
      <c r="AB15" s="8"/>
      <c r="AC15" s="8"/>
      <c r="AD15" s="8"/>
      <c r="AE15" s="56"/>
    </row>
    <row r="16" spans="1:31" x14ac:dyDescent="0.15">
      <c r="A16" s="15" t="s">
        <v>766</v>
      </c>
      <c r="B16" s="13" t="s">
        <v>401</v>
      </c>
      <c r="C16" s="250" t="s">
        <v>375</v>
      </c>
      <c r="D16" s="250" t="s">
        <v>23</v>
      </c>
      <c r="E16" s="244">
        <v>340</v>
      </c>
      <c r="F16" s="244">
        <v>300</v>
      </c>
      <c r="G16" s="32"/>
      <c r="J16" s="250">
        <v>565</v>
      </c>
      <c r="K16" s="250" t="s">
        <v>1214</v>
      </c>
      <c r="L16" s="250" t="s">
        <v>805</v>
      </c>
      <c r="M16" s="250" t="s">
        <v>806</v>
      </c>
      <c r="N16" s="250" t="s">
        <v>49</v>
      </c>
      <c r="O16" s="250">
        <v>2019</v>
      </c>
      <c r="P16" s="250">
        <v>2039</v>
      </c>
      <c r="Q16" s="8" t="s">
        <v>280</v>
      </c>
      <c r="R16" s="8"/>
      <c r="S16" s="113"/>
      <c r="T16" s="8" t="s">
        <v>387</v>
      </c>
      <c r="U16" s="250" t="s">
        <v>382</v>
      </c>
      <c r="V16" s="8" t="s">
        <v>835</v>
      </c>
      <c r="W16" s="8" t="s">
        <v>836</v>
      </c>
      <c r="X16" s="250" t="s">
        <v>164</v>
      </c>
      <c r="Y16" s="8"/>
      <c r="Z16" s="8"/>
      <c r="AA16" s="8"/>
      <c r="AB16" s="8"/>
      <c r="AC16" s="8"/>
      <c r="AD16" s="8"/>
      <c r="AE16" s="8"/>
    </row>
    <row r="17" spans="1:33" x14ac:dyDescent="0.15">
      <c r="A17" s="15" t="s">
        <v>221</v>
      </c>
      <c r="B17" s="13" t="s">
        <v>59</v>
      </c>
      <c r="C17" s="250" t="s">
        <v>375</v>
      </c>
      <c r="D17" s="250" t="s">
        <v>23</v>
      </c>
      <c r="E17" s="244">
        <v>510</v>
      </c>
      <c r="F17" s="244">
        <v>442</v>
      </c>
      <c r="G17" s="32"/>
      <c r="J17" s="250" t="s">
        <v>919</v>
      </c>
      <c r="K17" s="250" t="s">
        <v>1215</v>
      </c>
      <c r="L17" s="250" t="s">
        <v>60</v>
      </c>
      <c r="M17" s="250" t="s">
        <v>252</v>
      </c>
      <c r="N17" s="250" t="s">
        <v>49</v>
      </c>
      <c r="O17" s="250">
        <v>2007</v>
      </c>
      <c r="P17" s="250">
        <v>2027</v>
      </c>
      <c r="Q17" s="8" t="s">
        <v>280</v>
      </c>
      <c r="R17" s="8"/>
      <c r="S17" s="113"/>
      <c r="T17" s="8" t="s">
        <v>388</v>
      </c>
      <c r="U17" s="250" t="s">
        <v>382</v>
      </c>
      <c r="V17" s="8" t="s">
        <v>623</v>
      </c>
      <c r="W17" s="8" t="s">
        <v>624</v>
      </c>
      <c r="X17" s="250" t="s">
        <v>164</v>
      </c>
      <c r="Y17" s="8"/>
      <c r="Z17" s="8"/>
      <c r="AA17" s="8"/>
      <c r="AB17" s="8"/>
      <c r="AC17" s="8"/>
      <c r="AD17" s="8"/>
      <c r="AE17" s="56"/>
    </row>
    <row r="18" spans="1:33" x14ac:dyDescent="0.15">
      <c r="A18" s="15" t="s">
        <v>222</v>
      </c>
      <c r="B18" s="13" t="s">
        <v>61</v>
      </c>
      <c r="C18" s="250" t="s">
        <v>375</v>
      </c>
      <c r="D18" s="250" t="s">
        <v>23</v>
      </c>
      <c r="E18" s="244">
        <v>510</v>
      </c>
      <c r="F18" s="244">
        <v>442</v>
      </c>
      <c r="G18" s="32"/>
      <c r="J18" s="250" t="s">
        <v>919</v>
      </c>
      <c r="K18" s="250" t="s">
        <v>1215</v>
      </c>
      <c r="L18" s="250" t="s">
        <v>60</v>
      </c>
      <c r="M18" s="250" t="s">
        <v>253</v>
      </c>
      <c r="N18" s="250" t="s">
        <v>49</v>
      </c>
      <c r="O18" s="250">
        <v>2007</v>
      </c>
      <c r="P18" s="250">
        <v>2027</v>
      </c>
      <c r="Q18" s="8" t="s">
        <v>280</v>
      </c>
      <c r="R18" s="8"/>
      <c r="S18" s="113"/>
      <c r="T18" s="8" t="s">
        <v>388</v>
      </c>
      <c r="U18" s="250" t="s">
        <v>382</v>
      </c>
      <c r="V18" s="8" t="s">
        <v>625</v>
      </c>
      <c r="W18" s="8" t="s">
        <v>626</v>
      </c>
      <c r="X18" s="250" t="s">
        <v>164</v>
      </c>
      <c r="Y18" s="8"/>
      <c r="Z18" s="8"/>
      <c r="AA18" s="8"/>
      <c r="AB18" s="8"/>
      <c r="AC18" s="8"/>
      <c r="AD18" s="8"/>
      <c r="AE18" s="56"/>
    </row>
    <row r="19" spans="1:33" x14ac:dyDescent="0.15">
      <c r="A19" s="15" t="s">
        <v>223</v>
      </c>
      <c r="B19" s="13" t="s">
        <v>62</v>
      </c>
      <c r="C19" s="250" t="s">
        <v>375</v>
      </c>
      <c r="D19" s="250" t="s">
        <v>23</v>
      </c>
      <c r="E19" s="244">
        <v>510</v>
      </c>
      <c r="F19" s="244">
        <v>442</v>
      </c>
      <c r="G19" s="32"/>
      <c r="J19" s="250" t="s">
        <v>920</v>
      </c>
      <c r="K19" s="250" t="s">
        <v>1215</v>
      </c>
      <c r="L19" s="250" t="s">
        <v>60</v>
      </c>
      <c r="M19" s="250" t="s">
        <v>254</v>
      </c>
      <c r="N19" s="250" t="s">
        <v>49</v>
      </c>
      <c r="O19" s="250">
        <v>2010</v>
      </c>
      <c r="P19" s="250">
        <v>2030</v>
      </c>
      <c r="Q19" s="8" t="s">
        <v>280</v>
      </c>
      <c r="R19" s="8"/>
      <c r="S19" s="113"/>
      <c r="T19" s="8" t="s">
        <v>388</v>
      </c>
      <c r="U19" s="250" t="s">
        <v>382</v>
      </c>
      <c r="V19" s="8" t="s">
        <v>627</v>
      </c>
      <c r="W19" s="8" t="s">
        <v>628</v>
      </c>
      <c r="X19" s="250" t="s">
        <v>164</v>
      </c>
      <c r="Y19" s="8"/>
      <c r="Z19" s="8"/>
      <c r="AA19" s="8"/>
      <c r="AB19" s="8"/>
      <c r="AC19" s="8"/>
      <c r="AD19" s="8"/>
      <c r="AE19" s="56"/>
    </row>
    <row r="20" spans="1:33" x14ac:dyDescent="0.15">
      <c r="A20" s="15" t="s">
        <v>418</v>
      </c>
      <c r="B20" s="13" t="s">
        <v>399</v>
      </c>
      <c r="C20" s="250" t="s">
        <v>375</v>
      </c>
      <c r="D20" s="250" t="s">
        <v>23</v>
      </c>
      <c r="E20" s="244">
        <v>510</v>
      </c>
      <c r="F20" s="244">
        <v>440</v>
      </c>
      <c r="G20" s="32"/>
      <c r="J20" s="250" t="s">
        <v>921</v>
      </c>
      <c r="K20" s="250" t="s">
        <v>1215</v>
      </c>
      <c r="L20" s="68" t="s">
        <v>428</v>
      </c>
      <c r="M20" s="17" t="s">
        <v>456</v>
      </c>
      <c r="N20" s="250" t="s">
        <v>49</v>
      </c>
      <c r="O20" s="244">
        <v>2017</v>
      </c>
      <c r="P20" s="244">
        <v>2037</v>
      </c>
      <c r="Q20" s="8" t="s">
        <v>280</v>
      </c>
      <c r="R20" s="8"/>
      <c r="S20" s="113"/>
      <c r="T20" s="8" t="s">
        <v>387</v>
      </c>
      <c r="U20" s="250" t="s">
        <v>382</v>
      </c>
      <c r="V20" s="8" t="s">
        <v>748</v>
      </c>
      <c r="W20" s="8" t="s">
        <v>751</v>
      </c>
      <c r="X20" s="250" t="s">
        <v>164</v>
      </c>
      <c r="Y20" s="8"/>
      <c r="Z20" s="8"/>
      <c r="AA20" s="8"/>
      <c r="AB20" s="8"/>
      <c r="AC20" s="8"/>
      <c r="AD20" s="8"/>
      <c r="AE20" s="66"/>
    </row>
    <row r="21" spans="1:33" x14ac:dyDescent="0.15">
      <c r="A21" s="15" t="s">
        <v>468</v>
      </c>
      <c r="B21" s="13" t="s">
        <v>400</v>
      </c>
      <c r="C21" s="250" t="s">
        <v>375</v>
      </c>
      <c r="D21" s="250" t="s">
        <v>23</v>
      </c>
      <c r="E21" s="244">
        <v>510</v>
      </c>
      <c r="F21" s="244">
        <v>440</v>
      </c>
      <c r="G21" s="32"/>
      <c r="J21" s="250" t="s">
        <v>921</v>
      </c>
      <c r="K21" s="250" t="s">
        <v>1215</v>
      </c>
      <c r="L21" s="68" t="s">
        <v>428</v>
      </c>
      <c r="M21" s="17" t="s">
        <v>457</v>
      </c>
      <c r="N21" s="250" t="s">
        <v>49</v>
      </c>
      <c r="O21" s="244">
        <v>2017</v>
      </c>
      <c r="P21" s="244">
        <v>2037</v>
      </c>
      <c r="Q21" s="8" t="s">
        <v>280</v>
      </c>
      <c r="R21" s="8"/>
      <c r="S21" s="113"/>
      <c r="T21" s="8" t="s">
        <v>387</v>
      </c>
      <c r="U21" s="250" t="s">
        <v>382</v>
      </c>
      <c r="V21" s="8" t="s">
        <v>749</v>
      </c>
      <c r="W21" s="8" t="s">
        <v>750</v>
      </c>
      <c r="X21" s="250" t="s">
        <v>164</v>
      </c>
      <c r="Y21" s="8"/>
      <c r="Z21" s="8"/>
      <c r="AA21" s="8"/>
      <c r="AB21" s="8"/>
      <c r="AC21" s="8"/>
      <c r="AD21" s="8"/>
      <c r="AE21" s="66"/>
    </row>
    <row r="22" spans="1:33" x14ac:dyDescent="0.15">
      <c r="A22" s="16"/>
      <c r="B22" s="16"/>
      <c r="C22" s="16"/>
      <c r="D22" s="16"/>
      <c r="E22" s="16"/>
      <c r="F22" s="16"/>
      <c r="G22" s="16"/>
      <c r="L22" s="22"/>
      <c r="O22" s="52"/>
    </row>
    <row r="23" spans="1:33" x14ac:dyDescent="0.15">
      <c r="A23" s="46" t="s">
        <v>954</v>
      </c>
      <c r="B23" s="46" t="s">
        <v>953</v>
      </c>
      <c r="C23" s="46" t="s">
        <v>952</v>
      </c>
      <c r="D23" s="46" t="s">
        <v>162</v>
      </c>
      <c r="E23" s="16"/>
      <c r="F23" s="16"/>
      <c r="G23" s="16"/>
      <c r="T23" s="395" t="s">
        <v>1100</v>
      </c>
      <c r="U23" s="404"/>
      <c r="V23" s="404"/>
      <c r="W23" s="396"/>
      <c r="X23" s="117" t="s">
        <v>1101</v>
      </c>
    </row>
    <row r="24" spans="1:33" ht="11.25" customHeight="1" x14ac:dyDescent="0.15">
      <c r="A24" s="41" t="s">
        <v>696</v>
      </c>
      <c r="B24" s="133" t="s">
        <v>713</v>
      </c>
      <c r="C24" s="8"/>
      <c r="D24" s="15">
        <v>2020</v>
      </c>
      <c r="E24" s="28"/>
      <c r="F24" s="28"/>
      <c r="G24" s="28"/>
      <c r="H24" s="31"/>
      <c r="I24" s="31"/>
      <c r="J24" s="31"/>
      <c r="K24" s="291"/>
      <c r="L24" s="407" t="s">
        <v>1220</v>
      </c>
      <c r="M24" s="414"/>
      <c r="N24" s="414"/>
      <c r="O24" s="414"/>
      <c r="P24" s="414"/>
      <c r="Q24" s="414"/>
      <c r="R24" s="414"/>
      <c r="T24" s="218">
        <v>1</v>
      </c>
      <c r="U24" s="411" t="s">
        <v>1081</v>
      </c>
      <c r="V24" s="412"/>
      <c r="W24" s="413"/>
      <c r="X24" s="14" t="s">
        <v>1083</v>
      </c>
    </row>
    <row r="25" spans="1:33" ht="11.25" customHeight="1" x14ac:dyDescent="0.15">
      <c r="A25" s="41" t="s">
        <v>696</v>
      </c>
      <c r="B25" s="133" t="s">
        <v>714</v>
      </c>
      <c r="C25" s="8"/>
      <c r="D25" s="15">
        <v>2020</v>
      </c>
      <c r="E25" s="28"/>
      <c r="F25" s="28"/>
      <c r="G25" s="28"/>
      <c r="H25" s="31"/>
      <c r="I25" s="31"/>
      <c r="J25" s="31"/>
      <c r="K25" s="147"/>
      <c r="L25" s="414"/>
      <c r="M25" s="414"/>
      <c r="N25" s="414"/>
      <c r="O25" s="414"/>
      <c r="P25" s="414"/>
      <c r="Q25" s="414"/>
      <c r="R25" s="414"/>
      <c r="T25" s="218">
        <v>2</v>
      </c>
      <c r="U25" s="411" t="s">
        <v>1078</v>
      </c>
      <c r="V25" s="412"/>
      <c r="W25" s="413"/>
      <c r="X25" s="14" t="s">
        <v>1083</v>
      </c>
    </row>
    <row r="26" spans="1:33" ht="11.25" customHeight="1" x14ac:dyDescent="0.15">
      <c r="A26" s="41" t="s">
        <v>696</v>
      </c>
      <c r="B26" s="133" t="s">
        <v>715</v>
      </c>
      <c r="C26" s="8"/>
      <c r="D26" s="15">
        <v>2020</v>
      </c>
      <c r="E26" s="28"/>
      <c r="F26" s="28"/>
      <c r="G26" s="28"/>
      <c r="H26" s="31"/>
      <c r="I26" s="31"/>
      <c r="J26" s="31"/>
      <c r="K26" s="147"/>
      <c r="L26" s="414"/>
      <c r="M26" s="414"/>
      <c r="N26" s="414"/>
      <c r="O26" s="414"/>
      <c r="P26" s="414"/>
      <c r="Q26" s="414"/>
      <c r="R26" s="414"/>
      <c r="T26" s="222">
        <v>3</v>
      </c>
      <c r="U26" s="411" t="s">
        <v>1080</v>
      </c>
      <c r="V26" s="412"/>
      <c r="W26" s="413"/>
      <c r="X26" s="223" t="s">
        <v>1083</v>
      </c>
    </row>
    <row r="27" spans="1:33" ht="11.25" customHeight="1" x14ac:dyDescent="0.15">
      <c r="A27" s="41" t="s">
        <v>696</v>
      </c>
      <c r="B27" s="133" t="s">
        <v>716</v>
      </c>
      <c r="C27" s="8"/>
      <c r="D27" s="15">
        <v>2020</v>
      </c>
      <c r="E27" s="28"/>
      <c r="F27" s="28"/>
      <c r="G27" s="28"/>
      <c r="H27" s="31"/>
      <c r="I27" s="31"/>
      <c r="J27" s="31"/>
      <c r="K27" s="147"/>
      <c r="L27" s="414"/>
      <c r="M27" s="414"/>
      <c r="N27" s="414"/>
      <c r="O27" s="414"/>
      <c r="P27" s="414"/>
      <c r="Q27" s="414"/>
      <c r="R27" s="414"/>
      <c r="T27" s="218">
        <v>4</v>
      </c>
      <c r="U27" s="411" t="s">
        <v>1079</v>
      </c>
      <c r="V27" s="412"/>
      <c r="W27" s="413"/>
      <c r="X27" s="14" t="s">
        <v>1083</v>
      </c>
    </row>
    <row r="28" spans="1:33" ht="12.75" x14ac:dyDescent="0.2">
      <c r="A28" s="41" t="s">
        <v>696</v>
      </c>
      <c r="B28" s="133" t="s">
        <v>717</v>
      </c>
      <c r="C28" s="14"/>
      <c r="D28" s="15">
        <v>2020</v>
      </c>
      <c r="I28" s="311"/>
      <c r="K28" s="147"/>
      <c r="L28" s="414"/>
      <c r="M28" s="414"/>
      <c r="N28" s="414"/>
      <c r="O28" s="414"/>
      <c r="P28" s="414"/>
      <c r="Q28" s="414"/>
      <c r="R28" s="414"/>
      <c r="S28" s="224"/>
      <c r="T28" s="224"/>
      <c r="U28" s="224"/>
      <c r="V28" s="224"/>
      <c r="W28" s="224"/>
      <c r="X28" s="224"/>
      <c r="Y28" s="225"/>
      <c r="Z28" s="225"/>
      <c r="AA28" s="410"/>
      <c r="AB28" s="410"/>
      <c r="AC28" s="410"/>
      <c r="AD28" s="410"/>
      <c r="AE28" s="410"/>
      <c r="AF28" s="225"/>
      <c r="AG28" s="31"/>
    </row>
    <row r="29" spans="1:33" ht="12.75" x14ac:dyDescent="0.2">
      <c r="K29" s="147"/>
      <c r="L29" s="414"/>
      <c r="M29" s="414"/>
      <c r="N29" s="414"/>
      <c r="O29" s="414"/>
      <c r="P29" s="414"/>
      <c r="Q29" s="414"/>
      <c r="R29" s="414"/>
      <c r="S29" s="224"/>
      <c r="T29" s="224"/>
      <c r="U29" s="224"/>
      <c r="V29" s="224"/>
      <c r="W29" s="224"/>
      <c r="X29" s="224"/>
      <c r="Y29" s="225"/>
      <c r="Z29" s="225"/>
      <c r="AA29" s="410"/>
      <c r="AB29" s="410"/>
      <c r="AC29" s="410"/>
      <c r="AD29" s="410"/>
      <c r="AE29" s="410"/>
      <c r="AF29" s="225"/>
      <c r="AG29" s="31"/>
    </row>
    <row r="30" spans="1:33" ht="12.75" x14ac:dyDescent="0.2">
      <c r="K30" s="147"/>
      <c r="L30" s="414"/>
      <c r="M30" s="414"/>
      <c r="N30" s="414"/>
      <c r="O30" s="414"/>
      <c r="P30" s="414"/>
      <c r="Q30" s="414"/>
      <c r="R30" s="414"/>
      <c r="S30" s="224"/>
      <c r="T30" s="224"/>
      <c r="U30" s="224"/>
      <c r="V30" s="224"/>
      <c r="W30" s="224"/>
      <c r="X30" s="224"/>
      <c r="Y30" s="225"/>
      <c r="Z30" s="225"/>
      <c r="AA30" s="410"/>
      <c r="AB30" s="410"/>
      <c r="AC30" s="410"/>
      <c r="AD30" s="410"/>
      <c r="AE30" s="410"/>
      <c r="AF30" s="225"/>
      <c r="AG30" s="31"/>
    </row>
    <row r="31" spans="1:33" x14ac:dyDescent="0.15">
      <c r="K31" s="147"/>
      <c r="L31" s="414"/>
      <c r="M31" s="414"/>
      <c r="N31" s="414"/>
      <c r="O31" s="414"/>
      <c r="P31" s="414"/>
      <c r="Q31" s="414"/>
      <c r="R31" s="414"/>
    </row>
    <row r="32" spans="1:33" ht="11.25" customHeight="1" x14ac:dyDescent="0.15">
      <c r="K32" s="147"/>
      <c r="L32" s="414"/>
      <c r="M32" s="414"/>
      <c r="N32" s="414"/>
      <c r="O32" s="414"/>
      <c r="P32" s="414"/>
      <c r="Q32" s="414"/>
      <c r="R32" s="414"/>
    </row>
    <row r="33" spans="14:15" ht="12.75" x14ac:dyDescent="0.15">
      <c r="N33" s="19"/>
      <c r="O33" s="215"/>
    </row>
    <row r="34" spans="14:15" ht="12.75" x14ac:dyDescent="0.15">
      <c r="N34" s="208"/>
      <c r="O34" s="215"/>
    </row>
    <row r="35" spans="14:15" ht="12.75" x14ac:dyDescent="0.15">
      <c r="N35" s="19"/>
      <c r="O35" s="215"/>
    </row>
    <row r="36" spans="14:15" ht="12.75" x14ac:dyDescent="0.15">
      <c r="N36" s="19"/>
      <c r="O36" s="215"/>
    </row>
    <row r="37" spans="14:15" ht="12.75" x14ac:dyDescent="0.15">
      <c r="N37" s="19"/>
      <c r="O37" s="215"/>
    </row>
    <row r="38" spans="14:15" ht="12.75" x14ac:dyDescent="0.15">
      <c r="N38" s="19"/>
      <c r="O38" s="215"/>
    </row>
    <row r="39" spans="14:15" x14ac:dyDescent="0.15">
      <c r="N39" s="19"/>
    </row>
  </sheetData>
  <mergeCells count="16">
    <mergeCell ref="Y4:AD4"/>
    <mergeCell ref="AA28:AE28"/>
    <mergeCell ref="AA29:AE29"/>
    <mergeCell ref="AA30:AE30"/>
    <mergeCell ref="E5:F5"/>
    <mergeCell ref="E10:F10"/>
    <mergeCell ref="E6:F6"/>
    <mergeCell ref="E8:F8"/>
    <mergeCell ref="E9:F9"/>
    <mergeCell ref="E7:F7"/>
    <mergeCell ref="T23:W23"/>
    <mergeCell ref="U24:W24"/>
    <mergeCell ref="U25:W25"/>
    <mergeCell ref="U26:W26"/>
    <mergeCell ref="U27:W27"/>
    <mergeCell ref="L24:R32"/>
  </mergeCells>
  <phoneticPr fontId="8" type="noConversion"/>
  <pageMargins left="0.19685039370078741" right="0.19685039370078741" top="0.19685039370078741" bottom="0.19685039370078741" header="0.51181102362204722" footer="0.51181102362204722"/>
  <pageSetup paperSize="8" scale="48" orientation="landscape" r:id="rId1"/>
  <headerFooter alignWithMargins="0"/>
  <drawing r:id="rId2"/>
  <legacyDrawing r:id="rId3"/>
  <controls>
    <mc:AlternateContent xmlns:mc="http://schemas.openxmlformats.org/markup-compatibility/2006">
      <mc:Choice Requires="x14">
        <control shapeId="3075" r:id="rId4" name="Control 3">
          <controlPr defaultSize="0" autoPict="0" r:id="rId5">
            <anchor moveWithCells="1">
              <from>
                <xdr:col>14</xdr:col>
                <xdr:colOff>19050</xdr:colOff>
                <xdr:row>38</xdr:row>
                <xdr:rowOff>57150</xdr:rowOff>
              </from>
              <to>
                <xdr:col>14</xdr:col>
                <xdr:colOff>171450</xdr:colOff>
                <xdr:row>39</xdr:row>
                <xdr:rowOff>47625</xdr:rowOff>
              </to>
            </anchor>
          </controlPr>
        </control>
      </mc:Choice>
      <mc:Fallback>
        <control shapeId="3075" r:id="rId4" name="Control 3"/>
      </mc:Fallback>
    </mc:AlternateContent>
    <mc:AlternateContent xmlns:mc="http://schemas.openxmlformats.org/markup-compatibility/2006">
      <mc:Choice Requires="x14">
        <control shapeId="3076" r:id="rId6" name="Control 4">
          <controlPr defaultSize="0" autoPict="0" r:id="rId7">
            <anchor moveWithCells="1">
              <from>
                <xdr:col>14</xdr:col>
                <xdr:colOff>19050</xdr:colOff>
                <xdr:row>38</xdr:row>
                <xdr:rowOff>57150</xdr:rowOff>
              </from>
              <to>
                <xdr:col>14</xdr:col>
                <xdr:colOff>171450</xdr:colOff>
                <xdr:row>39</xdr:row>
                <xdr:rowOff>47625</xdr:rowOff>
              </to>
            </anchor>
          </controlPr>
        </control>
      </mc:Choice>
      <mc:Fallback>
        <control shapeId="3076" r:id="rId6" name="Control 4"/>
      </mc:Fallback>
    </mc:AlternateContent>
    <mc:AlternateContent xmlns:mc="http://schemas.openxmlformats.org/markup-compatibility/2006">
      <mc:Choice Requires="x14">
        <control shapeId="3077" r:id="rId8" name="Control 5">
          <controlPr defaultSize="0" autoPict="0" r:id="rId5">
            <anchor moveWithCells="1">
              <from>
                <xdr:col>14</xdr:col>
                <xdr:colOff>19050</xdr:colOff>
                <xdr:row>38</xdr:row>
                <xdr:rowOff>57150</xdr:rowOff>
              </from>
              <to>
                <xdr:col>14</xdr:col>
                <xdr:colOff>171450</xdr:colOff>
                <xdr:row>39</xdr:row>
                <xdr:rowOff>47625</xdr:rowOff>
              </to>
            </anchor>
          </controlPr>
        </control>
      </mc:Choice>
      <mc:Fallback>
        <control shapeId="3077" r:id="rId8" name="Control 5"/>
      </mc:Fallback>
    </mc:AlternateContent>
    <mc:AlternateContent xmlns:mc="http://schemas.openxmlformats.org/markup-compatibility/2006">
      <mc:Choice Requires="x14">
        <control shapeId="3078" r:id="rId9" name="Control 6">
          <controlPr defaultSize="0" autoPict="0" r:id="rId5">
            <anchor moveWithCells="1">
              <from>
                <xdr:col>14</xdr:col>
                <xdr:colOff>19050</xdr:colOff>
                <xdr:row>38</xdr:row>
                <xdr:rowOff>57150</xdr:rowOff>
              </from>
              <to>
                <xdr:col>14</xdr:col>
                <xdr:colOff>171450</xdr:colOff>
                <xdr:row>39</xdr:row>
                <xdr:rowOff>47625</xdr:rowOff>
              </to>
            </anchor>
          </controlPr>
        </control>
      </mc:Choice>
      <mc:Fallback>
        <control shapeId="3078" r:id="rId9" name="Control 6"/>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AE45"/>
  <sheetViews>
    <sheetView tabSelected="1" view="pageBreakPreview" zoomScale="60" zoomScaleNormal="93" workbookViewId="0">
      <selection activeCell="L45" sqref="L45"/>
    </sheetView>
  </sheetViews>
  <sheetFormatPr defaultColWidth="9.140625" defaultRowHeight="11.25" x14ac:dyDescent="0.15"/>
  <cols>
    <col min="1" max="1" width="15" style="19" customWidth="1"/>
    <col min="2" max="2" width="20" style="19" customWidth="1"/>
    <col min="3" max="3" width="12.28515625" style="19" customWidth="1"/>
    <col min="4" max="4" width="12.140625" style="19" customWidth="1"/>
    <col min="5" max="5" width="8" style="19" customWidth="1"/>
    <col min="6" max="6" width="10.7109375" style="19" bestFit="1" customWidth="1"/>
    <col min="7" max="8" width="10.7109375" style="19" hidden="1" customWidth="1"/>
    <col min="9" max="9" width="19.7109375" style="19" hidden="1" customWidth="1"/>
    <col min="10" max="11" width="14" style="19" customWidth="1"/>
    <col min="12" max="12" width="51.140625" style="19" customWidth="1"/>
    <col min="13" max="13" width="17.85546875" style="19" bestFit="1" customWidth="1"/>
    <col min="14" max="14" width="16.7109375" style="19" bestFit="1" customWidth="1"/>
    <col min="15" max="15" width="11.42578125" style="19" customWidth="1"/>
    <col min="16" max="16" width="12.42578125" style="19" customWidth="1"/>
    <col min="17" max="17" width="12.140625" style="19" customWidth="1"/>
    <col min="18" max="18" width="14.85546875" style="19" customWidth="1"/>
    <col min="19" max="19" width="13.5703125" style="19" customWidth="1"/>
    <col min="20" max="20" width="22.42578125" style="19" customWidth="1"/>
    <col min="21" max="21" width="11.85546875" style="19" customWidth="1"/>
    <col min="22" max="22" width="9.28515625" style="19" customWidth="1"/>
    <col min="23" max="23" width="8.28515625" style="19" bestFit="1" customWidth="1"/>
    <col min="24" max="30" width="14.42578125" style="19" customWidth="1"/>
    <col min="31" max="31" width="30.42578125" style="19" bestFit="1" customWidth="1"/>
    <col min="32" max="16384" width="9.140625" style="19"/>
  </cols>
  <sheetData>
    <row r="1" spans="1:31" ht="18" x14ac:dyDescent="0.25">
      <c r="A1" s="242" t="s">
        <v>402</v>
      </c>
      <c r="B1" s="240"/>
      <c r="C1" s="265"/>
      <c r="D1" s="265"/>
      <c r="E1" s="265"/>
      <c r="F1" s="265"/>
      <c r="G1" s="265"/>
      <c r="H1" s="265"/>
      <c r="I1" s="265"/>
      <c r="J1" s="265"/>
      <c r="K1" s="265"/>
      <c r="L1" s="241" t="s">
        <v>404</v>
      </c>
      <c r="M1" s="22"/>
      <c r="N1" s="242" t="s">
        <v>1196</v>
      </c>
      <c r="W1" s="415"/>
      <c r="X1" s="416"/>
      <c r="Y1" s="391"/>
      <c r="Z1" s="391"/>
      <c r="AA1" s="391"/>
      <c r="AB1" s="391"/>
      <c r="AC1" s="391"/>
      <c r="AD1" s="391"/>
      <c r="AE1" s="57">
        <v>44442</v>
      </c>
    </row>
    <row r="2" spans="1:31" x14ac:dyDescent="0.15">
      <c r="C2" s="16"/>
      <c r="D2" s="16"/>
      <c r="E2" s="16"/>
      <c r="F2" s="16"/>
      <c r="G2" s="16"/>
      <c r="H2" s="16"/>
      <c r="I2" s="16"/>
      <c r="J2" s="16"/>
      <c r="K2" s="16"/>
      <c r="L2" s="54"/>
      <c r="M2" s="22"/>
      <c r="N2" s="172"/>
      <c r="O2" s="172"/>
      <c r="P2" s="172"/>
      <c r="W2" s="390"/>
      <c r="X2" s="391"/>
      <c r="Y2" s="391"/>
      <c r="Z2" s="391"/>
      <c r="AA2" s="391"/>
      <c r="AB2" s="391"/>
      <c r="AC2" s="391"/>
      <c r="AD2" s="391"/>
      <c r="AE2" s="57"/>
    </row>
    <row r="3" spans="1:31" ht="15" x14ac:dyDescent="0.2">
      <c r="A3" s="1" t="s">
        <v>466</v>
      </c>
      <c r="C3" s="16"/>
      <c r="D3" s="16"/>
      <c r="E3" s="16"/>
      <c r="F3" s="16"/>
      <c r="G3" s="16"/>
      <c r="H3" s="16"/>
      <c r="I3" s="16"/>
      <c r="J3" s="16"/>
      <c r="K3" s="16"/>
      <c r="L3" s="54"/>
      <c r="M3" s="22"/>
      <c r="N3" s="172" t="s">
        <v>876</v>
      </c>
      <c r="O3" s="172" t="s">
        <v>877</v>
      </c>
      <c r="P3" s="172" t="s">
        <v>458</v>
      </c>
      <c r="W3" s="390"/>
      <c r="X3" s="391"/>
      <c r="Y3" s="391"/>
      <c r="Z3" s="391"/>
      <c r="AA3" s="391"/>
      <c r="AB3" s="391"/>
      <c r="AC3" s="391"/>
      <c r="AD3" s="391"/>
      <c r="AE3" s="57"/>
    </row>
    <row r="4" spans="1:31" ht="12.75" x14ac:dyDescent="0.2">
      <c r="B4" s="23"/>
      <c r="C4" s="24"/>
      <c r="D4" s="24"/>
      <c r="E4" s="24"/>
      <c r="F4" s="24"/>
      <c r="G4" s="24"/>
      <c r="H4" s="24"/>
      <c r="I4" s="24"/>
      <c r="J4" s="24"/>
      <c r="K4" s="24"/>
      <c r="L4" s="25"/>
      <c r="S4" s="209"/>
      <c r="Y4" s="392" t="s">
        <v>1203</v>
      </c>
      <c r="Z4" s="393"/>
      <c r="AA4" s="393"/>
      <c r="AB4" s="393"/>
      <c r="AC4" s="393"/>
      <c r="AD4" s="394"/>
    </row>
    <row r="5" spans="1:31" ht="53.25" customHeight="1" x14ac:dyDescent="0.2">
      <c r="A5" s="45" t="s">
        <v>160</v>
      </c>
      <c r="B5" s="46" t="s">
        <v>368</v>
      </c>
      <c r="C5" s="47" t="s">
        <v>369</v>
      </c>
      <c r="D5" s="46" t="s">
        <v>370</v>
      </c>
      <c r="E5" s="397" t="s">
        <v>1241</v>
      </c>
      <c r="F5" s="398"/>
      <c r="G5" s="314" t="s">
        <v>1237</v>
      </c>
      <c r="H5" s="51" t="s">
        <v>1233</v>
      </c>
      <c r="I5" s="48" t="s">
        <v>1234</v>
      </c>
      <c r="J5" s="51" t="s">
        <v>1235</v>
      </c>
      <c r="K5" s="258" t="s">
        <v>1217</v>
      </c>
      <c r="L5" s="45" t="s">
        <v>73</v>
      </c>
      <c r="M5" s="49" t="s">
        <v>161</v>
      </c>
      <c r="N5" s="45" t="s">
        <v>371</v>
      </c>
      <c r="O5" s="50" t="s">
        <v>162</v>
      </c>
      <c r="P5" s="247" t="s">
        <v>1197</v>
      </c>
      <c r="Q5" s="51" t="s">
        <v>372</v>
      </c>
      <c r="R5" s="337" t="s">
        <v>1254</v>
      </c>
      <c r="S5" s="51" t="s">
        <v>373</v>
      </c>
      <c r="T5" s="51" t="s">
        <v>374</v>
      </c>
      <c r="U5" s="211" t="s">
        <v>1048</v>
      </c>
      <c r="V5" s="51" t="s">
        <v>630</v>
      </c>
      <c r="W5" s="51" t="s">
        <v>469</v>
      </c>
      <c r="X5" s="45" t="s">
        <v>163</v>
      </c>
      <c r="Y5" s="261" t="s">
        <v>1198</v>
      </c>
      <c r="Z5" s="261" t="s">
        <v>1199</v>
      </c>
      <c r="AA5" s="261" t="s">
        <v>1200</v>
      </c>
      <c r="AB5" s="261" t="s">
        <v>1201</v>
      </c>
      <c r="AC5" s="261" t="s">
        <v>1202</v>
      </c>
      <c r="AD5" s="261" t="s">
        <v>1431</v>
      </c>
      <c r="AE5" s="45" t="s">
        <v>413</v>
      </c>
    </row>
    <row r="6" spans="1:31" ht="12.75" x14ac:dyDescent="0.2">
      <c r="A6" s="10" t="s">
        <v>213</v>
      </c>
      <c r="B6" s="27" t="s">
        <v>37</v>
      </c>
      <c r="C6" s="250" t="s">
        <v>375</v>
      </c>
      <c r="D6" s="250" t="s">
        <v>1</v>
      </c>
      <c r="E6" s="402">
        <v>5</v>
      </c>
      <c r="F6" s="403"/>
      <c r="G6" s="388">
        <v>2200</v>
      </c>
      <c r="H6" s="250">
        <v>2192</v>
      </c>
      <c r="I6" s="315">
        <f>SUM((E6*1250)+(G6/1000*1330))</f>
        <v>9176</v>
      </c>
      <c r="J6" s="250">
        <f>CEILING(H6+I6,100)</f>
        <v>11400</v>
      </c>
      <c r="K6" s="127"/>
      <c r="L6" s="15" t="s">
        <v>39</v>
      </c>
      <c r="M6" s="15" t="s">
        <v>38</v>
      </c>
      <c r="N6" s="250" t="s">
        <v>458</v>
      </c>
      <c r="O6" s="250">
        <v>2010</v>
      </c>
      <c r="P6" s="250">
        <v>2023</v>
      </c>
      <c r="Q6" s="428" t="s">
        <v>280</v>
      </c>
      <c r="R6" s="429"/>
      <c r="S6" s="8" t="s">
        <v>378</v>
      </c>
      <c r="T6" s="8" t="s">
        <v>387</v>
      </c>
      <c r="U6" s="113"/>
      <c r="V6" s="109"/>
      <c r="W6" s="109"/>
      <c r="X6" s="8" t="s">
        <v>164</v>
      </c>
      <c r="Y6" s="8"/>
      <c r="Z6" s="8"/>
      <c r="AA6" s="8"/>
      <c r="AB6" s="8"/>
      <c r="AC6" s="8"/>
      <c r="AD6" s="8"/>
      <c r="AE6" s="180"/>
    </row>
    <row r="7" spans="1:31" ht="12.75" x14ac:dyDescent="0.2">
      <c r="A7" s="8" t="s">
        <v>173</v>
      </c>
      <c r="B7" s="27" t="s">
        <v>40</v>
      </c>
      <c r="C7" s="250" t="s">
        <v>375</v>
      </c>
      <c r="D7" s="250" t="s">
        <v>1</v>
      </c>
      <c r="E7" s="402">
        <v>7</v>
      </c>
      <c r="F7" s="403"/>
      <c r="G7" s="388">
        <v>3000</v>
      </c>
      <c r="H7" s="250">
        <v>2451</v>
      </c>
      <c r="I7" s="315">
        <f t="shared" ref="I7:I14" si="0">SUM((E7*1250)+(G7/1000*1330))</f>
        <v>12740</v>
      </c>
      <c r="J7" s="250">
        <f t="shared" ref="J7:J14" si="1">CEILING(H7+I7,100)</f>
        <v>15200</v>
      </c>
      <c r="K7" s="127"/>
      <c r="L7" s="15" t="s">
        <v>175</v>
      </c>
      <c r="M7" s="15" t="s">
        <v>174</v>
      </c>
      <c r="N7" s="250" t="s">
        <v>458</v>
      </c>
      <c r="O7" s="250">
        <v>2013</v>
      </c>
      <c r="P7" s="250">
        <f>O7+13</f>
        <v>2026</v>
      </c>
      <c r="Q7" s="8" t="s">
        <v>377</v>
      </c>
      <c r="R7" s="43" t="s">
        <v>1432</v>
      </c>
      <c r="S7" s="8" t="s">
        <v>378</v>
      </c>
      <c r="T7" s="8" t="s">
        <v>387</v>
      </c>
      <c r="U7" s="113"/>
      <c r="V7" s="109"/>
      <c r="W7" s="109"/>
      <c r="X7" s="8" t="s">
        <v>164</v>
      </c>
      <c r="Y7" s="8"/>
      <c r="Z7" s="8"/>
      <c r="AA7" s="8"/>
      <c r="AB7" s="8"/>
      <c r="AC7" s="8"/>
      <c r="AD7" s="8"/>
      <c r="AE7" s="8"/>
    </row>
    <row r="8" spans="1:31" ht="12.75" x14ac:dyDescent="0.2">
      <c r="A8" s="10" t="s">
        <v>266</v>
      </c>
      <c r="B8" s="27" t="s">
        <v>264</v>
      </c>
      <c r="C8" s="250" t="s">
        <v>375</v>
      </c>
      <c r="D8" s="250" t="s">
        <v>1</v>
      </c>
      <c r="E8" s="402">
        <v>7</v>
      </c>
      <c r="F8" s="403"/>
      <c r="G8" s="388">
        <v>3000</v>
      </c>
      <c r="H8" s="250">
        <v>2417</v>
      </c>
      <c r="I8" s="315">
        <f t="shared" si="0"/>
        <v>12740</v>
      </c>
      <c r="J8" s="250">
        <f t="shared" si="1"/>
        <v>15200</v>
      </c>
      <c r="K8" s="127"/>
      <c r="L8" s="15" t="s">
        <v>175</v>
      </c>
      <c r="M8" s="15" t="s">
        <v>718</v>
      </c>
      <c r="N8" s="250" t="s">
        <v>458</v>
      </c>
      <c r="O8" s="250">
        <v>2014</v>
      </c>
      <c r="P8" s="250">
        <f>O8+13</f>
        <v>2027</v>
      </c>
      <c r="Q8" s="8" t="s">
        <v>377</v>
      </c>
      <c r="R8" s="43" t="s">
        <v>1432</v>
      </c>
      <c r="S8" s="8" t="s">
        <v>378</v>
      </c>
      <c r="T8" s="8" t="s">
        <v>387</v>
      </c>
      <c r="U8" s="113"/>
      <c r="V8" s="109"/>
      <c r="W8" s="109"/>
      <c r="X8" s="8" t="s">
        <v>164</v>
      </c>
      <c r="Y8" s="8"/>
      <c r="Z8" s="8"/>
      <c r="AA8" s="8"/>
      <c r="AB8" s="8"/>
      <c r="AC8" s="8"/>
      <c r="AD8" s="8"/>
      <c r="AE8" s="8"/>
    </row>
    <row r="9" spans="1:31" ht="12.75" x14ac:dyDescent="0.2">
      <c r="A9" s="10" t="s">
        <v>727</v>
      </c>
      <c r="B9" s="137" t="s">
        <v>860</v>
      </c>
      <c r="C9" s="250" t="s">
        <v>376</v>
      </c>
      <c r="D9" s="250" t="s">
        <v>1</v>
      </c>
      <c r="E9" s="402">
        <v>1.1000000000000001</v>
      </c>
      <c r="F9" s="403"/>
      <c r="G9" s="388">
        <v>625</v>
      </c>
      <c r="H9" s="250">
        <v>1013</v>
      </c>
      <c r="I9" s="315">
        <f t="shared" si="0"/>
        <v>2206.25</v>
      </c>
      <c r="J9" s="250">
        <f t="shared" si="1"/>
        <v>3300</v>
      </c>
      <c r="K9" s="127"/>
      <c r="L9" s="15" t="s">
        <v>760</v>
      </c>
      <c r="M9" s="15" t="s">
        <v>761</v>
      </c>
      <c r="N9" s="250" t="s">
        <v>458</v>
      </c>
      <c r="O9" s="250">
        <v>2018</v>
      </c>
      <c r="P9" s="250">
        <f>O9+13</f>
        <v>2031</v>
      </c>
      <c r="Q9" s="8" t="s">
        <v>377</v>
      </c>
      <c r="R9" s="43" t="s">
        <v>1432</v>
      </c>
      <c r="S9" s="8" t="s">
        <v>378</v>
      </c>
      <c r="T9" s="8" t="s">
        <v>387</v>
      </c>
      <c r="U9" s="113"/>
      <c r="V9" s="109"/>
      <c r="W9" s="109"/>
      <c r="X9" s="8" t="s">
        <v>164</v>
      </c>
      <c r="Y9" s="8"/>
      <c r="Z9" s="8"/>
      <c r="AA9" s="8"/>
      <c r="AB9" s="8"/>
      <c r="AC9" s="8"/>
      <c r="AD9" s="8"/>
      <c r="AE9" s="8"/>
    </row>
    <row r="10" spans="1:31" ht="12.75" x14ac:dyDescent="0.2">
      <c r="A10" s="10" t="s">
        <v>267</v>
      </c>
      <c r="B10" s="27" t="s">
        <v>265</v>
      </c>
      <c r="C10" s="250" t="s">
        <v>375</v>
      </c>
      <c r="D10" s="250" t="s">
        <v>1</v>
      </c>
      <c r="E10" s="402">
        <v>7</v>
      </c>
      <c r="F10" s="403"/>
      <c r="G10" s="388">
        <v>3000</v>
      </c>
      <c r="H10" s="250">
        <v>2517</v>
      </c>
      <c r="I10" s="315">
        <f t="shared" si="0"/>
        <v>12740</v>
      </c>
      <c r="J10" s="250">
        <f t="shared" si="1"/>
        <v>15300</v>
      </c>
      <c r="K10" s="127"/>
      <c r="L10" s="15" t="s">
        <v>175</v>
      </c>
      <c r="M10" s="15" t="s">
        <v>719</v>
      </c>
      <c r="N10" s="250" t="s">
        <v>458</v>
      </c>
      <c r="O10" s="250">
        <v>2014</v>
      </c>
      <c r="P10" s="250">
        <f>O10+13</f>
        <v>2027</v>
      </c>
      <c r="Q10" s="8" t="s">
        <v>377</v>
      </c>
      <c r="R10" s="43" t="s">
        <v>1432</v>
      </c>
      <c r="S10" s="8" t="s">
        <v>378</v>
      </c>
      <c r="T10" s="8" t="s">
        <v>387</v>
      </c>
      <c r="U10" s="113"/>
      <c r="V10" s="109"/>
      <c r="W10" s="109"/>
      <c r="X10" s="8" t="s">
        <v>164</v>
      </c>
      <c r="Y10" s="8"/>
      <c r="Z10" s="8"/>
      <c r="AA10" s="8"/>
      <c r="AB10" s="8"/>
      <c r="AC10" s="8"/>
      <c r="AD10" s="8"/>
      <c r="AE10" s="8"/>
    </row>
    <row r="11" spans="1:31" ht="12.75" x14ac:dyDescent="0.2">
      <c r="A11" s="10" t="s">
        <v>890</v>
      </c>
      <c r="B11" s="27" t="s">
        <v>891</v>
      </c>
      <c r="C11" s="250" t="s">
        <v>375</v>
      </c>
      <c r="D11" s="250" t="s">
        <v>1</v>
      </c>
      <c r="E11" s="402">
        <v>5</v>
      </c>
      <c r="F11" s="403"/>
      <c r="G11" s="388">
        <v>2400</v>
      </c>
      <c r="H11" s="250">
        <v>2478</v>
      </c>
      <c r="I11" s="315">
        <f t="shared" si="0"/>
        <v>9442</v>
      </c>
      <c r="J11" s="250">
        <f t="shared" si="1"/>
        <v>12000</v>
      </c>
      <c r="K11" s="127"/>
      <c r="L11" s="15" t="s">
        <v>892</v>
      </c>
      <c r="M11" s="15" t="s">
        <v>893</v>
      </c>
      <c r="N11" s="250" t="s">
        <v>458</v>
      </c>
      <c r="O11" s="250">
        <v>2019</v>
      </c>
      <c r="P11" s="250">
        <f>O11+13</f>
        <v>2032</v>
      </c>
      <c r="Q11" s="8" t="s">
        <v>377</v>
      </c>
      <c r="R11" s="43" t="s">
        <v>1432</v>
      </c>
      <c r="S11" s="8" t="s">
        <v>378</v>
      </c>
      <c r="T11" s="8" t="s">
        <v>387</v>
      </c>
      <c r="U11" s="113"/>
      <c r="V11" s="109"/>
      <c r="W11" s="109"/>
      <c r="X11" s="8" t="s">
        <v>164</v>
      </c>
      <c r="Y11" s="8"/>
      <c r="Z11" s="8"/>
      <c r="AA11" s="8"/>
      <c r="AB11" s="8"/>
      <c r="AC11" s="8"/>
      <c r="AD11" s="8"/>
      <c r="AE11" s="8"/>
    </row>
    <row r="12" spans="1:31" ht="12.75" x14ac:dyDescent="0.2">
      <c r="A12" s="10" t="s">
        <v>214</v>
      </c>
      <c r="B12" s="27" t="s">
        <v>42</v>
      </c>
      <c r="C12" s="250" t="s">
        <v>376</v>
      </c>
      <c r="D12" s="15" t="s">
        <v>1</v>
      </c>
      <c r="E12" s="402">
        <v>0.8</v>
      </c>
      <c r="F12" s="403"/>
      <c r="G12" s="388">
        <v>350</v>
      </c>
      <c r="H12" s="250">
        <v>495</v>
      </c>
      <c r="I12" s="315">
        <f t="shared" si="0"/>
        <v>1465.5</v>
      </c>
      <c r="J12" s="250">
        <f t="shared" si="1"/>
        <v>2000</v>
      </c>
      <c r="K12" s="127"/>
      <c r="L12" s="15" t="s">
        <v>9</v>
      </c>
      <c r="M12" s="15" t="s">
        <v>43</v>
      </c>
      <c r="N12" s="250" t="s">
        <v>458</v>
      </c>
      <c r="O12" s="15">
        <v>2009</v>
      </c>
      <c r="P12" s="15">
        <v>2022</v>
      </c>
      <c r="Q12" s="8" t="s">
        <v>377</v>
      </c>
      <c r="R12" s="43" t="s">
        <v>1432</v>
      </c>
      <c r="S12" s="8" t="s">
        <v>378</v>
      </c>
      <c r="T12" s="8" t="s">
        <v>387</v>
      </c>
      <c r="U12" s="113"/>
      <c r="V12" s="109"/>
      <c r="W12" s="109"/>
      <c r="X12" s="8" t="s">
        <v>164</v>
      </c>
      <c r="Y12" s="8"/>
      <c r="Z12" s="8"/>
      <c r="AA12" s="8"/>
      <c r="AB12" s="8"/>
      <c r="AC12" s="8"/>
      <c r="AD12" s="8"/>
      <c r="AE12" s="8"/>
    </row>
    <row r="13" spans="1:31" ht="12.75" x14ac:dyDescent="0.2">
      <c r="A13" s="430" t="s">
        <v>195</v>
      </c>
      <c r="B13" s="431" t="s">
        <v>21</v>
      </c>
      <c r="C13" s="432" t="s">
        <v>375</v>
      </c>
      <c r="D13" s="433" t="s">
        <v>1</v>
      </c>
      <c r="E13" s="434">
        <v>7</v>
      </c>
      <c r="F13" s="435"/>
      <c r="G13" s="436">
        <v>3000</v>
      </c>
      <c r="H13" s="437">
        <v>2354</v>
      </c>
      <c r="I13" s="438">
        <f t="shared" si="0"/>
        <v>12740</v>
      </c>
      <c r="J13" s="437">
        <f t="shared" si="1"/>
        <v>15100</v>
      </c>
      <c r="K13" s="439"/>
      <c r="L13" s="433" t="s">
        <v>19</v>
      </c>
      <c r="M13" s="440" t="s">
        <v>22</v>
      </c>
      <c r="N13" s="437" t="s">
        <v>458</v>
      </c>
      <c r="O13" s="433">
        <v>2009</v>
      </c>
      <c r="P13" s="433">
        <f>O13+13</f>
        <v>2022</v>
      </c>
      <c r="Q13" s="441" t="s">
        <v>280</v>
      </c>
      <c r="R13" s="441"/>
      <c r="S13" s="432" t="s">
        <v>378</v>
      </c>
      <c r="T13" s="441" t="s">
        <v>387</v>
      </c>
      <c r="U13" s="441"/>
      <c r="V13" s="432"/>
      <c r="W13" s="432"/>
      <c r="X13" s="442" t="s">
        <v>164</v>
      </c>
      <c r="Y13" s="442"/>
      <c r="Z13" s="442"/>
      <c r="AA13" s="442"/>
      <c r="AB13" s="442"/>
      <c r="AC13" s="442"/>
      <c r="AD13" s="442"/>
      <c r="AE13" s="443"/>
    </row>
    <row r="14" spans="1:31" s="458" customFormat="1" ht="12.75" x14ac:dyDescent="0.2">
      <c r="A14" s="444" t="s">
        <v>1433</v>
      </c>
      <c r="B14" s="445" t="s">
        <v>1434</v>
      </c>
      <c r="C14" s="446" t="s">
        <v>375</v>
      </c>
      <c r="D14" s="447" t="s">
        <v>1</v>
      </c>
      <c r="E14" s="448">
        <v>5</v>
      </c>
      <c r="F14" s="449"/>
      <c r="G14" s="450">
        <v>2400</v>
      </c>
      <c r="H14" s="451">
        <v>2478</v>
      </c>
      <c r="I14" s="452">
        <f t="shared" si="0"/>
        <v>9442</v>
      </c>
      <c r="J14" s="451">
        <f t="shared" si="1"/>
        <v>12000</v>
      </c>
      <c r="K14" s="453"/>
      <c r="L14" s="447" t="s">
        <v>892</v>
      </c>
      <c r="M14" s="454" t="s">
        <v>1435</v>
      </c>
      <c r="N14" s="451" t="s">
        <v>458</v>
      </c>
      <c r="O14" s="447">
        <v>2019</v>
      </c>
      <c r="P14" s="447">
        <f>O14+13</f>
        <v>2032</v>
      </c>
      <c r="Q14" s="455" t="s">
        <v>377</v>
      </c>
      <c r="R14" s="429" t="s">
        <v>1432</v>
      </c>
      <c r="S14" s="446"/>
      <c r="T14" s="441" t="s">
        <v>387</v>
      </c>
      <c r="U14" s="455"/>
      <c r="V14" s="446"/>
      <c r="W14" s="446"/>
      <c r="X14" s="442" t="s">
        <v>164</v>
      </c>
      <c r="Y14" s="456"/>
      <c r="Z14" s="456"/>
      <c r="AA14" s="456"/>
      <c r="AB14" s="456"/>
      <c r="AC14" s="456"/>
      <c r="AD14" s="456"/>
      <c r="AE14" s="457"/>
    </row>
    <row r="15" spans="1:31" ht="22.5" x14ac:dyDescent="0.15">
      <c r="A15" s="126"/>
      <c r="B15" s="126"/>
      <c r="C15" s="119"/>
      <c r="D15" s="127"/>
      <c r="E15" s="276" t="s">
        <v>241</v>
      </c>
      <c r="F15" s="276" t="s">
        <v>242</v>
      </c>
      <c r="G15" s="276"/>
      <c r="H15" s="276"/>
      <c r="I15" s="276"/>
      <c r="J15" s="257" t="s">
        <v>1205</v>
      </c>
      <c r="K15" s="127"/>
      <c r="L15" s="212"/>
      <c r="M15" s="127"/>
      <c r="N15" s="119"/>
      <c r="O15" s="127"/>
      <c r="P15" s="127"/>
      <c r="Q15" s="113"/>
      <c r="R15" s="113"/>
      <c r="S15" s="113"/>
      <c r="T15" s="113"/>
      <c r="U15" s="113"/>
      <c r="V15" s="113"/>
      <c r="W15" s="113"/>
      <c r="X15" s="113"/>
      <c r="Y15" s="113"/>
      <c r="Z15" s="113"/>
      <c r="AA15" s="113"/>
      <c r="AB15" s="113"/>
      <c r="AC15" s="113"/>
      <c r="AD15" s="113"/>
      <c r="AE15" s="113"/>
    </row>
    <row r="16" spans="1:31" x14ac:dyDescent="0.15">
      <c r="A16" s="10" t="s">
        <v>1057</v>
      </c>
      <c r="B16" s="27" t="s">
        <v>1024</v>
      </c>
      <c r="C16" s="250" t="s">
        <v>375</v>
      </c>
      <c r="D16" s="250" t="s">
        <v>23</v>
      </c>
      <c r="E16" s="250">
        <v>300</v>
      </c>
      <c r="F16" s="244">
        <v>270</v>
      </c>
      <c r="G16" s="24"/>
      <c r="H16" s="24"/>
      <c r="I16" s="24"/>
      <c r="J16" s="250">
        <v>520</v>
      </c>
      <c r="K16" s="250" t="s">
        <v>1207</v>
      </c>
      <c r="L16" s="250" t="s">
        <v>1052</v>
      </c>
      <c r="M16" s="15" t="s">
        <v>1056</v>
      </c>
      <c r="N16" s="250" t="s">
        <v>458</v>
      </c>
      <c r="O16" s="250">
        <v>2021</v>
      </c>
      <c r="P16" s="250">
        <f t="shared" ref="P16:P21" si="2">O16+20</f>
        <v>2041</v>
      </c>
      <c r="Q16" s="8" t="s">
        <v>280</v>
      </c>
      <c r="R16" s="8"/>
      <c r="S16" s="113"/>
      <c r="T16" s="8" t="s">
        <v>387</v>
      </c>
      <c r="U16" s="250" t="s">
        <v>1049</v>
      </c>
      <c r="V16" s="8" t="s">
        <v>631</v>
      </c>
      <c r="W16" s="8" t="s">
        <v>632</v>
      </c>
      <c r="X16" s="8" t="s">
        <v>164</v>
      </c>
      <c r="Y16" s="8"/>
      <c r="Z16" s="8"/>
      <c r="AA16" s="8"/>
      <c r="AB16" s="8"/>
      <c r="AC16" s="8"/>
      <c r="AD16" s="8"/>
      <c r="AE16" s="250"/>
    </row>
    <row r="17" spans="1:31" x14ac:dyDescent="0.15">
      <c r="A17" s="10" t="s">
        <v>1055</v>
      </c>
      <c r="B17" s="27" t="s">
        <v>1025</v>
      </c>
      <c r="C17" s="250" t="s">
        <v>375</v>
      </c>
      <c r="D17" s="250" t="s">
        <v>23</v>
      </c>
      <c r="E17" s="250">
        <v>300</v>
      </c>
      <c r="F17" s="244">
        <v>270</v>
      </c>
      <c r="G17" s="24"/>
      <c r="H17" s="24"/>
      <c r="I17" s="24"/>
      <c r="J17" s="250">
        <v>520</v>
      </c>
      <c r="K17" s="250" t="s">
        <v>1207</v>
      </c>
      <c r="L17" s="250" t="s">
        <v>1052</v>
      </c>
      <c r="M17" s="15" t="s">
        <v>1054</v>
      </c>
      <c r="N17" s="250" t="s">
        <v>458</v>
      </c>
      <c r="O17" s="250">
        <v>2021</v>
      </c>
      <c r="P17" s="250">
        <f t="shared" si="2"/>
        <v>2041</v>
      </c>
      <c r="Q17" s="8" t="s">
        <v>280</v>
      </c>
      <c r="R17" s="8"/>
      <c r="S17" s="113"/>
      <c r="T17" s="8" t="s">
        <v>387</v>
      </c>
      <c r="U17" s="250" t="s">
        <v>1049</v>
      </c>
      <c r="V17" s="8" t="s">
        <v>633</v>
      </c>
      <c r="W17" s="8" t="s">
        <v>634</v>
      </c>
      <c r="X17" s="8" t="s">
        <v>164</v>
      </c>
      <c r="Y17" s="8"/>
      <c r="Z17" s="8"/>
      <c r="AA17" s="8"/>
      <c r="AB17" s="8"/>
      <c r="AC17" s="8"/>
      <c r="AD17" s="8"/>
      <c r="AE17" s="250"/>
    </row>
    <row r="18" spans="1:31" x14ac:dyDescent="0.15">
      <c r="A18" s="10" t="s">
        <v>1050</v>
      </c>
      <c r="B18" s="27" t="s">
        <v>1026</v>
      </c>
      <c r="C18" s="250" t="s">
        <v>375</v>
      </c>
      <c r="D18" s="250" t="s">
        <v>23</v>
      </c>
      <c r="E18" s="250">
        <v>300</v>
      </c>
      <c r="F18" s="389">
        <v>270</v>
      </c>
      <c r="G18" s="24"/>
      <c r="H18" s="24"/>
      <c r="I18" s="24"/>
      <c r="J18" s="250">
        <v>520</v>
      </c>
      <c r="K18" s="250" t="s">
        <v>1207</v>
      </c>
      <c r="L18" s="250" t="s">
        <v>1052</v>
      </c>
      <c r="M18" s="15" t="s">
        <v>1051</v>
      </c>
      <c r="N18" s="250" t="s">
        <v>458</v>
      </c>
      <c r="O18" s="250">
        <v>2021</v>
      </c>
      <c r="P18" s="250">
        <f t="shared" si="2"/>
        <v>2041</v>
      </c>
      <c r="Q18" s="8" t="s">
        <v>280</v>
      </c>
      <c r="R18" s="8"/>
      <c r="S18" s="113"/>
      <c r="T18" s="8" t="s">
        <v>387</v>
      </c>
      <c r="U18" s="250" t="s">
        <v>1049</v>
      </c>
      <c r="V18" s="8" t="s">
        <v>635</v>
      </c>
      <c r="W18" s="8" t="s">
        <v>636</v>
      </c>
      <c r="X18" s="8" t="s">
        <v>164</v>
      </c>
      <c r="Y18" s="8"/>
      <c r="Z18" s="8"/>
      <c r="AA18" s="8"/>
      <c r="AB18" s="8"/>
      <c r="AC18" s="8"/>
      <c r="AD18" s="8"/>
      <c r="AE18" s="250"/>
    </row>
    <row r="19" spans="1:31" x14ac:dyDescent="0.15">
      <c r="A19" s="10" t="s">
        <v>215</v>
      </c>
      <c r="B19" s="27" t="s">
        <v>41</v>
      </c>
      <c r="C19" s="250" t="s">
        <v>376</v>
      </c>
      <c r="D19" s="250" t="s">
        <v>23</v>
      </c>
      <c r="E19" s="250">
        <v>240</v>
      </c>
      <c r="F19" s="387">
        <v>210</v>
      </c>
      <c r="G19" s="24"/>
      <c r="H19" s="24"/>
      <c r="I19" s="24"/>
      <c r="J19" s="250">
        <v>265</v>
      </c>
      <c r="K19" s="250" t="s">
        <v>1207</v>
      </c>
      <c r="L19" s="15" t="s">
        <v>45</v>
      </c>
      <c r="M19" s="15" t="s">
        <v>44</v>
      </c>
      <c r="N19" s="250" t="s">
        <v>458</v>
      </c>
      <c r="O19" s="250">
        <v>2007</v>
      </c>
      <c r="P19" s="250">
        <f t="shared" si="2"/>
        <v>2027</v>
      </c>
      <c r="Q19" s="8" t="s">
        <v>280</v>
      </c>
      <c r="R19" s="8"/>
      <c r="S19" s="113"/>
      <c r="T19" s="8" t="s">
        <v>387</v>
      </c>
      <c r="U19" s="250" t="s">
        <v>379</v>
      </c>
      <c r="V19" s="8" t="s">
        <v>637</v>
      </c>
      <c r="W19" s="8" t="s">
        <v>638</v>
      </c>
      <c r="X19" s="8" t="s">
        <v>164</v>
      </c>
      <c r="Y19" s="8"/>
      <c r="Z19" s="8"/>
      <c r="AA19" s="8"/>
      <c r="AB19" s="8"/>
      <c r="AC19" s="8"/>
      <c r="AD19" s="8"/>
      <c r="AE19" s="250"/>
    </row>
    <row r="20" spans="1:31" x14ac:dyDescent="0.15">
      <c r="A20" s="10" t="s">
        <v>944</v>
      </c>
      <c r="B20" s="27" t="s">
        <v>864</v>
      </c>
      <c r="C20" s="250" t="s">
        <v>375</v>
      </c>
      <c r="D20" s="250" t="s">
        <v>23</v>
      </c>
      <c r="E20" s="250">
        <v>300</v>
      </c>
      <c r="F20" s="244">
        <v>270</v>
      </c>
      <c r="G20" s="24"/>
      <c r="H20" s="24"/>
      <c r="I20" s="24"/>
      <c r="J20" s="250">
        <v>520</v>
      </c>
      <c r="K20" s="250" t="s">
        <v>1207</v>
      </c>
      <c r="L20" s="250" t="s">
        <v>948</v>
      </c>
      <c r="M20" s="8" t="s">
        <v>945</v>
      </c>
      <c r="N20" s="250" t="s">
        <v>458</v>
      </c>
      <c r="O20" s="250">
        <v>2020</v>
      </c>
      <c r="P20" s="250">
        <f t="shared" si="2"/>
        <v>2040</v>
      </c>
      <c r="Q20" s="8" t="s">
        <v>280</v>
      </c>
      <c r="R20" s="8"/>
      <c r="S20" s="113"/>
      <c r="T20" s="8" t="s">
        <v>387</v>
      </c>
      <c r="U20" s="250" t="s">
        <v>379</v>
      </c>
      <c r="V20" s="8" t="s">
        <v>639</v>
      </c>
      <c r="W20" s="8" t="s">
        <v>640</v>
      </c>
      <c r="X20" s="8" t="s">
        <v>164</v>
      </c>
      <c r="Y20" s="8"/>
      <c r="Z20" s="8"/>
      <c r="AA20" s="8"/>
      <c r="AB20" s="8"/>
      <c r="AC20" s="8"/>
      <c r="AD20" s="8"/>
      <c r="AE20" s="250"/>
    </row>
    <row r="21" spans="1:31" x14ac:dyDescent="0.15">
      <c r="A21" s="10" t="s">
        <v>1058</v>
      </c>
      <c r="B21" s="27" t="s">
        <v>1027</v>
      </c>
      <c r="C21" s="250" t="s">
        <v>375</v>
      </c>
      <c r="D21" s="250" t="s">
        <v>23</v>
      </c>
      <c r="E21" s="250">
        <v>300</v>
      </c>
      <c r="F21" s="389">
        <v>270</v>
      </c>
      <c r="G21" s="24"/>
      <c r="H21" s="24"/>
      <c r="I21" s="24"/>
      <c r="J21" s="250">
        <v>520</v>
      </c>
      <c r="K21" s="250" t="s">
        <v>1207</v>
      </c>
      <c r="L21" s="250" t="s">
        <v>1052</v>
      </c>
      <c r="M21" s="15" t="s">
        <v>1053</v>
      </c>
      <c r="N21" s="250" t="s">
        <v>458</v>
      </c>
      <c r="O21" s="250">
        <v>2021</v>
      </c>
      <c r="P21" s="250">
        <f t="shared" si="2"/>
        <v>2041</v>
      </c>
      <c r="Q21" s="8" t="s">
        <v>280</v>
      </c>
      <c r="R21" s="8"/>
      <c r="S21" s="113"/>
      <c r="T21" s="8" t="s">
        <v>387</v>
      </c>
      <c r="U21" s="250" t="s">
        <v>1049</v>
      </c>
      <c r="V21" s="8" t="s">
        <v>641</v>
      </c>
      <c r="W21" s="8" t="s">
        <v>642</v>
      </c>
      <c r="X21" s="8" t="s">
        <v>164</v>
      </c>
      <c r="Y21" s="8"/>
      <c r="Z21" s="8"/>
      <c r="AA21" s="8"/>
      <c r="AB21" s="8"/>
      <c r="AC21" s="8"/>
      <c r="AD21" s="8"/>
      <c r="AE21" s="250"/>
    </row>
    <row r="22" spans="1:31" x14ac:dyDescent="0.15">
      <c r="A22" s="10" t="s">
        <v>166</v>
      </c>
      <c r="B22" s="27" t="s">
        <v>42</v>
      </c>
      <c r="C22" s="250" t="s">
        <v>376</v>
      </c>
      <c r="D22" s="250" t="s">
        <v>72</v>
      </c>
      <c r="E22" s="250">
        <v>210</v>
      </c>
      <c r="F22" s="387">
        <v>180</v>
      </c>
      <c r="G22" s="24"/>
      <c r="H22" s="24"/>
      <c r="I22" s="24"/>
      <c r="J22" s="250">
        <v>300</v>
      </c>
      <c r="K22" s="250" t="s">
        <v>1207</v>
      </c>
      <c r="L22" s="15" t="s">
        <v>141</v>
      </c>
      <c r="M22" s="250">
        <v>12155</v>
      </c>
      <c r="N22" s="250" t="s">
        <v>458</v>
      </c>
      <c r="O22" s="250">
        <v>2012</v>
      </c>
      <c r="P22" s="250">
        <f>O22+20</f>
        <v>2032</v>
      </c>
      <c r="Q22" s="8" t="s">
        <v>280</v>
      </c>
      <c r="R22" s="8"/>
      <c r="S22" s="113"/>
      <c r="T22" s="8" t="s">
        <v>1221</v>
      </c>
      <c r="U22" s="250" t="s">
        <v>379</v>
      </c>
      <c r="V22" s="8" t="s">
        <v>643</v>
      </c>
      <c r="W22" s="8" t="s">
        <v>644</v>
      </c>
      <c r="X22" s="250" t="s">
        <v>143</v>
      </c>
      <c r="Y22" s="250"/>
      <c r="Z22" s="250"/>
      <c r="AA22" s="250"/>
      <c r="AB22" s="250"/>
      <c r="AC22" s="250"/>
      <c r="AD22" s="250"/>
      <c r="AE22" s="250"/>
    </row>
    <row r="23" spans="1:31" x14ac:dyDescent="0.15">
      <c r="A23" s="19" t="s">
        <v>946</v>
      </c>
      <c r="B23" s="27" t="s">
        <v>863</v>
      </c>
      <c r="C23" s="250" t="s">
        <v>375</v>
      </c>
      <c r="D23" s="250" t="s">
        <v>23</v>
      </c>
      <c r="E23" s="250">
        <v>300</v>
      </c>
      <c r="F23" s="244">
        <v>270</v>
      </c>
      <c r="G23" s="24"/>
      <c r="H23" s="24"/>
      <c r="I23" s="24"/>
      <c r="J23" s="250">
        <v>520</v>
      </c>
      <c r="K23" s="250" t="s">
        <v>1207</v>
      </c>
      <c r="L23" s="16" t="s">
        <v>948</v>
      </c>
      <c r="M23" s="19" t="s">
        <v>947</v>
      </c>
      <c r="N23" s="250" t="s">
        <v>458</v>
      </c>
      <c r="O23" s="250">
        <v>2020</v>
      </c>
      <c r="P23" s="250">
        <v>2040</v>
      </c>
      <c r="Q23" s="8" t="s">
        <v>280</v>
      </c>
      <c r="R23" s="8"/>
      <c r="S23" s="113"/>
      <c r="T23" s="8" t="s">
        <v>387</v>
      </c>
      <c r="U23" s="250" t="s">
        <v>379</v>
      </c>
      <c r="V23" s="8" t="s">
        <v>645</v>
      </c>
      <c r="W23" s="8" t="s">
        <v>646</v>
      </c>
      <c r="X23" s="8" t="s">
        <v>164</v>
      </c>
      <c r="Y23" s="8"/>
      <c r="Z23" s="8"/>
      <c r="AA23" s="8"/>
      <c r="AB23" s="8"/>
      <c r="AC23" s="8"/>
      <c r="AD23" s="8"/>
      <c r="AE23" s="56"/>
    </row>
    <row r="24" spans="1:31" x14ac:dyDescent="0.15">
      <c r="A24" s="10" t="s">
        <v>216</v>
      </c>
      <c r="B24" s="27" t="s">
        <v>46</v>
      </c>
      <c r="C24" s="250" t="s">
        <v>375</v>
      </c>
      <c r="D24" s="250" t="s">
        <v>23</v>
      </c>
      <c r="E24" s="250">
        <v>300</v>
      </c>
      <c r="F24" s="244">
        <v>270</v>
      </c>
      <c r="G24" s="24"/>
      <c r="H24" s="24"/>
      <c r="I24" s="24"/>
      <c r="J24" s="250">
        <v>490</v>
      </c>
      <c r="K24" s="250" t="s">
        <v>1207</v>
      </c>
      <c r="L24" s="15" t="s">
        <v>889</v>
      </c>
      <c r="M24" s="15" t="s">
        <v>47</v>
      </c>
      <c r="N24" s="250" t="s">
        <v>458</v>
      </c>
      <c r="O24" s="250">
        <v>2006</v>
      </c>
      <c r="P24" s="250">
        <v>2026</v>
      </c>
      <c r="Q24" s="8" t="s">
        <v>280</v>
      </c>
      <c r="R24" s="8"/>
      <c r="S24" s="113"/>
      <c r="T24" s="8" t="s">
        <v>387</v>
      </c>
      <c r="U24" s="250" t="s">
        <v>379</v>
      </c>
      <c r="V24" s="8" t="s">
        <v>647</v>
      </c>
      <c r="W24" s="8" t="s">
        <v>648</v>
      </c>
      <c r="X24" s="8" t="s">
        <v>164</v>
      </c>
      <c r="Y24" s="8"/>
      <c r="Z24" s="8"/>
      <c r="AA24" s="8"/>
      <c r="AB24" s="8"/>
      <c r="AC24" s="8"/>
      <c r="AD24" s="8"/>
      <c r="AE24" s="8"/>
    </row>
    <row r="25" spans="1:31" x14ac:dyDescent="0.15">
      <c r="B25" s="23"/>
      <c r="C25" s="24"/>
      <c r="D25" s="24"/>
      <c r="E25" s="24"/>
      <c r="F25" s="24"/>
      <c r="G25" s="24"/>
      <c r="H25" s="24"/>
      <c r="I25" s="24"/>
      <c r="J25" s="24"/>
      <c r="K25" s="24"/>
      <c r="L25" s="25"/>
    </row>
    <row r="26" spans="1:31" x14ac:dyDescent="0.15">
      <c r="E26" s="24"/>
      <c r="F26" s="24"/>
      <c r="G26" s="24"/>
      <c r="H26" s="24"/>
      <c r="I26" s="24"/>
      <c r="J26" s="24"/>
      <c r="K26" s="24"/>
    </row>
    <row r="27" spans="1:31" ht="11.25" customHeight="1" x14ac:dyDescent="0.15">
      <c r="A27" s="46" t="s">
        <v>1059</v>
      </c>
      <c r="B27" s="46" t="s">
        <v>953</v>
      </c>
      <c r="C27" s="46" t="s">
        <v>952</v>
      </c>
      <c r="D27" s="46" t="s">
        <v>162</v>
      </c>
      <c r="K27" s="459"/>
      <c r="L27" s="460" t="s">
        <v>1220</v>
      </c>
      <c r="M27" s="414"/>
      <c r="N27" s="414"/>
      <c r="O27" s="414"/>
      <c r="P27" s="414"/>
      <c r="Q27" s="414"/>
      <c r="R27" s="414"/>
      <c r="S27" s="417" t="s">
        <v>1100</v>
      </c>
      <c r="T27" s="417"/>
      <c r="U27" s="417"/>
      <c r="V27" s="417"/>
      <c r="W27" s="117" t="s">
        <v>1101</v>
      </c>
    </row>
    <row r="28" spans="1:31" x14ac:dyDescent="0.15">
      <c r="A28" s="386" t="s">
        <v>696</v>
      </c>
      <c r="B28" s="133" t="s">
        <v>898</v>
      </c>
      <c r="C28" s="8"/>
      <c r="D28" s="15">
        <v>2020</v>
      </c>
      <c r="K28" s="461"/>
      <c r="L28" s="414"/>
      <c r="M28" s="414"/>
      <c r="N28" s="414"/>
      <c r="O28" s="414"/>
      <c r="P28" s="414"/>
      <c r="Q28" s="414"/>
      <c r="R28" s="414"/>
      <c r="S28" s="218">
        <v>1</v>
      </c>
      <c r="T28" s="409" t="s">
        <v>1075</v>
      </c>
      <c r="U28" s="409"/>
      <c r="V28" s="409"/>
      <c r="W28" s="250" t="s">
        <v>1083</v>
      </c>
    </row>
    <row r="29" spans="1:31" x14ac:dyDescent="0.15">
      <c r="A29" s="386" t="s">
        <v>696</v>
      </c>
      <c r="B29" s="133" t="s">
        <v>899</v>
      </c>
      <c r="C29" s="8"/>
      <c r="D29" s="15">
        <v>2020</v>
      </c>
      <c r="K29" s="461"/>
      <c r="L29" s="414"/>
      <c r="M29" s="414"/>
      <c r="N29" s="414"/>
      <c r="O29" s="414"/>
      <c r="P29" s="414"/>
      <c r="Q29" s="414"/>
      <c r="R29" s="414"/>
      <c r="S29" s="218">
        <v>2</v>
      </c>
      <c r="T29" s="409" t="s">
        <v>1073</v>
      </c>
      <c r="U29" s="409"/>
      <c r="V29" s="409"/>
      <c r="W29" s="250" t="s">
        <v>1083</v>
      </c>
    </row>
    <row r="30" spans="1:31" x14ac:dyDescent="0.15">
      <c r="A30" s="386" t="s">
        <v>696</v>
      </c>
      <c r="B30" s="133" t="s">
        <v>900</v>
      </c>
      <c r="C30" s="8"/>
      <c r="D30" s="15">
        <v>2020</v>
      </c>
      <c r="K30" s="461"/>
      <c r="L30" s="414"/>
      <c r="M30" s="414"/>
      <c r="N30" s="414"/>
      <c r="O30" s="414"/>
      <c r="P30" s="414"/>
      <c r="Q30" s="414"/>
      <c r="R30" s="414"/>
      <c r="S30" s="218">
        <v>3</v>
      </c>
      <c r="T30" s="409" t="s">
        <v>1071</v>
      </c>
      <c r="U30" s="409"/>
      <c r="V30" s="409"/>
      <c r="W30" s="250" t="s">
        <v>1083</v>
      </c>
    </row>
    <row r="31" spans="1:31" x14ac:dyDescent="0.15">
      <c r="A31" s="386" t="s">
        <v>696</v>
      </c>
      <c r="B31" s="133" t="s">
        <v>901</v>
      </c>
      <c r="C31" s="8"/>
      <c r="D31" s="15">
        <v>2020</v>
      </c>
      <c r="K31" s="461"/>
      <c r="L31" s="414"/>
      <c r="M31" s="414"/>
      <c r="N31" s="414"/>
      <c r="O31" s="414"/>
      <c r="P31" s="414"/>
      <c r="Q31" s="414"/>
      <c r="R31" s="414"/>
      <c r="S31" s="218">
        <v>4</v>
      </c>
      <c r="T31" s="409" t="s">
        <v>1072</v>
      </c>
      <c r="U31" s="409"/>
      <c r="V31" s="409"/>
      <c r="W31" s="250" t="s">
        <v>1083</v>
      </c>
    </row>
    <row r="32" spans="1:31" x14ac:dyDescent="0.15">
      <c r="A32" s="386" t="s">
        <v>696</v>
      </c>
      <c r="B32" s="133" t="s">
        <v>902</v>
      </c>
      <c r="C32" s="250"/>
      <c r="D32" s="15">
        <v>2020</v>
      </c>
      <c r="K32" s="461"/>
      <c r="L32" s="414"/>
      <c r="M32" s="414"/>
      <c r="N32" s="414"/>
      <c r="O32" s="414"/>
      <c r="P32" s="414"/>
      <c r="Q32" s="414"/>
      <c r="R32" s="414"/>
      <c r="S32" s="218">
        <v>5</v>
      </c>
      <c r="T32" s="409" t="s">
        <v>1074</v>
      </c>
      <c r="U32" s="409"/>
      <c r="V32" s="409"/>
      <c r="W32" s="250" t="s">
        <v>1083</v>
      </c>
    </row>
    <row r="33" spans="4:23" x14ac:dyDescent="0.15">
      <c r="K33" s="461"/>
      <c r="L33" s="414"/>
      <c r="M33" s="414"/>
      <c r="N33" s="414"/>
      <c r="O33" s="414"/>
      <c r="P33" s="414"/>
      <c r="Q33" s="414"/>
      <c r="R33" s="414"/>
      <c r="S33" s="218">
        <v>6</v>
      </c>
      <c r="T33" s="409" t="s">
        <v>1077</v>
      </c>
      <c r="U33" s="409"/>
      <c r="V33" s="409"/>
      <c r="W33" s="250" t="s">
        <v>1084</v>
      </c>
    </row>
    <row r="34" spans="4:23" x14ac:dyDescent="0.15">
      <c r="K34" s="461"/>
      <c r="L34" s="414"/>
      <c r="M34" s="414"/>
      <c r="N34" s="414"/>
      <c r="O34" s="414"/>
      <c r="P34" s="414"/>
      <c r="Q34" s="414"/>
      <c r="R34" s="414"/>
      <c r="S34" s="218">
        <v>7</v>
      </c>
      <c r="T34" s="409" t="s">
        <v>1076</v>
      </c>
      <c r="U34" s="409"/>
      <c r="V34" s="409"/>
      <c r="W34" s="250" t="s">
        <v>1084</v>
      </c>
    </row>
    <row r="35" spans="4:23" ht="3.75" customHeight="1" x14ac:dyDescent="0.15">
      <c r="K35" s="461"/>
      <c r="L35" s="414"/>
      <c r="M35" s="414"/>
      <c r="N35" s="414"/>
      <c r="O35" s="414"/>
      <c r="P35" s="414"/>
      <c r="Q35" s="414"/>
      <c r="R35" s="414"/>
    </row>
    <row r="36" spans="4:23" x14ac:dyDescent="0.15">
      <c r="D36" s="28"/>
    </row>
    <row r="41" spans="4:23" x14ac:dyDescent="0.15">
      <c r="N41" s="262"/>
    </row>
    <row r="42" spans="4:23" x14ac:dyDescent="0.15">
      <c r="N42" s="263"/>
    </row>
    <row r="43" spans="4:23" x14ac:dyDescent="0.15">
      <c r="N43" s="263"/>
    </row>
    <row r="44" spans="4:23" x14ac:dyDescent="0.15">
      <c r="N44" s="263"/>
    </row>
    <row r="45" spans="4:23" x14ac:dyDescent="0.15">
      <c r="N45" s="263"/>
    </row>
  </sheetData>
  <mergeCells count="21">
    <mergeCell ref="L27:R35"/>
    <mergeCell ref="S27:V27"/>
    <mergeCell ref="T28:V28"/>
    <mergeCell ref="T29:V29"/>
    <mergeCell ref="T30:V30"/>
    <mergeCell ref="T31:V31"/>
    <mergeCell ref="T32:V32"/>
    <mergeCell ref="T33:V33"/>
    <mergeCell ref="T34:V34"/>
    <mergeCell ref="E9:F9"/>
    <mergeCell ref="E10:F10"/>
    <mergeCell ref="E11:F11"/>
    <mergeCell ref="E12:F12"/>
    <mergeCell ref="E13:F13"/>
    <mergeCell ref="E14:F14"/>
    <mergeCell ref="W1:X1"/>
    <mergeCell ref="Y4:AD4"/>
    <mergeCell ref="E5:F5"/>
    <mergeCell ref="E6:F6"/>
    <mergeCell ref="E7:F7"/>
    <mergeCell ref="E8:F8"/>
  </mergeCells>
  <pageMargins left="0.19685039370078741" right="0.19685039370078741" top="0.19685039370078741" bottom="0.19685039370078741" header="0.51181102362204722" footer="0.51181102362204722"/>
  <pageSetup paperSize="8" scale="4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8"/>
    <pageSetUpPr fitToPage="1"/>
  </sheetPr>
  <dimension ref="A1:AF73"/>
  <sheetViews>
    <sheetView view="pageBreakPreview" topLeftCell="A6" zoomScale="60" zoomScaleNormal="100" workbookViewId="0">
      <selection activeCell="R6" sqref="R6:R12"/>
    </sheetView>
  </sheetViews>
  <sheetFormatPr defaultColWidth="9.140625" defaultRowHeight="11.25" x14ac:dyDescent="0.15"/>
  <cols>
    <col min="1" max="1" width="13.7109375" style="59" customWidth="1"/>
    <col min="2" max="2" width="21" style="60" bestFit="1" customWidth="1"/>
    <col min="3" max="3" width="11.85546875" style="60" bestFit="1" customWidth="1"/>
    <col min="4" max="4" width="12.5703125" style="60" customWidth="1"/>
    <col min="5" max="5" width="5.28515625" style="60" customWidth="1"/>
    <col min="6" max="6" width="8.140625" style="60" customWidth="1"/>
    <col min="7" max="7" width="8.7109375" style="60" customWidth="1"/>
    <col min="8" max="8" width="8.7109375" style="60" hidden="1" customWidth="1"/>
    <col min="9" max="9" width="11.7109375" style="60" hidden="1" customWidth="1"/>
    <col min="10" max="10" width="19.7109375" style="60" hidden="1" customWidth="1"/>
    <col min="11" max="11" width="16.7109375" style="60" customWidth="1"/>
    <col min="12" max="12" width="12.42578125" style="60" customWidth="1"/>
    <col min="13" max="13" width="31.5703125" style="60" customWidth="1"/>
    <col min="14" max="14" width="17.85546875" style="60" bestFit="1" customWidth="1"/>
    <col min="15" max="15" width="16.7109375" style="60" bestFit="1" customWidth="1"/>
    <col min="16" max="16" width="9.7109375" style="59" bestFit="1" customWidth="1"/>
    <col min="17" max="17" width="12.5703125" style="59" bestFit="1" customWidth="1"/>
    <col min="18" max="18" width="11.7109375" style="59" bestFit="1" customWidth="1"/>
    <col min="19" max="19" width="13.85546875" style="59" customWidth="1"/>
    <col min="20" max="20" width="13" style="59" customWidth="1"/>
    <col min="21" max="21" width="21.140625" style="59" bestFit="1" customWidth="1"/>
    <col min="22" max="22" width="13.28515625" style="59" customWidth="1"/>
    <col min="23" max="24" width="7.85546875" style="59" customWidth="1"/>
    <col min="25" max="25" width="13.5703125" style="59" bestFit="1" customWidth="1"/>
    <col min="26" max="26" width="10.5703125" style="59" customWidth="1"/>
    <col min="27" max="27" width="13.7109375" style="59" customWidth="1"/>
    <col min="28" max="28" width="13.140625" style="59" customWidth="1"/>
    <col min="29" max="29" width="9.140625" style="59"/>
    <col min="30" max="30" width="11.85546875" style="59" customWidth="1"/>
    <col min="31" max="31" width="12.5703125" style="59" customWidth="1"/>
    <col min="32" max="32" width="30.5703125" style="59" bestFit="1" customWidth="1"/>
    <col min="33" max="16384" width="9.140625" style="59"/>
  </cols>
  <sheetData>
    <row r="1" spans="1:32" ht="18" x14ac:dyDescent="0.25">
      <c r="A1" s="277" t="s">
        <v>402</v>
      </c>
      <c r="B1" s="278"/>
      <c r="C1" s="279"/>
      <c r="D1" s="279"/>
      <c r="E1" s="279"/>
      <c r="F1" s="279"/>
      <c r="G1" s="279"/>
      <c r="H1" s="279"/>
      <c r="I1" s="279"/>
      <c r="J1" s="279"/>
      <c r="K1" s="279"/>
      <c r="L1" s="279"/>
      <c r="M1" s="280" t="s">
        <v>405</v>
      </c>
      <c r="O1" s="242" t="s">
        <v>1196</v>
      </c>
      <c r="AF1" s="87">
        <v>44442</v>
      </c>
    </row>
    <row r="2" spans="1:32" ht="15" x14ac:dyDescent="0.2">
      <c r="A2" s="89"/>
      <c r="B2" s="59"/>
      <c r="C2" s="59"/>
      <c r="M2" s="88"/>
      <c r="O2" s="174"/>
      <c r="P2" s="175"/>
      <c r="Q2" s="175"/>
      <c r="Z2" s="87"/>
    </row>
    <row r="3" spans="1:32" ht="15" x14ac:dyDescent="0.2">
      <c r="A3" s="89" t="s">
        <v>82</v>
      </c>
      <c r="B3" s="59"/>
      <c r="M3" s="88"/>
      <c r="O3" s="174" t="s">
        <v>878</v>
      </c>
      <c r="P3" s="175" t="s">
        <v>879</v>
      </c>
      <c r="Q3" s="175" t="s">
        <v>83</v>
      </c>
      <c r="Z3" s="87"/>
    </row>
    <row r="4" spans="1:32" ht="15" customHeight="1" x14ac:dyDescent="0.2">
      <c r="B4" s="59"/>
      <c r="T4" s="209"/>
      <c r="U4" s="209"/>
      <c r="Z4" s="392" t="s">
        <v>1203</v>
      </c>
      <c r="AA4" s="393"/>
      <c r="AB4" s="393"/>
      <c r="AC4" s="393"/>
      <c r="AD4" s="393"/>
      <c r="AE4" s="394"/>
    </row>
    <row r="5" spans="1:32" ht="51" x14ac:dyDescent="0.2">
      <c r="A5" s="83" t="s">
        <v>160</v>
      </c>
      <c r="B5" s="85" t="s">
        <v>368</v>
      </c>
      <c r="C5" s="86" t="s">
        <v>369</v>
      </c>
      <c r="D5" s="85" t="s">
        <v>370</v>
      </c>
      <c r="E5" s="253" t="s">
        <v>907</v>
      </c>
      <c r="F5" s="397" t="s">
        <v>1241</v>
      </c>
      <c r="G5" s="398"/>
      <c r="H5" s="314" t="s">
        <v>1237</v>
      </c>
      <c r="I5" s="51" t="s">
        <v>1233</v>
      </c>
      <c r="J5" s="48" t="s">
        <v>1234</v>
      </c>
      <c r="K5" s="51" t="s">
        <v>1235</v>
      </c>
      <c r="L5" s="258" t="s">
        <v>1217</v>
      </c>
      <c r="M5" s="83" t="s">
        <v>73</v>
      </c>
      <c r="N5" s="49" t="s">
        <v>161</v>
      </c>
      <c r="O5" s="83" t="s">
        <v>371</v>
      </c>
      <c r="P5" s="84" t="s">
        <v>162</v>
      </c>
      <c r="Q5" s="247" t="s">
        <v>1197</v>
      </c>
      <c r="R5" s="282" t="s">
        <v>372</v>
      </c>
      <c r="S5" s="337" t="s">
        <v>1254</v>
      </c>
      <c r="T5" s="282" t="s">
        <v>373</v>
      </c>
      <c r="U5" s="282" t="s">
        <v>374</v>
      </c>
      <c r="V5" s="260" t="s">
        <v>1048</v>
      </c>
      <c r="W5" s="282" t="s">
        <v>470</v>
      </c>
      <c r="X5" s="282" t="s">
        <v>469</v>
      </c>
      <c r="Y5" s="83" t="s">
        <v>163</v>
      </c>
      <c r="Z5" s="261" t="s">
        <v>1198</v>
      </c>
      <c r="AA5" s="261" t="s">
        <v>1199</v>
      </c>
      <c r="AB5" s="261" t="s">
        <v>1200</v>
      </c>
      <c r="AC5" s="261" t="s">
        <v>1201</v>
      </c>
      <c r="AD5" s="261" t="s">
        <v>1202</v>
      </c>
      <c r="AE5" s="261" t="s">
        <v>1431</v>
      </c>
      <c r="AF5" s="82" t="s">
        <v>383</v>
      </c>
    </row>
    <row r="6" spans="1:32" ht="12.75" customHeight="1" x14ac:dyDescent="0.2">
      <c r="A6" s="73" t="s">
        <v>868</v>
      </c>
      <c r="B6" s="79" t="s">
        <v>861</v>
      </c>
      <c r="C6" s="69" t="s">
        <v>375</v>
      </c>
      <c r="D6" s="69" t="s">
        <v>71</v>
      </c>
      <c r="E6" s="69"/>
      <c r="F6" s="418">
        <v>7</v>
      </c>
      <c r="G6" s="418"/>
      <c r="H6" s="319">
        <v>3000</v>
      </c>
      <c r="I6" s="69">
        <v>2818</v>
      </c>
      <c r="J6" s="315">
        <f>SUM((F6*1250)+(H6/1000*1330))</f>
        <v>12740</v>
      </c>
      <c r="K6" s="250">
        <f>CEILING(I6+J6,100)</f>
        <v>15600</v>
      </c>
      <c r="L6" s="127"/>
      <c r="M6" s="69" t="s">
        <v>759</v>
      </c>
      <c r="N6" s="69" t="s">
        <v>897</v>
      </c>
      <c r="O6" s="69" t="s">
        <v>83</v>
      </c>
      <c r="P6" s="69">
        <v>2020</v>
      </c>
      <c r="Q6" s="69">
        <f>P6+13</f>
        <v>2033</v>
      </c>
      <c r="R6" s="66" t="s">
        <v>377</v>
      </c>
      <c r="S6" s="43" t="s">
        <v>1432</v>
      </c>
      <c r="T6" s="66" t="s">
        <v>378</v>
      </c>
      <c r="U6" s="66" t="s">
        <v>387</v>
      </c>
      <c r="V6" s="119"/>
      <c r="W6" s="109"/>
      <c r="X6" s="109"/>
      <c r="Y6" s="255" t="s">
        <v>164</v>
      </c>
      <c r="Z6" s="8"/>
      <c r="AA6" s="8"/>
      <c r="AB6" s="8"/>
      <c r="AC6" s="8"/>
      <c r="AD6" s="8"/>
      <c r="AE6" s="8"/>
      <c r="AF6" s="8"/>
    </row>
    <row r="7" spans="1:32" ht="12.75" customHeight="1" x14ac:dyDescent="0.2">
      <c r="A7" s="73" t="s">
        <v>869</v>
      </c>
      <c r="B7" s="79" t="s">
        <v>767</v>
      </c>
      <c r="C7" s="69" t="s">
        <v>375</v>
      </c>
      <c r="D7" s="69" t="s">
        <v>71</v>
      </c>
      <c r="E7" s="69" t="s">
        <v>906</v>
      </c>
      <c r="F7" s="418">
        <v>7</v>
      </c>
      <c r="G7" s="418"/>
      <c r="H7" s="319">
        <v>3000</v>
      </c>
      <c r="I7" s="69">
        <v>2818</v>
      </c>
      <c r="J7" s="315">
        <f t="shared" ref="J7:J16" si="0">SUM((F7*1250)+(H7/1000*1330))</f>
        <v>12740</v>
      </c>
      <c r="K7" s="250">
        <f t="shared" ref="K7:K16" si="1">CEILING(I7+J7,100)</f>
        <v>15600</v>
      </c>
      <c r="L7" s="127"/>
      <c r="M7" s="69" t="s">
        <v>759</v>
      </c>
      <c r="N7" s="69" t="s">
        <v>810</v>
      </c>
      <c r="O7" s="69" t="s">
        <v>83</v>
      </c>
      <c r="P7" s="69">
        <v>2019</v>
      </c>
      <c r="Q7" s="69">
        <v>2039</v>
      </c>
      <c r="R7" s="66" t="s">
        <v>377</v>
      </c>
      <c r="S7" s="43" t="s">
        <v>1432</v>
      </c>
      <c r="T7" s="66" t="s">
        <v>378</v>
      </c>
      <c r="U7" s="66" t="s">
        <v>387</v>
      </c>
      <c r="V7" s="110"/>
      <c r="W7" s="109"/>
      <c r="X7" s="109"/>
      <c r="Y7" s="255" t="s">
        <v>164</v>
      </c>
      <c r="Z7" s="8"/>
      <c r="AA7" s="8"/>
      <c r="AB7" s="8"/>
      <c r="AC7" s="8"/>
      <c r="AD7" s="8"/>
      <c r="AE7" s="8"/>
      <c r="AF7" s="65"/>
    </row>
    <row r="8" spans="1:32" ht="12.75" customHeight="1" x14ac:dyDescent="0.2">
      <c r="A8" s="73" t="s">
        <v>867</v>
      </c>
      <c r="B8" s="79" t="s">
        <v>84</v>
      </c>
      <c r="C8" s="69" t="s">
        <v>375</v>
      </c>
      <c r="D8" s="69" t="s">
        <v>71</v>
      </c>
      <c r="E8" s="69"/>
      <c r="F8" s="418">
        <v>7</v>
      </c>
      <c r="G8" s="418"/>
      <c r="H8" s="319">
        <v>3000</v>
      </c>
      <c r="I8" s="69">
        <v>2354</v>
      </c>
      <c r="J8" s="315">
        <f t="shared" si="0"/>
        <v>12740</v>
      </c>
      <c r="K8" s="250">
        <f t="shared" si="1"/>
        <v>15100</v>
      </c>
      <c r="L8" s="127"/>
      <c r="M8" s="69" t="s">
        <v>52</v>
      </c>
      <c r="N8" s="69" t="s">
        <v>85</v>
      </c>
      <c r="O8" s="69" t="s">
        <v>83</v>
      </c>
      <c r="P8" s="69">
        <v>2010</v>
      </c>
      <c r="Q8" s="69">
        <f>P8+13</f>
        <v>2023</v>
      </c>
      <c r="R8" s="66" t="s">
        <v>377</v>
      </c>
      <c r="S8" s="43" t="s">
        <v>1432</v>
      </c>
      <c r="T8" s="66" t="s">
        <v>378</v>
      </c>
      <c r="U8" s="66" t="s">
        <v>387</v>
      </c>
      <c r="V8" s="110"/>
      <c r="W8" s="109"/>
      <c r="X8" s="109"/>
      <c r="Y8" s="255" t="s">
        <v>164</v>
      </c>
      <c r="Z8" s="8"/>
      <c r="AA8" s="8"/>
      <c r="AB8" s="8"/>
      <c r="AC8" s="8"/>
      <c r="AD8" s="8"/>
      <c r="AE8" s="8"/>
      <c r="AF8" s="80" t="s">
        <v>1216</v>
      </c>
    </row>
    <row r="9" spans="1:32" ht="12.75" customHeight="1" x14ac:dyDescent="0.2">
      <c r="A9" s="73" t="s">
        <v>866</v>
      </c>
      <c r="B9" s="79" t="s">
        <v>768</v>
      </c>
      <c r="C9" s="69" t="s">
        <v>375</v>
      </c>
      <c r="D9" s="69" t="s">
        <v>71</v>
      </c>
      <c r="E9" s="69" t="s">
        <v>906</v>
      </c>
      <c r="F9" s="418">
        <v>7</v>
      </c>
      <c r="G9" s="418"/>
      <c r="H9" s="319">
        <v>3000</v>
      </c>
      <c r="I9" s="69">
        <v>2818</v>
      </c>
      <c r="J9" s="315">
        <f t="shared" si="0"/>
        <v>12740</v>
      </c>
      <c r="K9" s="250">
        <f t="shared" si="1"/>
        <v>15600</v>
      </c>
      <c r="L9" s="127"/>
      <c r="M9" s="69" t="s">
        <v>759</v>
      </c>
      <c r="N9" s="69" t="s">
        <v>811</v>
      </c>
      <c r="O9" s="69" t="s">
        <v>83</v>
      </c>
      <c r="P9" s="69">
        <v>2019</v>
      </c>
      <c r="Q9" s="69">
        <v>2039</v>
      </c>
      <c r="R9" s="66" t="s">
        <v>377</v>
      </c>
      <c r="S9" s="43" t="s">
        <v>1432</v>
      </c>
      <c r="T9" s="66" t="s">
        <v>378</v>
      </c>
      <c r="U9" s="66" t="s">
        <v>387</v>
      </c>
      <c r="V9" s="110"/>
      <c r="W9" s="109"/>
      <c r="X9" s="109"/>
      <c r="Y9" s="255" t="s">
        <v>164</v>
      </c>
      <c r="Z9" s="8"/>
      <c r="AA9" s="8"/>
      <c r="AB9" s="8"/>
      <c r="AC9" s="8"/>
      <c r="AD9" s="8"/>
      <c r="AE9" s="8"/>
      <c r="AF9" s="65"/>
    </row>
    <row r="10" spans="1:32" ht="12.75" customHeight="1" x14ac:dyDescent="0.2">
      <c r="A10" s="73" t="s">
        <v>1102</v>
      </c>
      <c r="B10" s="79" t="s">
        <v>769</v>
      </c>
      <c r="C10" s="69" t="s">
        <v>375</v>
      </c>
      <c r="D10" s="69" t="s">
        <v>71</v>
      </c>
      <c r="E10" s="69" t="s">
        <v>906</v>
      </c>
      <c r="F10" s="418">
        <v>7</v>
      </c>
      <c r="G10" s="418"/>
      <c r="H10" s="319">
        <v>3000</v>
      </c>
      <c r="I10" s="69">
        <v>2818</v>
      </c>
      <c r="J10" s="315">
        <f t="shared" si="0"/>
        <v>12740</v>
      </c>
      <c r="K10" s="250">
        <f t="shared" si="1"/>
        <v>15600</v>
      </c>
      <c r="L10" s="127"/>
      <c r="M10" s="69" t="s">
        <v>759</v>
      </c>
      <c r="N10" s="69" t="s">
        <v>812</v>
      </c>
      <c r="O10" s="69" t="s">
        <v>83</v>
      </c>
      <c r="P10" s="69">
        <v>2019</v>
      </c>
      <c r="Q10" s="69">
        <v>2039</v>
      </c>
      <c r="R10" s="66" t="s">
        <v>377</v>
      </c>
      <c r="S10" s="43" t="s">
        <v>1432</v>
      </c>
      <c r="T10" s="66" t="s">
        <v>378</v>
      </c>
      <c r="U10" s="66" t="s">
        <v>387</v>
      </c>
      <c r="V10" s="110"/>
      <c r="W10" s="109"/>
      <c r="X10" s="109"/>
      <c r="Y10" s="255" t="s">
        <v>164</v>
      </c>
      <c r="Z10" s="8"/>
      <c r="AA10" s="8"/>
      <c r="AB10" s="8"/>
      <c r="AC10" s="8"/>
      <c r="AD10" s="8"/>
      <c r="AE10" s="8"/>
      <c r="AF10" s="65"/>
    </row>
    <row r="11" spans="1:32" ht="12.75" customHeight="1" x14ac:dyDescent="0.2">
      <c r="A11" s="73" t="s">
        <v>1103</v>
      </c>
      <c r="B11" s="79" t="s">
        <v>770</v>
      </c>
      <c r="C11" s="69" t="s">
        <v>375</v>
      </c>
      <c r="D11" s="69" t="s">
        <v>71</v>
      </c>
      <c r="E11" s="69" t="s">
        <v>906</v>
      </c>
      <c r="F11" s="418">
        <v>7</v>
      </c>
      <c r="G11" s="418"/>
      <c r="H11" s="319">
        <v>3000</v>
      </c>
      <c r="I11" s="69">
        <v>2818</v>
      </c>
      <c r="J11" s="315">
        <f t="shared" si="0"/>
        <v>12740</v>
      </c>
      <c r="K11" s="250">
        <f t="shared" si="1"/>
        <v>15600</v>
      </c>
      <c r="L11" s="127"/>
      <c r="M11" s="69" t="s">
        <v>759</v>
      </c>
      <c r="N11" s="69" t="s">
        <v>813</v>
      </c>
      <c r="O11" s="69" t="s">
        <v>83</v>
      </c>
      <c r="P11" s="69">
        <v>2019</v>
      </c>
      <c r="Q11" s="69">
        <v>2039</v>
      </c>
      <c r="R11" s="66" t="s">
        <v>377</v>
      </c>
      <c r="S11" s="43" t="s">
        <v>1432</v>
      </c>
      <c r="T11" s="66" t="s">
        <v>378</v>
      </c>
      <c r="U11" s="66" t="s">
        <v>387</v>
      </c>
      <c r="V11" s="110"/>
      <c r="W11" s="109"/>
      <c r="X11" s="109"/>
      <c r="Y11" s="255" t="s">
        <v>164</v>
      </c>
      <c r="Z11" s="8"/>
      <c r="AA11" s="8"/>
      <c r="AB11" s="8"/>
      <c r="AC11" s="8"/>
      <c r="AD11" s="8"/>
      <c r="AE11" s="8"/>
      <c r="AF11" s="65"/>
    </row>
    <row r="12" spans="1:32" ht="12.75" customHeight="1" x14ac:dyDescent="0.2">
      <c r="A12" s="73" t="s">
        <v>1104</v>
      </c>
      <c r="B12" s="79" t="s">
        <v>86</v>
      </c>
      <c r="C12" s="69" t="s">
        <v>375</v>
      </c>
      <c r="D12" s="69" t="s">
        <v>71</v>
      </c>
      <c r="E12" s="69"/>
      <c r="F12" s="418">
        <v>7</v>
      </c>
      <c r="G12" s="418"/>
      <c r="H12" s="319">
        <v>3000</v>
      </c>
      <c r="I12" s="69">
        <v>2354</v>
      </c>
      <c r="J12" s="315">
        <f t="shared" si="0"/>
        <v>12740</v>
      </c>
      <c r="K12" s="250">
        <f t="shared" si="1"/>
        <v>15100</v>
      </c>
      <c r="L12" s="127"/>
      <c r="M12" s="69" t="s">
        <v>52</v>
      </c>
      <c r="N12" s="69" t="s">
        <v>87</v>
      </c>
      <c r="O12" s="69" t="s">
        <v>83</v>
      </c>
      <c r="P12" s="69">
        <v>2010</v>
      </c>
      <c r="Q12" s="69">
        <f>P12+13</f>
        <v>2023</v>
      </c>
      <c r="R12" s="66" t="s">
        <v>280</v>
      </c>
      <c r="S12" s="43"/>
      <c r="T12" s="66" t="s">
        <v>378</v>
      </c>
      <c r="U12" s="66" t="s">
        <v>387</v>
      </c>
      <c r="V12" s="110"/>
      <c r="W12" s="109"/>
      <c r="X12" s="109"/>
      <c r="Y12" s="255" t="s">
        <v>164</v>
      </c>
      <c r="Z12" s="8"/>
      <c r="AA12" s="8"/>
      <c r="AB12" s="8"/>
      <c r="AC12" s="8"/>
      <c r="AD12" s="8"/>
      <c r="AE12" s="8"/>
      <c r="AF12" s="65"/>
    </row>
    <row r="13" spans="1:32" ht="12.75" customHeight="1" x14ac:dyDescent="0.2">
      <c r="A13" s="73" t="s">
        <v>1105</v>
      </c>
      <c r="B13" s="79" t="s">
        <v>88</v>
      </c>
      <c r="C13" s="69" t="s">
        <v>375</v>
      </c>
      <c r="D13" s="69" t="s">
        <v>71</v>
      </c>
      <c r="E13" s="69"/>
      <c r="F13" s="418">
        <v>7</v>
      </c>
      <c r="G13" s="418"/>
      <c r="H13" s="319">
        <v>3000</v>
      </c>
      <c r="I13" s="69">
        <v>2354</v>
      </c>
      <c r="J13" s="315">
        <f t="shared" si="0"/>
        <v>12740</v>
      </c>
      <c r="K13" s="250">
        <f t="shared" si="1"/>
        <v>15100</v>
      </c>
      <c r="L13" s="127"/>
      <c r="M13" s="69" t="s">
        <v>52</v>
      </c>
      <c r="N13" s="69" t="s">
        <v>89</v>
      </c>
      <c r="O13" s="69" t="s">
        <v>83</v>
      </c>
      <c r="P13" s="69">
        <v>2010</v>
      </c>
      <c r="Q13" s="69">
        <f>P13+13</f>
        <v>2023</v>
      </c>
      <c r="R13" s="66" t="s">
        <v>280</v>
      </c>
      <c r="S13" s="43"/>
      <c r="T13" s="66" t="s">
        <v>378</v>
      </c>
      <c r="U13" s="66" t="s">
        <v>387</v>
      </c>
      <c r="V13" s="110"/>
      <c r="W13" s="109"/>
      <c r="X13" s="109"/>
      <c r="Y13" s="255" t="s">
        <v>164</v>
      </c>
      <c r="Z13" s="8"/>
      <c r="AA13" s="8"/>
      <c r="AB13" s="8"/>
      <c r="AC13" s="8"/>
      <c r="AD13" s="8"/>
      <c r="AE13" s="8"/>
      <c r="AF13" s="65"/>
    </row>
    <row r="14" spans="1:32" ht="12.75" customHeight="1" x14ac:dyDescent="0.2">
      <c r="A14" s="73" t="s">
        <v>1106</v>
      </c>
      <c r="B14" s="79" t="s">
        <v>862</v>
      </c>
      <c r="C14" s="69" t="s">
        <v>375</v>
      </c>
      <c r="D14" s="69" t="s">
        <v>71</v>
      </c>
      <c r="E14" s="69" t="s">
        <v>906</v>
      </c>
      <c r="F14" s="418">
        <v>7</v>
      </c>
      <c r="G14" s="418"/>
      <c r="H14" s="319">
        <v>3000</v>
      </c>
      <c r="I14" s="69">
        <v>2818</v>
      </c>
      <c r="J14" s="315">
        <f t="shared" si="0"/>
        <v>12740</v>
      </c>
      <c r="K14" s="250">
        <f t="shared" si="1"/>
        <v>15600</v>
      </c>
      <c r="L14" s="127"/>
      <c r="M14" s="69" t="s">
        <v>759</v>
      </c>
      <c r="N14" s="69" t="s">
        <v>905</v>
      </c>
      <c r="O14" s="69" t="s">
        <v>83</v>
      </c>
      <c r="P14" s="69">
        <v>2020</v>
      </c>
      <c r="Q14" s="69">
        <v>2033</v>
      </c>
      <c r="R14" s="66" t="s">
        <v>377</v>
      </c>
      <c r="S14" s="43" t="s">
        <v>1432</v>
      </c>
      <c r="T14" s="66" t="s">
        <v>378</v>
      </c>
      <c r="U14" s="66" t="s">
        <v>387</v>
      </c>
      <c r="V14" s="110"/>
      <c r="W14" s="109"/>
      <c r="X14" s="109"/>
      <c r="Y14" s="255" t="s">
        <v>164</v>
      </c>
      <c r="Z14" s="8"/>
      <c r="AA14" s="8"/>
      <c r="AB14" s="8"/>
      <c r="AC14" s="8"/>
      <c r="AD14" s="8"/>
      <c r="AE14" s="8"/>
      <c r="AF14" s="8"/>
    </row>
    <row r="15" spans="1:32" ht="12.75" customHeight="1" x14ac:dyDescent="0.2">
      <c r="A15" s="73" t="s">
        <v>1107</v>
      </c>
      <c r="B15" s="79" t="s">
        <v>771</v>
      </c>
      <c r="C15" s="69" t="s">
        <v>375</v>
      </c>
      <c r="D15" s="69" t="s">
        <v>71</v>
      </c>
      <c r="E15" s="69" t="s">
        <v>906</v>
      </c>
      <c r="F15" s="418">
        <v>7</v>
      </c>
      <c r="G15" s="418"/>
      <c r="H15" s="319">
        <v>3000</v>
      </c>
      <c r="I15" s="69">
        <v>2818</v>
      </c>
      <c r="J15" s="315">
        <f t="shared" si="0"/>
        <v>12740</v>
      </c>
      <c r="K15" s="250">
        <f t="shared" si="1"/>
        <v>15600</v>
      </c>
      <c r="L15" s="127"/>
      <c r="M15" s="69" t="s">
        <v>759</v>
      </c>
      <c r="N15" s="69" t="s">
        <v>814</v>
      </c>
      <c r="O15" s="69" t="s">
        <v>83</v>
      </c>
      <c r="P15" s="69">
        <v>2019</v>
      </c>
      <c r="Q15" s="69">
        <v>2039</v>
      </c>
      <c r="R15" s="66" t="s">
        <v>377</v>
      </c>
      <c r="S15" s="43" t="s">
        <v>1432</v>
      </c>
      <c r="T15" s="66" t="s">
        <v>378</v>
      </c>
      <c r="U15" s="66" t="s">
        <v>387</v>
      </c>
      <c r="V15" s="110"/>
      <c r="W15" s="109"/>
      <c r="X15" s="109"/>
      <c r="Y15" s="255" t="s">
        <v>164</v>
      </c>
      <c r="Z15" s="8"/>
      <c r="AA15" s="8"/>
      <c r="AB15" s="8"/>
      <c r="AC15" s="8"/>
      <c r="AD15" s="8"/>
      <c r="AE15" s="8"/>
      <c r="AF15" s="65"/>
    </row>
    <row r="16" spans="1:32" ht="12.75" customHeight="1" x14ac:dyDescent="0.2">
      <c r="A16" s="73" t="s">
        <v>240</v>
      </c>
      <c r="B16" s="79" t="s">
        <v>91</v>
      </c>
      <c r="C16" s="69" t="s">
        <v>376</v>
      </c>
      <c r="D16" s="69" t="s">
        <v>71</v>
      </c>
      <c r="E16" s="69"/>
      <c r="F16" s="418">
        <v>0.8</v>
      </c>
      <c r="G16" s="418"/>
      <c r="H16" s="319">
        <v>350</v>
      </c>
      <c r="I16" s="69">
        <v>601</v>
      </c>
      <c r="J16" s="315">
        <f t="shared" si="0"/>
        <v>1465.5</v>
      </c>
      <c r="K16" s="250">
        <f t="shared" si="1"/>
        <v>2100</v>
      </c>
      <c r="L16" s="127"/>
      <c r="M16" s="69" t="s">
        <v>144</v>
      </c>
      <c r="N16" s="69" t="s">
        <v>145</v>
      </c>
      <c r="O16" s="69" t="s">
        <v>83</v>
      </c>
      <c r="P16" s="69">
        <v>2011</v>
      </c>
      <c r="Q16" s="69">
        <f>P16+13</f>
        <v>2024</v>
      </c>
      <c r="R16" s="66" t="s">
        <v>377</v>
      </c>
      <c r="S16" s="43" t="s">
        <v>1432</v>
      </c>
      <c r="T16" s="66" t="s">
        <v>378</v>
      </c>
      <c r="U16" s="66" t="s">
        <v>387</v>
      </c>
      <c r="V16" s="110"/>
      <c r="W16" s="109"/>
      <c r="X16" s="109"/>
      <c r="Y16" s="255" t="s">
        <v>164</v>
      </c>
      <c r="Z16" s="8"/>
      <c r="AA16" s="8"/>
      <c r="AB16" s="8"/>
      <c r="AC16" s="8"/>
      <c r="AD16" s="8"/>
      <c r="AE16" s="8"/>
      <c r="AF16" s="65"/>
    </row>
    <row r="17" spans="1:32" ht="22.5" x14ac:dyDescent="0.2">
      <c r="A17" s="128"/>
      <c r="B17" s="129"/>
      <c r="C17" s="128"/>
      <c r="D17" s="128"/>
      <c r="E17" s="128"/>
      <c r="F17" s="276" t="s">
        <v>241</v>
      </c>
      <c r="G17" s="276" t="s">
        <v>242</v>
      </c>
      <c r="H17" s="276"/>
      <c r="I17" s="276"/>
      <c r="J17" s="276"/>
      <c r="K17" s="257" t="s">
        <v>1205</v>
      </c>
      <c r="L17" s="127"/>
      <c r="M17" s="128"/>
      <c r="N17" s="128"/>
      <c r="O17" s="128"/>
      <c r="P17" s="128"/>
      <c r="Q17" s="128"/>
      <c r="R17" s="110"/>
      <c r="S17" s="110"/>
      <c r="T17" s="110"/>
      <c r="U17" s="110"/>
      <c r="V17" s="110"/>
      <c r="W17" s="109"/>
      <c r="X17" s="109"/>
      <c r="Y17" s="281"/>
      <c r="Z17" s="281"/>
      <c r="AA17" s="281"/>
      <c r="AB17" s="281"/>
      <c r="AC17" s="281"/>
      <c r="AD17" s="281"/>
      <c r="AE17" s="281"/>
      <c r="AF17" s="281"/>
    </row>
    <row r="18" spans="1:32" ht="12.75" customHeight="1" x14ac:dyDescent="0.15">
      <c r="A18" s="73" t="s">
        <v>167</v>
      </c>
      <c r="B18" s="75" t="s">
        <v>1193</v>
      </c>
      <c r="C18" s="69" t="s">
        <v>375</v>
      </c>
      <c r="D18" s="68" t="s">
        <v>23</v>
      </c>
      <c r="E18" s="68"/>
      <c r="F18" s="68">
        <v>320</v>
      </c>
      <c r="G18" s="68">
        <v>290</v>
      </c>
      <c r="K18" s="69">
        <v>500</v>
      </c>
      <c r="L18" s="69" t="s">
        <v>1207</v>
      </c>
      <c r="M18" s="68" t="s">
        <v>138</v>
      </c>
      <c r="N18" s="74" t="s">
        <v>139</v>
      </c>
      <c r="O18" s="69" t="s">
        <v>83</v>
      </c>
      <c r="P18" s="68">
        <v>2012</v>
      </c>
      <c r="Q18" s="68">
        <f>P18+20</f>
        <v>2032</v>
      </c>
      <c r="R18" s="66" t="s">
        <v>280</v>
      </c>
      <c r="S18" s="66"/>
      <c r="T18" s="110"/>
      <c r="U18" s="66" t="s">
        <v>1221</v>
      </c>
      <c r="V18" s="69" t="s">
        <v>379</v>
      </c>
      <c r="W18" s="66" t="s">
        <v>734</v>
      </c>
      <c r="X18" s="66" t="s">
        <v>735</v>
      </c>
      <c r="Y18" s="68" t="s">
        <v>143</v>
      </c>
      <c r="Z18" s="8"/>
      <c r="AA18" s="8"/>
      <c r="AB18" s="8"/>
      <c r="AC18" s="8"/>
      <c r="AD18" s="8"/>
      <c r="AE18" s="8"/>
      <c r="AF18" s="65"/>
    </row>
    <row r="19" spans="1:32" ht="12.75" customHeight="1" x14ac:dyDescent="0.15">
      <c r="A19" s="73" t="s">
        <v>1166</v>
      </c>
      <c r="B19" s="79" t="s">
        <v>1044</v>
      </c>
      <c r="C19" s="69" t="s">
        <v>375</v>
      </c>
      <c r="D19" s="69" t="s">
        <v>23</v>
      </c>
      <c r="E19" s="69"/>
      <c r="F19" s="69">
        <v>402</v>
      </c>
      <c r="G19" s="69">
        <v>339</v>
      </c>
      <c r="K19" s="69">
        <v>1135</v>
      </c>
      <c r="L19" s="69" t="s">
        <v>1211</v>
      </c>
      <c r="M19" s="69" t="s">
        <v>348</v>
      </c>
      <c r="N19" s="69" t="s">
        <v>1167</v>
      </c>
      <c r="O19" s="69" t="s">
        <v>83</v>
      </c>
      <c r="P19" s="69">
        <v>2021</v>
      </c>
      <c r="Q19" s="69">
        <f t="shared" ref="Q19:Q30" si="2">P19+20</f>
        <v>2041</v>
      </c>
      <c r="R19" s="66" t="s">
        <v>280</v>
      </c>
      <c r="S19" s="66"/>
      <c r="T19" s="110"/>
      <c r="U19" s="66" t="s">
        <v>387</v>
      </c>
      <c r="V19" s="69" t="s">
        <v>1049</v>
      </c>
      <c r="W19" s="66" t="s">
        <v>649</v>
      </c>
      <c r="X19" s="66" t="s">
        <v>650</v>
      </c>
      <c r="Y19" s="255" t="s">
        <v>164</v>
      </c>
      <c r="Z19" s="8"/>
      <c r="AA19" s="8"/>
      <c r="AB19" s="8"/>
      <c r="AC19" s="8"/>
      <c r="AD19" s="8"/>
      <c r="AE19" s="8"/>
      <c r="AF19" s="65"/>
    </row>
    <row r="20" spans="1:32" ht="12.75" customHeight="1" x14ac:dyDescent="0.15">
      <c r="A20" s="73" t="s">
        <v>1170</v>
      </c>
      <c r="B20" s="79" t="s">
        <v>1045</v>
      </c>
      <c r="C20" s="69" t="s">
        <v>375</v>
      </c>
      <c r="D20" s="69" t="s">
        <v>23</v>
      </c>
      <c r="E20" s="69"/>
      <c r="F20" s="69">
        <v>402</v>
      </c>
      <c r="G20" s="69">
        <v>339</v>
      </c>
      <c r="K20" s="69">
        <v>1135</v>
      </c>
      <c r="L20" s="69" t="s">
        <v>1211</v>
      </c>
      <c r="M20" s="69" t="s">
        <v>348</v>
      </c>
      <c r="N20" s="69" t="s">
        <v>1168</v>
      </c>
      <c r="O20" s="69" t="s">
        <v>83</v>
      </c>
      <c r="P20" s="69">
        <v>2021</v>
      </c>
      <c r="Q20" s="69">
        <f t="shared" ref="Q20" si="3">P20+20</f>
        <v>2041</v>
      </c>
      <c r="R20" s="66" t="s">
        <v>280</v>
      </c>
      <c r="S20" s="66"/>
      <c r="T20" s="110"/>
      <c r="U20" s="66" t="s">
        <v>387</v>
      </c>
      <c r="V20" s="69" t="s">
        <v>1049</v>
      </c>
      <c r="W20" s="66" t="s">
        <v>651</v>
      </c>
      <c r="X20" s="66" t="s">
        <v>652</v>
      </c>
      <c r="Y20" s="255" t="s">
        <v>164</v>
      </c>
      <c r="Z20" s="8"/>
      <c r="AA20" s="8"/>
      <c r="AB20" s="8"/>
      <c r="AC20" s="8"/>
      <c r="AD20" s="8"/>
      <c r="AE20" s="8"/>
      <c r="AF20" s="65"/>
    </row>
    <row r="21" spans="1:32" ht="12.75" customHeight="1" x14ac:dyDescent="0.15">
      <c r="A21" s="73" t="s">
        <v>1171</v>
      </c>
      <c r="B21" s="79" t="s">
        <v>1046</v>
      </c>
      <c r="C21" s="69" t="s">
        <v>375</v>
      </c>
      <c r="D21" s="69" t="s">
        <v>23</v>
      </c>
      <c r="E21" s="69"/>
      <c r="F21" s="69">
        <v>402</v>
      </c>
      <c r="G21" s="69">
        <v>339</v>
      </c>
      <c r="K21" s="69">
        <v>1135</v>
      </c>
      <c r="L21" s="69" t="s">
        <v>1211</v>
      </c>
      <c r="M21" s="69" t="s">
        <v>348</v>
      </c>
      <c r="N21" s="69" t="s">
        <v>1169</v>
      </c>
      <c r="O21" s="69" t="s">
        <v>83</v>
      </c>
      <c r="P21" s="69">
        <v>2021</v>
      </c>
      <c r="Q21" s="69">
        <f t="shared" ref="Q21:Q22" si="4">P21+20</f>
        <v>2041</v>
      </c>
      <c r="R21" s="66" t="s">
        <v>280</v>
      </c>
      <c r="S21" s="66"/>
      <c r="T21" s="110"/>
      <c r="U21" s="66" t="s">
        <v>387</v>
      </c>
      <c r="V21" s="69" t="s">
        <v>1049</v>
      </c>
      <c r="W21" s="66" t="s">
        <v>653</v>
      </c>
      <c r="X21" s="66" t="s">
        <v>654</v>
      </c>
      <c r="Y21" s="255" t="s">
        <v>164</v>
      </c>
      <c r="Z21" s="8"/>
      <c r="AA21" s="8"/>
      <c r="AB21" s="8"/>
      <c r="AC21" s="8"/>
      <c r="AD21" s="8"/>
      <c r="AE21" s="8"/>
      <c r="AF21" s="65"/>
    </row>
    <row r="22" spans="1:32" ht="12.75" customHeight="1" x14ac:dyDescent="0.15">
      <c r="A22" s="73" t="s">
        <v>1137</v>
      </c>
      <c r="B22" s="79" t="s">
        <v>1047</v>
      </c>
      <c r="C22" s="69" t="s">
        <v>375</v>
      </c>
      <c r="D22" s="69" t="s">
        <v>23</v>
      </c>
      <c r="E22" s="69"/>
      <c r="F22" s="69">
        <v>402</v>
      </c>
      <c r="G22" s="69">
        <v>339</v>
      </c>
      <c r="K22" s="69">
        <v>1135</v>
      </c>
      <c r="L22" s="69" t="s">
        <v>1211</v>
      </c>
      <c r="M22" s="69" t="s">
        <v>348</v>
      </c>
      <c r="N22" s="69" t="s">
        <v>1172</v>
      </c>
      <c r="O22" s="69" t="s">
        <v>83</v>
      </c>
      <c r="P22" s="69">
        <v>2021</v>
      </c>
      <c r="Q22" s="69">
        <f t="shared" si="4"/>
        <v>2041</v>
      </c>
      <c r="R22" s="66" t="s">
        <v>280</v>
      </c>
      <c r="S22" s="66"/>
      <c r="T22" s="110"/>
      <c r="U22" s="66" t="s">
        <v>387</v>
      </c>
      <c r="V22" s="69" t="s">
        <v>1049</v>
      </c>
      <c r="W22" s="66" t="s">
        <v>655</v>
      </c>
      <c r="X22" s="66" t="s">
        <v>656</v>
      </c>
      <c r="Y22" s="255" t="s">
        <v>164</v>
      </c>
      <c r="Z22" s="8"/>
      <c r="AA22" s="8"/>
      <c r="AB22" s="8"/>
      <c r="AC22" s="8"/>
      <c r="AD22" s="8"/>
      <c r="AE22" s="8"/>
      <c r="AF22" s="65"/>
    </row>
    <row r="23" spans="1:32" x14ac:dyDescent="0.15">
      <c r="A23" s="78" t="s">
        <v>178</v>
      </c>
      <c r="B23" s="29" t="s">
        <v>1192</v>
      </c>
      <c r="C23" s="66" t="s">
        <v>375</v>
      </c>
      <c r="D23" s="30" t="s">
        <v>23</v>
      </c>
      <c r="E23" s="30"/>
      <c r="F23" s="69">
        <v>370</v>
      </c>
      <c r="G23" s="69">
        <v>330</v>
      </c>
      <c r="K23" s="69">
        <v>525</v>
      </c>
      <c r="L23" s="69" t="s">
        <v>1207</v>
      </c>
      <c r="M23" s="30" t="s">
        <v>908</v>
      </c>
      <c r="N23" s="144">
        <v>12219</v>
      </c>
      <c r="O23" s="69" t="s">
        <v>83</v>
      </c>
      <c r="P23" s="98">
        <v>2012</v>
      </c>
      <c r="Q23" s="98">
        <f t="shared" si="2"/>
        <v>2032</v>
      </c>
      <c r="R23" s="95" t="s">
        <v>280</v>
      </c>
      <c r="S23" s="95"/>
      <c r="T23" s="110"/>
      <c r="U23" s="66" t="s">
        <v>1221</v>
      </c>
      <c r="V23" s="254" t="s">
        <v>379</v>
      </c>
      <c r="W23" s="66" t="s">
        <v>493</v>
      </c>
      <c r="X23" s="66" t="s">
        <v>494</v>
      </c>
      <c r="Y23" s="69" t="s">
        <v>143</v>
      </c>
      <c r="Z23" s="8"/>
      <c r="AA23" s="8"/>
      <c r="AB23" s="8"/>
      <c r="AC23" s="8"/>
      <c r="AD23" s="8"/>
      <c r="AE23" s="8"/>
      <c r="AF23" s="65"/>
    </row>
    <row r="24" spans="1:32" ht="12.75" customHeight="1" x14ac:dyDescent="0.15">
      <c r="A24" s="73" t="s">
        <v>419</v>
      </c>
      <c r="B24" s="79" t="s">
        <v>392</v>
      </c>
      <c r="C24" s="69" t="s">
        <v>375</v>
      </c>
      <c r="D24" s="69" t="s">
        <v>23</v>
      </c>
      <c r="E24" s="69"/>
      <c r="F24" s="69">
        <v>402</v>
      </c>
      <c r="G24" s="69">
        <v>339</v>
      </c>
      <c r="K24" s="69" t="s">
        <v>910</v>
      </c>
      <c r="L24" s="69" t="s">
        <v>1211</v>
      </c>
      <c r="M24" s="69" t="s">
        <v>348</v>
      </c>
      <c r="N24" s="69" t="s">
        <v>424</v>
      </c>
      <c r="O24" s="69" t="s">
        <v>83</v>
      </c>
      <c r="P24" s="69">
        <v>2017</v>
      </c>
      <c r="Q24" s="107">
        <f t="shared" si="2"/>
        <v>2037</v>
      </c>
      <c r="R24" s="66" t="s">
        <v>280</v>
      </c>
      <c r="S24" s="66"/>
      <c r="T24" s="110"/>
      <c r="U24" s="66" t="s">
        <v>387</v>
      </c>
      <c r="V24" s="254" t="s">
        <v>379</v>
      </c>
      <c r="W24" s="182" t="s">
        <v>738</v>
      </c>
      <c r="X24" s="182" t="s">
        <v>739</v>
      </c>
      <c r="Y24" s="255" t="s">
        <v>164</v>
      </c>
      <c r="Z24" s="8"/>
      <c r="AA24" s="8"/>
      <c r="AB24" s="8"/>
      <c r="AC24" s="8"/>
      <c r="AD24" s="8"/>
      <c r="AE24" s="8"/>
      <c r="AF24" s="80" t="s">
        <v>888</v>
      </c>
    </row>
    <row r="25" spans="1:32" ht="12.75" customHeight="1" x14ac:dyDescent="0.15">
      <c r="A25" s="73" t="s">
        <v>420</v>
      </c>
      <c r="B25" s="79" t="s">
        <v>393</v>
      </c>
      <c r="C25" s="69" t="s">
        <v>375</v>
      </c>
      <c r="D25" s="69" t="s">
        <v>23</v>
      </c>
      <c r="E25" s="69"/>
      <c r="F25" s="69">
        <v>402</v>
      </c>
      <c r="G25" s="69">
        <v>339</v>
      </c>
      <c r="K25" s="69" t="s">
        <v>910</v>
      </c>
      <c r="L25" s="69" t="s">
        <v>1211</v>
      </c>
      <c r="M25" s="69" t="s">
        <v>348</v>
      </c>
      <c r="N25" s="69" t="s">
        <v>423</v>
      </c>
      <c r="O25" s="69" t="s">
        <v>83</v>
      </c>
      <c r="P25" s="69">
        <v>2017</v>
      </c>
      <c r="Q25" s="107">
        <f t="shared" si="2"/>
        <v>2037</v>
      </c>
      <c r="R25" s="66" t="s">
        <v>280</v>
      </c>
      <c r="S25" s="66"/>
      <c r="T25" s="110"/>
      <c r="U25" s="66" t="s">
        <v>387</v>
      </c>
      <c r="V25" s="254" t="s">
        <v>379</v>
      </c>
      <c r="W25" s="182" t="s">
        <v>740</v>
      </c>
      <c r="X25" s="182" t="s">
        <v>741</v>
      </c>
      <c r="Y25" s="255" t="s">
        <v>164</v>
      </c>
      <c r="Z25" s="8"/>
      <c r="AA25" s="8"/>
      <c r="AB25" s="8"/>
      <c r="AC25" s="8"/>
      <c r="AD25" s="8"/>
      <c r="AE25" s="8"/>
      <c r="AF25" s="80" t="s">
        <v>888</v>
      </c>
    </row>
    <row r="26" spans="1:32" ht="12.75" customHeight="1" x14ac:dyDescent="0.15">
      <c r="A26" s="73" t="s">
        <v>421</v>
      </c>
      <c r="B26" s="79" t="s">
        <v>394</v>
      </c>
      <c r="C26" s="69" t="s">
        <v>375</v>
      </c>
      <c r="D26" s="69" t="s">
        <v>412</v>
      </c>
      <c r="E26" s="69"/>
      <c r="F26" s="68">
        <v>467</v>
      </c>
      <c r="G26" s="68">
        <v>280</v>
      </c>
      <c r="K26" s="69">
        <v>1475</v>
      </c>
      <c r="L26" s="69" t="s">
        <v>1208</v>
      </c>
      <c r="M26" s="69" t="s">
        <v>629</v>
      </c>
      <c r="N26" s="69">
        <v>205611</v>
      </c>
      <c r="O26" s="69" t="s">
        <v>83</v>
      </c>
      <c r="P26" s="69">
        <v>2017</v>
      </c>
      <c r="Q26" s="114">
        <f t="shared" si="2"/>
        <v>2037</v>
      </c>
      <c r="R26" s="66" t="s">
        <v>280</v>
      </c>
      <c r="S26" s="66"/>
      <c r="T26" s="110"/>
      <c r="U26" s="66" t="s">
        <v>387</v>
      </c>
      <c r="V26" s="254" t="s">
        <v>379</v>
      </c>
      <c r="W26" s="66" t="s">
        <v>697</v>
      </c>
      <c r="X26" s="66" t="s">
        <v>697</v>
      </c>
      <c r="Y26" s="255" t="s">
        <v>164</v>
      </c>
      <c r="Z26" s="8"/>
      <c r="AA26" s="8"/>
      <c r="AB26" s="8"/>
      <c r="AC26" s="8"/>
      <c r="AD26" s="8"/>
      <c r="AE26" s="8"/>
      <c r="AF26" s="80" t="s">
        <v>1082</v>
      </c>
    </row>
    <row r="27" spans="1:32" x14ac:dyDescent="0.15">
      <c r="A27" s="73" t="s">
        <v>179</v>
      </c>
      <c r="B27" s="72" t="s">
        <v>1194</v>
      </c>
      <c r="C27" s="69" t="s">
        <v>375</v>
      </c>
      <c r="D27" s="71" t="s">
        <v>23</v>
      </c>
      <c r="E27" s="71"/>
      <c r="F27" s="71">
        <v>360</v>
      </c>
      <c r="G27" s="71">
        <v>320</v>
      </c>
      <c r="K27" s="69">
        <v>525</v>
      </c>
      <c r="L27" s="69" t="s">
        <v>1207</v>
      </c>
      <c r="M27" s="71" t="s">
        <v>140</v>
      </c>
      <c r="N27" s="70">
        <v>12220</v>
      </c>
      <c r="O27" s="69" t="s">
        <v>83</v>
      </c>
      <c r="P27" s="68">
        <v>2012</v>
      </c>
      <c r="Q27" s="67">
        <f>P27+20</f>
        <v>2032</v>
      </c>
      <c r="R27" s="66" t="s">
        <v>280</v>
      </c>
      <c r="S27" s="66"/>
      <c r="T27" s="110"/>
      <c r="U27" s="66" t="s">
        <v>1221</v>
      </c>
      <c r="V27" s="254" t="s">
        <v>379</v>
      </c>
      <c r="W27" s="66" t="s">
        <v>699</v>
      </c>
      <c r="X27" s="66" t="s">
        <v>756</v>
      </c>
      <c r="Y27" s="69" t="s">
        <v>143</v>
      </c>
      <c r="Z27" s="8"/>
      <c r="AA27" s="8"/>
      <c r="AB27" s="8"/>
      <c r="AC27" s="8"/>
      <c r="AD27" s="8"/>
      <c r="AE27" s="8"/>
      <c r="AF27" s="65"/>
    </row>
    <row r="28" spans="1:32" ht="12.75" customHeight="1" x14ac:dyDescent="0.15">
      <c r="A28" s="73" t="s">
        <v>303</v>
      </c>
      <c r="B28" s="79" t="s">
        <v>302</v>
      </c>
      <c r="C28" s="69" t="s">
        <v>375</v>
      </c>
      <c r="D28" s="69" t="s">
        <v>23</v>
      </c>
      <c r="E28" s="69"/>
      <c r="F28" s="69">
        <v>402</v>
      </c>
      <c r="G28" s="69">
        <v>339</v>
      </c>
      <c r="K28" s="69" t="s">
        <v>910</v>
      </c>
      <c r="L28" s="69" t="s">
        <v>1211</v>
      </c>
      <c r="M28" s="68" t="s">
        <v>348</v>
      </c>
      <c r="N28" s="69" t="s">
        <v>354</v>
      </c>
      <c r="O28" s="69" t="s">
        <v>83</v>
      </c>
      <c r="P28" s="69">
        <v>2016</v>
      </c>
      <c r="Q28" s="69">
        <f t="shared" si="2"/>
        <v>2036</v>
      </c>
      <c r="R28" s="66" t="s">
        <v>280</v>
      </c>
      <c r="S28" s="66"/>
      <c r="T28" s="110"/>
      <c r="U28" s="66" t="s">
        <v>387</v>
      </c>
      <c r="V28" s="254" t="s">
        <v>379</v>
      </c>
      <c r="W28" s="66" t="s">
        <v>732</v>
      </c>
      <c r="X28" s="66" t="s">
        <v>733</v>
      </c>
      <c r="Y28" s="255" t="s">
        <v>164</v>
      </c>
      <c r="Z28" s="8"/>
      <c r="AA28" s="8"/>
      <c r="AB28" s="8"/>
      <c r="AC28" s="8"/>
      <c r="AD28" s="8"/>
      <c r="AE28" s="8"/>
      <c r="AF28" s="65"/>
    </row>
    <row r="29" spans="1:32" ht="12.75" customHeight="1" x14ac:dyDescent="0.15">
      <c r="A29" s="73" t="s">
        <v>238</v>
      </c>
      <c r="B29" s="79" t="s">
        <v>91</v>
      </c>
      <c r="C29" s="69" t="s">
        <v>375</v>
      </c>
      <c r="D29" s="69" t="s">
        <v>23</v>
      </c>
      <c r="E29" s="69"/>
      <c r="F29" s="69">
        <v>370</v>
      </c>
      <c r="G29" s="69">
        <v>330</v>
      </c>
      <c r="K29" s="69">
        <v>550</v>
      </c>
      <c r="L29" s="69" t="s">
        <v>1207</v>
      </c>
      <c r="M29" s="69" t="s">
        <v>90</v>
      </c>
      <c r="N29" s="69" t="s">
        <v>685</v>
      </c>
      <c r="O29" s="69" t="s">
        <v>83</v>
      </c>
      <c r="P29" s="69">
        <v>2002</v>
      </c>
      <c r="Q29" s="168">
        <f t="shared" si="2"/>
        <v>2022</v>
      </c>
      <c r="R29" s="66" t="s">
        <v>280</v>
      </c>
      <c r="S29" s="66"/>
      <c r="T29" s="110"/>
      <c r="U29" s="66" t="s">
        <v>387</v>
      </c>
      <c r="V29" s="254" t="s">
        <v>379</v>
      </c>
      <c r="W29" s="66" t="s">
        <v>659</v>
      </c>
      <c r="X29" s="66" t="s">
        <v>660</v>
      </c>
      <c r="Y29" s="255" t="s">
        <v>164</v>
      </c>
      <c r="Z29" s="8"/>
      <c r="AA29" s="8"/>
      <c r="AB29" s="8"/>
      <c r="AC29" s="8"/>
      <c r="AD29" s="8"/>
      <c r="AE29" s="8"/>
      <c r="AF29" s="65"/>
    </row>
    <row r="30" spans="1:32" ht="12.75" customHeight="1" x14ac:dyDescent="0.15">
      <c r="A30" s="73" t="s">
        <v>239</v>
      </c>
      <c r="B30" s="79" t="s">
        <v>92</v>
      </c>
      <c r="C30" s="69" t="s">
        <v>375</v>
      </c>
      <c r="D30" s="69" t="s">
        <v>23</v>
      </c>
      <c r="E30" s="69"/>
      <c r="F30" s="69">
        <v>370</v>
      </c>
      <c r="G30" s="69">
        <v>330</v>
      </c>
      <c r="K30" s="69">
        <v>550</v>
      </c>
      <c r="L30" s="69" t="s">
        <v>1207</v>
      </c>
      <c r="M30" s="69" t="s">
        <v>90</v>
      </c>
      <c r="N30" s="69" t="s">
        <v>93</v>
      </c>
      <c r="O30" s="69" t="s">
        <v>83</v>
      </c>
      <c r="P30" s="69">
        <v>2002</v>
      </c>
      <c r="Q30" s="168">
        <f t="shared" si="2"/>
        <v>2022</v>
      </c>
      <c r="R30" s="66" t="s">
        <v>280</v>
      </c>
      <c r="S30" s="66"/>
      <c r="T30" s="110"/>
      <c r="U30" s="66" t="s">
        <v>387</v>
      </c>
      <c r="V30" s="254" t="s">
        <v>379</v>
      </c>
      <c r="W30" s="66" t="s">
        <v>661</v>
      </c>
      <c r="X30" s="66" t="s">
        <v>662</v>
      </c>
      <c r="Y30" s="255" t="s">
        <v>164</v>
      </c>
      <c r="Z30" s="8"/>
      <c r="AA30" s="8"/>
      <c r="AB30" s="8"/>
      <c r="AC30" s="8"/>
      <c r="AD30" s="8"/>
      <c r="AE30" s="8"/>
      <c r="AF30" s="65"/>
    </row>
    <row r="31" spans="1:32" ht="12.75" customHeight="1" x14ac:dyDescent="0.15">
      <c r="A31" s="78" t="s">
        <v>149</v>
      </c>
      <c r="B31" s="44" t="s">
        <v>94</v>
      </c>
      <c r="C31" s="69" t="s">
        <v>375</v>
      </c>
      <c r="D31" s="30" t="s">
        <v>23</v>
      </c>
      <c r="E31" s="30"/>
      <c r="F31" s="30">
        <v>500</v>
      </c>
      <c r="G31" s="30">
        <v>430</v>
      </c>
      <c r="K31" s="69">
        <v>1640</v>
      </c>
      <c r="L31" s="69" t="s">
        <v>1210</v>
      </c>
      <c r="M31" s="30" t="s">
        <v>720</v>
      </c>
      <c r="N31" s="69">
        <v>50000442</v>
      </c>
      <c r="O31" s="69" t="s">
        <v>83</v>
      </c>
      <c r="P31" s="77">
        <v>2012</v>
      </c>
      <c r="Q31" s="77">
        <v>2032</v>
      </c>
      <c r="R31" s="66" t="s">
        <v>280</v>
      </c>
      <c r="S31" s="66"/>
      <c r="T31" s="110"/>
      <c r="U31" s="66" t="s">
        <v>1243</v>
      </c>
      <c r="V31" s="254" t="s">
        <v>379</v>
      </c>
      <c r="W31" s="66" t="s">
        <v>663</v>
      </c>
      <c r="X31" s="66" t="s">
        <v>664</v>
      </c>
      <c r="Y31" s="255" t="s">
        <v>143</v>
      </c>
      <c r="Z31" s="8"/>
      <c r="AA31" s="8"/>
      <c r="AB31" s="8"/>
      <c r="AC31" s="8"/>
      <c r="AD31" s="8"/>
      <c r="AE31" s="8"/>
      <c r="AF31" s="65"/>
    </row>
    <row r="32" spans="1:32" ht="12.75" customHeight="1" x14ac:dyDescent="0.15">
      <c r="A32" s="78" t="s">
        <v>150</v>
      </c>
      <c r="B32" s="44" t="s">
        <v>95</v>
      </c>
      <c r="C32" s="69" t="s">
        <v>375</v>
      </c>
      <c r="D32" s="30" t="s">
        <v>23</v>
      </c>
      <c r="E32" s="30"/>
      <c r="F32" s="30">
        <v>500</v>
      </c>
      <c r="G32" s="30">
        <v>430</v>
      </c>
      <c r="K32" s="69">
        <v>1640</v>
      </c>
      <c r="L32" s="69" t="s">
        <v>1210</v>
      </c>
      <c r="M32" s="30" t="s">
        <v>720</v>
      </c>
      <c r="N32" s="69">
        <v>50000443</v>
      </c>
      <c r="O32" s="69" t="s">
        <v>83</v>
      </c>
      <c r="P32" s="77">
        <v>2012</v>
      </c>
      <c r="Q32" s="77">
        <v>2032</v>
      </c>
      <c r="R32" s="66" t="s">
        <v>280</v>
      </c>
      <c r="S32" s="66"/>
      <c r="T32" s="110"/>
      <c r="U32" s="66" t="s">
        <v>1243</v>
      </c>
      <c r="V32" s="254" t="s">
        <v>379</v>
      </c>
      <c r="W32" s="66" t="s">
        <v>665</v>
      </c>
      <c r="X32" s="66" t="s">
        <v>666</v>
      </c>
      <c r="Y32" s="255" t="s">
        <v>143</v>
      </c>
      <c r="Z32" s="8"/>
      <c r="AA32" s="8"/>
      <c r="AB32" s="8"/>
      <c r="AC32" s="8"/>
      <c r="AD32" s="8"/>
      <c r="AE32" s="8"/>
      <c r="AF32" s="65"/>
    </row>
    <row r="33" spans="1:32" ht="12.75" customHeight="1" x14ac:dyDescent="0.15">
      <c r="A33" s="78" t="s">
        <v>151</v>
      </c>
      <c r="B33" s="44" t="s">
        <v>96</v>
      </c>
      <c r="C33" s="69" t="s">
        <v>375</v>
      </c>
      <c r="D33" s="30" t="s">
        <v>23</v>
      </c>
      <c r="E33" s="30"/>
      <c r="F33" s="30">
        <v>500</v>
      </c>
      <c r="G33" s="30">
        <v>430</v>
      </c>
      <c r="K33" s="69">
        <v>1640</v>
      </c>
      <c r="L33" s="69" t="s">
        <v>1210</v>
      </c>
      <c r="M33" s="30" t="s">
        <v>720</v>
      </c>
      <c r="N33" s="69">
        <v>50000445</v>
      </c>
      <c r="O33" s="69" t="s">
        <v>83</v>
      </c>
      <c r="P33" s="77">
        <v>2012</v>
      </c>
      <c r="Q33" s="77">
        <v>2032</v>
      </c>
      <c r="R33" s="66" t="s">
        <v>280</v>
      </c>
      <c r="S33" s="66"/>
      <c r="T33" s="110"/>
      <c r="U33" s="66" t="s">
        <v>1243</v>
      </c>
      <c r="V33" s="254" t="s">
        <v>379</v>
      </c>
      <c r="W33" s="66" t="s">
        <v>667</v>
      </c>
      <c r="X33" s="66" t="s">
        <v>668</v>
      </c>
      <c r="Y33" s="255" t="s">
        <v>143</v>
      </c>
      <c r="Z33" s="8"/>
      <c r="AA33" s="8"/>
      <c r="AB33" s="8"/>
      <c r="AC33" s="8"/>
      <c r="AD33" s="8"/>
      <c r="AE33" s="8"/>
      <c r="AF33" s="65"/>
    </row>
    <row r="34" spans="1:32" ht="12.75" customHeight="1" x14ac:dyDescent="0.15">
      <c r="A34" s="78" t="s">
        <v>152</v>
      </c>
      <c r="B34" s="44" t="s">
        <v>97</v>
      </c>
      <c r="C34" s="69" t="s">
        <v>375</v>
      </c>
      <c r="D34" s="30" t="s">
        <v>23</v>
      </c>
      <c r="E34" s="30"/>
      <c r="F34" s="30">
        <v>500</v>
      </c>
      <c r="G34" s="30">
        <v>430</v>
      </c>
      <c r="K34" s="69">
        <v>1640</v>
      </c>
      <c r="L34" s="69" t="s">
        <v>1210</v>
      </c>
      <c r="M34" s="30" t="s">
        <v>720</v>
      </c>
      <c r="N34" s="69">
        <v>50000450</v>
      </c>
      <c r="O34" s="69" t="s">
        <v>83</v>
      </c>
      <c r="P34" s="77">
        <v>2012</v>
      </c>
      <c r="Q34" s="77">
        <v>2032</v>
      </c>
      <c r="R34" s="66" t="s">
        <v>280</v>
      </c>
      <c r="S34" s="66"/>
      <c r="T34" s="110"/>
      <c r="U34" s="66" t="s">
        <v>1243</v>
      </c>
      <c r="V34" s="254" t="s">
        <v>379</v>
      </c>
      <c r="W34" s="66" t="s">
        <v>669</v>
      </c>
      <c r="X34" s="66" t="s">
        <v>670</v>
      </c>
      <c r="Y34" s="255" t="s">
        <v>143</v>
      </c>
      <c r="Z34" s="8"/>
      <c r="AA34" s="8"/>
      <c r="AB34" s="8"/>
      <c r="AC34" s="8"/>
      <c r="AD34" s="8"/>
      <c r="AE34" s="8"/>
      <c r="AF34" s="65"/>
    </row>
    <row r="35" spans="1:32" ht="12.75" customHeight="1" x14ac:dyDescent="0.15">
      <c r="A35" s="78" t="s">
        <v>153</v>
      </c>
      <c r="B35" s="44" t="s">
        <v>98</v>
      </c>
      <c r="C35" s="69" t="s">
        <v>375</v>
      </c>
      <c r="D35" s="30" t="s">
        <v>23</v>
      </c>
      <c r="E35" s="30"/>
      <c r="F35" s="30">
        <v>500</v>
      </c>
      <c r="G35" s="30">
        <v>430</v>
      </c>
      <c r="K35" s="69">
        <v>1640</v>
      </c>
      <c r="L35" s="69" t="s">
        <v>1210</v>
      </c>
      <c r="M35" s="30" t="s">
        <v>720</v>
      </c>
      <c r="N35" s="69">
        <v>50000452</v>
      </c>
      <c r="O35" s="69" t="s">
        <v>83</v>
      </c>
      <c r="P35" s="77">
        <v>2012</v>
      </c>
      <c r="Q35" s="77">
        <v>2032</v>
      </c>
      <c r="R35" s="66" t="s">
        <v>280</v>
      </c>
      <c r="S35" s="66"/>
      <c r="T35" s="110"/>
      <c r="U35" s="66" t="s">
        <v>1243</v>
      </c>
      <c r="V35" s="254" t="s">
        <v>379</v>
      </c>
      <c r="W35" s="66" t="s">
        <v>671</v>
      </c>
      <c r="X35" s="66" t="s">
        <v>672</v>
      </c>
      <c r="Y35" s="255" t="s">
        <v>143</v>
      </c>
      <c r="Z35" s="8"/>
      <c r="AA35" s="8"/>
      <c r="AB35" s="8"/>
      <c r="AC35" s="8"/>
      <c r="AD35" s="8"/>
      <c r="AE35" s="8"/>
      <c r="AF35" s="65"/>
    </row>
    <row r="36" spans="1:32" ht="12.75" customHeight="1" x14ac:dyDescent="0.15">
      <c r="A36" s="78" t="s">
        <v>154</v>
      </c>
      <c r="B36" s="44" t="s">
        <v>99</v>
      </c>
      <c r="C36" s="69" t="s">
        <v>375</v>
      </c>
      <c r="D36" s="30" t="s">
        <v>23</v>
      </c>
      <c r="E36" s="30"/>
      <c r="F36" s="30">
        <v>500</v>
      </c>
      <c r="G36" s="30">
        <v>430</v>
      </c>
      <c r="K36" s="69">
        <v>1640</v>
      </c>
      <c r="L36" s="69" t="s">
        <v>1210</v>
      </c>
      <c r="M36" s="30" t="s">
        <v>720</v>
      </c>
      <c r="N36" s="69">
        <v>50000453</v>
      </c>
      <c r="O36" s="69" t="s">
        <v>83</v>
      </c>
      <c r="P36" s="77">
        <v>2012</v>
      </c>
      <c r="Q36" s="77">
        <v>2032</v>
      </c>
      <c r="R36" s="66" t="s">
        <v>280</v>
      </c>
      <c r="S36" s="66"/>
      <c r="T36" s="110"/>
      <c r="U36" s="66" t="s">
        <v>1243</v>
      </c>
      <c r="V36" s="254" t="s">
        <v>379</v>
      </c>
      <c r="W36" s="66" t="s">
        <v>673</v>
      </c>
      <c r="X36" s="66" t="s">
        <v>674</v>
      </c>
      <c r="Y36" s="255" t="s">
        <v>143</v>
      </c>
      <c r="Z36" s="8"/>
      <c r="AA36" s="8"/>
      <c r="AB36" s="8"/>
      <c r="AC36" s="8"/>
      <c r="AD36" s="8"/>
      <c r="AE36" s="8"/>
      <c r="AF36" s="65"/>
    </row>
    <row r="37" spans="1:32" ht="12.75" customHeight="1" x14ac:dyDescent="0.15">
      <c r="A37" s="78" t="s">
        <v>156</v>
      </c>
      <c r="B37" s="44" t="s">
        <v>129</v>
      </c>
      <c r="C37" s="69" t="s">
        <v>375</v>
      </c>
      <c r="D37" s="30" t="s">
        <v>23</v>
      </c>
      <c r="E37" s="30"/>
      <c r="F37" s="30">
        <v>370</v>
      </c>
      <c r="G37" s="30">
        <v>330</v>
      </c>
      <c r="K37" s="69">
        <v>525</v>
      </c>
      <c r="L37" s="69" t="s">
        <v>1207</v>
      </c>
      <c r="M37" s="30" t="s">
        <v>908</v>
      </c>
      <c r="N37" s="69">
        <v>12221</v>
      </c>
      <c r="O37" s="69" t="s">
        <v>83</v>
      </c>
      <c r="P37" s="77">
        <v>2012</v>
      </c>
      <c r="Q37" s="77">
        <v>2032</v>
      </c>
      <c r="R37" s="66" t="s">
        <v>280</v>
      </c>
      <c r="S37" s="66"/>
      <c r="T37" s="110"/>
      <c r="U37" s="66" t="s">
        <v>1221</v>
      </c>
      <c r="V37" s="254" t="s">
        <v>379</v>
      </c>
      <c r="W37" s="66" t="s">
        <v>675</v>
      </c>
      <c r="X37" s="66" t="s">
        <v>676</v>
      </c>
      <c r="Y37" s="255" t="s">
        <v>143</v>
      </c>
      <c r="Z37" s="8"/>
      <c r="AA37" s="8"/>
      <c r="AB37" s="8"/>
      <c r="AC37" s="8"/>
      <c r="AD37" s="8"/>
      <c r="AE37" s="8"/>
      <c r="AF37" s="65"/>
    </row>
    <row r="38" spans="1:32" ht="12.75" customHeight="1" x14ac:dyDescent="0.15">
      <c r="A38" s="71" t="s">
        <v>422</v>
      </c>
      <c r="B38" s="79" t="s">
        <v>395</v>
      </c>
      <c r="C38" s="69" t="s">
        <v>375</v>
      </c>
      <c r="D38" s="69" t="s">
        <v>23</v>
      </c>
      <c r="E38" s="69"/>
      <c r="F38" s="69">
        <v>402</v>
      </c>
      <c r="G38" s="69">
        <v>339</v>
      </c>
      <c r="K38" s="69" t="s">
        <v>910</v>
      </c>
      <c r="L38" s="69" t="s">
        <v>1211</v>
      </c>
      <c r="M38" s="69" t="s">
        <v>348</v>
      </c>
      <c r="N38" s="69" t="s">
        <v>698</v>
      </c>
      <c r="O38" s="69" t="s">
        <v>83</v>
      </c>
      <c r="P38" s="69">
        <v>2017</v>
      </c>
      <c r="Q38" s="69">
        <f>P38+20</f>
        <v>2037</v>
      </c>
      <c r="R38" s="66" t="s">
        <v>280</v>
      </c>
      <c r="S38" s="66"/>
      <c r="T38" s="110"/>
      <c r="U38" s="66" t="s">
        <v>387</v>
      </c>
      <c r="V38" s="254" t="s">
        <v>379</v>
      </c>
      <c r="W38" s="66" t="s">
        <v>697</v>
      </c>
      <c r="X38" s="66" t="s">
        <v>697</v>
      </c>
      <c r="Y38" s="255" t="s">
        <v>164</v>
      </c>
      <c r="Z38" s="8"/>
      <c r="AA38" s="8"/>
      <c r="AB38" s="8"/>
      <c r="AC38" s="8"/>
      <c r="AD38" s="8"/>
      <c r="AE38" s="8"/>
      <c r="AF38" s="65"/>
    </row>
    <row r="39" spans="1:32" ht="12.75" customHeight="1" x14ac:dyDescent="0.15">
      <c r="A39" s="73" t="s">
        <v>304</v>
      </c>
      <c r="B39" s="79" t="s">
        <v>301</v>
      </c>
      <c r="C39" s="69" t="s">
        <v>375</v>
      </c>
      <c r="D39" s="69" t="s">
        <v>23</v>
      </c>
      <c r="E39" s="69"/>
      <c r="F39" s="69">
        <v>402</v>
      </c>
      <c r="G39" s="69">
        <v>339</v>
      </c>
      <c r="K39" s="69" t="s">
        <v>910</v>
      </c>
      <c r="L39" s="69" t="s">
        <v>1211</v>
      </c>
      <c r="M39" s="68" t="s">
        <v>348</v>
      </c>
      <c r="N39" s="69" t="s">
        <v>355</v>
      </c>
      <c r="O39" s="69" t="s">
        <v>83</v>
      </c>
      <c r="P39" s="69">
        <v>2016</v>
      </c>
      <c r="Q39" s="69">
        <v>2036</v>
      </c>
      <c r="R39" s="66" t="s">
        <v>280</v>
      </c>
      <c r="S39" s="66"/>
      <c r="T39" s="110"/>
      <c r="U39" s="66" t="s">
        <v>387</v>
      </c>
      <c r="V39" s="254" t="s">
        <v>379</v>
      </c>
      <c r="W39" s="66" t="s">
        <v>736</v>
      </c>
      <c r="X39" s="66" t="s">
        <v>737</v>
      </c>
      <c r="Y39" s="255" t="s">
        <v>164</v>
      </c>
      <c r="Z39" s="8"/>
      <c r="AA39" s="8"/>
      <c r="AB39" s="8"/>
      <c r="AC39" s="8"/>
      <c r="AD39" s="8"/>
      <c r="AE39" s="8"/>
      <c r="AF39" s="65"/>
    </row>
    <row r="40" spans="1:32" ht="12.75" customHeight="1" x14ac:dyDescent="0.15">
      <c r="A40" s="78" t="s">
        <v>155</v>
      </c>
      <c r="B40" s="44" t="s">
        <v>100</v>
      </c>
      <c r="C40" s="69" t="s">
        <v>375</v>
      </c>
      <c r="D40" s="30" t="s">
        <v>23</v>
      </c>
      <c r="E40" s="30"/>
      <c r="F40" s="30">
        <v>500</v>
      </c>
      <c r="G40" s="30">
        <v>430</v>
      </c>
      <c r="K40" s="69">
        <v>1640</v>
      </c>
      <c r="L40" s="69" t="s">
        <v>1210</v>
      </c>
      <c r="M40" s="30" t="s">
        <v>720</v>
      </c>
      <c r="N40" s="69">
        <v>5000451</v>
      </c>
      <c r="O40" s="69" t="s">
        <v>83</v>
      </c>
      <c r="P40" s="77">
        <v>2012</v>
      </c>
      <c r="Q40" s="77">
        <v>2032</v>
      </c>
      <c r="R40" s="66" t="s">
        <v>280</v>
      </c>
      <c r="S40" s="66"/>
      <c r="T40" s="110"/>
      <c r="U40" s="66" t="s">
        <v>1243</v>
      </c>
      <c r="V40" s="254" t="s">
        <v>379</v>
      </c>
      <c r="W40" s="66" t="s">
        <v>677</v>
      </c>
      <c r="X40" s="66" t="s">
        <v>678</v>
      </c>
      <c r="Y40" s="255" t="s">
        <v>143</v>
      </c>
      <c r="Z40" s="8"/>
      <c r="AA40" s="8"/>
      <c r="AB40" s="8"/>
      <c r="AC40" s="8"/>
      <c r="AD40" s="8"/>
      <c r="AE40" s="8"/>
      <c r="AF40" s="65"/>
    </row>
    <row r="41" spans="1:32" ht="12.75" customHeight="1" x14ac:dyDescent="0.15">
      <c r="A41" s="78" t="s">
        <v>157</v>
      </c>
      <c r="B41" s="44" t="s">
        <v>146</v>
      </c>
      <c r="C41" s="69" t="s">
        <v>375</v>
      </c>
      <c r="D41" s="30" t="s">
        <v>23</v>
      </c>
      <c r="E41" s="30"/>
      <c r="F41" s="30">
        <v>370</v>
      </c>
      <c r="G41" s="30">
        <v>330</v>
      </c>
      <c r="K41" s="69">
        <v>550</v>
      </c>
      <c r="L41" s="69" t="s">
        <v>1207</v>
      </c>
      <c r="M41" s="30" t="s">
        <v>909</v>
      </c>
      <c r="N41" s="69">
        <v>13112</v>
      </c>
      <c r="O41" s="69" t="s">
        <v>83</v>
      </c>
      <c r="P41" s="77">
        <v>2013</v>
      </c>
      <c r="Q41" s="77">
        <v>2033</v>
      </c>
      <c r="R41" s="66" t="s">
        <v>280</v>
      </c>
      <c r="S41" s="66"/>
      <c r="T41" s="110"/>
      <c r="U41" s="66" t="s">
        <v>1221</v>
      </c>
      <c r="V41" s="254" t="s">
        <v>379</v>
      </c>
      <c r="W41" s="66" t="s">
        <v>679</v>
      </c>
      <c r="X41" s="66" t="s">
        <v>680</v>
      </c>
      <c r="Y41" s="255" t="s">
        <v>143</v>
      </c>
      <c r="Z41" s="8"/>
      <c r="AA41" s="8"/>
      <c r="AB41" s="8"/>
      <c r="AC41" s="8"/>
      <c r="AD41" s="8"/>
      <c r="AE41" s="8"/>
      <c r="AF41" s="65"/>
    </row>
    <row r="42" spans="1:32" ht="12.75" customHeight="1" x14ac:dyDescent="0.15">
      <c r="A42" s="78" t="s">
        <v>158</v>
      </c>
      <c r="B42" s="44" t="s">
        <v>147</v>
      </c>
      <c r="C42" s="69" t="s">
        <v>375</v>
      </c>
      <c r="D42" s="30" t="s">
        <v>23</v>
      </c>
      <c r="E42" s="30"/>
      <c r="F42" s="30">
        <v>370</v>
      </c>
      <c r="G42" s="30">
        <v>330</v>
      </c>
      <c r="K42" s="69">
        <v>550</v>
      </c>
      <c r="L42" s="69" t="s">
        <v>1207</v>
      </c>
      <c r="M42" s="30" t="s">
        <v>909</v>
      </c>
      <c r="N42" s="69">
        <v>13113</v>
      </c>
      <c r="O42" s="69" t="s">
        <v>83</v>
      </c>
      <c r="P42" s="77">
        <v>2013</v>
      </c>
      <c r="Q42" s="77">
        <v>2033</v>
      </c>
      <c r="R42" s="66" t="s">
        <v>280</v>
      </c>
      <c r="S42" s="66"/>
      <c r="T42" s="110"/>
      <c r="U42" s="66" t="s">
        <v>1221</v>
      </c>
      <c r="V42" s="254" t="s">
        <v>379</v>
      </c>
      <c r="W42" s="66" t="s">
        <v>681</v>
      </c>
      <c r="X42" s="66" t="s">
        <v>682</v>
      </c>
      <c r="Y42" s="255" t="s">
        <v>143</v>
      </c>
      <c r="Z42" s="8"/>
      <c r="AA42" s="8"/>
      <c r="AB42" s="8"/>
      <c r="AC42" s="8"/>
      <c r="AD42" s="8"/>
      <c r="AE42" s="8"/>
      <c r="AF42" s="65"/>
    </row>
    <row r="43" spans="1:32" ht="12.75" customHeight="1" x14ac:dyDescent="0.15">
      <c r="A43" s="78" t="s">
        <v>159</v>
      </c>
      <c r="B43" s="44" t="s">
        <v>148</v>
      </c>
      <c r="C43" s="69" t="s">
        <v>375</v>
      </c>
      <c r="D43" s="30" t="s">
        <v>23</v>
      </c>
      <c r="E43" s="30"/>
      <c r="F43" s="30">
        <v>370</v>
      </c>
      <c r="G43" s="30">
        <v>330</v>
      </c>
      <c r="K43" s="69">
        <v>550</v>
      </c>
      <c r="L43" s="69" t="s">
        <v>1207</v>
      </c>
      <c r="M43" s="30" t="s">
        <v>909</v>
      </c>
      <c r="N43" s="69">
        <v>13114</v>
      </c>
      <c r="O43" s="69" t="s">
        <v>83</v>
      </c>
      <c r="P43" s="77">
        <v>2013</v>
      </c>
      <c r="Q43" s="77">
        <v>2033</v>
      </c>
      <c r="R43" s="66" t="s">
        <v>280</v>
      </c>
      <c r="S43" s="66"/>
      <c r="T43" s="110"/>
      <c r="U43" s="66" t="s">
        <v>1221</v>
      </c>
      <c r="V43" s="254" t="s">
        <v>379</v>
      </c>
      <c r="W43" s="66" t="s">
        <v>683</v>
      </c>
      <c r="X43" s="66" t="s">
        <v>684</v>
      </c>
      <c r="Y43" s="255" t="s">
        <v>143</v>
      </c>
      <c r="Z43" s="8"/>
      <c r="AA43" s="8"/>
      <c r="AB43" s="8"/>
      <c r="AC43" s="8"/>
      <c r="AD43" s="8"/>
      <c r="AE43" s="8"/>
      <c r="AF43" s="65"/>
    </row>
    <row r="44" spans="1:32" ht="12.75" customHeight="1" x14ac:dyDescent="0.15">
      <c r="A44" s="78" t="s">
        <v>772</v>
      </c>
      <c r="B44" s="44" t="s">
        <v>773</v>
      </c>
      <c r="C44" s="69" t="s">
        <v>376</v>
      </c>
      <c r="D44" s="30" t="s">
        <v>23</v>
      </c>
      <c r="E44" s="30"/>
      <c r="F44" s="30">
        <v>240</v>
      </c>
      <c r="G44" s="30">
        <v>210</v>
      </c>
      <c r="K44" s="69">
        <v>240</v>
      </c>
      <c r="L44" s="69" t="s">
        <v>1207</v>
      </c>
      <c r="M44" s="30" t="s">
        <v>809</v>
      </c>
      <c r="N44" s="30" t="s">
        <v>815</v>
      </c>
      <c r="O44" s="69" t="s">
        <v>83</v>
      </c>
      <c r="P44" s="77">
        <v>2019</v>
      </c>
      <c r="Q44" s="77">
        <v>2039</v>
      </c>
      <c r="R44" s="66" t="s">
        <v>280</v>
      </c>
      <c r="S44" s="66"/>
      <c r="T44" s="110"/>
      <c r="U44" s="66" t="s">
        <v>387</v>
      </c>
      <c r="V44" s="254" t="s">
        <v>379</v>
      </c>
      <c r="W44" s="197" t="s">
        <v>752</v>
      </c>
      <c r="X44" s="197" t="s">
        <v>753</v>
      </c>
      <c r="Y44" s="255" t="s">
        <v>164</v>
      </c>
      <c r="Z44" s="8"/>
      <c r="AA44" s="8"/>
      <c r="AB44" s="8"/>
      <c r="AC44" s="8"/>
      <c r="AD44" s="8"/>
      <c r="AE44" s="8"/>
      <c r="AF44" s="65"/>
    </row>
    <row r="45" spans="1:32" ht="12.75" customHeight="1" x14ac:dyDescent="0.15">
      <c r="A45" s="78" t="s">
        <v>774</v>
      </c>
      <c r="B45" s="44" t="s">
        <v>775</v>
      </c>
      <c r="C45" s="69" t="s">
        <v>375</v>
      </c>
      <c r="D45" s="30" t="s">
        <v>23</v>
      </c>
      <c r="E45" s="30"/>
      <c r="F45" s="69">
        <v>370</v>
      </c>
      <c r="G45" s="69">
        <v>339</v>
      </c>
      <c r="K45" s="69">
        <v>1125</v>
      </c>
      <c r="L45" s="69" t="s">
        <v>1211</v>
      </c>
      <c r="M45" s="30" t="s">
        <v>348</v>
      </c>
      <c r="N45" s="69" t="s">
        <v>797</v>
      </c>
      <c r="O45" s="69" t="s">
        <v>83</v>
      </c>
      <c r="P45" s="77">
        <v>2019</v>
      </c>
      <c r="Q45" s="77">
        <v>2039</v>
      </c>
      <c r="R45" s="66" t="s">
        <v>280</v>
      </c>
      <c r="S45" s="66"/>
      <c r="T45" s="110"/>
      <c r="U45" s="66" t="s">
        <v>387</v>
      </c>
      <c r="V45" s="254" t="s">
        <v>379</v>
      </c>
      <c r="W45" s="198" t="s">
        <v>837</v>
      </c>
      <c r="X45" s="198" t="s">
        <v>838</v>
      </c>
      <c r="Y45" s="255" t="s">
        <v>164</v>
      </c>
      <c r="Z45" s="8"/>
      <c r="AA45" s="8"/>
      <c r="AB45" s="8"/>
      <c r="AC45" s="8"/>
      <c r="AD45" s="8"/>
      <c r="AE45" s="8"/>
      <c r="AF45" s="65"/>
    </row>
    <row r="48" spans="1:32" ht="8.25" customHeight="1" x14ac:dyDescent="0.15"/>
    <row r="49" spans="1:25" x14ac:dyDescent="0.15">
      <c r="B49" s="59"/>
      <c r="C49" s="59"/>
      <c r="D49" s="59"/>
      <c r="E49" s="59"/>
      <c r="F49" s="59"/>
      <c r="G49" s="59"/>
      <c r="H49" s="59"/>
      <c r="I49" s="59"/>
      <c r="J49" s="59"/>
      <c r="K49" s="59"/>
      <c r="L49" s="59"/>
      <c r="M49" s="59"/>
      <c r="N49" s="59"/>
      <c r="O49" s="59"/>
      <c r="R49" s="64"/>
      <c r="S49" s="64"/>
      <c r="T49" s="64"/>
      <c r="U49" s="64"/>
    </row>
    <row r="50" spans="1:25" x14ac:dyDescent="0.15">
      <c r="B50" s="59"/>
      <c r="C50" s="59"/>
      <c r="D50" s="59"/>
      <c r="E50" s="59"/>
      <c r="F50" s="59"/>
      <c r="G50" s="59"/>
      <c r="H50" s="59"/>
      <c r="I50" s="59"/>
      <c r="J50" s="59"/>
      <c r="K50" s="59"/>
      <c r="R50" s="64"/>
      <c r="S50" s="64"/>
      <c r="T50" s="64"/>
      <c r="U50" s="64"/>
      <c r="V50" s="64"/>
      <c r="W50" s="64"/>
      <c r="X50" s="64"/>
      <c r="Y50" s="64"/>
    </row>
    <row r="51" spans="1:25" ht="11.25" customHeight="1" x14ac:dyDescent="0.15">
      <c r="A51" s="46" t="s">
        <v>954</v>
      </c>
      <c r="B51" s="46" t="s">
        <v>953</v>
      </c>
      <c r="C51" s="46" t="s">
        <v>952</v>
      </c>
      <c r="D51" s="46" t="s">
        <v>162</v>
      </c>
      <c r="E51" s="59"/>
      <c r="F51" s="59"/>
      <c r="G51" s="291"/>
      <c r="H51" s="322"/>
      <c r="I51" s="322"/>
      <c r="J51" s="322"/>
      <c r="K51" s="407" t="s">
        <v>1220</v>
      </c>
      <c r="L51" s="407"/>
      <c r="M51" s="407"/>
      <c r="N51" s="407"/>
      <c r="O51" s="59"/>
      <c r="R51" s="417" t="s">
        <v>1100</v>
      </c>
      <c r="S51" s="417"/>
      <c r="T51" s="417"/>
      <c r="U51" s="417"/>
      <c r="V51" s="417"/>
      <c r="W51" s="417"/>
      <c r="X51" s="117" t="s">
        <v>1101</v>
      </c>
    </row>
    <row r="52" spans="1:25" x14ac:dyDescent="0.15">
      <c r="A52" s="184" t="s">
        <v>696</v>
      </c>
      <c r="B52" s="133" t="s">
        <v>975</v>
      </c>
      <c r="C52" s="8"/>
      <c r="D52" s="15">
        <v>2020</v>
      </c>
      <c r="E52" s="59"/>
      <c r="F52" s="59"/>
      <c r="G52" s="147"/>
      <c r="H52" s="147"/>
      <c r="I52" s="147"/>
      <c r="J52" s="147"/>
      <c r="K52" s="407"/>
      <c r="L52" s="407"/>
      <c r="M52" s="407"/>
      <c r="N52" s="407"/>
      <c r="R52" s="218">
        <v>1</v>
      </c>
      <c r="S52" s="218"/>
      <c r="T52" s="409" t="s">
        <v>1115</v>
      </c>
      <c r="U52" s="409"/>
      <c r="V52" s="409" t="s">
        <v>1115</v>
      </c>
      <c r="W52" s="409" t="s">
        <v>1115</v>
      </c>
      <c r="X52" s="14" t="s">
        <v>1083</v>
      </c>
    </row>
    <row r="53" spans="1:25" x14ac:dyDescent="0.15">
      <c r="A53" s="184" t="s">
        <v>696</v>
      </c>
      <c r="B53" s="133" t="s">
        <v>976</v>
      </c>
      <c r="C53" s="8"/>
      <c r="D53" s="15">
        <v>2020</v>
      </c>
      <c r="G53" s="147"/>
      <c r="H53" s="147"/>
      <c r="I53" s="147"/>
      <c r="J53" s="147"/>
      <c r="K53" s="407"/>
      <c r="L53" s="407"/>
      <c r="M53" s="407"/>
      <c r="N53" s="407"/>
      <c r="O53" s="59"/>
      <c r="Q53" s="61"/>
      <c r="R53" s="218">
        <v>2</v>
      </c>
      <c r="S53" s="218"/>
      <c r="T53" s="409" t="s">
        <v>1110</v>
      </c>
      <c r="U53" s="409"/>
      <c r="V53" s="409" t="s">
        <v>1110</v>
      </c>
      <c r="W53" s="409" t="s">
        <v>1110</v>
      </c>
      <c r="X53" s="14" t="s">
        <v>1083</v>
      </c>
    </row>
    <row r="54" spans="1:25" x14ac:dyDescent="0.15">
      <c r="A54" s="184" t="s">
        <v>696</v>
      </c>
      <c r="B54" s="133" t="s">
        <v>977</v>
      </c>
      <c r="C54" s="8"/>
      <c r="D54" s="15">
        <v>2020</v>
      </c>
      <c r="G54" s="147"/>
      <c r="H54" s="147"/>
      <c r="I54" s="147"/>
      <c r="J54" s="147"/>
      <c r="K54" s="407"/>
      <c r="L54" s="407"/>
      <c r="M54" s="407"/>
      <c r="N54" s="407"/>
      <c r="Q54" s="61"/>
      <c r="R54" s="218">
        <v>3</v>
      </c>
      <c r="S54" s="218"/>
      <c r="T54" s="409" t="s">
        <v>1112</v>
      </c>
      <c r="U54" s="409"/>
      <c r="V54" s="409" t="s">
        <v>1112</v>
      </c>
      <c r="W54" s="409" t="s">
        <v>1112</v>
      </c>
      <c r="X54" s="14" t="s">
        <v>1083</v>
      </c>
    </row>
    <row r="55" spans="1:25" s="63" customFormat="1" ht="13.5" customHeight="1" x14ac:dyDescent="0.2">
      <c r="A55" s="184" t="s">
        <v>696</v>
      </c>
      <c r="B55" s="133" t="s">
        <v>978</v>
      </c>
      <c r="C55" s="8"/>
      <c r="D55" s="15">
        <v>2020</v>
      </c>
      <c r="G55" s="147"/>
      <c r="H55" s="147"/>
      <c r="I55" s="147"/>
      <c r="J55" s="147"/>
      <c r="K55" s="407"/>
      <c r="L55" s="407"/>
      <c r="M55" s="407"/>
      <c r="N55" s="407"/>
      <c r="O55" s="59"/>
      <c r="P55" s="59"/>
      <c r="R55" s="218">
        <v>4</v>
      </c>
      <c r="S55" s="218"/>
      <c r="T55" s="409" t="s">
        <v>1114</v>
      </c>
      <c r="U55" s="409"/>
      <c r="V55" s="409" t="s">
        <v>1114</v>
      </c>
      <c r="W55" s="409" t="s">
        <v>1114</v>
      </c>
      <c r="X55" s="14" t="s">
        <v>1083</v>
      </c>
    </row>
    <row r="56" spans="1:25" x14ac:dyDescent="0.15">
      <c r="A56" s="184" t="s">
        <v>696</v>
      </c>
      <c r="B56" s="133" t="s">
        <v>979</v>
      </c>
      <c r="C56" s="14"/>
      <c r="D56" s="15">
        <v>2020</v>
      </c>
      <c r="E56" s="59"/>
      <c r="F56" s="59"/>
      <c r="G56" s="147"/>
      <c r="H56" s="147"/>
      <c r="I56" s="147"/>
      <c r="J56" s="147"/>
      <c r="K56" s="407"/>
      <c r="L56" s="407"/>
      <c r="M56" s="407"/>
      <c r="N56" s="407"/>
      <c r="R56" s="218">
        <v>5</v>
      </c>
      <c r="S56" s="218"/>
      <c r="T56" s="409" t="s">
        <v>1113</v>
      </c>
      <c r="U56" s="409"/>
      <c r="V56" s="409" t="s">
        <v>1113</v>
      </c>
      <c r="W56" s="409" t="s">
        <v>1113</v>
      </c>
      <c r="X56" s="14" t="s">
        <v>1083</v>
      </c>
    </row>
    <row r="57" spans="1:25" x14ac:dyDescent="0.15">
      <c r="A57" s="184" t="s">
        <v>696</v>
      </c>
      <c r="B57" s="133" t="s">
        <v>980</v>
      </c>
      <c r="C57" s="8"/>
      <c r="D57" s="15">
        <v>2020</v>
      </c>
      <c r="G57" s="147"/>
      <c r="H57" s="147"/>
      <c r="I57" s="147"/>
      <c r="J57" s="147"/>
      <c r="K57" s="407"/>
      <c r="L57" s="407"/>
      <c r="M57" s="407"/>
      <c r="N57" s="407"/>
      <c r="O57" s="59"/>
      <c r="Q57" s="61"/>
      <c r="R57" s="218">
        <v>6</v>
      </c>
      <c r="S57" s="218"/>
      <c r="T57" s="409" t="s">
        <v>1109</v>
      </c>
      <c r="U57" s="409"/>
      <c r="V57" s="409" t="s">
        <v>1109</v>
      </c>
      <c r="W57" s="409" t="s">
        <v>1109</v>
      </c>
      <c r="X57" s="14" t="s">
        <v>1083</v>
      </c>
    </row>
    <row r="58" spans="1:25" x14ac:dyDescent="0.15">
      <c r="A58" s="184" t="s">
        <v>696</v>
      </c>
      <c r="B58" s="133" t="s">
        <v>981</v>
      </c>
      <c r="C58" s="14"/>
      <c r="D58" s="15">
        <v>2020</v>
      </c>
      <c r="G58" s="147"/>
      <c r="H58" s="147"/>
      <c r="I58" s="147"/>
      <c r="J58" s="147"/>
      <c r="K58" s="407"/>
      <c r="L58" s="407"/>
      <c r="M58" s="407"/>
      <c r="N58" s="407"/>
      <c r="Q58" s="61"/>
      <c r="R58" s="218">
        <v>7</v>
      </c>
      <c r="S58" s="218"/>
      <c r="T58" s="409" t="s">
        <v>1111</v>
      </c>
      <c r="U58" s="409"/>
      <c r="V58" s="409" t="s">
        <v>1111</v>
      </c>
      <c r="W58" s="409" t="s">
        <v>1111</v>
      </c>
      <c r="X58" s="14" t="s">
        <v>1083</v>
      </c>
    </row>
    <row r="59" spans="1:25" x14ac:dyDescent="0.15">
      <c r="A59" s="184" t="s">
        <v>696</v>
      </c>
      <c r="B59" s="133" t="s">
        <v>982</v>
      </c>
      <c r="C59" s="8"/>
      <c r="D59" s="15">
        <v>2020</v>
      </c>
      <c r="G59" s="147"/>
      <c r="H59" s="147"/>
      <c r="I59" s="147"/>
      <c r="J59" s="147"/>
      <c r="K59" s="407"/>
      <c r="L59" s="407"/>
      <c r="M59" s="407"/>
      <c r="N59" s="407"/>
      <c r="O59" s="59"/>
      <c r="Q59" s="61"/>
      <c r="R59" s="218">
        <v>8</v>
      </c>
      <c r="S59" s="218"/>
      <c r="T59" s="409" t="s">
        <v>1116</v>
      </c>
      <c r="U59" s="409"/>
      <c r="V59" s="409" t="s">
        <v>1116</v>
      </c>
      <c r="W59" s="409" t="s">
        <v>1116</v>
      </c>
      <c r="X59" s="14" t="s">
        <v>1083</v>
      </c>
    </row>
    <row r="60" spans="1:25" x14ac:dyDescent="0.15">
      <c r="A60" s="187" t="s">
        <v>696</v>
      </c>
      <c r="B60" s="133" t="s">
        <v>1013</v>
      </c>
      <c r="C60" s="8"/>
      <c r="D60" s="15">
        <v>2020</v>
      </c>
      <c r="Q60" s="61"/>
      <c r="R60" s="218">
        <v>9</v>
      </c>
      <c r="S60" s="218"/>
      <c r="T60" s="409" t="s">
        <v>1108</v>
      </c>
      <c r="U60" s="409"/>
      <c r="V60" s="409" t="s">
        <v>1117</v>
      </c>
      <c r="W60" s="409" t="s">
        <v>1117</v>
      </c>
      <c r="X60" s="14" t="s">
        <v>1084</v>
      </c>
    </row>
    <row r="61" spans="1:25" x14ac:dyDescent="0.15">
      <c r="A61" s="189" t="s">
        <v>696</v>
      </c>
      <c r="B61" s="133" t="s">
        <v>1014</v>
      </c>
      <c r="C61" s="8"/>
      <c r="D61" s="15">
        <v>2020</v>
      </c>
      <c r="K61" s="59"/>
      <c r="L61" s="59"/>
      <c r="M61" s="59"/>
      <c r="N61" s="59"/>
      <c r="O61" s="59"/>
    </row>
    <row r="62" spans="1:25" x14ac:dyDescent="0.15">
      <c r="B62" s="59"/>
      <c r="K62" s="59"/>
    </row>
    <row r="63" spans="1:25" x14ac:dyDescent="0.15">
      <c r="B63" s="59"/>
      <c r="C63" s="196" t="s">
        <v>1028</v>
      </c>
      <c r="K63" s="59"/>
      <c r="L63" s="59"/>
      <c r="M63" s="59"/>
      <c r="N63" s="59"/>
      <c r="O63" s="59"/>
    </row>
    <row r="64" spans="1:25" ht="12.75" x14ac:dyDescent="0.2">
      <c r="T64" s="188"/>
      <c r="U64" s="188"/>
    </row>
    <row r="65" spans="12:21" ht="12.75" x14ac:dyDescent="0.2">
      <c r="L65" s="59"/>
      <c r="M65" s="59"/>
      <c r="N65" s="59"/>
      <c r="O65" s="59"/>
      <c r="T65" s="188"/>
      <c r="U65" s="188"/>
    </row>
    <row r="66" spans="12:21" ht="12.75" x14ac:dyDescent="0.2">
      <c r="T66" s="188"/>
      <c r="U66" s="188"/>
    </row>
    <row r="67" spans="12:21" ht="12.75" x14ac:dyDescent="0.2">
      <c r="T67" s="188"/>
      <c r="U67" s="188"/>
    </row>
    <row r="68" spans="12:21" ht="12.75" x14ac:dyDescent="0.2">
      <c r="M68" s="59"/>
      <c r="T68" s="188"/>
      <c r="U68" s="188"/>
    </row>
    <row r="69" spans="12:21" ht="12.75" x14ac:dyDescent="0.2">
      <c r="M69" s="59"/>
      <c r="T69" s="188"/>
      <c r="U69" s="188"/>
    </row>
    <row r="70" spans="12:21" ht="12.75" x14ac:dyDescent="0.2">
      <c r="M70" s="59"/>
      <c r="T70" s="188"/>
      <c r="U70" s="188"/>
    </row>
    <row r="71" spans="12:21" ht="12.75" x14ac:dyDescent="0.2">
      <c r="M71" s="59"/>
      <c r="T71" s="188"/>
      <c r="U71" s="188"/>
    </row>
    <row r="72" spans="12:21" ht="12.75" x14ac:dyDescent="0.2">
      <c r="M72" s="59"/>
      <c r="T72" s="188"/>
      <c r="U72" s="188"/>
    </row>
    <row r="73" spans="12:21" ht="12.75" x14ac:dyDescent="0.2">
      <c r="M73" s="59"/>
      <c r="T73" s="188"/>
      <c r="U73" s="188"/>
    </row>
  </sheetData>
  <mergeCells count="24">
    <mergeCell ref="T58:W58"/>
    <mergeCell ref="T59:W59"/>
    <mergeCell ref="T60:W60"/>
    <mergeCell ref="T53:W53"/>
    <mergeCell ref="T54:W54"/>
    <mergeCell ref="T55:W55"/>
    <mergeCell ref="T56:W56"/>
    <mergeCell ref="T57:W57"/>
    <mergeCell ref="Z4:AE4"/>
    <mergeCell ref="K51:N59"/>
    <mergeCell ref="F7:G7"/>
    <mergeCell ref="F9:G9"/>
    <mergeCell ref="F5:G5"/>
    <mergeCell ref="F8:G8"/>
    <mergeCell ref="F6:G6"/>
    <mergeCell ref="F16:G16"/>
    <mergeCell ref="F12:G12"/>
    <mergeCell ref="F13:G13"/>
    <mergeCell ref="F10:G10"/>
    <mergeCell ref="F11:G11"/>
    <mergeCell ref="F15:G15"/>
    <mergeCell ref="F14:G14"/>
    <mergeCell ref="R51:W51"/>
    <mergeCell ref="T52:W52"/>
  </mergeCells>
  <pageMargins left="0.19685039370078741" right="0.19685039370078741" top="0.19685039370078741" bottom="0.19685039370078741" header="0.51181102362204722" footer="0.51181102362204722"/>
  <pageSetup paperSize="8" scale="5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AH78"/>
  <sheetViews>
    <sheetView view="pageBreakPreview" topLeftCell="A7" zoomScale="60" zoomScaleNormal="100" workbookViewId="0">
      <selection activeCell="R6" sqref="R6:R12"/>
    </sheetView>
  </sheetViews>
  <sheetFormatPr defaultColWidth="9.140625" defaultRowHeight="11.25" x14ac:dyDescent="0.15"/>
  <cols>
    <col min="1" max="1" width="19" style="90" customWidth="1"/>
    <col min="2" max="2" width="15.28515625" style="90" bestFit="1" customWidth="1"/>
    <col min="3" max="3" width="14.42578125" style="59" customWidth="1"/>
    <col min="4" max="4" width="14.28515625" style="60" customWidth="1"/>
    <col min="5" max="5" width="9" style="60" customWidth="1"/>
    <col min="6" max="6" width="6.140625" style="60" customWidth="1"/>
    <col min="7" max="8" width="10.85546875" style="60" hidden="1" customWidth="1"/>
    <col min="9" max="9" width="19.7109375" style="60" hidden="1" customWidth="1"/>
    <col min="10" max="10" width="15.85546875" style="60" customWidth="1"/>
    <col min="11" max="11" width="13.5703125" style="60" customWidth="1"/>
    <col min="12" max="12" width="34.42578125" style="60" customWidth="1"/>
    <col min="13" max="13" width="21.140625" style="90" bestFit="1" customWidth="1"/>
    <col min="14" max="14" width="16.85546875" style="90" customWidth="1"/>
    <col min="15" max="15" width="9.7109375" style="90" bestFit="1" customWidth="1"/>
    <col min="16" max="16" width="14.7109375" style="90" customWidth="1"/>
    <col min="17" max="17" width="12.140625" style="59" customWidth="1"/>
    <col min="18" max="18" width="12.85546875" style="59" customWidth="1"/>
    <col min="19" max="19" width="12.140625" style="59" customWidth="1"/>
    <col min="20" max="20" width="26.28515625" style="59" customWidth="1"/>
    <col min="21" max="21" width="13.5703125" style="59" customWidth="1"/>
    <col min="22" max="22" width="13" style="59" bestFit="1" customWidth="1"/>
    <col min="23" max="23" width="13" style="59" customWidth="1"/>
    <col min="24" max="24" width="13.85546875" style="59" bestFit="1" customWidth="1"/>
    <col min="25" max="25" width="18.7109375" style="88" customWidth="1"/>
    <col min="26" max="26" width="20.5703125" style="59" bestFit="1" customWidth="1"/>
    <col min="27" max="28" width="9.140625" style="59"/>
    <col min="29" max="29" width="12.140625" style="59" customWidth="1"/>
    <col min="30" max="30" width="11.28515625" style="59" customWidth="1"/>
    <col min="31" max="31" width="19.7109375" style="59" bestFit="1" customWidth="1"/>
    <col min="32" max="16384" width="9.140625" style="59"/>
  </cols>
  <sheetData>
    <row r="1" spans="1:31" ht="18" x14ac:dyDescent="0.25">
      <c r="A1" s="280" t="s">
        <v>402</v>
      </c>
      <c r="B1" s="283"/>
      <c r="C1" s="278"/>
      <c r="D1" s="279"/>
      <c r="E1" s="279"/>
      <c r="F1" s="279"/>
      <c r="G1" s="279"/>
      <c r="H1" s="279"/>
      <c r="I1" s="279"/>
      <c r="J1" s="279"/>
      <c r="K1" s="279"/>
      <c r="L1" s="277" t="s">
        <v>406</v>
      </c>
      <c r="M1" s="59"/>
      <c r="N1" s="242" t="s">
        <v>1196</v>
      </c>
      <c r="O1" s="59"/>
      <c r="P1" s="59"/>
      <c r="AE1" s="91">
        <v>44442</v>
      </c>
    </row>
    <row r="2" spans="1:31" ht="15" x14ac:dyDescent="0.2">
      <c r="A2" s="89"/>
      <c r="B2" s="59"/>
      <c r="L2" s="88"/>
      <c r="N2" s="59"/>
      <c r="O2" s="59"/>
      <c r="P2" s="59"/>
      <c r="Z2" s="91"/>
    </row>
    <row r="3" spans="1:31" ht="15" x14ac:dyDescent="0.2">
      <c r="A3" s="89" t="s">
        <v>101</v>
      </c>
      <c r="B3" s="89"/>
      <c r="L3" s="88"/>
      <c r="N3" s="176" t="s">
        <v>880</v>
      </c>
      <c r="O3" s="177" t="s">
        <v>881</v>
      </c>
      <c r="P3" s="177" t="s">
        <v>105</v>
      </c>
      <c r="Q3" s="175" t="s">
        <v>882</v>
      </c>
      <c r="R3" s="175"/>
      <c r="Z3" s="91"/>
    </row>
    <row r="4" spans="1:31" x14ac:dyDescent="0.15">
      <c r="A4" s="59"/>
      <c r="B4" s="92"/>
      <c r="C4" s="93"/>
      <c r="D4" s="94"/>
      <c r="J4" s="94"/>
      <c r="K4" s="94"/>
      <c r="L4" s="94"/>
      <c r="M4" s="92"/>
      <c r="Y4" s="392" t="s">
        <v>1203</v>
      </c>
      <c r="Z4" s="393"/>
      <c r="AA4" s="393"/>
      <c r="AB4" s="393"/>
      <c r="AC4" s="393"/>
      <c r="AD4" s="394"/>
      <c r="AE4" s="88"/>
    </row>
    <row r="5" spans="1:31" ht="51" customHeight="1" x14ac:dyDescent="0.2">
      <c r="A5" s="83" t="s">
        <v>160</v>
      </c>
      <c r="B5" s="85" t="s">
        <v>368</v>
      </c>
      <c r="C5" s="86" t="s">
        <v>369</v>
      </c>
      <c r="D5" s="85" t="s">
        <v>370</v>
      </c>
      <c r="E5" s="397" t="s">
        <v>1241</v>
      </c>
      <c r="F5" s="398"/>
      <c r="G5" s="314" t="s">
        <v>1237</v>
      </c>
      <c r="H5" s="51" t="s">
        <v>1233</v>
      </c>
      <c r="I5" s="48" t="s">
        <v>1234</v>
      </c>
      <c r="J5" s="51" t="s">
        <v>1235</v>
      </c>
      <c r="K5" s="258" t="s">
        <v>1217</v>
      </c>
      <c r="L5" s="83" t="s">
        <v>73</v>
      </c>
      <c r="M5" s="49" t="s">
        <v>161</v>
      </c>
      <c r="N5" s="83" t="s">
        <v>371</v>
      </c>
      <c r="O5" s="84" t="s">
        <v>162</v>
      </c>
      <c r="P5" s="247" t="s">
        <v>1197</v>
      </c>
      <c r="Q5" s="282" t="s">
        <v>372</v>
      </c>
      <c r="R5" s="337" t="s">
        <v>1254</v>
      </c>
      <c r="S5" s="282" t="s">
        <v>373</v>
      </c>
      <c r="T5" s="282" t="s">
        <v>374</v>
      </c>
      <c r="U5" s="260" t="s">
        <v>1048</v>
      </c>
      <c r="V5" s="282" t="s">
        <v>470</v>
      </c>
      <c r="W5" s="282" t="s">
        <v>469</v>
      </c>
      <c r="X5" s="83" t="s">
        <v>163</v>
      </c>
      <c r="Y5" s="261" t="s">
        <v>1198</v>
      </c>
      <c r="Z5" s="261" t="s">
        <v>1199</v>
      </c>
      <c r="AA5" s="261" t="s">
        <v>1200</v>
      </c>
      <c r="AB5" s="261" t="s">
        <v>1201</v>
      </c>
      <c r="AC5" s="261" t="s">
        <v>1202</v>
      </c>
      <c r="AD5" s="261" t="s">
        <v>1431</v>
      </c>
      <c r="AE5" s="82" t="s">
        <v>383</v>
      </c>
    </row>
    <row r="6" spans="1:31" x14ac:dyDescent="0.15">
      <c r="A6" s="73" t="s">
        <v>230</v>
      </c>
      <c r="B6" s="81" t="s">
        <v>102</v>
      </c>
      <c r="C6" s="78" t="s">
        <v>375</v>
      </c>
      <c r="D6" s="69" t="s">
        <v>71</v>
      </c>
      <c r="E6" s="419">
        <v>7</v>
      </c>
      <c r="F6" s="420"/>
      <c r="G6" s="320">
        <v>3000</v>
      </c>
      <c r="H6" s="69">
        <v>2354</v>
      </c>
      <c r="I6" s="315">
        <f>SUM((E6*1250)+(G6/1000*1330))</f>
        <v>12740</v>
      </c>
      <c r="J6" s="250">
        <f>CEILING(H6+I6,100)</f>
        <v>15100</v>
      </c>
      <c r="K6" s="127"/>
      <c r="L6" s="144" t="s">
        <v>104</v>
      </c>
      <c r="M6" s="69" t="s">
        <v>103</v>
      </c>
      <c r="N6" s="69" t="s">
        <v>105</v>
      </c>
      <c r="O6" s="69">
        <v>2010</v>
      </c>
      <c r="P6" s="69">
        <f t="shared" ref="P6:P20" si="0">O6+13</f>
        <v>2023</v>
      </c>
      <c r="Q6" s="95" t="s">
        <v>377</v>
      </c>
      <c r="R6" s="43" t="s">
        <v>1432</v>
      </c>
      <c r="S6" s="66" t="s">
        <v>378</v>
      </c>
      <c r="T6" s="66" t="s">
        <v>387</v>
      </c>
      <c r="U6" s="119"/>
      <c r="V6" s="110"/>
      <c r="W6" s="110"/>
      <c r="X6" s="69" t="s">
        <v>164</v>
      </c>
      <c r="Y6" s="66"/>
      <c r="Z6" s="66"/>
      <c r="AA6" s="66"/>
      <c r="AB6" s="66"/>
      <c r="AC6" s="66"/>
      <c r="AD6" s="66"/>
      <c r="AE6" s="65"/>
    </row>
    <row r="7" spans="1:31" x14ac:dyDescent="0.15">
      <c r="A7" s="73" t="s">
        <v>234</v>
      </c>
      <c r="B7" s="81" t="s">
        <v>106</v>
      </c>
      <c r="C7" s="78" t="s">
        <v>375</v>
      </c>
      <c r="D7" s="69" t="s">
        <v>71</v>
      </c>
      <c r="E7" s="419">
        <v>7</v>
      </c>
      <c r="F7" s="420"/>
      <c r="G7" s="320">
        <v>3000</v>
      </c>
      <c r="H7" s="69">
        <v>2354</v>
      </c>
      <c r="I7" s="315">
        <f t="shared" ref="I7:I20" si="1">SUM((E7*1250)+(G7/1000*1330))</f>
        <v>12740</v>
      </c>
      <c r="J7" s="250">
        <f t="shared" ref="J7:J20" si="2">CEILING(H7+I7,100)</f>
        <v>15100</v>
      </c>
      <c r="K7" s="127"/>
      <c r="L7" s="144" t="s">
        <v>104</v>
      </c>
      <c r="M7" s="69" t="s">
        <v>107</v>
      </c>
      <c r="N7" s="69" t="s">
        <v>105</v>
      </c>
      <c r="O7" s="69">
        <v>2010</v>
      </c>
      <c r="P7" s="69">
        <f t="shared" si="0"/>
        <v>2023</v>
      </c>
      <c r="Q7" s="95" t="s">
        <v>377</v>
      </c>
      <c r="R7" s="43" t="s">
        <v>1432</v>
      </c>
      <c r="S7" s="66" t="s">
        <v>378</v>
      </c>
      <c r="T7" s="66" t="s">
        <v>387</v>
      </c>
      <c r="U7" s="110"/>
      <c r="V7" s="110"/>
      <c r="W7" s="110"/>
      <c r="X7" s="69" t="s">
        <v>164</v>
      </c>
      <c r="Y7" s="66"/>
      <c r="Z7" s="66"/>
      <c r="AA7" s="66"/>
      <c r="AB7" s="66"/>
      <c r="AC7" s="66"/>
      <c r="AD7" s="66"/>
      <c r="AE7" s="65"/>
    </row>
    <row r="8" spans="1:31" x14ac:dyDescent="0.15">
      <c r="A8" s="73" t="s">
        <v>1184</v>
      </c>
      <c r="B8" s="81" t="s">
        <v>1029</v>
      </c>
      <c r="C8" s="78" t="s">
        <v>375</v>
      </c>
      <c r="D8" s="69" t="s">
        <v>71</v>
      </c>
      <c r="E8" s="419">
        <v>7</v>
      </c>
      <c r="F8" s="420"/>
      <c r="G8" s="320">
        <v>3000</v>
      </c>
      <c r="H8" s="69">
        <v>2818</v>
      </c>
      <c r="I8" s="315">
        <f t="shared" si="1"/>
        <v>12740</v>
      </c>
      <c r="J8" s="250">
        <f t="shared" si="2"/>
        <v>15600</v>
      </c>
      <c r="K8" s="127"/>
      <c r="L8" s="236" t="s">
        <v>1185</v>
      </c>
      <c r="M8" s="69" t="s">
        <v>1186</v>
      </c>
      <c r="N8" s="69" t="s">
        <v>105</v>
      </c>
      <c r="O8" s="69">
        <v>2021</v>
      </c>
      <c r="P8" s="69">
        <f t="shared" si="0"/>
        <v>2034</v>
      </c>
      <c r="Q8" s="95" t="s">
        <v>377</v>
      </c>
      <c r="R8" s="43" t="s">
        <v>1432</v>
      </c>
      <c r="S8" s="66" t="s">
        <v>378</v>
      </c>
      <c r="T8" s="66" t="s">
        <v>387</v>
      </c>
      <c r="U8" s="110"/>
      <c r="V8" s="110"/>
      <c r="W8" s="110"/>
      <c r="X8" s="69" t="s">
        <v>164</v>
      </c>
      <c r="Y8" s="66"/>
      <c r="Z8" s="66"/>
      <c r="AA8" s="66"/>
      <c r="AB8" s="66"/>
      <c r="AC8" s="66"/>
      <c r="AD8" s="66"/>
      <c r="AE8" s="65"/>
    </row>
    <row r="9" spans="1:31" x14ac:dyDescent="0.15">
      <c r="A9" s="73" t="s">
        <v>445</v>
      </c>
      <c r="B9" s="81" t="s">
        <v>389</v>
      </c>
      <c r="C9" s="78" t="s">
        <v>375</v>
      </c>
      <c r="D9" s="69" t="s">
        <v>1</v>
      </c>
      <c r="E9" s="421">
        <v>7</v>
      </c>
      <c r="F9" s="422"/>
      <c r="G9" s="321">
        <v>3000</v>
      </c>
      <c r="H9" s="69">
        <v>2755</v>
      </c>
      <c r="I9" s="315">
        <f t="shared" si="1"/>
        <v>12740</v>
      </c>
      <c r="J9" s="250">
        <f t="shared" si="2"/>
        <v>15500</v>
      </c>
      <c r="K9" s="127"/>
      <c r="L9" s="69" t="s">
        <v>349</v>
      </c>
      <c r="M9" s="69" t="s">
        <v>446</v>
      </c>
      <c r="N9" s="69" t="s">
        <v>105</v>
      </c>
      <c r="O9" s="69">
        <v>2017</v>
      </c>
      <c r="P9" s="69">
        <f t="shared" si="0"/>
        <v>2030</v>
      </c>
      <c r="Q9" s="95" t="s">
        <v>377</v>
      </c>
      <c r="R9" s="43" t="s">
        <v>1432</v>
      </c>
      <c r="S9" s="66" t="s">
        <v>378</v>
      </c>
      <c r="T9" s="66" t="s">
        <v>387</v>
      </c>
      <c r="U9" s="110"/>
      <c r="V9" s="110"/>
      <c r="W9" s="110"/>
      <c r="X9" s="69" t="s">
        <v>164</v>
      </c>
      <c r="Y9" s="66"/>
      <c r="Z9" s="66"/>
      <c r="AA9" s="66"/>
      <c r="AB9" s="66"/>
      <c r="AC9" s="66"/>
      <c r="AD9" s="66"/>
      <c r="AE9" s="65"/>
    </row>
    <row r="10" spans="1:31" x14ac:dyDescent="0.15">
      <c r="A10" s="73" t="s">
        <v>235</v>
      </c>
      <c r="B10" s="81" t="s">
        <v>108</v>
      </c>
      <c r="C10" s="78" t="s">
        <v>375</v>
      </c>
      <c r="D10" s="69" t="s">
        <v>71</v>
      </c>
      <c r="E10" s="419">
        <v>7</v>
      </c>
      <c r="F10" s="420"/>
      <c r="G10" s="320">
        <v>3000</v>
      </c>
      <c r="H10" s="69">
        <v>2354</v>
      </c>
      <c r="I10" s="315">
        <f t="shared" si="1"/>
        <v>12740</v>
      </c>
      <c r="J10" s="250">
        <f t="shared" si="2"/>
        <v>15100</v>
      </c>
      <c r="K10" s="127"/>
      <c r="L10" s="144" t="s">
        <v>104</v>
      </c>
      <c r="M10" s="69" t="s">
        <v>109</v>
      </c>
      <c r="N10" s="69" t="s">
        <v>105</v>
      </c>
      <c r="O10" s="69">
        <v>2010</v>
      </c>
      <c r="P10" s="69">
        <f t="shared" si="0"/>
        <v>2023</v>
      </c>
      <c r="Q10" s="95" t="s">
        <v>377</v>
      </c>
      <c r="R10" s="43" t="s">
        <v>1432</v>
      </c>
      <c r="S10" s="66" t="s">
        <v>378</v>
      </c>
      <c r="T10" s="66" t="s">
        <v>387</v>
      </c>
      <c r="U10" s="110"/>
      <c r="V10" s="110"/>
      <c r="W10" s="110"/>
      <c r="X10" s="69" t="s">
        <v>164</v>
      </c>
      <c r="Y10" s="66"/>
      <c r="Z10" s="66"/>
      <c r="AA10" s="66"/>
      <c r="AB10" s="66"/>
      <c r="AC10" s="66"/>
      <c r="AD10" s="66"/>
      <c r="AE10" s="65"/>
    </row>
    <row r="11" spans="1:31" ht="12.75" customHeight="1" x14ac:dyDescent="0.15">
      <c r="A11" s="73" t="s">
        <v>236</v>
      </c>
      <c r="B11" s="81" t="s">
        <v>110</v>
      </c>
      <c r="C11" s="78" t="s">
        <v>375</v>
      </c>
      <c r="D11" s="69" t="s">
        <v>71</v>
      </c>
      <c r="E11" s="419">
        <v>7</v>
      </c>
      <c r="F11" s="420"/>
      <c r="G11" s="320">
        <v>3000</v>
      </c>
      <c r="H11" s="69">
        <v>2354</v>
      </c>
      <c r="I11" s="315">
        <f t="shared" si="1"/>
        <v>12740</v>
      </c>
      <c r="J11" s="250">
        <f t="shared" si="2"/>
        <v>15100</v>
      </c>
      <c r="K11" s="127"/>
      <c r="L11" s="144" t="s">
        <v>104</v>
      </c>
      <c r="M11" s="69" t="s">
        <v>111</v>
      </c>
      <c r="N11" s="69" t="s">
        <v>105</v>
      </c>
      <c r="O11" s="69">
        <v>2010</v>
      </c>
      <c r="P11" s="69">
        <f t="shared" si="0"/>
        <v>2023</v>
      </c>
      <c r="Q11" s="95" t="s">
        <v>377</v>
      </c>
      <c r="R11" s="43" t="s">
        <v>1432</v>
      </c>
      <c r="S11" s="66" t="s">
        <v>378</v>
      </c>
      <c r="T11" s="66" t="s">
        <v>387</v>
      </c>
      <c r="U11" s="110"/>
      <c r="V11" s="110"/>
      <c r="W11" s="110"/>
      <c r="X11" s="69" t="s">
        <v>164</v>
      </c>
      <c r="Y11" s="66"/>
      <c r="Z11" s="66"/>
      <c r="AA11" s="66"/>
      <c r="AB11" s="66"/>
      <c r="AC11" s="66"/>
      <c r="AD11" s="66"/>
      <c r="AE11" s="65"/>
    </row>
    <row r="12" spans="1:31" x14ac:dyDescent="0.15">
      <c r="A12" s="73" t="s">
        <v>1188</v>
      </c>
      <c r="B12" s="81" t="s">
        <v>1030</v>
      </c>
      <c r="C12" s="78" t="s">
        <v>375</v>
      </c>
      <c r="D12" s="69" t="s">
        <v>71</v>
      </c>
      <c r="E12" s="419">
        <v>7</v>
      </c>
      <c r="F12" s="420"/>
      <c r="G12" s="320">
        <v>3000</v>
      </c>
      <c r="H12" s="69">
        <v>2818</v>
      </c>
      <c r="I12" s="315">
        <f t="shared" si="1"/>
        <v>12740</v>
      </c>
      <c r="J12" s="250">
        <f t="shared" si="2"/>
        <v>15600</v>
      </c>
      <c r="K12" s="127"/>
      <c r="L12" s="237" t="s">
        <v>1185</v>
      </c>
      <c r="M12" s="69" t="s">
        <v>1189</v>
      </c>
      <c r="N12" s="69" t="s">
        <v>105</v>
      </c>
      <c r="O12" s="69">
        <v>2021</v>
      </c>
      <c r="P12" s="69">
        <f t="shared" si="0"/>
        <v>2034</v>
      </c>
      <c r="Q12" s="95" t="s">
        <v>377</v>
      </c>
      <c r="R12" s="43" t="s">
        <v>1432</v>
      </c>
      <c r="S12" s="66" t="s">
        <v>378</v>
      </c>
      <c r="T12" s="66" t="s">
        <v>387</v>
      </c>
      <c r="U12" s="110"/>
      <c r="V12" s="110"/>
      <c r="W12" s="110"/>
      <c r="X12" s="69" t="s">
        <v>164</v>
      </c>
      <c r="Y12" s="66"/>
      <c r="Z12" s="66"/>
      <c r="AA12" s="66"/>
      <c r="AB12" s="66"/>
      <c r="AC12" s="66"/>
      <c r="AD12" s="66"/>
      <c r="AE12" s="65"/>
    </row>
    <row r="13" spans="1:31" x14ac:dyDescent="0.15">
      <c r="A13" s="73" t="s">
        <v>237</v>
      </c>
      <c r="B13" s="81" t="s">
        <v>112</v>
      </c>
      <c r="C13" s="78" t="s">
        <v>375</v>
      </c>
      <c r="D13" s="69" t="s">
        <v>71</v>
      </c>
      <c r="E13" s="419">
        <v>7</v>
      </c>
      <c r="F13" s="420"/>
      <c r="G13" s="320">
        <v>3000</v>
      </c>
      <c r="H13" s="69">
        <v>2354</v>
      </c>
      <c r="I13" s="315">
        <f t="shared" si="1"/>
        <v>12740</v>
      </c>
      <c r="J13" s="250">
        <f t="shared" si="2"/>
        <v>15100</v>
      </c>
      <c r="K13" s="127"/>
      <c r="L13" s="144" t="s">
        <v>104</v>
      </c>
      <c r="M13" s="69" t="s">
        <v>113</v>
      </c>
      <c r="N13" s="69" t="s">
        <v>105</v>
      </c>
      <c r="O13" s="69">
        <v>2010</v>
      </c>
      <c r="P13" s="69">
        <f t="shared" si="0"/>
        <v>2023</v>
      </c>
      <c r="Q13" s="95" t="s">
        <v>377</v>
      </c>
      <c r="R13" s="43" t="s">
        <v>1432</v>
      </c>
      <c r="S13" s="66" t="s">
        <v>378</v>
      </c>
      <c r="T13" s="66" t="s">
        <v>387</v>
      </c>
      <c r="U13" s="110"/>
      <c r="V13" s="110"/>
      <c r="W13" s="110"/>
      <c r="X13" s="69" t="s">
        <v>164</v>
      </c>
      <c r="Y13" s="66"/>
      <c r="Z13" s="66"/>
      <c r="AA13" s="66"/>
      <c r="AB13" s="66"/>
      <c r="AC13" s="66"/>
      <c r="AD13" s="66"/>
      <c r="AE13" s="65"/>
    </row>
    <row r="14" spans="1:31" x14ac:dyDescent="0.15">
      <c r="A14" s="73" t="s">
        <v>1253</v>
      </c>
      <c r="B14" s="81" t="s">
        <v>1031</v>
      </c>
      <c r="C14" s="78" t="s">
        <v>375</v>
      </c>
      <c r="D14" s="69" t="s">
        <v>71</v>
      </c>
      <c r="E14" s="419">
        <v>7</v>
      </c>
      <c r="F14" s="420"/>
      <c r="G14" s="320">
        <v>3000</v>
      </c>
      <c r="H14" s="69">
        <v>2818</v>
      </c>
      <c r="I14" s="315">
        <f t="shared" si="1"/>
        <v>12740</v>
      </c>
      <c r="J14" s="250">
        <f t="shared" si="2"/>
        <v>15600</v>
      </c>
      <c r="K14" s="127"/>
      <c r="L14" s="321" t="s">
        <v>1185</v>
      </c>
      <c r="M14" s="284" t="s">
        <v>1219</v>
      </c>
      <c r="N14" s="69" t="s">
        <v>105</v>
      </c>
      <c r="O14" s="69">
        <v>2021</v>
      </c>
      <c r="P14" s="69">
        <f t="shared" si="0"/>
        <v>2034</v>
      </c>
      <c r="Q14" s="95" t="s">
        <v>377</v>
      </c>
      <c r="R14" s="43" t="s">
        <v>1432</v>
      </c>
      <c r="S14" s="66" t="s">
        <v>378</v>
      </c>
      <c r="T14" s="66" t="s">
        <v>387</v>
      </c>
      <c r="U14" s="110"/>
      <c r="V14" s="110"/>
      <c r="W14" s="110"/>
      <c r="X14" s="69" t="s">
        <v>164</v>
      </c>
      <c r="Y14" s="66"/>
      <c r="Z14" s="66"/>
      <c r="AA14" s="66"/>
      <c r="AB14" s="66"/>
      <c r="AC14" s="66"/>
      <c r="AD14" s="66"/>
      <c r="AE14" s="65"/>
    </row>
    <row r="15" spans="1:31" x14ac:dyDescent="0.15">
      <c r="A15" s="73" t="s">
        <v>231</v>
      </c>
      <c r="B15" s="81" t="s">
        <v>114</v>
      </c>
      <c r="C15" s="78" t="s">
        <v>375</v>
      </c>
      <c r="D15" s="69" t="s">
        <v>71</v>
      </c>
      <c r="E15" s="419">
        <v>7</v>
      </c>
      <c r="F15" s="420"/>
      <c r="G15" s="320">
        <v>3000</v>
      </c>
      <c r="H15" s="69">
        <v>2354</v>
      </c>
      <c r="I15" s="315">
        <f t="shared" si="1"/>
        <v>12740</v>
      </c>
      <c r="J15" s="250">
        <f t="shared" si="2"/>
        <v>15100</v>
      </c>
      <c r="K15" s="127"/>
      <c r="L15" s="144" t="s">
        <v>104</v>
      </c>
      <c r="M15" s="69" t="s">
        <v>115</v>
      </c>
      <c r="N15" s="69" t="s">
        <v>105</v>
      </c>
      <c r="O15" s="69">
        <v>2010</v>
      </c>
      <c r="P15" s="69">
        <f t="shared" si="0"/>
        <v>2023</v>
      </c>
      <c r="Q15" s="95" t="s">
        <v>280</v>
      </c>
      <c r="R15" s="43"/>
      <c r="S15" s="66" t="s">
        <v>378</v>
      </c>
      <c r="T15" s="66" t="s">
        <v>387</v>
      </c>
      <c r="U15" s="110"/>
      <c r="V15" s="110"/>
      <c r="W15" s="110"/>
      <c r="X15" s="69" t="s">
        <v>164</v>
      </c>
      <c r="Y15" s="66"/>
      <c r="Z15" s="66"/>
      <c r="AA15" s="66"/>
      <c r="AB15" s="66"/>
      <c r="AC15" s="66"/>
      <c r="AD15" s="66"/>
      <c r="AE15" s="65"/>
    </row>
    <row r="16" spans="1:31" x14ac:dyDescent="0.15">
      <c r="A16" s="73" t="s">
        <v>232</v>
      </c>
      <c r="B16" s="81" t="s">
        <v>116</v>
      </c>
      <c r="C16" s="78" t="s">
        <v>375</v>
      </c>
      <c r="D16" s="69" t="s">
        <v>71</v>
      </c>
      <c r="E16" s="419">
        <v>7</v>
      </c>
      <c r="F16" s="420"/>
      <c r="G16" s="320">
        <v>3000</v>
      </c>
      <c r="H16" s="69">
        <v>2354</v>
      </c>
      <c r="I16" s="315">
        <f t="shared" si="1"/>
        <v>12740</v>
      </c>
      <c r="J16" s="250">
        <f t="shared" si="2"/>
        <v>15100</v>
      </c>
      <c r="K16" s="127"/>
      <c r="L16" s="144" t="s">
        <v>104</v>
      </c>
      <c r="M16" s="69" t="s">
        <v>117</v>
      </c>
      <c r="N16" s="69" t="s">
        <v>105</v>
      </c>
      <c r="O16" s="69">
        <v>2010</v>
      </c>
      <c r="P16" s="69">
        <f t="shared" si="0"/>
        <v>2023</v>
      </c>
      <c r="Q16" s="95" t="s">
        <v>280</v>
      </c>
      <c r="R16" s="43"/>
      <c r="S16" s="66" t="s">
        <v>378</v>
      </c>
      <c r="T16" s="66" t="s">
        <v>387</v>
      </c>
      <c r="U16" s="110"/>
      <c r="V16" s="110"/>
      <c r="W16" s="110"/>
      <c r="X16" s="69" t="s">
        <v>164</v>
      </c>
      <c r="Y16" s="66"/>
      <c r="Z16" s="66"/>
      <c r="AA16" s="66"/>
      <c r="AB16" s="66"/>
      <c r="AC16" s="66"/>
      <c r="AD16" s="66"/>
      <c r="AE16" s="65"/>
    </row>
    <row r="17" spans="1:31" x14ac:dyDescent="0.15">
      <c r="A17" s="73" t="s">
        <v>730</v>
      </c>
      <c r="B17" s="81" t="s">
        <v>728</v>
      </c>
      <c r="C17" s="66" t="s">
        <v>376</v>
      </c>
      <c r="D17" s="69" t="s">
        <v>71</v>
      </c>
      <c r="E17" s="419">
        <v>1.1000000000000001</v>
      </c>
      <c r="F17" s="420"/>
      <c r="G17" s="320">
        <v>520</v>
      </c>
      <c r="H17" s="69">
        <v>482</v>
      </c>
      <c r="I17" s="315">
        <f t="shared" si="1"/>
        <v>2066.6</v>
      </c>
      <c r="J17" s="250">
        <f t="shared" si="2"/>
        <v>2600</v>
      </c>
      <c r="K17" s="127"/>
      <c r="L17" s="144" t="s">
        <v>762</v>
      </c>
      <c r="M17" s="69" t="s">
        <v>763</v>
      </c>
      <c r="N17" s="69" t="s">
        <v>105</v>
      </c>
      <c r="O17" s="69">
        <v>2018</v>
      </c>
      <c r="P17" s="69">
        <f t="shared" si="0"/>
        <v>2031</v>
      </c>
      <c r="Q17" s="95" t="s">
        <v>377</v>
      </c>
      <c r="R17" s="43" t="s">
        <v>1432</v>
      </c>
      <c r="S17" s="66" t="s">
        <v>378</v>
      </c>
      <c r="T17" s="66" t="s">
        <v>387</v>
      </c>
      <c r="U17" s="119"/>
      <c r="V17" s="110"/>
      <c r="W17" s="110"/>
      <c r="X17" s="69" t="s">
        <v>164</v>
      </c>
      <c r="Y17" s="66"/>
      <c r="Z17" s="66"/>
      <c r="AA17" s="66"/>
      <c r="AB17" s="66"/>
      <c r="AC17" s="66"/>
      <c r="AD17" s="66"/>
      <c r="AE17" s="65"/>
    </row>
    <row r="18" spans="1:31" x14ac:dyDescent="0.15">
      <c r="A18" s="73" t="s">
        <v>731</v>
      </c>
      <c r="B18" s="81" t="s">
        <v>729</v>
      </c>
      <c r="C18" s="66" t="s">
        <v>376</v>
      </c>
      <c r="D18" s="69" t="s">
        <v>71</v>
      </c>
      <c r="E18" s="419">
        <v>1.1000000000000001</v>
      </c>
      <c r="F18" s="420"/>
      <c r="G18" s="320">
        <v>520</v>
      </c>
      <c r="H18" s="69">
        <v>482</v>
      </c>
      <c r="I18" s="315">
        <f t="shared" si="1"/>
        <v>2066.6</v>
      </c>
      <c r="J18" s="250">
        <f t="shared" si="2"/>
        <v>2600</v>
      </c>
      <c r="K18" s="127"/>
      <c r="L18" s="144" t="s">
        <v>762</v>
      </c>
      <c r="M18" s="69" t="s">
        <v>764</v>
      </c>
      <c r="N18" s="69" t="s">
        <v>105</v>
      </c>
      <c r="O18" s="69">
        <v>2018</v>
      </c>
      <c r="P18" s="69">
        <f t="shared" si="0"/>
        <v>2031</v>
      </c>
      <c r="Q18" s="95" t="s">
        <v>280</v>
      </c>
      <c r="R18" s="95"/>
      <c r="S18" s="66" t="s">
        <v>378</v>
      </c>
      <c r="T18" s="66" t="s">
        <v>387</v>
      </c>
      <c r="U18" s="110"/>
      <c r="V18" s="110"/>
      <c r="W18" s="110"/>
      <c r="X18" s="69" t="s">
        <v>164</v>
      </c>
      <c r="Y18" s="66"/>
      <c r="Z18" s="66"/>
      <c r="AA18" s="66"/>
      <c r="AB18" s="66"/>
      <c r="AC18" s="66"/>
      <c r="AD18" s="66"/>
      <c r="AE18" s="65"/>
    </row>
    <row r="19" spans="1:31" x14ac:dyDescent="0.15">
      <c r="A19" s="73" t="s">
        <v>233</v>
      </c>
      <c r="B19" s="81" t="s">
        <v>119</v>
      </c>
      <c r="C19" s="66" t="s">
        <v>375</v>
      </c>
      <c r="D19" s="69" t="s">
        <v>71</v>
      </c>
      <c r="E19" s="419">
        <v>7</v>
      </c>
      <c r="F19" s="420"/>
      <c r="G19" s="320">
        <v>3000</v>
      </c>
      <c r="H19" s="69">
        <v>2354</v>
      </c>
      <c r="I19" s="315">
        <f t="shared" si="1"/>
        <v>12740</v>
      </c>
      <c r="J19" s="250">
        <f t="shared" si="2"/>
        <v>15100</v>
      </c>
      <c r="K19" s="127"/>
      <c r="L19" s="144" t="s">
        <v>104</v>
      </c>
      <c r="M19" s="69" t="s">
        <v>118</v>
      </c>
      <c r="N19" s="69" t="s">
        <v>105</v>
      </c>
      <c r="O19" s="69">
        <v>2010</v>
      </c>
      <c r="P19" s="69">
        <f t="shared" si="0"/>
        <v>2023</v>
      </c>
      <c r="Q19" s="95" t="s">
        <v>280</v>
      </c>
      <c r="R19" s="95"/>
      <c r="S19" s="66" t="s">
        <v>378</v>
      </c>
      <c r="T19" s="66" t="s">
        <v>387</v>
      </c>
      <c r="U19" s="119"/>
      <c r="V19" s="110"/>
      <c r="W19" s="110"/>
      <c r="X19" s="69" t="s">
        <v>164</v>
      </c>
      <c r="Y19" s="66"/>
      <c r="Z19" s="66"/>
      <c r="AA19" s="66"/>
      <c r="AB19" s="66"/>
      <c r="AC19" s="66"/>
      <c r="AD19" s="66"/>
      <c r="AE19" s="65"/>
    </row>
    <row r="20" spans="1:31" ht="12.75" x14ac:dyDescent="0.2">
      <c r="A20" s="73" t="s">
        <v>192</v>
      </c>
      <c r="B20" s="75" t="s">
        <v>14</v>
      </c>
      <c r="C20" s="96" t="s">
        <v>375</v>
      </c>
      <c r="D20" s="68" t="s">
        <v>13</v>
      </c>
      <c r="E20" s="419">
        <v>5</v>
      </c>
      <c r="F20" s="422"/>
      <c r="G20" s="321">
        <v>3700</v>
      </c>
      <c r="H20" s="69">
        <v>2742</v>
      </c>
      <c r="I20" s="315">
        <f t="shared" si="1"/>
        <v>11171</v>
      </c>
      <c r="J20" s="250">
        <f t="shared" si="2"/>
        <v>14000</v>
      </c>
      <c r="K20" s="127"/>
      <c r="L20" s="68" t="s">
        <v>16</v>
      </c>
      <c r="M20" s="143" t="s">
        <v>15</v>
      </c>
      <c r="N20" s="68" t="s">
        <v>105</v>
      </c>
      <c r="O20" s="68">
        <v>2010</v>
      </c>
      <c r="P20" s="68">
        <f t="shared" si="0"/>
        <v>2023</v>
      </c>
      <c r="Q20" s="66" t="s">
        <v>280</v>
      </c>
      <c r="R20" s="66"/>
      <c r="S20" s="96" t="s">
        <v>378</v>
      </c>
      <c r="T20" s="66" t="s">
        <v>387</v>
      </c>
      <c r="U20" s="110"/>
      <c r="V20" s="111"/>
      <c r="W20" s="111"/>
      <c r="X20" s="69" t="s">
        <v>164</v>
      </c>
      <c r="Y20" s="66"/>
      <c r="Z20" s="66"/>
      <c r="AA20" s="66"/>
      <c r="AB20" s="66"/>
      <c r="AC20" s="66"/>
      <c r="AD20" s="66"/>
      <c r="AE20" s="65"/>
    </row>
    <row r="21" spans="1:31" ht="22.5" x14ac:dyDescent="0.15">
      <c r="A21" s="110"/>
      <c r="B21" s="130"/>
      <c r="C21" s="110"/>
      <c r="D21" s="128"/>
      <c r="E21" s="276" t="s">
        <v>241</v>
      </c>
      <c r="F21" s="276" t="s">
        <v>242</v>
      </c>
      <c r="G21" s="276"/>
      <c r="H21" s="276"/>
      <c r="I21" s="276"/>
      <c r="J21" s="257" t="s">
        <v>1205</v>
      </c>
      <c r="K21" s="127"/>
      <c r="L21" s="131"/>
      <c r="M21" s="131"/>
      <c r="N21" s="131"/>
      <c r="O21" s="128"/>
      <c r="P21" s="128"/>
      <c r="Q21" s="132"/>
      <c r="R21" s="132"/>
      <c r="S21" s="110"/>
      <c r="T21" s="110"/>
      <c r="U21" s="132"/>
      <c r="V21" s="110"/>
      <c r="W21" s="110"/>
      <c r="X21" s="128"/>
      <c r="Y21" s="110"/>
      <c r="Z21" s="110"/>
      <c r="AA21" s="110"/>
      <c r="AB21" s="110"/>
      <c r="AC21" s="110"/>
      <c r="AD21" s="110"/>
      <c r="AE21" s="110"/>
    </row>
    <row r="22" spans="1:31" x14ac:dyDescent="0.15">
      <c r="A22" s="73" t="s">
        <v>434</v>
      </c>
      <c r="B22" s="81" t="s">
        <v>435</v>
      </c>
      <c r="C22" s="66" t="s">
        <v>375</v>
      </c>
      <c r="D22" s="68" t="s">
        <v>23</v>
      </c>
      <c r="E22" s="68">
        <v>510</v>
      </c>
      <c r="F22" s="68">
        <v>440</v>
      </c>
      <c r="G22" s="202"/>
      <c r="H22" s="202"/>
      <c r="I22" s="202"/>
      <c r="J22" s="69">
        <v>1575</v>
      </c>
      <c r="K22" s="69" t="s">
        <v>1208</v>
      </c>
      <c r="L22" s="68" t="s">
        <v>428</v>
      </c>
      <c r="M22" s="68" t="s">
        <v>438</v>
      </c>
      <c r="N22" s="69" t="s">
        <v>105</v>
      </c>
      <c r="O22" s="108">
        <v>2017</v>
      </c>
      <c r="P22" s="108">
        <v>2037</v>
      </c>
      <c r="Q22" s="66" t="s">
        <v>280</v>
      </c>
      <c r="R22" s="66"/>
      <c r="S22" s="66" t="s">
        <v>382</v>
      </c>
      <c r="T22" s="66" t="s">
        <v>387</v>
      </c>
      <c r="U22" s="254" t="s">
        <v>382</v>
      </c>
      <c r="V22" s="66" t="s">
        <v>537</v>
      </c>
      <c r="W22" s="66" t="s">
        <v>543</v>
      </c>
      <c r="X22" s="69" t="s">
        <v>164</v>
      </c>
      <c r="Y22" s="66"/>
      <c r="Z22" s="66"/>
      <c r="AA22" s="66"/>
      <c r="AB22" s="66"/>
      <c r="AC22" s="66"/>
      <c r="AD22" s="66"/>
      <c r="AE22" s="65"/>
    </row>
    <row r="23" spans="1:31" x14ac:dyDescent="0.15">
      <c r="A23" s="73" t="s">
        <v>429</v>
      </c>
      <c r="B23" s="81" t="s">
        <v>538</v>
      </c>
      <c r="C23" s="66" t="s">
        <v>375</v>
      </c>
      <c r="D23" s="68" t="s">
        <v>23</v>
      </c>
      <c r="E23" s="68">
        <v>510</v>
      </c>
      <c r="F23" s="68">
        <v>440</v>
      </c>
      <c r="G23" s="202"/>
      <c r="H23" s="202"/>
      <c r="I23" s="202"/>
      <c r="J23" s="69">
        <v>1575</v>
      </c>
      <c r="K23" s="69" t="s">
        <v>1208</v>
      </c>
      <c r="L23" s="68" t="s">
        <v>428</v>
      </c>
      <c r="M23" s="68" t="s">
        <v>433</v>
      </c>
      <c r="N23" s="69" t="s">
        <v>105</v>
      </c>
      <c r="O23" s="97">
        <v>2017</v>
      </c>
      <c r="P23" s="97">
        <f>O23+20</f>
        <v>2037</v>
      </c>
      <c r="Q23" s="95" t="s">
        <v>280</v>
      </c>
      <c r="R23" s="95"/>
      <c r="S23" s="66" t="s">
        <v>382</v>
      </c>
      <c r="T23" s="66" t="s">
        <v>387</v>
      </c>
      <c r="U23" s="254" t="s">
        <v>382</v>
      </c>
      <c r="V23" s="66" t="s">
        <v>541</v>
      </c>
      <c r="W23" s="66" t="s">
        <v>542</v>
      </c>
      <c r="X23" s="69" t="s">
        <v>164</v>
      </c>
      <c r="Y23" s="66"/>
      <c r="Z23" s="66"/>
      <c r="AA23" s="66"/>
      <c r="AB23" s="66"/>
      <c r="AC23" s="66"/>
      <c r="AD23" s="66"/>
      <c r="AE23" s="66"/>
    </row>
    <row r="24" spans="1:31" x14ac:dyDescent="0.15">
      <c r="A24" s="73" t="s">
        <v>1144</v>
      </c>
      <c r="B24" s="81" t="s">
        <v>1038</v>
      </c>
      <c r="C24" s="66" t="s">
        <v>375</v>
      </c>
      <c r="D24" s="69" t="s">
        <v>23</v>
      </c>
      <c r="E24" s="69">
        <v>402</v>
      </c>
      <c r="F24" s="69">
        <v>339</v>
      </c>
      <c r="G24" s="202"/>
      <c r="H24" s="202"/>
      <c r="I24" s="202"/>
      <c r="J24" s="69">
        <v>1135</v>
      </c>
      <c r="K24" s="69" t="s">
        <v>1209</v>
      </c>
      <c r="L24" s="68" t="s">
        <v>348</v>
      </c>
      <c r="M24" s="255" t="s">
        <v>1145</v>
      </c>
      <c r="N24" s="69" t="s">
        <v>105</v>
      </c>
      <c r="O24" s="97">
        <v>2021</v>
      </c>
      <c r="P24" s="97">
        <f>O24+20</f>
        <v>2041</v>
      </c>
      <c r="Q24" s="95" t="s">
        <v>280</v>
      </c>
      <c r="R24" s="95"/>
      <c r="S24" s="66" t="s">
        <v>382</v>
      </c>
      <c r="T24" s="66" t="s">
        <v>387</v>
      </c>
      <c r="U24" s="254" t="s">
        <v>1049</v>
      </c>
      <c r="V24" s="66" t="s">
        <v>483</v>
      </c>
      <c r="W24" s="66" t="s">
        <v>484</v>
      </c>
      <c r="X24" s="69" t="s">
        <v>164</v>
      </c>
      <c r="Y24" s="66"/>
      <c r="Z24" s="66"/>
      <c r="AA24" s="66"/>
      <c r="AB24" s="66"/>
      <c r="AC24" s="66"/>
      <c r="AD24" s="66"/>
      <c r="AE24" s="65"/>
    </row>
    <row r="25" spans="1:31" x14ac:dyDescent="0.15">
      <c r="A25" s="73" t="s">
        <v>426</v>
      </c>
      <c r="B25" s="81" t="s">
        <v>430</v>
      </c>
      <c r="C25" s="66" t="s">
        <v>375</v>
      </c>
      <c r="D25" s="68" t="s">
        <v>23</v>
      </c>
      <c r="E25" s="68">
        <v>510</v>
      </c>
      <c r="F25" s="68">
        <v>440</v>
      </c>
      <c r="G25" s="202"/>
      <c r="H25" s="202"/>
      <c r="I25" s="202"/>
      <c r="J25" s="69">
        <v>1575</v>
      </c>
      <c r="K25" s="69" t="s">
        <v>1208</v>
      </c>
      <c r="L25" s="68" t="s">
        <v>428</v>
      </c>
      <c r="M25" s="68" t="s">
        <v>431</v>
      </c>
      <c r="N25" s="69" t="s">
        <v>105</v>
      </c>
      <c r="O25" s="108">
        <v>2017</v>
      </c>
      <c r="P25" s="108">
        <v>2037</v>
      </c>
      <c r="Q25" s="66" t="s">
        <v>280</v>
      </c>
      <c r="R25" s="66"/>
      <c r="S25" s="66" t="s">
        <v>382</v>
      </c>
      <c r="T25" s="66" t="s">
        <v>387</v>
      </c>
      <c r="U25" s="254" t="s">
        <v>382</v>
      </c>
      <c r="V25" s="66" t="s">
        <v>544</v>
      </c>
      <c r="W25" s="66" t="s">
        <v>695</v>
      </c>
      <c r="X25" s="69" t="s">
        <v>164</v>
      </c>
      <c r="Y25" s="66"/>
      <c r="Z25" s="66"/>
      <c r="AA25" s="66"/>
      <c r="AB25" s="66"/>
      <c r="AC25" s="66"/>
      <c r="AD25" s="66"/>
      <c r="AE25" s="65"/>
    </row>
    <row r="26" spans="1:31" x14ac:dyDescent="0.15">
      <c r="A26" s="73" t="s">
        <v>447</v>
      </c>
      <c r="B26" s="81" t="s">
        <v>539</v>
      </c>
      <c r="C26" s="66" t="s">
        <v>375</v>
      </c>
      <c r="D26" s="68" t="s">
        <v>23</v>
      </c>
      <c r="E26" s="68">
        <v>510</v>
      </c>
      <c r="F26" s="68">
        <v>440</v>
      </c>
      <c r="G26" s="202"/>
      <c r="H26" s="202"/>
      <c r="I26" s="202"/>
      <c r="J26" s="69">
        <v>1575</v>
      </c>
      <c r="K26" s="69" t="s">
        <v>1208</v>
      </c>
      <c r="L26" s="68" t="s">
        <v>428</v>
      </c>
      <c r="M26" s="68" t="s">
        <v>448</v>
      </c>
      <c r="N26" s="69" t="s">
        <v>105</v>
      </c>
      <c r="O26" s="97">
        <v>2017</v>
      </c>
      <c r="P26" s="97">
        <v>2037</v>
      </c>
      <c r="Q26" s="95" t="s">
        <v>280</v>
      </c>
      <c r="R26" s="95"/>
      <c r="S26" s="66" t="s">
        <v>382</v>
      </c>
      <c r="T26" s="66" t="s">
        <v>387</v>
      </c>
      <c r="U26" s="254" t="s">
        <v>382</v>
      </c>
      <c r="V26" s="66" t="s">
        <v>545</v>
      </c>
      <c r="W26" s="66" t="s">
        <v>694</v>
      </c>
      <c r="X26" s="69" t="s">
        <v>164</v>
      </c>
      <c r="Y26" s="66"/>
      <c r="Z26" s="66"/>
      <c r="AA26" s="66"/>
      <c r="AB26" s="66"/>
      <c r="AC26" s="66"/>
      <c r="AD26" s="66"/>
      <c r="AE26" s="65"/>
    </row>
    <row r="27" spans="1:31" ht="12.75" customHeight="1" x14ac:dyDescent="0.15">
      <c r="A27" s="73" t="s">
        <v>1146</v>
      </c>
      <c r="B27" s="81" t="s">
        <v>1039</v>
      </c>
      <c r="C27" s="66" t="s">
        <v>375</v>
      </c>
      <c r="D27" s="69" t="s">
        <v>23</v>
      </c>
      <c r="E27" s="69">
        <v>402</v>
      </c>
      <c r="F27" s="69">
        <v>339</v>
      </c>
      <c r="G27" s="202"/>
      <c r="H27" s="202"/>
      <c r="I27" s="202"/>
      <c r="J27" s="69">
        <v>1135</v>
      </c>
      <c r="K27" s="69" t="s">
        <v>1209</v>
      </c>
      <c r="L27" s="68" t="s">
        <v>348</v>
      </c>
      <c r="M27" s="255" t="s">
        <v>1147</v>
      </c>
      <c r="N27" s="69" t="s">
        <v>105</v>
      </c>
      <c r="O27" s="97">
        <v>2021</v>
      </c>
      <c r="P27" s="97">
        <f>O27+20</f>
        <v>2041</v>
      </c>
      <c r="Q27" s="95" t="s">
        <v>280</v>
      </c>
      <c r="R27" s="95"/>
      <c r="S27" s="66" t="s">
        <v>382</v>
      </c>
      <c r="T27" s="66" t="s">
        <v>387</v>
      </c>
      <c r="U27" s="254" t="s">
        <v>1049</v>
      </c>
      <c r="V27" s="66" t="s">
        <v>485</v>
      </c>
      <c r="W27" s="66" t="s">
        <v>486</v>
      </c>
      <c r="X27" s="69" t="s">
        <v>164</v>
      </c>
      <c r="Y27" s="66"/>
      <c r="Z27" s="66"/>
      <c r="AA27" s="66"/>
      <c r="AB27" s="66"/>
      <c r="AC27" s="66"/>
      <c r="AD27" s="66"/>
      <c r="AE27" s="65"/>
    </row>
    <row r="28" spans="1:31" x14ac:dyDescent="0.15">
      <c r="A28" s="73" t="s">
        <v>1148</v>
      </c>
      <c r="B28" s="81" t="s">
        <v>1040</v>
      </c>
      <c r="C28" s="66" t="s">
        <v>375</v>
      </c>
      <c r="D28" s="69" t="s">
        <v>23</v>
      </c>
      <c r="E28" s="69">
        <v>402</v>
      </c>
      <c r="F28" s="69">
        <v>339</v>
      </c>
      <c r="G28" s="202"/>
      <c r="H28" s="202"/>
      <c r="I28" s="202"/>
      <c r="J28" s="69">
        <v>1135</v>
      </c>
      <c r="K28" s="69" t="s">
        <v>1209</v>
      </c>
      <c r="L28" s="68" t="s">
        <v>348</v>
      </c>
      <c r="M28" s="255" t="s">
        <v>1149</v>
      </c>
      <c r="N28" s="69" t="s">
        <v>105</v>
      </c>
      <c r="O28" s="97">
        <v>2021</v>
      </c>
      <c r="P28" s="97">
        <f>O28+20</f>
        <v>2041</v>
      </c>
      <c r="Q28" s="95" t="s">
        <v>280</v>
      </c>
      <c r="R28" s="95"/>
      <c r="S28" s="66" t="s">
        <v>382</v>
      </c>
      <c r="T28" s="66" t="s">
        <v>387</v>
      </c>
      <c r="U28" s="254" t="s">
        <v>1049</v>
      </c>
      <c r="V28" s="66" t="s">
        <v>487</v>
      </c>
      <c r="W28" s="66" t="s">
        <v>488</v>
      </c>
      <c r="X28" s="69" t="s">
        <v>164</v>
      </c>
      <c r="Y28" s="66"/>
      <c r="Z28" s="66"/>
      <c r="AA28" s="66"/>
      <c r="AB28" s="66"/>
      <c r="AC28" s="66"/>
      <c r="AD28" s="66"/>
      <c r="AE28" s="65"/>
    </row>
    <row r="29" spans="1:31" x14ac:dyDescent="0.15">
      <c r="A29" s="73" t="s">
        <v>427</v>
      </c>
      <c r="B29" s="81" t="s">
        <v>540</v>
      </c>
      <c r="C29" s="66" t="s">
        <v>375</v>
      </c>
      <c r="D29" s="68" t="s">
        <v>23</v>
      </c>
      <c r="E29" s="68">
        <v>510</v>
      </c>
      <c r="F29" s="68">
        <v>440</v>
      </c>
      <c r="G29" s="202"/>
      <c r="H29" s="202"/>
      <c r="I29" s="202"/>
      <c r="J29" s="69">
        <v>1575</v>
      </c>
      <c r="K29" s="69" t="s">
        <v>1208</v>
      </c>
      <c r="L29" s="68" t="s">
        <v>428</v>
      </c>
      <c r="M29" s="68" t="s">
        <v>432</v>
      </c>
      <c r="N29" s="69" t="s">
        <v>105</v>
      </c>
      <c r="O29" s="97">
        <v>2017</v>
      </c>
      <c r="P29" s="97">
        <v>2037</v>
      </c>
      <c r="Q29" s="95" t="s">
        <v>280</v>
      </c>
      <c r="R29" s="95"/>
      <c r="S29" s="66" t="s">
        <v>382</v>
      </c>
      <c r="T29" s="66" t="s">
        <v>387</v>
      </c>
      <c r="U29" s="254" t="s">
        <v>382</v>
      </c>
      <c r="V29" s="66" t="s">
        <v>546</v>
      </c>
      <c r="W29" s="66" t="s">
        <v>547</v>
      </c>
      <c r="X29" s="69" t="s">
        <v>164</v>
      </c>
      <c r="Y29" s="66"/>
      <c r="Z29" s="66"/>
      <c r="AA29" s="66"/>
      <c r="AB29" s="66"/>
      <c r="AC29" s="66"/>
      <c r="AD29" s="66"/>
      <c r="AE29" s="66"/>
    </row>
    <row r="30" spans="1:31" x14ac:dyDescent="0.15">
      <c r="A30" s="73" t="s">
        <v>1151</v>
      </c>
      <c r="B30" s="81" t="s">
        <v>1041</v>
      </c>
      <c r="C30" s="66" t="s">
        <v>375</v>
      </c>
      <c r="D30" s="68" t="s">
        <v>23</v>
      </c>
      <c r="E30" s="69">
        <v>402</v>
      </c>
      <c r="F30" s="69">
        <v>339</v>
      </c>
      <c r="G30" s="202"/>
      <c r="H30" s="202"/>
      <c r="I30" s="202"/>
      <c r="J30" s="69">
        <v>1135</v>
      </c>
      <c r="K30" s="69" t="s">
        <v>1209</v>
      </c>
      <c r="L30" s="68" t="s">
        <v>348</v>
      </c>
      <c r="M30" s="255" t="s">
        <v>1150</v>
      </c>
      <c r="N30" s="69" t="s">
        <v>105</v>
      </c>
      <c r="O30" s="97">
        <v>2021</v>
      </c>
      <c r="P30" s="97">
        <f>O30+20</f>
        <v>2041</v>
      </c>
      <c r="Q30" s="95" t="s">
        <v>280</v>
      </c>
      <c r="R30" s="95"/>
      <c r="S30" s="66" t="s">
        <v>382</v>
      </c>
      <c r="T30" s="66" t="s">
        <v>387</v>
      </c>
      <c r="U30" s="254" t="s">
        <v>1049</v>
      </c>
      <c r="V30" s="66" t="s">
        <v>489</v>
      </c>
      <c r="W30" s="66" t="s">
        <v>490</v>
      </c>
      <c r="X30" s="69" t="s">
        <v>164</v>
      </c>
      <c r="Y30" s="66"/>
      <c r="Z30" s="66"/>
      <c r="AA30" s="66"/>
      <c r="AB30" s="66"/>
      <c r="AC30" s="66"/>
      <c r="AD30" s="66"/>
      <c r="AE30" s="65"/>
    </row>
    <row r="31" spans="1:31" x14ac:dyDescent="0.15">
      <c r="A31" s="73" t="s">
        <v>315</v>
      </c>
      <c r="B31" s="81" t="s">
        <v>305</v>
      </c>
      <c r="C31" s="66" t="s">
        <v>375</v>
      </c>
      <c r="D31" s="69" t="s">
        <v>23</v>
      </c>
      <c r="E31" s="69">
        <v>402</v>
      </c>
      <c r="F31" s="69">
        <v>339</v>
      </c>
      <c r="G31" s="202"/>
      <c r="H31" s="202"/>
      <c r="I31" s="202"/>
      <c r="J31" s="69">
        <v>1200</v>
      </c>
      <c r="K31" s="69" t="s">
        <v>1209</v>
      </c>
      <c r="L31" s="68" t="s">
        <v>348</v>
      </c>
      <c r="M31" s="255" t="s">
        <v>362</v>
      </c>
      <c r="N31" s="69" t="s">
        <v>105</v>
      </c>
      <c r="O31" s="97">
        <v>2017</v>
      </c>
      <c r="P31" s="97">
        <f>O31+20</f>
        <v>2037</v>
      </c>
      <c r="Q31" s="95" t="s">
        <v>280</v>
      </c>
      <c r="R31" s="95"/>
      <c r="S31" s="66" t="s">
        <v>382</v>
      </c>
      <c r="T31" s="66" t="s">
        <v>387</v>
      </c>
      <c r="U31" s="254" t="s">
        <v>382</v>
      </c>
      <c r="V31" s="66" t="s">
        <v>548</v>
      </c>
      <c r="W31" s="66" t="s">
        <v>549</v>
      </c>
      <c r="X31" s="69" t="s">
        <v>164</v>
      </c>
      <c r="Y31" s="66"/>
      <c r="Z31" s="66"/>
      <c r="AA31" s="66"/>
      <c r="AB31" s="66"/>
      <c r="AC31" s="66"/>
      <c r="AD31" s="66"/>
      <c r="AE31" s="65"/>
    </row>
    <row r="32" spans="1:31" x14ac:dyDescent="0.15">
      <c r="A32" s="73" t="s">
        <v>1153</v>
      </c>
      <c r="B32" s="81" t="s">
        <v>1032</v>
      </c>
      <c r="C32" s="66" t="s">
        <v>375</v>
      </c>
      <c r="D32" s="69" t="s">
        <v>23</v>
      </c>
      <c r="E32" s="69">
        <v>402</v>
      </c>
      <c r="F32" s="69">
        <v>339</v>
      </c>
      <c r="G32" s="202"/>
      <c r="H32" s="202"/>
      <c r="I32" s="202"/>
      <c r="J32" s="69">
        <v>1135</v>
      </c>
      <c r="K32" s="69" t="s">
        <v>1209</v>
      </c>
      <c r="L32" s="68" t="s">
        <v>348</v>
      </c>
      <c r="M32" s="255" t="s">
        <v>1152</v>
      </c>
      <c r="N32" s="69" t="s">
        <v>105</v>
      </c>
      <c r="O32" s="97">
        <v>2021</v>
      </c>
      <c r="P32" s="97">
        <f>O32+20</f>
        <v>2041</v>
      </c>
      <c r="Q32" s="95" t="s">
        <v>280</v>
      </c>
      <c r="R32" s="95"/>
      <c r="S32" s="66" t="s">
        <v>382</v>
      </c>
      <c r="T32" s="66" t="s">
        <v>387</v>
      </c>
      <c r="U32" s="254" t="s">
        <v>1049</v>
      </c>
      <c r="V32" s="66" t="s">
        <v>471</v>
      </c>
      <c r="W32" s="66" t="s">
        <v>472</v>
      </c>
      <c r="X32" s="69" t="s">
        <v>164</v>
      </c>
      <c r="Y32" s="66"/>
      <c r="Z32" s="66"/>
      <c r="AA32" s="66"/>
      <c r="AB32" s="66"/>
      <c r="AC32" s="66"/>
      <c r="AD32" s="66"/>
      <c r="AE32" s="65"/>
    </row>
    <row r="33" spans="1:31" x14ac:dyDescent="0.15">
      <c r="A33" s="73" t="s">
        <v>316</v>
      </c>
      <c r="B33" s="81" t="s">
        <v>306</v>
      </c>
      <c r="C33" s="66" t="s">
        <v>375</v>
      </c>
      <c r="D33" s="69" t="s">
        <v>23</v>
      </c>
      <c r="E33" s="69">
        <v>402</v>
      </c>
      <c r="F33" s="69">
        <v>339</v>
      </c>
      <c r="G33" s="202"/>
      <c r="H33" s="202"/>
      <c r="I33" s="202"/>
      <c r="J33" s="69">
        <v>1200</v>
      </c>
      <c r="K33" s="69" t="s">
        <v>1209</v>
      </c>
      <c r="L33" s="68" t="s">
        <v>348</v>
      </c>
      <c r="M33" s="255" t="s">
        <v>361</v>
      </c>
      <c r="N33" s="69" t="s">
        <v>105</v>
      </c>
      <c r="O33" s="97">
        <v>2016</v>
      </c>
      <c r="P33" s="97">
        <v>2036</v>
      </c>
      <c r="Q33" s="95" t="s">
        <v>280</v>
      </c>
      <c r="R33" s="95"/>
      <c r="S33" s="66" t="s">
        <v>382</v>
      </c>
      <c r="T33" s="66" t="s">
        <v>387</v>
      </c>
      <c r="U33" s="254" t="s">
        <v>382</v>
      </c>
      <c r="V33" s="66" t="s">
        <v>550</v>
      </c>
      <c r="W33" s="66" t="s">
        <v>551</v>
      </c>
      <c r="X33" s="69" t="s">
        <v>164</v>
      </c>
      <c r="Y33" s="66"/>
      <c r="Z33" s="66"/>
      <c r="AA33" s="66"/>
      <c r="AB33" s="66"/>
      <c r="AC33" s="66"/>
      <c r="AD33" s="66"/>
      <c r="AE33" s="65"/>
    </row>
    <row r="34" spans="1:31" x14ac:dyDescent="0.15">
      <c r="A34" s="73" t="s">
        <v>686</v>
      </c>
      <c r="B34" s="81" t="s">
        <v>414</v>
      </c>
      <c r="C34" s="66" t="s">
        <v>375</v>
      </c>
      <c r="D34" s="69" t="s">
        <v>412</v>
      </c>
      <c r="E34" s="68">
        <v>467</v>
      </c>
      <c r="F34" s="68">
        <v>280</v>
      </c>
      <c r="G34" s="202"/>
      <c r="H34" s="202"/>
      <c r="I34" s="202"/>
      <c r="J34" s="69">
        <v>1475</v>
      </c>
      <c r="K34" s="69" t="s">
        <v>1208</v>
      </c>
      <c r="L34" s="69" t="s">
        <v>629</v>
      </c>
      <c r="M34" s="69">
        <v>205609</v>
      </c>
      <c r="N34" s="69" t="s">
        <v>105</v>
      </c>
      <c r="O34" s="97">
        <v>2017</v>
      </c>
      <c r="P34" s="97">
        <v>2037</v>
      </c>
      <c r="Q34" s="95" t="s">
        <v>280</v>
      </c>
      <c r="R34" s="95"/>
      <c r="S34" s="66" t="s">
        <v>382</v>
      </c>
      <c r="T34" s="66" t="s">
        <v>387</v>
      </c>
      <c r="U34" s="254" t="s">
        <v>382</v>
      </c>
      <c r="V34" s="66" t="s">
        <v>687</v>
      </c>
      <c r="W34" s="66" t="s">
        <v>688</v>
      </c>
      <c r="X34" s="69" t="s">
        <v>164</v>
      </c>
      <c r="Y34" s="66"/>
      <c r="Z34" s="66"/>
      <c r="AA34" s="66"/>
      <c r="AB34" s="66"/>
      <c r="AC34" s="66"/>
      <c r="AD34" s="66"/>
      <c r="AE34" s="66" t="s">
        <v>1082</v>
      </c>
    </row>
    <row r="35" spans="1:31" x14ac:dyDescent="0.15">
      <c r="A35" s="73" t="s">
        <v>1154</v>
      </c>
      <c r="B35" s="81" t="s">
        <v>1033</v>
      </c>
      <c r="C35" s="66" t="s">
        <v>375</v>
      </c>
      <c r="D35" s="69" t="s">
        <v>23</v>
      </c>
      <c r="E35" s="69">
        <v>402</v>
      </c>
      <c r="F35" s="69">
        <v>339</v>
      </c>
      <c r="G35" s="202"/>
      <c r="H35" s="202"/>
      <c r="I35" s="202"/>
      <c r="J35" s="69">
        <v>1135</v>
      </c>
      <c r="K35" s="69" t="s">
        <v>1209</v>
      </c>
      <c r="L35" s="68" t="s">
        <v>348</v>
      </c>
      <c r="M35" s="255" t="s">
        <v>1155</v>
      </c>
      <c r="N35" s="69" t="s">
        <v>105</v>
      </c>
      <c r="O35" s="97">
        <v>2021</v>
      </c>
      <c r="P35" s="97">
        <f>O35+20</f>
        <v>2041</v>
      </c>
      <c r="Q35" s="95" t="s">
        <v>280</v>
      </c>
      <c r="R35" s="95"/>
      <c r="S35" s="66" t="s">
        <v>382</v>
      </c>
      <c r="T35" s="66" t="s">
        <v>387</v>
      </c>
      <c r="U35" s="254" t="s">
        <v>1049</v>
      </c>
      <c r="V35" s="66" t="s">
        <v>473</v>
      </c>
      <c r="W35" s="66" t="s">
        <v>474</v>
      </c>
      <c r="X35" s="69" t="s">
        <v>164</v>
      </c>
      <c r="Y35" s="66"/>
      <c r="Z35" s="66"/>
      <c r="AA35" s="66"/>
      <c r="AB35" s="66"/>
      <c r="AC35" s="66"/>
      <c r="AD35" s="66"/>
      <c r="AE35" s="65"/>
    </row>
    <row r="36" spans="1:31" x14ac:dyDescent="0.15">
      <c r="A36" s="73" t="s">
        <v>317</v>
      </c>
      <c r="B36" s="81" t="s">
        <v>307</v>
      </c>
      <c r="C36" s="66" t="s">
        <v>375</v>
      </c>
      <c r="D36" s="69" t="s">
        <v>23</v>
      </c>
      <c r="E36" s="69">
        <v>402</v>
      </c>
      <c r="F36" s="69">
        <v>339</v>
      </c>
      <c r="G36" s="202"/>
      <c r="H36" s="202"/>
      <c r="I36" s="202"/>
      <c r="J36" s="69">
        <v>1200</v>
      </c>
      <c r="K36" s="69" t="s">
        <v>1209</v>
      </c>
      <c r="L36" s="68" t="s">
        <v>348</v>
      </c>
      <c r="M36" s="255" t="s">
        <v>363</v>
      </c>
      <c r="N36" s="69" t="s">
        <v>105</v>
      </c>
      <c r="O36" s="97">
        <v>2017</v>
      </c>
      <c r="P36" s="97">
        <v>2037</v>
      </c>
      <c r="Q36" s="95" t="s">
        <v>280</v>
      </c>
      <c r="R36" s="95"/>
      <c r="S36" s="66" t="s">
        <v>382</v>
      </c>
      <c r="T36" s="66" t="s">
        <v>387</v>
      </c>
      <c r="U36" s="254" t="s">
        <v>382</v>
      </c>
      <c r="V36" s="66" t="s">
        <v>552</v>
      </c>
      <c r="W36" s="66" t="s">
        <v>553</v>
      </c>
      <c r="X36" s="69" t="s">
        <v>164</v>
      </c>
      <c r="Y36" s="66"/>
      <c r="Z36" s="66"/>
      <c r="AA36" s="66"/>
      <c r="AB36" s="66"/>
      <c r="AC36" s="66"/>
      <c r="AD36" s="66"/>
      <c r="AE36" s="65"/>
    </row>
    <row r="37" spans="1:31" x14ac:dyDescent="0.15">
      <c r="A37" s="73" t="s">
        <v>318</v>
      </c>
      <c r="B37" s="81" t="s">
        <v>308</v>
      </c>
      <c r="C37" s="66" t="s">
        <v>375</v>
      </c>
      <c r="D37" s="69" t="s">
        <v>23</v>
      </c>
      <c r="E37" s="69">
        <v>402</v>
      </c>
      <c r="F37" s="69">
        <v>339</v>
      </c>
      <c r="G37" s="202"/>
      <c r="H37" s="202"/>
      <c r="I37" s="202"/>
      <c r="J37" s="69">
        <v>1200</v>
      </c>
      <c r="K37" s="69" t="s">
        <v>1209</v>
      </c>
      <c r="L37" s="68" t="s">
        <v>348</v>
      </c>
      <c r="M37" s="255" t="s">
        <v>364</v>
      </c>
      <c r="N37" s="69" t="s">
        <v>105</v>
      </c>
      <c r="O37" s="97">
        <v>2017</v>
      </c>
      <c r="P37" s="97">
        <v>2037</v>
      </c>
      <c r="Q37" s="95" t="s">
        <v>280</v>
      </c>
      <c r="R37" s="95"/>
      <c r="S37" s="66" t="s">
        <v>382</v>
      </c>
      <c r="T37" s="66" t="s">
        <v>387</v>
      </c>
      <c r="U37" s="254" t="s">
        <v>382</v>
      </c>
      <c r="V37" s="66" t="s">
        <v>554</v>
      </c>
      <c r="W37" s="66" t="s">
        <v>555</v>
      </c>
      <c r="X37" s="69" t="s">
        <v>164</v>
      </c>
      <c r="Y37" s="66"/>
      <c r="Z37" s="66"/>
      <c r="AA37" s="66"/>
      <c r="AB37" s="66"/>
      <c r="AC37" s="66"/>
      <c r="AD37" s="66"/>
      <c r="AE37" s="65"/>
    </row>
    <row r="38" spans="1:31" x14ac:dyDescent="0.15">
      <c r="A38" s="73" t="s">
        <v>319</v>
      </c>
      <c r="B38" s="81" t="s">
        <v>309</v>
      </c>
      <c r="C38" s="66" t="s">
        <v>375</v>
      </c>
      <c r="D38" s="69" t="s">
        <v>23</v>
      </c>
      <c r="E38" s="69">
        <v>402</v>
      </c>
      <c r="F38" s="69">
        <v>339</v>
      </c>
      <c r="G38" s="202"/>
      <c r="H38" s="202"/>
      <c r="I38" s="202"/>
      <c r="J38" s="69">
        <v>1200</v>
      </c>
      <c r="K38" s="69" t="s">
        <v>1209</v>
      </c>
      <c r="L38" s="68" t="s">
        <v>348</v>
      </c>
      <c r="M38" s="255" t="s">
        <v>365</v>
      </c>
      <c r="N38" s="69" t="s">
        <v>105</v>
      </c>
      <c r="O38" s="97">
        <v>2017</v>
      </c>
      <c r="P38" s="97">
        <v>2037</v>
      </c>
      <c r="Q38" s="95" t="s">
        <v>280</v>
      </c>
      <c r="R38" s="95"/>
      <c r="S38" s="66" t="s">
        <v>382</v>
      </c>
      <c r="T38" s="66" t="s">
        <v>387</v>
      </c>
      <c r="U38" s="254" t="s">
        <v>382</v>
      </c>
      <c r="V38" s="66" t="s">
        <v>556</v>
      </c>
      <c r="W38" s="66" t="s">
        <v>557</v>
      </c>
      <c r="X38" s="69" t="s">
        <v>164</v>
      </c>
      <c r="Y38" s="66"/>
      <c r="Z38" s="66"/>
      <c r="AA38" s="66"/>
      <c r="AB38" s="66"/>
      <c r="AC38" s="66"/>
      <c r="AD38" s="66"/>
      <c r="AE38" s="65"/>
    </row>
    <row r="39" spans="1:31" ht="12" customHeight="1" x14ac:dyDescent="0.15">
      <c r="A39" s="73" t="s">
        <v>443</v>
      </c>
      <c r="B39" s="81" t="s">
        <v>396</v>
      </c>
      <c r="C39" s="66" t="s">
        <v>375</v>
      </c>
      <c r="D39" s="68" t="s">
        <v>23</v>
      </c>
      <c r="E39" s="68">
        <v>510</v>
      </c>
      <c r="F39" s="68">
        <v>440</v>
      </c>
      <c r="G39" s="202"/>
      <c r="H39" s="202"/>
      <c r="I39" s="202"/>
      <c r="J39" s="69">
        <v>1575</v>
      </c>
      <c r="K39" s="69" t="s">
        <v>1208</v>
      </c>
      <c r="L39" s="68" t="s">
        <v>428</v>
      </c>
      <c r="M39" s="68" t="s">
        <v>444</v>
      </c>
      <c r="N39" s="69" t="s">
        <v>105</v>
      </c>
      <c r="O39" s="108">
        <v>2017</v>
      </c>
      <c r="P39" s="108">
        <v>2037</v>
      </c>
      <c r="Q39" s="95" t="s">
        <v>280</v>
      </c>
      <c r="R39" s="95"/>
      <c r="S39" s="66" t="s">
        <v>379</v>
      </c>
      <c r="T39" s="66" t="s">
        <v>387</v>
      </c>
      <c r="U39" s="69" t="s">
        <v>382</v>
      </c>
      <c r="V39" s="66" t="s">
        <v>558</v>
      </c>
      <c r="W39" s="66" t="s">
        <v>559</v>
      </c>
      <c r="X39" s="69" t="s">
        <v>164</v>
      </c>
      <c r="Y39" s="66"/>
      <c r="Z39" s="66"/>
      <c r="AA39" s="66"/>
      <c r="AB39" s="66"/>
      <c r="AC39" s="66"/>
      <c r="AD39" s="66"/>
      <c r="AE39" s="65"/>
    </row>
    <row r="40" spans="1:31" x14ac:dyDescent="0.15">
      <c r="A40" s="73" t="s">
        <v>1156</v>
      </c>
      <c r="B40" s="81" t="s">
        <v>1034</v>
      </c>
      <c r="C40" s="66" t="s">
        <v>375</v>
      </c>
      <c r="D40" s="69" t="s">
        <v>23</v>
      </c>
      <c r="E40" s="69">
        <v>402</v>
      </c>
      <c r="F40" s="69">
        <v>339</v>
      </c>
      <c r="G40" s="202"/>
      <c r="H40" s="202"/>
      <c r="I40" s="202"/>
      <c r="J40" s="69">
        <v>1135</v>
      </c>
      <c r="K40" s="69" t="s">
        <v>1209</v>
      </c>
      <c r="L40" s="68" t="s">
        <v>348</v>
      </c>
      <c r="M40" s="255" t="s">
        <v>1157</v>
      </c>
      <c r="N40" s="69" t="s">
        <v>105</v>
      </c>
      <c r="O40" s="97">
        <v>2021</v>
      </c>
      <c r="P40" s="97">
        <f>O40+20</f>
        <v>2041</v>
      </c>
      <c r="Q40" s="95" t="s">
        <v>280</v>
      </c>
      <c r="R40" s="95"/>
      <c r="S40" s="66" t="s">
        <v>382</v>
      </c>
      <c r="T40" s="66" t="s">
        <v>387</v>
      </c>
      <c r="U40" s="254" t="s">
        <v>1049</v>
      </c>
      <c r="V40" s="66" t="s">
        <v>475</v>
      </c>
      <c r="W40" s="66" t="s">
        <v>476</v>
      </c>
      <c r="X40" s="69" t="s">
        <v>164</v>
      </c>
      <c r="Y40" s="66"/>
      <c r="Z40" s="66"/>
      <c r="AA40" s="66"/>
      <c r="AB40" s="66"/>
      <c r="AC40" s="66"/>
      <c r="AD40" s="66"/>
      <c r="AE40" s="65"/>
    </row>
    <row r="41" spans="1:31" x14ac:dyDescent="0.15">
      <c r="A41" s="73" t="s">
        <v>441</v>
      </c>
      <c r="B41" s="81" t="s">
        <v>397</v>
      </c>
      <c r="C41" s="66" t="s">
        <v>375</v>
      </c>
      <c r="D41" s="68" t="s">
        <v>23</v>
      </c>
      <c r="E41" s="68">
        <v>510</v>
      </c>
      <c r="F41" s="68">
        <v>440</v>
      </c>
      <c r="G41" s="202"/>
      <c r="H41" s="202"/>
      <c r="I41" s="202"/>
      <c r="J41" s="69">
        <v>1575</v>
      </c>
      <c r="K41" s="69" t="s">
        <v>1208</v>
      </c>
      <c r="L41" s="68" t="s">
        <v>428</v>
      </c>
      <c r="M41" s="68" t="s">
        <v>442</v>
      </c>
      <c r="N41" s="69" t="s">
        <v>105</v>
      </c>
      <c r="O41" s="97">
        <v>2017</v>
      </c>
      <c r="P41" s="97">
        <v>2037</v>
      </c>
      <c r="Q41" s="95" t="s">
        <v>280</v>
      </c>
      <c r="R41" s="95"/>
      <c r="S41" s="66" t="s">
        <v>382</v>
      </c>
      <c r="T41" s="66" t="s">
        <v>387</v>
      </c>
      <c r="U41" s="254" t="s">
        <v>382</v>
      </c>
      <c r="V41" s="66" t="s">
        <v>560</v>
      </c>
      <c r="W41" s="66" t="s">
        <v>561</v>
      </c>
      <c r="X41" s="69" t="s">
        <v>164</v>
      </c>
      <c r="Y41" s="66"/>
      <c r="Z41" s="66"/>
      <c r="AA41" s="66"/>
      <c r="AB41" s="66"/>
      <c r="AC41" s="66"/>
      <c r="AD41" s="66"/>
      <c r="AE41" s="65"/>
    </row>
    <row r="42" spans="1:31" x14ac:dyDescent="0.15">
      <c r="A42" s="73" t="s">
        <v>320</v>
      </c>
      <c r="B42" s="81" t="s">
        <v>310</v>
      </c>
      <c r="C42" s="66" t="s">
        <v>375</v>
      </c>
      <c r="D42" s="69" t="s">
        <v>23</v>
      </c>
      <c r="E42" s="69">
        <v>402</v>
      </c>
      <c r="F42" s="69">
        <v>339</v>
      </c>
      <c r="G42" s="202"/>
      <c r="H42" s="202"/>
      <c r="I42" s="202"/>
      <c r="J42" s="69">
        <v>1200</v>
      </c>
      <c r="K42" s="69" t="s">
        <v>1209</v>
      </c>
      <c r="L42" s="68" t="s">
        <v>348</v>
      </c>
      <c r="M42" s="255" t="s">
        <v>366</v>
      </c>
      <c r="N42" s="69" t="s">
        <v>105</v>
      </c>
      <c r="O42" s="97">
        <v>2016</v>
      </c>
      <c r="P42" s="97">
        <f>O42+20</f>
        <v>2036</v>
      </c>
      <c r="Q42" s="95" t="s">
        <v>280</v>
      </c>
      <c r="R42" s="95"/>
      <c r="S42" s="66" t="s">
        <v>382</v>
      </c>
      <c r="T42" s="66" t="s">
        <v>387</v>
      </c>
      <c r="U42" s="254" t="s">
        <v>382</v>
      </c>
      <c r="V42" s="66" t="s">
        <v>562</v>
      </c>
      <c r="W42" s="66" t="s">
        <v>563</v>
      </c>
      <c r="X42" s="69" t="s">
        <v>164</v>
      </c>
      <c r="Y42" s="66"/>
      <c r="Z42" s="66"/>
      <c r="AA42" s="66"/>
      <c r="AB42" s="66"/>
      <c r="AC42" s="66"/>
      <c r="AD42" s="66"/>
      <c r="AE42" s="65"/>
    </row>
    <row r="43" spans="1:31" x14ac:dyDescent="0.15">
      <c r="A43" s="73" t="s">
        <v>321</v>
      </c>
      <c r="B43" s="81" t="s">
        <v>311</v>
      </c>
      <c r="C43" s="66" t="s">
        <v>375</v>
      </c>
      <c r="D43" s="69" t="s">
        <v>23</v>
      </c>
      <c r="E43" s="69">
        <v>402</v>
      </c>
      <c r="F43" s="69">
        <v>339</v>
      </c>
      <c r="G43" s="202"/>
      <c r="H43" s="202"/>
      <c r="I43" s="202"/>
      <c r="J43" s="69">
        <v>1200</v>
      </c>
      <c r="K43" s="69" t="s">
        <v>1209</v>
      </c>
      <c r="L43" s="68" t="s">
        <v>348</v>
      </c>
      <c r="M43" s="255" t="s">
        <v>367</v>
      </c>
      <c r="N43" s="69" t="s">
        <v>105</v>
      </c>
      <c r="O43" s="97">
        <v>2016</v>
      </c>
      <c r="P43" s="97">
        <f>O43+20</f>
        <v>2036</v>
      </c>
      <c r="Q43" s="95" t="s">
        <v>280</v>
      </c>
      <c r="R43" s="95"/>
      <c r="S43" s="66" t="s">
        <v>382</v>
      </c>
      <c r="T43" s="66" t="s">
        <v>387</v>
      </c>
      <c r="U43" s="254" t="s">
        <v>382</v>
      </c>
      <c r="V43" s="66" t="s">
        <v>564</v>
      </c>
      <c r="W43" s="66" t="s">
        <v>565</v>
      </c>
      <c r="X43" s="69" t="s">
        <v>164</v>
      </c>
      <c r="Y43" s="66"/>
      <c r="Z43" s="66"/>
      <c r="AA43" s="66"/>
      <c r="AB43" s="66"/>
      <c r="AC43" s="66"/>
      <c r="AD43" s="66"/>
      <c r="AE43" s="65"/>
    </row>
    <row r="44" spans="1:31" x14ac:dyDescent="0.15">
      <c r="A44" s="73" t="s">
        <v>439</v>
      </c>
      <c r="B44" s="81" t="s">
        <v>398</v>
      </c>
      <c r="C44" s="66" t="s">
        <v>375</v>
      </c>
      <c r="D44" s="68" t="s">
        <v>23</v>
      </c>
      <c r="E44" s="68">
        <v>510</v>
      </c>
      <c r="F44" s="68">
        <v>440</v>
      </c>
      <c r="G44" s="202"/>
      <c r="H44" s="202"/>
      <c r="I44" s="202"/>
      <c r="J44" s="69">
        <v>1575</v>
      </c>
      <c r="K44" s="69" t="s">
        <v>1208</v>
      </c>
      <c r="L44" s="68" t="s">
        <v>428</v>
      </c>
      <c r="M44" s="68" t="s">
        <v>440</v>
      </c>
      <c r="N44" s="69" t="s">
        <v>105</v>
      </c>
      <c r="O44" s="108">
        <v>2017</v>
      </c>
      <c r="P44" s="108">
        <v>2037</v>
      </c>
      <c r="Q44" s="66" t="s">
        <v>280</v>
      </c>
      <c r="R44" s="66"/>
      <c r="S44" s="66" t="s">
        <v>382</v>
      </c>
      <c r="T44" s="66" t="s">
        <v>387</v>
      </c>
      <c r="U44" s="254" t="s">
        <v>382</v>
      </c>
      <c r="V44" s="66" t="s">
        <v>566</v>
      </c>
      <c r="W44" s="66" t="s">
        <v>567</v>
      </c>
      <c r="X44" s="69" t="s">
        <v>164</v>
      </c>
      <c r="Y44" s="66"/>
      <c r="Z44" s="66"/>
      <c r="AA44" s="66"/>
      <c r="AB44" s="66"/>
      <c r="AC44" s="66"/>
      <c r="AD44" s="66"/>
      <c r="AE44" s="65"/>
    </row>
    <row r="45" spans="1:31" x14ac:dyDescent="0.15">
      <c r="A45" s="73" t="s">
        <v>1158</v>
      </c>
      <c r="B45" s="81" t="s">
        <v>1035</v>
      </c>
      <c r="C45" s="66" t="s">
        <v>375</v>
      </c>
      <c r="D45" s="69" t="s">
        <v>23</v>
      </c>
      <c r="E45" s="69">
        <v>402</v>
      </c>
      <c r="F45" s="69">
        <v>339</v>
      </c>
      <c r="G45" s="202"/>
      <c r="H45" s="202"/>
      <c r="I45" s="202"/>
      <c r="J45" s="69">
        <v>1135</v>
      </c>
      <c r="K45" s="69" t="s">
        <v>1209</v>
      </c>
      <c r="L45" s="68" t="s">
        <v>348</v>
      </c>
      <c r="M45" s="255" t="s">
        <v>1159</v>
      </c>
      <c r="N45" s="69" t="s">
        <v>105</v>
      </c>
      <c r="O45" s="97">
        <v>2021</v>
      </c>
      <c r="P45" s="97">
        <f>O45+20</f>
        <v>2041</v>
      </c>
      <c r="Q45" s="95" t="s">
        <v>280</v>
      </c>
      <c r="R45" s="95"/>
      <c r="S45" s="66" t="s">
        <v>382</v>
      </c>
      <c r="T45" s="66" t="s">
        <v>387</v>
      </c>
      <c r="U45" s="254" t="s">
        <v>1049</v>
      </c>
      <c r="V45" s="66" t="s">
        <v>477</v>
      </c>
      <c r="W45" s="66" t="s">
        <v>478</v>
      </c>
      <c r="X45" s="69" t="s">
        <v>164</v>
      </c>
      <c r="Y45" s="66"/>
      <c r="Z45" s="66"/>
      <c r="AA45" s="66"/>
      <c r="AB45" s="66"/>
      <c r="AC45" s="66"/>
      <c r="AD45" s="66"/>
      <c r="AE45" s="65"/>
    </row>
    <row r="46" spans="1:31" x14ac:dyDescent="0.15">
      <c r="A46" s="73" t="s">
        <v>1160</v>
      </c>
      <c r="B46" s="81" t="s">
        <v>1036</v>
      </c>
      <c r="C46" s="66" t="s">
        <v>375</v>
      </c>
      <c r="D46" s="69" t="s">
        <v>23</v>
      </c>
      <c r="E46" s="69">
        <v>402</v>
      </c>
      <c r="F46" s="69">
        <v>339</v>
      </c>
      <c r="G46" s="202"/>
      <c r="H46" s="202"/>
      <c r="I46" s="202"/>
      <c r="J46" s="69">
        <v>1135</v>
      </c>
      <c r="K46" s="69" t="s">
        <v>1209</v>
      </c>
      <c r="L46" s="68" t="s">
        <v>348</v>
      </c>
      <c r="M46" s="255" t="s">
        <v>1161</v>
      </c>
      <c r="N46" s="69" t="s">
        <v>105</v>
      </c>
      <c r="O46" s="97">
        <v>2021</v>
      </c>
      <c r="P46" s="97">
        <f>O46+20</f>
        <v>2041</v>
      </c>
      <c r="Q46" s="95" t="s">
        <v>280</v>
      </c>
      <c r="R46" s="95"/>
      <c r="S46" s="66" t="s">
        <v>382</v>
      </c>
      <c r="T46" s="66" t="s">
        <v>387</v>
      </c>
      <c r="U46" s="254" t="s">
        <v>1049</v>
      </c>
      <c r="V46" s="66" t="s">
        <v>479</v>
      </c>
      <c r="W46" s="66" t="s">
        <v>480</v>
      </c>
      <c r="X46" s="69" t="s">
        <v>164</v>
      </c>
      <c r="Y46" s="66"/>
      <c r="Z46" s="66"/>
      <c r="AA46" s="66"/>
      <c r="AB46" s="66"/>
      <c r="AC46" s="66"/>
      <c r="AD46" s="66"/>
      <c r="AE46" s="65"/>
    </row>
    <row r="47" spans="1:31" x14ac:dyDescent="0.15">
      <c r="A47" s="73" t="s">
        <v>322</v>
      </c>
      <c r="B47" s="81" t="s">
        <v>312</v>
      </c>
      <c r="C47" s="66" t="s">
        <v>375</v>
      </c>
      <c r="D47" s="69" t="s">
        <v>23</v>
      </c>
      <c r="E47" s="69">
        <v>402</v>
      </c>
      <c r="F47" s="69">
        <v>339</v>
      </c>
      <c r="G47" s="202"/>
      <c r="H47" s="202"/>
      <c r="I47" s="202"/>
      <c r="J47" s="69">
        <v>1200</v>
      </c>
      <c r="K47" s="69" t="s">
        <v>1209</v>
      </c>
      <c r="L47" s="68" t="s">
        <v>348</v>
      </c>
      <c r="M47" s="255" t="s">
        <v>463</v>
      </c>
      <c r="N47" s="69" t="s">
        <v>105</v>
      </c>
      <c r="O47" s="97">
        <v>2017</v>
      </c>
      <c r="P47" s="97">
        <v>2037</v>
      </c>
      <c r="Q47" s="95" t="s">
        <v>280</v>
      </c>
      <c r="R47" s="95"/>
      <c r="S47" s="66" t="s">
        <v>382</v>
      </c>
      <c r="T47" s="66" t="s">
        <v>387</v>
      </c>
      <c r="U47" s="254" t="s">
        <v>382</v>
      </c>
      <c r="V47" s="66" t="s">
        <v>568</v>
      </c>
      <c r="W47" s="66" t="s">
        <v>569</v>
      </c>
      <c r="X47" s="69" t="s">
        <v>164</v>
      </c>
      <c r="Y47" s="66"/>
      <c r="Z47" s="66"/>
      <c r="AA47" s="66"/>
      <c r="AB47" s="66"/>
      <c r="AC47" s="66"/>
      <c r="AD47" s="66"/>
      <c r="AE47" s="65"/>
    </row>
    <row r="48" spans="1:31" x14ac:dyDescent="0.15">
      <c r="A48" s="73" t="s">
        <v>323</v>
      </c>
      <c r="B48" s="81" t="s">
        <v>313</v>
      </c>
      <c r="C48" s="66" t="s">
        <v>375</v>
      </c>
      <c r="D48" s="69" t="s">
        <v>23</v>
      </c>
      <c r="E48" s="69">
        <v>402</v>
      </c>
      <c r="F48" s="69">
        <v>339</v>
      </c>
      <c r="G48" s="202"/>
      <c r="H48" s="202"/>
      <c r="I48" s="202"/>
      <c r="J48" s="69">
        <v>1200</v>
      </c>
      <c r="K48" s="69" t="s">
        <v>1209</v>
      </c>
      <c r="L48" s="68" t="s">
        <v>348</v>
      </c>
      <c r="M48" s="255" t="s">
        <v>464</v>
      </c>
      <c r="N48" s="69" t="s">
        <v>105</v>
      </c>
      <c r="O48" s="97">
        <v>2017</v>
      </c>
      <c r="P48" s="97">
        <v>2037</v>
      </c>
      <c r="Q48" s="95" t="s">
        <v>280</v>
      </c>
      <c r="R48" s="95"/>
      <c r="S48" s="66" t="s">
        <v>382</v>
      </c>
      <c r="T48" s="66" t="s">
        <v>387</v>
      </c>
      <c r="U48" s="254" t="s">
        <v>382</v>
      </c>
      <c r="V48" s="66" t="s">
        <v>570</v>
      </c>
      <c r="W48" s="66" t="s">
        <v>571</v>
      </c>
      <c r="X48" s="69" t="s">
        <v>164</v>
      </c>
      <c r="Y48" s="66"/>
      <c r="Z48" s="66"/>
      <c r="AA48" s="66"/>
      <c r="AB48" s="66"/>
      <c r="AC48" s="66"/>
      <c r="AD48" s="66"/>
      <c r="AE48" s="65"/>
    </row>
    <row r="49" spans="1:34" x14ac:dyDescent="0.15">
      <c r="A49" s="73" t="s">
        <v>324</v>
      </c>
      <c r="B49" s="81" t="s">
        <v>314</v>
      </c>
      <c r="C49" s="66" t="s">
        <v>375</v>
      </c>
      <c r="D49" s="69" t="s">
        <v>23</v>
      </c>
      <c r="E49" s="69">
        <v>402</v>
      </c>
      <c r="F49" s="69">
        <v>339</v>
      </c>
      <c r="G49" s="202"/>
      <c r="H49" s="202"/>
      <c r="I49" s="202"/>
      <c r="J49" s="69">
        <v>1200</v>
      </c>
      <c r="K49" s="69" t="s">
        <v>1209</v>
      </c>
      <c r="L49" s="68" t="s">
        <v>348</v>
      </c>
      <c r="M49" s="255" t="s">
        <v>465</v>
      </c>
      <c r="N49" s="69" t="s">
        <v>105</v>
      </c>
      <c r="O49" s="97">
        <v>2017</v>
      </c>
      <c r="P49" s="97">
        <v>2037</v>
      </c>
      <c r="Q49" s="95" t="s">
        <v>280</v>
      </c>
      <c r="R49" s="95"/>
      <c r="S49" s="66" t="s">
        <v>382</v>
      </c>
      <c r="T49" s="66" t="s">
        <v>387</v>
      </c>
      <c r="U49" s="254" t="s">
        <v>382</v>
      </c>
      <c r="V49" s="66" t="s">
        <v>572</v>
      </c>
      <c r="W49" s="66" t="s">
        <v>573</v>
      </c>
      <c r="X49" s="69" t="s">
        <v>164</v>
      </c>
      <c r="Y49" s="66"/>
      <c r="Z49" s="66"/>
      <c r="AA49" s="66"/>
      <c r="AB49" s="66"/>
      <c r="AC49" s="66"/>
      <c r="AD49" s="66"/>
      <c r="AE49" s="65"/>
    </row>
    <row r="50" spans="1:34" x14ac:dyDescent="0.15">
      <c r="A50" s="73" t="s">
        <v>1162</v>
      </c>
      <c r="B50" s="81" t="s">
        <v>1037</v>
      </c>
      <c r="C50" s="66" t="s">
        <v>375</v>
      </c>
      <c r="D50" s="69" t="s">
        <v>23</v>
      </c>
      <c r="E50" s="69">
        <v>402</v>
      </c>
      <c r="F50" s="69">
        <v>339</v>
      </c>
      <c r="G50" s="202"/>
      <c r="H50" s="202"/>
      <c r="I50" s="202"/>
      <c r="J50" s="69">
        <v>1135</v>
      </c>
      <c r="K50" s="69" t="s">
        <v>1209</v>
      </c>
      <c r="L50" s="68" t="s">
        <v>348</v>
      </c>
      <c r="M50" s="255" t="s">
        <v>1163</v>
      </c>
      <c r="N50" s="69" t="s">
        <v>105</v>
      </c>
      <c r="O50" s="97">
        <v>2021</v>
      </c>
      <c r="P50" s="97">
        <f>O50+20</f>
        <v>2041</v>
      </c>
      <c r="Q50" s="95" t="s">
        <v>280</v>
      </c>
      <c r="R50" s="95"/>
      <c r="S50" s="66" t="s">
        <v>382</v>
      </c>
      <c r="T50" s="66" t="s">
        <v>387</v>
      </c>
      <c r="U50" s="254" t="s">
        <v>1049</v>
      </c>
      <c r="V50" s="66" t="s">
        <v>481</v>
      </c>
      <c r="W50" s="66" t="s">
        <v>482</v>
      </c>
      <c r="X50" s="69" t="s">
        <v>164</v>
      </c>
      <c r="Y50" s="66"/>
      <c r="Z50" s="66"/>
      <c r="AA50" s="66"/>
      <c r="AB50" s="66"/>
      <c r="AC50" s="66"/>
      <c r="AD50" s="66"/>
      <c r="AE50" s="65"/>
    </row>
    <row r="51" spans="1:34" x14ac:dyDescent="0.15">
      <c r="A51" s="73" t="s">
        <v>436</v>
      </c>
      <c r="B51" s="75" t="s">
        <v>390</v>
      </c>
      <c r="C51" s="66" t="s">
        <v>375</v>
      </c>
      <c r="D51" s="68" t="s">
        <v>23</v>
      </c>
      <c r="E51" s="68">
        <v>510</v>
      </c>
      <c r="F51" s="68">
        <v>440</v>
      </c>
      <c r="G51" s="202"/>
      <c r="H51" s="202"/>
      <c r="I51" s="202"/>
      <c r="J51" s="69">
        <v>1575</v>
      </c>
      <c r="K51" s="69" t="s">
        <v>1208</v>
      </c>
      <c r="L51" s="68" t="s">
        <v>428</v>
      </c>
      <c r="M51" s="68" t="s">
        <v>437</v>
      </c>
      <c r="N51" s="69" t="s">
        <v>105</v>
      </c>
      <c r="O51" s="108">
        <v>2017</v>
      </c>
      <c r="P51" s="108">
        <v>2037</v>
      </c>
      <c r="Q51" s="66" t="s">
        <v>280</v>
      </c>
      <c r="R51" s="66"/>
      <c r="S51" s="66" t="s">
        <v>382</v>
      </c>
      <c r="T51" s="66" t="s">
        <v>387</v>
      </c>
      <c r="U51" s="254" t="s">
        <v>382</v>
      </c>
      <c r="V51" s="66" t="s">
        <v>574</v>
      </c>
      <c r="W51" s="66" t="s">
        <v>575</v>
      </c>
      <c r="X51" s="69" t="s">
        <v>164</v>
      </c>
      <c r="Y51" s="66"/>
      <c r="Z51" s="66"/>
      <c r="AA51" s="66"/>
      <c r="AB51" s="66"/>
      <c r="AC51" s="66"/>
      <c r="AD51" s="66"/>
      <c r="AE51" s="65"/>
    </row>
    <row r="52" spans="1:34" x14ac:dyDescent="0.15">
      <c r="A52" s="73" t="s">
        <v>455</v>
      </c>
      <c r="B52" s="75" t="s">
        <v>391</v>
      </c>
      <c r="C52" s="66" t="s">
        <v>375</v>
      </c>
      <c r="D52" s="68" t="s">
        <v>23</v>
      </c>
      <c r="E52" s="68">
        <v>510</v>
      </c>
      <c r="F52" s="68">
        <v>440</v>
      </c>
      <c r="G52" s="202"/>
      <c r="H52" s="202"/>
      <c r="I52" s="202"/>
      <c r="J52" s="69">
        <v>1575</v>
      </c>
      <c r="K52" s="69" t="s">
        <v>1208</v>
      </c>
      <c r="L52" s="68" t="s">
        <v>428</v>
      </c>
      <c r="M52" s="68" t="s">
        <v>459</v>
      </c>
      <c r="N52" s="69" t="s">
        <v>105</v>
      </c>
      <c r="O52" s="108">
        <v>2017</v>
      </c>
      <c r="P52" s="108">
        <v>2037</v>
      </c>
      <c r="Q52" s="66" t="s">
        <v>280</v>
      </c>
      <c r="R52" s="66"/>
      <c r="S52" s="66" t="s">
        <v>382</v>
      </c>
      <c r="T52" s="66" t="s">
        <v>387</v>
      </c>
      <c r="U52" s="69" t="s">
        <v>382</v>
      </c>
      <c r="V52" s="66" t="s">
        <v>576</v>
      </c>
      <c r="W52" s="66" t="s">
        <v>577</v>
      </c>
      <c r="X52" s="69" t="s">
        <v>164</v>
      </c>
      <c r="Y52" s="66"/>
      <c r="Z52" s="66"/>
      <c r="AA52" s="66"/>
      <c r="AB52" s="66"/>
      <c r="AC52" s="66"/>
      <c r="AD52" s="66"/>
      <c r="AE52" s="66"/>
    </row>
    <row r="53" spans="1:34" x14ac:dyDescent="0.15">
      <c r="A53" s="73" t="s">
        <v>229</v>
      </c>
      <c r="B53" s="81" t="s">
        <v>120</v>
      </c>
      <c r="C53" s="66" t="s">
        <v>376</v>
      </c>
      <c r="D53" s="69" t="s">
        <v>23</v>
      </c>
      <c r="E53" s="69">
        <v>240</v>
      </c>
      <c r="F53" s="69">
        <v>210</v>
      </c>
      <c r="G53" s="202"/>
      <c r="H53" s="202"/>
      <c r="I53" s="202"/>
      <c r="J53" s="69">
        <v>265</v>
      </c>
      <c r="K53" s="69" t="s">
        <v>1207</v>
      </c>
      <c r="L53" s="69" t="s">
        <v>122</v>
      </c>
      <c r="M53" s="255" t="s">
        <v>121</v>
      </c>
      <c r="N53" s="69" t="s">
        <v>105</v>
      </c>
      <c r="O53" s="97">
        <v>2005</v>
      </c>
      <c r="P53" s="199">
        <v>2025</v>
      </c>
      <c r="Q53" s="95" t="s">
        <v>280</v>
      </c>
      <c r="R53" s="95"/>
      <c r="S53" s="66" t="s">
        <v>382</v>
      </c>
      <c r="T53" s="66" t="s">
        <v>387</v>
      </c>
      <c r="U53" s="254" t="s">
        <v>382</v>
      </c>
      <c r="V53" s="66" t="s">
        <v>491</v>
      </c>
      <c r="W53" s="66" t="s">
        <v>492</v>
      </c>
      <c r="X53" s="69" t="s">
        <v>164</v>
      </c>
      <c r="Y53" s="66"/>
      <c r="Z53" s="66"/>
      <c r="AA53" s="66"/>
      <c r="AB53" s="66"/>
      <c r="AC53" s="66"/>
      <c r="AD53" s="66"/>
      <c r="AE53" s="65"/>
    </row>
    <row r="54" spans="1:34" ht="12.75" customHeight="1" x14ac:dyDescent="0.15">
      <c r="A54" s="73" t="s">
        <v>1165</v>
      </c>
      <c r="B54" s="79" t="s">
        <v>1042</v>
      </c>
      <c r="C54" s="78" t="s">
        <v>375</v>
      </c>
      <c r="D54" s="69" t="s">
        <v>23</v>
      </c>
      <c r="E54" s="69">
        <v>402</v>
      </c>
      <c r="F54" s="69">
        <v>339</v>
      </c>
      <c r="G54" s="202"/>
      <c r="H54" s="202"/>
      <c r="I54" s="202"/>
      <c r="J54" s="69">
        <v>1135</v>
      </c>
      <c r="K54" s="69" t="s">
        <v>1209</v>
      </c>
      <c r="L54" s="68" t="s">
        <v>348</v>
      </c>
      <c r="M54" s="255" t="s">
        <v>1164</v>
      </c>
      <c r="N54" s="69" t="s">
        <v>105</v>
      </c>
      <c r="O54" s="97">
        <v>2021</v>
      </c>
      <c r="P54" s="97">
        <f>O54+20</f>
        <v>2041</v>
      </c>
      <c r="Q54" s="66" t="s">
        <v>280</v>
      </c>
      <c r="R54" s="66"/>
      <c r="S54" s="66" t="s">
        <v>382</v>
      </c>
      <c r="T54" s="66" t="s">
        <v>387</v>
      </c>
      <c r="U54" s="254" t="s">
        <v>1049</v>
      </c>
      <c r="V54" s="66" t="s">
        <v>657</v>
      </c>
      <c r="W54" s="66" t="s">
        <v>658</v>
      </c>
      <c r="X54" s="255" t="s">
        <v>164</v>
      </c>
      <c r="Y54" s="66"/>
      <c r="Z54" s="66"/>
      <c r="AA54" s="66"/>
      <c r="AB54" s="66"/>
      <c r="AC54" s="66"/>
      <c r="AD54" s="66"/>
      <c r="AE54" s="65"/>
    </row>
    <row r="55" spans="1:34" ht="13.5" customHeight="1" x14ac:dyDescent="0.15">
      <c r="A55" s="73" t="s">
        <v>776</v>
      </c>
      <c r="B55" s="75" t="s">
        <v>777</v>
      </c>
      <c r="C55" s="66" t="s">
        <v>376</v>
      </c>
      <c r="D55" s="68" t="s">
        <v>23</v>
      </c>
      <c r="E55" s="68">
        <v>240</v>
      </c>
      <c r="F55" s="68">
        <v>210</v>
      </c>
      <c r="G55" s="202"/>
      <c r="H55" s="202"/>
      <c r="I55" s="202"/>
      <c r="J55" s="69">
        <v>240</v>
      </c>
      <c r="K55" s="69" t="s">
        <v>1207</v>
      </c>
      <c r="L55" s="60" t="s">
        <v>809</v>
      </c>
      <c r="M55" s="68" t="s">
        <v>808</v>
      </c>
      <c r="N55" s="69" t="s">
        <v>105</v>
      </c>
      <c r="O55" s="68">
        <v>2019</v>
      </c>
      <c r="P55" s="68">
        <v>2039</v>
      </c>
      <c r="Q55" s="95" t="s">
        <v>280</v>
      </c>
      <c r="R55" s="95"/>
      <c r="S55" s="66" t="s">
        <v>382</v>
      </c>
      <c r="T55" s="66" t="s">
        <v>387</v>
      </c>
      <c r="U55" s="254" t="s">
        <v>382</v>
      </c>
      <c r="V55" s="59" t="s">
        <v>896</v>
      </c>
      <c r="W55" s="59" t="s">
        <v>896</v>
      </c>
      <c r="X55" s="255" t="s">
        <v>164</v>
      </c>
      <c r="Y55" s="66"/>
      <c r="Z55" s="66"/>
      <c r="AA55" s="66"/>
      <c r="AB55" s="66"/>
      <c r="AC55" s="66"/>
      <c r="AD55" s="66"/>
      <c r="AE55" s="75" t="s">
        <v>807</v>
      </c>
    </row>
    <row r="56" spans="1:34" x14ac:dyDescent="0.15">
      <c r="A56" s="73" t="s">
        <v>452</v>
      </c>
      <c r="B56" s="81" t="s">
        <v>449</v>
      </c>
      <c r="C56" s="66" t="s">
        <v>375</v>
      </c>
      <c r="D56" s="68" t="s">
        <v>23</v>
      </c>
      <c r="E56" s="68">
        <v>510</v>
      </c>
      <c r="F56" s="68">
        <v>440</v>
      </c>
      <c r="G56" s="202"/>
      <c r="H56" s="202"/>
      <c r="I56" s="202"/>
      <c r="J56" s="69">
        <v>1575</v>
      </c>
      <c r="K56" s="69" t="s">
        <v>1208</v>
      </c>
      <c r="L56" s="68" t="s">
        <v>428</v>
      </c>
      <c r="M56" s="68" t="s">
        <v>460</v>
      </c>
      <c r="N56" s="69" t="s">
        <v>105</v>
      </c>
      <c r="O56" s="108">
        <v>2017</v>
      </c>
      <c r="P56" s="108">
        <v>2037</v>
      </c>
      <c r="Q56" s="66" t="s">
        <v>280</v>
      </c>
      <c r="R56" s="66"/>
      <c r="S56" s="66" t="s">
        <v>382</v>
      </c>
      <c r="T56" s="66" t="s">
        <v>387</v>
      </c>
      <c r="U56" s="254" t="s">
        <v>382</v>
      </c>
      <c r="V56" s="66" t="s">
        <v>578</v>
      </c>
      <c r="W56" s="66" t="s">
        <v>691</v>
      </c>
      <c r="X56" s="69" t="s">
        <v>164</v>
      </c>
      <c r="Y56" s="66"/>
      <c r="Z56" s="66"/>
      <c r="AA56" s="66"/>
      <c r="AB56" s="66"/>
      <c r="AC56" s="66"/>
      <c r="AD56" s="66"/>
      <c r="AE56" s="66"/>
    </row>
    <row r="57" spans="1:34" x14ac:dyDescent="0.15">
      <c r="A57" s="73" t="s">
        <v>453</v>
      </c>
      <c r="B57" s="81" t="s">
        <v>450</v>
      </c>
      <c r="C57" s="66" t="s">
        <v>375</v>
      </c>
      <c r="D57" s="68" t="s">
        <v>23</v>
      </c>
      <c r="E57" s="68">
        <v>510</v>
      </c>
      <c r="F57" s="68">
        <v>440</v>
      </c>
      <c r="G57" s="202"/>
      <c r="H57" s="202"/>
      <c r="I57" s="202"/>
      <c r="J57" s="69">
        <v>1575</v>
      </c>
      <c r="K57" s="69" t="s">
        <v>1208</v>
      </c>
      <c r="L57" s="68" t="s">
        <v>428</v>
      </c>
      <c r="M57" s="68" t="s">
        <v>461</v>
      </c>
      <c r="N57" s="69" t="s">
        <v>105</v>
      </c>
      <c r="O57" s="108">
        <v>2017</v>
      </c>
      <c r="P57" s="108">
        <v>2037</v>
      </c>
      <c r="Q57" s="66" t="s">
        <v>280</v>
      </c>
      <c r="R57" s="66"/>
      <c r="S57" s="66" t="s">
        <v>382</v>
      </c>
      <c r="T57" s="66" t="s">
        <v>387</v>
      </c>
      <c r="U57" s="254" t="s">
        <v>382</v>
      </c>
      <c r="V57" s="66" t="s">
        <v>689</v>
      </c>
      <c r="W57" s="66" t="s">
        <v>692</v>
      </c>
      <c r="X57" s="69" t="s">
        <v>164</v>
      </c>
      <c r="Y57" s="66"/>
      <c r="Z57" s="66"/>
      <c r="AA57" s="66"/>
      <c r="AB57" s="66"/>
      <c r="AC57" s="66"/>
      <c r="AD57" s="66"/>
      <c r="AE57" s="66"/>
    </row>
    <row r="58" spans="1:34" x14ac:dyDescent="0.15">
      <c r="A58" s="73" t="s">
        <v>454</v>
      </c>
      <c r="B58" s="81" t="s">
        <v>451</v>
      </c>
      <c r="C58" s="66" t="s">
        <v>375</v>
      </c>
      <c r="D58" s="68" t="s">
        <v>23</v>
      </c>
      <c r="E58" s="68">
        <v>510</v>
      </c>
      <c r="F58" s="68">
        <v>440</v>
      </c>
      <c r="G58" s="202"/>
      <c r="H58" s="202"/>
      <c r="I58" s="202"/>
      <c r="J58" s="69">
        <v>1575</v>
      </c>
      <c r="K58" s="69" t="s">
        <v>1208</v>
      </c>
      <c r="L58" s="68" t="s">
        <v>428</v>
      </c>
      <c r="M58" s="68" t="s">
        <v>462</v>
      </c>
      <c r="N58" s="69" t="s">
        <v>105</v>
      </c>
      <c r="O58" s="108">
        <v>2017</v>
      </c>
      <c r="P58" s="108">
        <v>2037</v>
      </c>
      <c r="Q58" s="66" t="s">
        <v>280</v>
      </c>
      <c r="R58" s="66"/>
      <c r="S58" s="66" t="s">
        <v>382</v>
      </c>
      <c r="T58" s="66" t="s">
        <v>387</v>
      </c>
      <c r="U58" s="254" t="s">
        <v>382</v>
      </c>
      <c r="V58" s="66" t="s">
        <v>690</v>
      </c>
      <c r="W58" s="66" t="s">
        <v>693</v>
      </c>
      <c r="X58" s="69" t="s">
        <v>164</v>
      </c>
      <c r="Y58" s="66"/>
      <c r="Z58" s="66"/>
      <c r="AA58" s="66"/>
      <c r="AB58" s="66"/>
      <c r="AC58" s="66"/>
      <c r="AD58" s="66"/>
      <c r="AE58" s="66"/>
    </row>
    <row r="59" spans="1:34" ht="12.75" x14ac:dyDescent="0.2">
      <c r="A59" s="203"/>
      <c r="B59" s="201"/>
      <c r="C59" s="201"/>
      <c r="D59" s="201"/>
      <c r="E59" s="201"/>
      <c r="F59" s="202"/>
      <c r="G59" s="202"/>
      <c r="H59" s="202"/>
      <c r="I59" s="202"/>
      <c r="J59" s="204"/>
      <c r="K59" s="204"/>
      <c r="L59" s="202"/>
      <c r="M59" s="202"/>
      <c r="N59" s="62"/>
      <c r="O59" s="205"/>
      <c r="P59" s="205"/>
      <c r="Q59" s="206"/>
      <c r="R59" s="206"/>
      <c r="Y59" s="59"/>
      <c r="AD59" s="61"/>
      <c r="AE59" s="62"/>
      <c r="AF59" s="207"/>
    </row>
    <row r="61" spans="1:34" x14ac:dyDescent="0.15">
      <c r="A61" s="46" t="s">
        <v>954</v>
      </c>
      <c r="B61" s="46" t="s">
        <v>953</v>
      </c>
      <c r="C61" s="46" t="s">
        <v>952</v>
      </c>
      <c r="D61" s="46" t="s">
        <v>162</v>
      </c>
      <c r="E61" s="46" t="s">
        <v>1005</v>
      </c>
      <c r="K61" s="291"/>
      <c r="L61" s="407" t="s">
        <v>1220</v>
      </c>
      <c r="M61" s="407"/>
      <c r="N61" s="407"/>
      <c r="O61" s="59"/>
      <c r="P61" s="59"/>
      <c r="T61" s="264" t="s">
        <v>1100</v>
      </c>
      <c r="U61" s="264"/>
      <c r="V61" s="264"/>
      <c r="W61" s="264"/>
      <c r="X61" s="117" t="s">
        <v>1101</v>
      </c>
      <c r="Y61" s="59"/>
    </row>
    <row r="62" spans="1:34" ht="12.75" customHeight="1" x14ac:dyDescent="0.2">
      <c r="A62" s="41" t="s">
        <v>696</v>
      </c>
      <c r="B62" s="133" t="s">
        <v>988</v>
      </c>
      <c r="C62" s="8"/>
      <c r="D62" s="15">
        <v>2020</v>
      </c>
      <c r="E62" s="186" t="s">
        <v>1218</v>
      </c>
      <c r="K62" s="147"/>
      <c r="L62" s="407"/>
      <c r="M62" s="407"/>
      <c r="N62" s="407"/>
      <c r="O62" s="214"/>
      <c r="P62" s="59"/>
      <c r="T62" s="285">
        <v>1</v>
      </c>
      <c r="U62" s="286" t="s">
        <v>1124</v>
      </c>
      <c r="V62" s="95"/>
      <c r="W62" s="76"/>
      <c r="X62" s="14" t="s">
        <v>1083</v>
      </c>
      <c r="Y62" s="59"/>
    </row>
    <row r="63" spans="1:34" ht="12.75" customHeight="1" x14ac:dyDescent="0.15">
      <c r="A63" s="41" t="s">
        <v>696</v>
      </c>
      <c r="B63" s="133" t="s">
        <v>989</v>
      </c>
      <c r="C63" s="8"/>
      <c r="D63" s="15">
        <v>2020</v>
      </c>
      <c r="E63" s="186" t="s">
        <v>1218</v>
      </c>
      <c r="K63" s="147"/>
      <c r="L63" s="407"/>
      <c r="M63" s="407"/>
      <c r="N63" s="407"/>
      <c r="O63" s="59"/>
      <c r="P63" s="59"/>
      <c r="T63" s="218">
        <v>2</v>
      </c>
      <c r="U63" s="41" t="s">
        <v>1125</v>
      </c>
      <c r="V63" s="221"/>
      <c r="W63" s="76"/>
      <c r="X63" s="14" t="s">
        <v>1083</v>
      </c>
      <c r="Y63" s="59"/>
      <c r="AB63" s="61"/>
      <c r="AC63" s="61"/>
      <c r="AD63" s="61"/>
      <c r="AE63" s="61"/>
      <c r="AF63" s="61"/>
      <c r="AG63" s="61"/>
      <c r="AH63" s="61"/>
    </row>
    <row r="64" spans="1:34" x14ac:dyDescent="0.15">
      <c r="A64" s="41" t="s">
        <v>696</v>
      </c>
      <c r="B64" s="133" t="s">
        <v>990</v>
      </c>
      <c r="C64" s="8"/>
      <c r="D64" s="15">
        <v>2020</v>
      </c>
      <c r="E64" s="186" t="s">
        <v>1218</v>
      </c>
      <c r="K64" s="147"/>
      <c r="L64" s="407"/>
      <c r="M64" s="407"/>
      <c r="N64" s="407"/>
      <c r="O64" s="59"/>
      <c r="P64" s="59"/>
      <c r="T64" s="218">
        <v>3</v>
      </c>
      <c r="U64" s="41" t="s">
        <v>1126</v>
      </c>
      <c r="V64" s="221"/>
      <c r="W64" s="76"/>
      <c r="X64" s="14" t="s">
        <v>1083</v>
      </c>
      <c r="Y64" s="59"/>
      <c r="AB64" s="61"/>
      <c r="AC64" s="61"/>
      <c r="AD64" s="61"/>
      <c r="AE64" s="61"/>
      <c r="AF64" s="61"/>
      <c r="AG64" s="61"/>
      <c r="AH64" s="61"/>
    </row>
    <row r="65" spans="1:34" ht="12.75" x14ac:dyDescent="0.2">
      <c r="A65" s="41" t="s">
        <v>696</v>
      </c>
      <c r="B65" s="133" t="s">
        <v>991</v>
      </c>
      <c r="C65" s="8"/>
      <c r="D65" s="15">
        <v>2020</v>
      </c>
      <c r="E65" s="186" t="s">
        <v>1218</v>
      </c>
      <c r="K65" s="147"/>
      <c r="L65" s="407"/>
      <c r="M65" s="407"/>
      <c r="N65" s="407"/>
      <c r="O65" s="59"/>
      <c r="P65" s="59"/>
      <c r="T65" s="218">
        <v>4</v>
      </c>
      <c r="U65" s="41" t="s">
        <v>1127</v>
      </c>
      <c r="V65" s="287"/>
      <c r="W65" s="76"/>
      <c r="X65" s="14" t="s">
        <v>1083</v>
      </c>
      <c r="Y65" s="59"/>
      <c r="AB65" s="228"/>
      <c r="AC65" s="228"/>
      <c r="AD65" s="202"/>
      <c r="AE65" s="62"/>
      <c r="AF65" s="62"/>
      <c r="AG65" s="62"/>
      <c r="AH65" s="201"/>
    </row>
    <row r="66" spans="1:34" ht="12.75" x14ac:dyDescent="0.2">
      <c r="A66" s="41" t="s">
        <v>696</v>
      </c>
      <c r="B66" s="133" t="s">
        <v>992</v>
      </c>
      <c r="C66" s="8"/>
      <c r="D66" s="15">
        <v>2020</v>
      </c>
      <c r="E66" s="186" t="s">
        <v>1218</v>
      </c>
      <c r="K66" s="147"/>
      <c r="L66" s="407"/>
      <c r="M66" s="407"/>
      <c r="N66" s="407"/>
      <c r="O66" s="59"/>
      <c r="P66" s="59"/>
      <c r="T66" s="218">
        <v>5</v>
      </c>
      <c r="U66" s="41" t="s">
        <v>1128</v>
      </c>
      <c r="V66" s="287"/>
      <c r="W66" s="76"/>
      <c r="X66" s="14" t="s">
        <v>1083</v>
      </c>
      <c r="Y66" s="59"/>
      <c r="AB66" s="228"/>
      <c r="AC66" s="228"/>
      <c r="AD66" s="202"/>
      <c r="AE66" s="62"/>
      <c r="AF66" s="62"/>
      <c r="AG66" s="62"/>
      <c r="AH66" s="201"/>
    </row>
    <row r="67" spans="1:34" ht="12.75" x14ac:dyDescent="0.2">
      <c r="A67" s="41" t="s">
        <v>696</v>
      </c>
      <c r="B67" s="133" t="s">
        <v>993</v>
      </c>
      <c r="C67" s="8"/>
      <c r="D67" s="15">
        <v>2020</v>
      </c>
      <c r="E67" s="186" t="s">
        <v>1218</v>
      </c>
      <c r="K67" s="147"/>
      <c r="L67" s="407"/>
      <c r="M67" s="407"/>
      <c r="N67" s="407"/>
      <c r="O67" s="59"/>
      <c r="P67" s="59"/>
      <c r="T67" s="218">
        <v>6</v>
      </c>
      <c r="U67" s="41" t="s">
        <v>1129</v>
      </c>
      <c r="V67" s="287"/>
      <c r="W67" s="76"/>
      <c r="X67" s="14" t="s">
        <v>1083</v>
      </c>
      <c r="Y67" s="59"/>
      <c r="AB67" s="228"/>
      <c r="AC67" s="228"/>
      <c r="AD67" s="202"/>
      <c r="AE67" s="62"/>
      <c r="AF67" s="62"/>
      <c r="AG67" s="62"/>
      <c r="AH67" s="201"/>
    </row>
    <row r="68" spans="1:34" ht="12.75" x14ac:dyDescent="0.2">
      <c r="A68" s="41" t="s">
        <v>696</v>
      </c>
      <c r="B68" s="133" t="s">
        <v>994</v>
      </c>
      <c r="C68" s="8"/>
      <c r="D68" s="15">
        <v>2020</v>
      </c>
      <c r="E68" s="186" t="s">
        <v>1218</v>
      </c>
      <c r="K68" s="147"/>
      <c r="L68" s="407"/>
      <c r="M68" s="407"/>
      <c r="N68" s="407"/>
      <c r="O68" s="59"/>
      <c r="P68" s="59"/>
      <c r="T68" s="218">
        <v>7</v>
      </c>
      <c r="U68" s="41" t="s">
        <v>1130</v>
      </c>
      <c r="V68" s="287"/>
      <c r="W68" s="76"/>
      <c r="X68" s="14" t="s">
        <v>1083</v>
      </c>
      <c r="Y68" s="59"/>
      <c r="AB68" s="228"/>
      <c r="AC68" s="228"/>
      <c r="AD68" s="202"/>
      <c r="AE68" s="227"/>
      <c r="AF68" s="227"/>
      <c r="AG68" s="227"/>
      <c r="AH68" s="201"/>
    </row>
    <row r="69" spans="1:34" x14ac:dyDescent="0.15">
      <c r="A69" s="41" t="s">
        <v>696</v>
      </c>
      <c r="B69" s="133" t="s">
        <v>995</v>
      </c>
      <c r="C69" s="8"/>
      <c r="D69" s="15">
        <v>2020</v>
      </c>
      <c r="E69" s="186" t="s">
        <v>1218</v>
      </c>
      <c r="K69" s="147"/>
      <c r="L69" s="407"/>
      <c r="M69" s="407"/>
      <c r="N69" s="407"/>
      <c r="O69" s="59"/>
      <c r="P69" s="59"/>
      <c r="T69" s="218">
        <v>8</v>
      </c>
      <c r="U69" s="251" t="s">
        <v>1131</v>
      </c>
      <c r="V69" s="95"/>
      <c r="W69" s="76"/>
      <c r="X69" s="14" t="s">
        <v>1083</v>
      </c>
      <c r="AB69" s="61"/>
      <c r="AC69" s="61"/>
      <c r="AD69" s="61"/>
      <c r="AE69" s="61"/>
      <c r="AF69" s="61"/>
      <c r="AG69" s="61"/>
      <c r="AH69" s="61"/>
    </row>
    <row r="70" spans="1:34" x14ac:dyDescent="0.15">
      <c r="A70" s="41" t="s">
        <v>696</v>
      </c>
      <c r="B70" s="133" t="s">
        <v>996</v>
      </c>
      <c r="C70" s="8"/>
      <c r="D70" s="15">
        <v>2020</v>
      </c>
      <c r="E70" s="186" t="s">
        <v>1218</v>
      </c>
      <c r="T70" s="218">
        <v>9</v>
      </c>
      <c r="U70" s="251" t="s">
        <v>1132</v>
      </c>
      <c r="V70" s="95"/>
      <c r="W70" s="76"/>
      <c r="X70" s="14" t="s">
        <v>1083</v>
      </c>
      <c r="AB70" s="61"/>
      <c r="AC70" s="61"/>
      <c r="AD70" s="61"/>
      <c r="AE70" s="61"/>
      <c r="AF70" s="61"/>
      <c r="AG70" s="61"/>
      <c r="AH70" s="61"/>
    </row>
    <row r="71" spans="1:34" ht="12.75" x14ac:dyDescent="0.2">
      <c r="A71" s="41" t="s">
        <v>696</v>
      </c>
      <c r="B71" s="133" t="s">
        <v>997</v>
      </c>
      <c r="C71" s="8"/>
      <c r="D71" s="15">
        <v>2020</v>
      </c>
      <c r="E71" s="186" t="s">
        <v>1218</v>
      </c>
      <c r="T71" s="218">
        <v>10</v>
      </c>
      <c r="U71" s="41" t="s">
        <v>1136</v>
      </c>
      <c r="V71" s="287"/>
      <c r="W71" s="76"/>
      <c r="X71" s="14" t="s">
        <v>1084</v>
      </c>
      <c r="AB71" s="61"/>
      <c r="AC71" s="61"/>
      <c r="AD71" s="61"/>
      <c r="AE71" s="61"/>
      <c r="AF71" s="61"/>
      <c r="AG71" s="61"/>
      <c r="AH71" s="61"/>
    </row>
    <row r="72" spans="1:34" x14ac:dyDescent="0.15">
      <c r="A72" s="41" t="s">
        <v>696</v>
      </c>
      <c r="B72" s="133" t="s">
        <v>998</v>
      </c>
      <c r="C72" s="8"/>
      <c r="D72" s="15">
        <v>2020</v>
      </c>
      <c r="E72" s="186" t="s">
        <v>1218</v>
      </c>
      <c r="J72" s="262"/>
      <c r="K72" s="262"/>
      <c r="T72" s="230" t="s">
        <v>1135</v>
      </c>
      <c r="U72" s="231"/>
      <c r="V72" s="231"/>
      <c r="W72" s="231"/>
      <c r="X72" s="229" t="s">
        <v>1101</v>
      </c>
      <c r="AB72" s="61"/>
      <c r="AC72" s="61"/>
      <c r="AD72" s="61"/>
      <c r="AE72" s="61"/>
      <c r="AF72" s="61"/>
      <c r="AG72" s="61"/>
      <c r="AH72" s="61"/>
    </row>
    <row r="73" spans="1:34" x14ac:dyDescent="0.15">
      <c r="A73" s="41" t="s">
        <v>696</v>
      </c>
      <c r="B73" s="133" t="s">
        <v>999</v>
      </c>
      <c r="C73" s="8"/>
      <c r="D73" s="15">
        <v>2020</v>
      </c>
      <c r="E73" s="186" t="s">
        <v>1218</v>
      </c>
      <c r="J73" s="263"/>
      <c r="K73" s="263"/>
      <c r="T73" s="66">
        <v>11</v>
      </c>
      <c r="U73" s="78" t="s">
        <v>1133</v>
      </c>
      <c r="V73" s="66"/>
      <c r="W73" s="76"/>
      <c r="X73" s="69" t="s">
        <v>1083</v>
      </c>
      <c r="Y73" s="201"/>
      <c r="AB73" s="61"/>
      <c r="AC73" s="61"/>
      <c r="AD73" s="61"/>
      <c r="AE73" s="61"/>
      <c r="AF73" s="61"/>
      <c r="AG73" s="61"/>
      <c r="AH73" s="61"/>
    </row>
    <row r="74" spans="1:34" x14ac:dyDescent="0.15">
      <c r="A74" s="41" t="s">
        <v>696</v>
      </c>
      <c r="B74" s="133" t="s">
        <v>1000</v>
      </c>
      <c r="C74" s="8"/>
      <c r="D74" s="15">
        <v>2020</v>
      </c>
      <c r="E74" s="186" t="s">
        <v>1218</v>
      </c>
      <c r="J74" s="263"/>
      <c r="K74" s="263"/>
      <c r="Q74" s="224"/>
      <c r="R74" s="224"/>
      <c r="S74" s="61"/>
      <c r="T74" s="61"/>
      <c r="U74" s="219"/>
      <c r="X74" s="31"/>
      <c r="Y74" s="201"/>
      <c r="AB74" s="61"/>
      <c r="AC74" s="61"/>
      <c r="AD74" s="61"/>
      <c r="AE74" s="61"/>
      <c r="AF74" s="61"/>
      <c r="AG74" s="61"/>
      <c r="AH74" s="61"/>
    </row>
    <row r="75" spans="1:34" x14ac:dyDescent="0.15">
      <c r="A75" s="41" t="s">
        <v>696</v>
      </c>
      <c r="B75" s="133" t="s">
        <v>1001</v>
      </c>
      <c r="C75" s="8"/>
      <c r="D75" s="15">
        <v>2020</v>
      </c>
      <c r="E75" s="186" t="s">
        <v>1004</v>
      </c>
      <c r="J75" s="263"/>
      <c r="K75" s="263"/>
      <c r="AB75" s="61"/>
      <c r="AC75" s="61"/>
      <c r="AD75" s="61"/>
      <c r="AE75" s="61"/>
      <c r="AF75" s="61"/>
      <c r="AG75" s="61"/>
      <c r="AH75" s="61"/>
    </row>
    <row r="76" spans="1:34" x14ac:dyDescent="0.15">
      <c r="A76" s="41" t="s">
        <v>696</v>
      </c>
      <c r="B76" s="133" t="s">
        <v>1002</v>
      </c>
      <c r="C76" s="8"/>
      <c r="D76" s="15">
        <v>2020</v>
      </c>
      <c r="E76" s="186" t="s">
        <v>1004</v>
      </c>
      <c r="J76" s="263"/>
      <c r="K76" s="263"/>
      <c r="AB76" s="61"/>
      <c r="AC76" s="61"/>
      <c r="AD76" s="61"/>
      <c r="AE76" s="61"/>
      <c r="AF76" s="61"/>
      <c r="AG76" s="61"/>
      <c r="AH76" s="61"/>
    </row>
    <row r="77" spans="1:34" x14ac:dyDescent="0.15">
      <c r="A77" s="41" t="s">
        <v>696</v>
      </c>
      <c r="B77" s="133" t="s">
        <v>1003</v>
      </c>
      <c r="C77" s="8"/>
      <c r="D77" s="15">
        <v>2020</v>
      </c>
      <c r="E77" s="186" t="s">
        <v>1004</v>
      </c>
      <c r="AB77" s="61"/>
      <c r="AC77" s="61"/>
      <c r="AD77" s="61"/>
      <c r="AE77" s="61"/>
      <c r="AF77" s="61"/>
      <c r="AG77" s="61"/>
      <c r="AH77" s="61"/>
    </row>
    <row r="78" spans="1:34" x14ac:dyDescent="0.15">
      <c r="A78" s="60"/>
      <c r="B78" s="60"/>
      <c r="C78" s="60"/>
      <c r="E78" s="59"/>
      <c r="AB78" s="61"/>
      <c r="AC78" s="61"/>
      <c r="AD78" s="61"/>
      <c r="AE78" s="61"/>
      <c r="AF78" s="61"/>
      <c r="AG78" s="61"/>
      <c r="AH78" s="61"/>
    </row>
  </sheetData>
  <mergeCells count="18">
    <mergeCell ref="E16:F16"/>
    <mergeCell ref="E17:F17"/>
    <mergeCell ref="Y4:AD4"/>
    <mergeCell ref="L61:N69"/>
    <mergeCell ref="E12:F12"/>
    <mergeCell ref="E15:F15"/>
    <mergeCell ref="E8:F8"/>
    <mergeCell ref="E5:F5"/>
    <mergeCell ref="E6:F6"/>
    <mergeCell ref="E7:F7"/>
    <mergeCell ref="E9:F9"/>
    <mergeCell ref="E10:F10"/>
    <mergeCell ref="E11:F11"/>
    <mergeCell ref="E13:F13"/>
    <mergeCell ref="E18:F18"/>
    <mergeCell ref="E19:F19"/>
    <mergeCell ref="E14:F14"/>
    <mergeCell ref="E20:F20"/>
  </mergeCells>
  <pageMargins left="0.19685039370078741" right="0.19685039370078741" top="0.19685039370078741" bottom="0.19685039370078741" header="0.51181102362204722" footer="0.51181102362204722"/>
  <pageSetup paperSize="8" scale="4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AI46"/>
  <sheetViews>
    <sheetView view="pageBreakPreview" topLeftCell="F7" zoomScale="60" zoomScaleNormal="100" workbookViewId="0">
      <selection activeCell="R6" sqref="R6:R12"/>
    </sheetView>
  </sheetViews>
  <sheetFormatPr defaultColWidth="9.140625" defaultRowHeight="11.25" x14ac:dyDescent="0.2"/>
  <cols>
    <col min="1" max="1" width="15.7109375" style="147" customWidth="1"/>
    <col min="2" max="2" width="14.5703125" style="147" bestFit="1" customWidth="1"/>
    <col min="3" max="3" width="10.7109375" style="147" bestFit="1" customWidth="1"/>
    <col min="4" max="4" width="13.28515625" style="147" customWidth="1"/>
    <col min="5" max="5" width="6" style="147" hidden="1" customWidth="1"/>
    <col min="6" max="6" width="10.7109375" style="147" customWidth="1"/>
    <col min="7" max="7" width="7.7109375" style="147" bestFit="1" customWidth="1"/>
    <col min="8" max="8" width="5.42578125" style="147" hidden="1" customWidth="1"/>
    <col min="9" max="9" width="13.5703125" style="147" hidden="1" customWidth="1"/>
    <col min="10" max="10" width="16.7109375" style="147" hidden="1" customWidth="1"/>
    <col min="11" max="12" width="15.140625" style="152" customWidth="1"/>
    <col min="13" max="13" width="27.28515625" style="147" customWidth="1"/>
    <col min="14" max="14" width="20.140625" style="147" bestFit="1" customWidth="1"/>
    <col min="15" max="15" width="16.7109375" style="152" bestFit="1" customWidth="1"/>
    <col min="16" max="16" width="9.7109375" style="147" bestFit="1" customWidth="1"/>
    <col min="17" max="17" width="17.85546875" style="147" bestFit="1" customWidth="1"/>
    <col min="18" max="18" width="12.42578125" style="147" customWidth="1"/>
    <col min="19" max="19" width="15.85546875" style="147" customWidth="1"/>
    <col min="20" max="20" width="15.140625" style="147" customWidth="1"/>
    <col min="21" max="21" width="27.42578125" style="147" customWidth="1"/>
    <col min="22" max="23" width="12.42578125" style="147" customWidth="1"/>
    <col min="24" max="25" width="24.28515625" style="147" customWidth="1"/>
    <col min="26" max="28" width="13.140625" style="147" customWidth="1"/>
    <col min="29" max="29" width="23.7109375" style="147" bestFit="1" customWidth="1"/>
    <col min="30" max="30" width="23.7109375" style="147" customWidth="1"/>
    <col min="31" max="31" width="14.7109375" style="147" customWidth="1"/>
    <col min="32" max="32" width="24.7109375" style="147" bestFit="1" customWidth="1"/>
    <col min="33" max="16384" width="9.140625" style="147"/>
  </cols>
  <sheetData>
    <row r="1" spans="1:32" ht="18" x14ac:dyDescent="0.25">
      <c r="A1" s="280" t="s">
        <v>402</v>
      </c>
      <c r="B1" s="283"/>
      <c r="C1" s="278"/>
      <c r="F1" s="100"/>
      <c r="G1" s="100"/>
      <c r="H1" s="100"/>
      <c r="I1" s="100"/>
      <c r="J1" s="100"/>
      <c r="K1" s="100"/>
      <c r="L1" s="100"/>
      <c r="M1" s="101" t="s">
        <v>406</v>
      </c>
      <c r="N1" s="99"/>
      <c r="O1" s="178" t="s">
        <v>883</v>
      </c>
      <c r="P1" s="179" t="s">
        <v>884</v>
      </c>
      <c r="Q1" s="179" t="s">
        <v>325</v>
      </c>
      <c r="AF1" s="102">
        <v>44442</v>
      </c>
    </row>
    <row r="2" spans="1:32" ht="15" x14ac:dyDescent="0.2">
      <c r="A2" s="89"/>
      <c r="B2" s="59"/>
      <c r="C2" s="59"/>
      <c r="F2" s="100"/>
      <c r="G2" s="100"/>
      <c r="H2" s="100"/>
      <c r="I2" s="100"/>
      <c r="J2" s="100"/>
      <c r="K2" s="100"/>
      <c r="L2" s="100"/>
      <c r="M2" s="101"/>
      <c r="N2" s="99"/>
      <c r="O2" s="178"/>
      <c r="P2" s="179"/>
      <c r="Q2" s="179"/>
      <c r="AF2" s="102"/>
    </row>
    <row r="3" spans="1:32" ht="18" x14ac:dyDescent="0.25">
      <c r="A3" s="288" t="s">
        <v>347</v>
      </c>
      <c r="B3" s="288"/>
      <c r="C3" s="59"/>
      <c r="F3" s="100"/>
      <c r="G3" s="100"/>
      <c r="H3" s="100"/>
      <c r="I3" s="100"/>
      <c r="J3" s="100"/>
      <c r="K3" s="100"/>
      <c r="L3" s="100"/>
      <c r="M3" s="101"/>
      <c r="N3" s="99"/>
      <c r="O3" s="242" t="s">
        <v>1196</v>
      </c>
      <c r="P3" s="179"/>
      <c r="Q3" s="179"/>
      <c r="AF3" s="102"/>
    </row>
    <row r="4" spans="1:32" ht="15.75" x14ac:dyDescent="0.15">
      <c r="A4" s="142"/>
      <c r="B4" s="103"/>
      <c r="C4" s="104"/>
      <c r="D4" s="104"/>
      <c r="E4" s="104"/>
      <c r="F4" s="104"/>
      <c r="G4" s="104"/>
      <c r="H4" s="104"/>
      <c r="I4" s="104"/>
      <c r="J4" s="104"/>
      <c r="K4" s="104"/>
      <c r="L4" s="104"/>
      <c r="M4" s="105"/>
      <c r="N4" s="99"/>
      <c r="O4" s="100"/>
      <c r="P4" s="106"/>
      <c r="Z4" s="392" t="s">
        <v>1203</v>
      </c>
      <c r="AA4" s="393"/>
      <c r="AB4" s="393"/>
      <c r="AC4" s="393"/>
      <c r="AD4" s="393"/>
      <c r="AE4" s="394"/>
    </row>
    <row r="5" spans="1:32" ht="51" x14ac:dyDescent="0.2">
      <c r="A5" s="83" t="s">
        <v>160</v>
      </c>
      <c r="B5" s="85" t="s">
        <v>368</v>
      </c>
      <c r="C5" s="86" t="s">
        <v>369</v>
      </c>
      <c r="D5" s="85" t="s">
        <v>370</v>
      </c>
      <c r="E5" s="253" t="s">
        <v>907</v>
      </c>
      <c r="F5" s="397" t="s">
        <v>1241</v>
      </c>
      <c r="G5" s="398"/>
      <c r="H5" s="58" t="s">
        <v>1237</v>
      </c>
      <c r="I5" s="259" t="s">
        <v>1233</v>
      </c>
      <c r="J5" s="58" t="s">
        <v>1234</v>
      </c>
      <c r="K5" s="259" t="s">
        <v>1235</v>
      </c>
      <c r="L5" s="258" t="s">
        <v>1217</v>
      </c>
      <c r="M5" s="85" t="s">
        <v>73</v>
      </c>
      <c r="N5" s="115" t="s">
        <v>161</v>
      </c>
      <c r="O5" s="85" t="s">
        <v>371</v>
      </c>
      <c r="P5" s="85" t="s">
        <v>162</v>
      </c>
      <c r="Q5" s="247" t="s">
        <v>1197</v>
      </c>
      <c r="R5" s="326" t="s">
        <v>372</v>
      </c>
      <c r="S5" s="337" t="s">
        <v>1254</v>
      </c>
      <c r="T5" s="326" t="s">
        <v>373</v>
      </c>
      <c r="U5" s="326" t="s">
        <v>374</v>
      </c>
      <c r="V5" s="260" t="s">
        <v>1048</v>
      </c>
      <c r="W5" s="326" t="s">
        <v>470</v>
      </c>
      <c r="X5" s="326" t="s">
        <v>469</v>
      </c>
      <c r="Y5" s="85" t="s">
        <v>163</v>
      </c>
      <c r="Z5" s="261" t="s">
        <v>1198</v>
      </c>
      <c r="AA5" s="261" t="s">
        <v>1199</v>
      </c>
      <c r="AB5" s="261" t="s">
        <v>1200</v>
      </c>
      <c r="AC5" s="261" t="s">
        <v>1201</v>
      </c>
      <c r="AD5" s="261" t="s">
        <v>1202</v>
      </c>
      <c r="AE5" s="261" t="s">
        <v>1431</v>
      </c>
      <c r="AF5" s="82" t="s">
        <v>383</v>
      </c>
    </row>
    <row r="6" spans="1:32" x14ac:dyDescent="0.15">
      <c r="A6" s="139" t="s">
        <v>793</v>
      </c>
      <c r="B6" s="140" t="s">
        <v>795</v>
      </c>
      <c r="C6" s="327" t="s">
        <v>385</v>
      </c>
      <c r="D6" s="71" t="s">
        <v>71</v>
      </c>
      <c r="E6" s="289" t="s">
        <v>906</v>
      </c>
      <c r="F6" s="418">
        <v>7</v>
      </c>
      <c r="G6" s="418"/>
      <c r="H6" s="323">
        <v>3000</v>
      </c>
      <c r="I6" s="69">
        <v>2818</v>
      </c>
      <c r="J6" s="315">
        <f>SUM((F6*1250)+(H6/1000*1330))</f>
        <v>12740</v>
      </c>
      <c r="K6" s="250">
        <f>CEILING(I6+J6,100)</f>
        <v>15600</v>
      </c>
      <c r="L6" s="127"/>
      <c r="M6" s="77" t="s">
        <v>759</v>
      </c>
      <c r="N6" s="141" t="s">
        <v>821</v>
      </c>
      <c r="O6" s="77" t="s">
        <v>325</v>
      </c>
      <c r="P6" s="77">
        <v>2019</v>
      </c>
      <c r="Q6" s="148">
        <f t="shared" ref="Q6" si="0">P6+13</f>
        <v>2032</v>
      </c>
      <c r="R6" s="148" t="s">
        <v>377</v>
      </c>
      <c r="S6" s="43" t="s">
        <v>1432</v>
      </c>
      <c r="T6" s="328" t="s">
        <v>378</v>
      </c>
      <c r="U6" s="328" t="s">
        <v>386</v>
      </c>
      <c r="V6" s="119"/>
      <c r="W6" s="128"/>
      <c r="X6" s="128"/>
      <c r="Y6" s="69" t="s">
        <v>164</v>
      </c>
      <c r="Z6" s="66"/>
      <c r="AA6" s="66"/>
      <c r="AB6" s="66"/>
      <c r="AC6" s="66"/>
      <c r="AD6" s="66"/>
      <c r="AE6" s="66"/>
      <c r="AF6" s="66"/>
    </row>
    <row r="7" spans="1:32" x14ac:dyDescent="0.15">
      <c r="A7" s="139" t="s">
        <v>794</v>
      </c>
      <c r="B7" s="140" t="s">
        <v>796</v>
      </c>
      <c r="C7" s="327" t="s">
        <v>385</v>
      </c>
      <c r="D7" s="71" t="s">
        <v>71</v>
      </c>
      <c r="E7" s="289" t="s">
        <v>906</v>
      </c>
      <c r="F7" s="418">
        <v>9</v>
      </c>
      <c r="G7" s="418"/>
      <c r="H7" s="323">
        <v>3860</v>
      </c>
      <c r="I7" s="69">
        <v>3030</v>
      </c>
      <c r="J7" s="315">
        <f t="shared" ref="J7:J15" si="1">SUM((F7*1250)+(H7/1000*1330))</f>
        <v>16383.8</v>
      </c>
      <c r="K7" s="250">
        <f t="shared" ref="K7:K15" si="2">CEILING(I7+J7,100)</f>
        <v>19500</v>
      </c>
      <c r="L7" s="127"/>
      <c r="M7" s="77" t="s">
        <v>822</v>
      </c>
      <c r="N7" s="141" t="s">
        <v>802</v>
      </c>
      <c r="O7" s="77" t="s">
        <v>325</v>
      </c>
      <c r="P7" s="77">
        <v>2019</v>
      </c>
      <c r="Q7" s="148">
        <f t="shared" ref="Q7:Q15" si="3">P7+13</f>
        <v>2032</v>
      </c>
      <c r="R7" s="226" t="s">
        <v>377</v>
      </c>
      <c r="S7" s="43" t="s">
        <v>1432</v>
      </c>
      <c r="T7" s="328" t="s">
        <v>378</v>
      </c>
      <c r="U7" s="328" t="s">
        <v>386</v>
      </c>
      <c r="V7" s="119"/>
      <c r="W7" s="128"/>
      <c r="X7" s="128"/>
      <c r="Y7" s="69" t="s">
        <v>164</v>
      </c>
      <c r="Z7" s="66"/>
      <c r="AA7" s="66"/>
      <c r="AB7" s="66"/>
      <c r="AC7" s="66"/>
      <c r="AD7" s="66"/>
      <c r="AE7" s="66"/>
      <c r="AF7" s="66"/>
    </row>
    <row r="8" spans="1:32" x14ac:dyDescent="0.15">
      <c r="A8" s="73" t="s">
        <v>326</v>
      </c>
      <c r="B8" s="329">
        <v>38</v>
      </c>
      <c r="C8" s="327" t="s">
        <v>385</v>
      </c>
      <c r="D8" s="71" t="s">
        <v>71</v>
      </c>
      <c r="E8" s="323"/>
      <c r="F8" s="418">
        <v>7</v>
      </c>
      <c r="G8" s="418"/>
      <c r="H8" s="323">
        <v>3000</v>
      </c>
      <c r="I8" s="71">
        <v>2660</v>
      </c>
      <c r="J8" s="315">
        <f t="shared" si="1"/>
        <v>12740</v>
      </c>
      <c r="K8" s="250">
        <f t="shared" si="2"/>
        <v>15400</v>
      </c>
      <c r="L8" s="127"/>
      <c r="M8" s="330" t="s">
        <v>911</v>
      </c>
      <c r="N8" s="70">
        <v>38670200</v>
      </c>
      <c r="O8" s="323" t="s">
        <v>325</v>
      </c>
      <c r="P8" s="71">
        <v>2012</v>
      </c>
      <c r="Q8" s="149">
        <f t="shared" si="3"/>
        <v>2025</v>
      </c>
      <c r="R8" s="116" t="s">
        <v>377</v>
      </c>
      <c r="S8" s="43" t="s">
        <v>1432</v>
      </c>
      <c r="T8" s="328" t="s">
        <v>378</v>
      </c>
      <c r="U8" s="250" t="s">
        <v>1252</v>
      </c>
      <c r="V8" s="119"/>
      <c r="W8" s="128"/>
      <c r="X8" s="128"/>
      <c r="Y8" s="69" t="s">
        <v>143</v>
      </c>
      <c r="Z8" s="66"/>
      <c r="AA8" s="66"/>
      <c r="AB8" s="66"/>
      <c r="AC8" s="66"/>
      <c r="AD8" s="66"/>
      <c r="AE8" s="66"/>
      <c r="AF8" s="331"/>
    </row>
    <row r="9" spans="1:32" x14ac:dyDescent="0.15">
      <c r="A9" s="73" t="s">
        <v>327</v>
      </c>
      <c r="B9" s="329">
        <v>120</v>
      </c>
      <c r="C9" s="327" t="s">
        <v>385</v>
      </c>
      <c r="D9" s="71" t="s">
        <v>71</v>
      </c>
      <c r="E9" s="323"/>
      <c r="F9" s="418">
        <v>7</v>
      </c>
      <c r="G9" s="418"/>
      <c r="H9" s="323">
        <v>3000</v>
      </c>
      <c r="I9" s="332">
        <v>2660</v>
      </c>
      <c r="J9" s="315">
        <f t="shared" si="1"/>
        <v>12740</v>
      </c>
      <c r="K9" s="250">
        <f t="shared" si="2"/>
        <v>15400</v>
      </c>
      <c r="L9" s="127"/>
      <c r="M9" s="330" t="s">
        <v>911</v>
      </c>
      <c r="N9" s="70">
        <v>38670201</v>
      </c>
      <c r="O9" s="323" t="s">
        <v>325</v>
      </c>
      <c r="P9" s="71">
        <v>2012</v>
      </c>
      <c r="Q9" s="149">
        <f t="shared" si="3"/>
        <v>2025</v>
      </c>
      <c r="R9" s="116" t="s">
        <v>377</v>
      </c>
      <c r="S9" s="43" t="s">
        <v>1432</v>
      </c>
      <c r="T9" s="328" t="s">
        <v>378</v>
      </c>
      <c r="U9" s="250" t="s">
        <v>1252</v>
      </c>
      <c r="V9" s="119"/>
      <c r="W9" s="128"/>
      <c r="X9" s="128"/>
      <c r="Y9" s="69" t="s">
        <v>143</v>
      </c>
      <c r="Z9" s="66"/>
      <c r="AA9" s="66"/>
      <c r="AB9" s="66"/>
      <c r="AC9" s="66"/>
      <c r="AD9" s="66"/>
      <c r="AE9" s="66"/>
      <c r="AF9" s="331"/>
    </row>
    <row r="10" spans="1:32" x14ac:dyDescent="0.15">
      <c r="A10" s="73" t="s">
        <v>328</v>
      </c>
      <c r="B10" s="329">
        <v>121</v>
      </c>
      <c r="C10" s="327" t="s">
        <v>385</v>
      </c>
      <c r="D10" s="71" t="s">
        <v>71</v>
      </c>
      <c r="E10" s="323"/>
      <c r="F10" s="418">
        <v>7</v>
      </c>
      <c r="G10" s="418"/>
      <c r="H10" s="323">
        <v>3000</v>
      </c>
      <c r="I10" s="332">
        <v>2660</v>
      </c>
      <c r="J10" s="315">
        <f t="shared" si="1"/>
        <v>12740</v>
      </c>
      <c r="K10" s="250">
        <f t="shared" si="2"/>
        <v>15400</v>
      </c>
      <c r="L10" s="127"/>
      <c r="M10" s="330" t="s">
        <v>911</v>
      </c>
      <c r="N10" s="70">
        <v>38670202</v>
      </c>
      <c r="O10" s="323" t="s">
        <v>325</v>
      </c>
      <c r="P10" s="71">
        <v>2012</v>
      </c>
      <c r="Q10" s="149">
        <f t="shared" si="3"/>
        <v>2025</v>
      </c>
      <c r="R10" s="116" t="s">
        <v>377</v>
      </c>
      <c r="S10" s="43" t="s">
        <v>1432</v>
      </c>
      <c r="T10" s="328" t="s">
        <v>378</v>
      </c>
      <c r="U10" s="250" t="s">
        <v>1252</v>
      </c>
      <c r="V10" s="119"/>
      <c r="W10" s="128"/>
      <c r="X10" s="128"/>
      <c r="Y10" s="69" t="s">
        <v>143</v>
      </c>
      <c r="Z10" s="66"/>
      <c r="AA10" s="66"/>
      <c r="AB10" s="66"/>
      <c r="AC10" s="66"/>
      <c r="AD10" s="66"/>
      <c r="AE10" s="66"/>
      <c r="AF10" s="331"/>
    </row>
    <row r="11" spans="1:32" x14ac:dyDescent="0.15">
      <c r="A11" s="73" t="s">
        <v>329</v>
      </c>
      <c r="B11" s="329">
        <v>122</v>
      </c>
      <c r="C11" s="327" t="s">
        <v>385</v>
      </c>
      <c r="D11" s="71" t="s">
        <v>71</v>
      </c>
      <c r="E11" s="323"/>
      <c r="F11" s="418">
        <v>7</v>
      </c>
      <c r="G11" s="418"/>
      <c r="H11" s="323">
        <v>3000</v>
      </c>
      <c r="I11" s="332">
        <v>2660</v>
      </c>
      <c r="J11" s="315">
        <f t="shared" si="1"/>
        <v>12740</v>
      </c>
      <c r="K11" s="250">
        <f t="shared" si="2"/>
        <v>15400</v>
      </c>
      <c r="L11" s="127"/>
      <c r="M11" s="330" t="s">
        <v>911</v>
      </c>
      <c r="N11" s="70">
        <v>38670203</v>
      </c>
      <c r="O11" s="323" t="s">
        <v>325</v>
      </c>
      <c r="P11" s="71">
        <v>2012</v>
      </c>
      <c r="Q11" s="149">
        <f t="shared" si="3"/>
        <v>2025</v>
      </c>
      <c r="R11" s="116" t="s">
        <v>280</v>
      </c>
      <c r="S11" s="43"/>
      <c r="T11" s="328" t="s">
        <v>378</v>
      </c>
      <c r="U11" s="250" t="s">
        <v>1252</v>
      </c>
      <c r="V11" s="119"/>
      <c r="W11" s="128"/>
      <c r="X11" s="128"/>
      <c r="Y11" s="69" t="s">
        <v>143</v>
      </c>
      <c r="Z11" s="66"/>
      <c r="AA11" s="66"/>
      <c r="AB11" s="66"/>
      <c r="AC11" s="66"/>
      <c r="AD11" s="66"/>
      <c r="AE11" s="66"/>
      <c r="AF11" s="331"/>
    </row>
    <row r="12" spans="1:32" x14ac:dyDescent="0.15">
      <c r="A12" s="73" t="s">
        <v>330</v>
      </c>
      <c r="B12" s="329">
        <v>159</v>
      </c>
      <c r="C12" s="327" t="s">
        <v>385</v>
      </c>
      <c r="D12" s="71" t="s">
        <v>71</v>
      </c>
      <c r="E12" s="323"/>
      <c r="F12" s="418">
        <v>7</v>
      </c>
      <c r="G12" s="418"/>
      <c r="H12" s="323">
        <v>3000</v>
      </c>
      <c r="I12" s="332">
        <v>2660</v>
      </c>
      <c r="J12" s="315">
        <f t="shared" si="1"/>
        <v>12740</v>
      </c>
      <c r="K12" s="250">
        <f t="shared" si="2"/>
        <v>15400</v>
      </c>
      <c r="L12" s="127"/>
      <c r="M12" s="330" t="s">
        <v>911</v>
      </c>
      <c r="N12" s="70">
        <v>38670204</v>
      </c>
      <c r="O12" s="323" t="s">
        <v>325</v>
      </c>
      <c r="P12" s="71">
        <v>2012</v>
      </c>
      <c r="Q12" s="149">
        <f t="shared" si="3"/>
        <v>2025</v>
      </c>
      <c r="R12" s="116" t="s">
        <v>280</v>
      </c>
      <c r="S12" s="43"/>
      <c r="T12" s="328" t="s">
        <v>378</v>
      </c>
      <c r="U12" s="250" t="s">
        <v>1252</v>
      </c>
      <c r="V12" s="119"/>
      <c r="W12" s="128"/>
      <c r="X12" s="128"/>
      <c r="Y12" s="69" t="s">
        <v>143</v>
      </c>
      <c r="Z12" s="66"/>
      <c r="AA12" s="66"/>
      <c r="AB12" s="66"/>
      <c r="AC12" s="66"/>
      <c r="AD12" s="66"/>
      <c r="AE12" s="66"/>
      <c r="AF12" s="331"/>
    </row>
    <row r="13" spans="1:32" x14ac:dyDescent="0.15">
      <c r="A13" s="73" t="s">
        <v>331</v>
      </c>
      <c r="B13" s="329">
        <v>184</v>
      </c>
      <c r="C13" s="327" t="s">
        <v>385</v>
      </c>
      <c r="D13" s="71" t="s">
        <v>71</v>
      </c>
      <c r="E13" s="323"/>
      <c r="F13" s="418">
        <v>7</v>
      </c>
      <c r="G13" s="418"/>
      <c r="H13" s="323">
        <v>3000</v>
      </c>
      <c r="I13" s="332">
        <v>2660</v>
      </c>
      <c r="J13" s="315">
        <f t="shared" si="1"/>
        <v>12740</v>
      </c>
      <c r="K13" s="250">
        <f t="shared" si="2"/>
        <v>15400</v>
      </c>
      <c r="L13" s="127"/>
      <c r="M13" s="330" t="s">
        <v>911</v>
      </c>
      <c r="N13" s="70">
        <v>38670205</v>
      </c>
      <c r="O13" s="323" t="s">
        <v>325</v>
      </c>
      <c r="P13" s="71">
        <v>2012</v>
      </c>
      <c r="Q13" s="149">
        <f t="shared" si="3"/>
        <v>2025</v>
      </c>
      <c r="R13" s="116" t="s">
        <v>280</v>
      </c>
      <c r="S13" s="43"/>
      <c r="T13" s="328" t="s">
        <v>378</v>
      </c>
      <c r="U13" s="250" t="s">
        <v>1252</v>
      </c>
      <c r="V13" s="119"/>
      <c r="W13" s="128"/>
      <c r="X13" s="128"/>
      <c r="Y13" s="69" t="s">
        <v>143</v>
      </c>
      <c r="Z13" s="66"/>
      <c r="AA13" s="66"/>
      <c r="AB13" s="66"/>
      <c r="AC13" s="66"/>
      <c r="AD13" s="66"/>
      <c r="AE13" s="66"/>
      <c r="AF13" s="331"/>
    </row>
    <row r="14" spans="1:32" x14ac:dyDescent="0.15">
      <c r="A14" s="73" t="s">
        <v>332</v>
      </c>
      <c r="B14" s="329">
        <v>185</v>
      </c>
      <c r="C14" s="327" t="s">
        <v>385</v>
      </c>
      <c r="D14" s="71" t="s">
        <v>71</v>
      </c>
      <c r="E14" s="323"/>
      <c r="F14" s="418">
        <v>7</v>
      </c>
      <c r="G14" s="418"/>
      <c r="H14" s="323">
        <v>3000</v>
      </c>
      <c r="I14" s="332">
        <v>2660</v>
      </c>
      <c r="J14" s="315">
        <f t="shared" si="1"/>
        <v>12740</v>
      </c>
      <c r="K14" s="250">
        <f t="shared" si="2"/>
        <v>15400</v>
      </c>
      <c r="L14" s="127"/>
      <c r="M14" s="330" t="s">
        <v>911</v>
      </c>
      <c r="N14" s="70">
        <v>38670206</v>
      </c>
      <c r="O14" s="323" t="s">
        <v>325</v>
      </c>
      <c r="P14" s="71">
        <v>2012</v>
      </c>
      <c r="Q14" s="149">
        <f t="shared" si="3"/>
        <v>2025</v>
      </c>
      <c r="R14" s="116" t="s">
        <v>280</v>
      </c>
      <c r="S14" s="43"/>
      <c r="T14" s="328" t="s">
        <v>378</v>
      </c>
      <c r="U14" s="250" t="s">
        <v>1252</v>
      </c>
      <c r="V14" s="119"/>
      <c r="W14" s="128"/>
      <c r="X14" s="128"/>
      <c r="Y14" s="69" t="s">
        <v>143</v>
      </c>
      <c r="Z14" s="66"/>
      <c r="AA14" s="66"/>
      <c r="AB14" s="66"/>
      <c r="AC14" s="66"/>
      <c r="AD14" s="66"/>
      <c r="AE14" s="66"/>
      <c r="AF14" s="331"/>
    </row>
    <row r="15" spans="1:32" s="150" customFormat="1" x14ac:dyDescent="0.15">
      <c r="A15" s="73" t="s">
        <v>408</v>
      </c>
      <c r="B15" s="75" t="s">
        <v>407</v>
      </c>
      <c r="C15" s="327" t="s">
        <v>385</v>
      </c>
      <c r="D15" s="71" t="s">
        <v>71</v>
      </c>
      <c r="E15" s="323"/>
      <c r="F15" s="418">
        <v>7</v>
      </c>
      <c r="G15" s="418"/>
      <c r="H15" s="323">
        <v>3000</v>
      </c>
      <c r="I15" s="71">
        <v>2850</v>
      </c>
      <c r="J15" s="315">
        <f t="shared" si="1"/>
        <v>12740</v>
      </c>
      <c r="K15" s="250">
        <f t="shared" si="2"/>
        <v>15600</v>
      </c>
      <c r="L15" s="127"/>
      <c r="M15" s="68" t="s">
        <v>409</v>
      </c>
      <c r="N15" s="68">
        <v>38670212</v>
      </c>
      <c r="O15" s="323" t="s">
        <v>325</v>
      </c>
      <c r="P15" s="68">
        <v>2014</v>
      </c>
      <c r="Q15" s="68">
        <f t="shared" si="3"/>
        <v>2027</v>
      </c>
      <c r="R15" s="324" t="s">
        <v>377</v>
      </c>
      <c r="S15" s="43" t="s">
        <v>1432</v>
      </c>
      <c r="T15" s="69" t="s">
        <v>378</v>
      </c>
      <c r="U15" s="250" t="s">
        <v>1252</v>
      </c>
      <c r="V15" s="119"/>
      <c r="W15" s="128"/>
      <c r="X15" s="128"/>
      <c r="Y15" s="69" t="s">
        <v>143</v>
      </c>
      <c r="Z15" s="66"/>
      <c r="AA15" s="66"/>
      <c r="AB15" s="66"/>
      <c r="AC15" s="66"/>
      <c r="AD15" s="66"/>
      <c r="AE15" s="66"/>
      <c r="AF15" s="65"/>
    </row>
    <row r="16" spans="1:32" ht="22.5" x14ac:dyDescent="0.15">
      <c r="A16" s="131"/>
      <c r="B16" s="134"/>
      <c r="C16" s="135"/>
      <c r="D16" s="135"/>
      <c r="E16" s="135"/>
      <c r="F16" s="276" t="s">
        <v>241</v>
      </c>
      <c r="G16" s="276" t="s">
        <v>242</v>
      </c>
      <c r="H16" s="276"/>
      <c r="I16" s="276"/>
      <c r="J16" s="276"/>
      <c r="K16" s="257" t="s">
        <v>1205</v>
      </c>
      <c r="L16" s="127"/>
      <c r="M16" s="135"/>
      <c r="N16" s="135"/>
      <c r="O16" s="135"/>
      <c r="P16" s="135"/>
      <c r="Q16" s="136"/>
      <c r="R16" s="136"/>
      <c r="S16" s="136"/>
      <c r="T16" s="136"/>
      <c r="U16" s="135"/>
      <c r="V16" s="136"/>
      <c r="W16" s="136"/>
      <c r="X16" s="136"/>
      <c r="Y16" s="151"/>
      <c r="Z16" s="151"/>
      <c r="AA16" s="151"/>
      <c r="AB16" s="151"/>
      <c r="AC16" s="151"/>
      <c r="AD16" s="151"/>
      <c r="AE16" s="151"/>
      <c r="AF16" s="110"/>
    </row>
    <row r="17" spans="1:32" x14ac:dyDescent="0.15">
      <c r="A17" s="73" t="s">
        <v>779</v>
      </c>
      <c r="B17" s="329" t="s">
        <v>778</v>
      </c>
      <c r="C17" s="327" t="s">
        <v>385</v>
      </c>
      <c r="D17" s="333" t="s">
        <v>72</v>
      </c>
      <c r="E17" s="333"/>
      <c r="F17" s="323">
        <v>510</v>
      </c>
      <c r="G17" s="334">
        <v>442</v>
      </c>
      <c r="K17" s="71">
        <v>1575</v>
      </c>
      <c r="L17" s="323" t="s">
        <v>1208</v>
      </c>
      <c r="M17" s="71" t="s">
        <v>80</v>
      </c>
      <c r="N17" s="70" t="s">
        <v>830</v>
      </c>
      <c r="O17" s="323" t="s">
        <v>325</v>
      </c>
      <c r="P17" s="71">
        <v>2019</v>
      </c>
      <c r="Q17" s="148">
        <v>2039</v>
      </c>
      <c r="R17" s="328" t="s">
        <v>280</v>
      </c>
      <c r="S17" s="328"/>
      <c r="T17" s="136"/>
      <c r="U17" s="328" t="s">
        <v>386</v>
      </c>
      <c r="V17" s="69" t="s">
        <v>382</v>
      </c>
      <c r="W17" s="149" t="s">
        <v>499</v>
      </c>
      <c r="X17" s="152" t="s">
        <v>500</v>
      </c>
      <c r="Y17" s="69" t="s">
        <v>164</v>
      </c>
      <c r="Z17" s="66"/>
      <c r="AA17" s="66"/>
      <c r="AB17" s="66"/>
      <c r="AC17" s="66"/>
      <c r="AD17" s="66"/>
      <c r="AE17" s="66"/>
      <c r="AF17" s="335" t="s">
        <v>987</v>
      </c>
    </row>
    <row r="18" spans="1:32" s="150" customFormat="1" x14ac:dyDescent="0.15">
      <c r="A18" s="73" t="s">
        <v>780</v>
      </c>
      <c r="B18" s="329" t="s">
        <v>781</v>
      </c>
      <c r="C18" s="327" t="s">
        <v>385</v>
      </c>
      <c r="D18" s="333" t="s">
        <v>72</v>
      </c>
      <c r="E18" s="333"/>
      <c r="F18" s="323">
        <v>402</v>
      </c>
      <c r="G18" s="334">
        <v>339</v>
      </c>
      <c r="H18" s="147"/>
      <c r="I18" s="147"/>
      <c r="J18" s="147"/>
      <c r="K18" s="323">
        <v>1125</v>
      </c>
      <c r="L18" s="323" t="s">
        <v>1211</v>
      </c>
      <c r="M18" s="71" t="s">
        <v>348</v>
      </c>
      <c r="N18" s="70" t="s">
        <v>819</v>
      </c>
      <c r="O18" s="323" t="s">
        <v>325</v>
      </c>
      <c r="P18" s="71">
        <v>2019</v>
      </c>
      <c r="Q18" s="148">
        <v>2039</v>
      </c>
      <c r="R18" s="328" t="s">
        <v>280</v>
      </c>
      <c r="S18" s="328"/>
      <c r="T18" s="136"/>
      <c r="U18" s="328" t="s">
        <v>386</v>
      </c>
      <c r="V18" s="69" t="s">
        <v>382</v>
      </c>
      <c r="W18" s="69" t="s">
        <v>831</v>
      </c>
      <c r="X18" s="69" t="s">
        <v>832</v>
      </c>
      <c r="Y18" s="69" t="s">
        <v>164</v>
      </c>
      <c r="Z18" s="66"/>
      <c r="AA18" s="66"/>
      <c r="AB18" s="66"/>
      <c r="AC18" s="66"/>
      <c r="AD18" s="66"/>
      <c r="AE18" s="66"/>
      <c r="AF18" s="66"/>
    </row>
    <row r="19" spans="1:32" s="150" customFormat="1" x14ac:dyDescent="0.15">
      <c r="A19" s="73" t="s">
        <v>783</v>
      </c>
      <c r="B19" s="329" t="s">
        <v>782</v>
      </c>
      <c r="C19" s="327" t="s">
        <v>385</v>
      </c>
      <c r="D19" s="333" t="s">
        <v>72</v>
      </c>
      <c r="E19" s="333"/>
      <c r="F19" s="323">
        <v>402</v>
      </c>
      <c r="G19" s="334">
        <v>339</v>
      </c>
      <c r="H19" s="147"/>
      <c r="I19" s="147"/>
      <c r="J19" s="147"/>
      <c r="K19" s="323">
        <v>1125</v>
      </c>
      <c r="L19" s="323" t="s">
        <v>1211</v>
      </c>
      <c r="M19" s="71" t="s">
        <v>348</v>
      </c>
      <c r="N19" s="70" t="s">
        <v>818</v>
      </c>
      <c r="O19" s="323" t="s">
        <v>325</v>
      </c>
      <c r="P19" s="71">
        <v>2019</v>
      </c>
      <c r="Q19" s="148">
        <v>2039</v>
      </c>
      <c r="R19" s="328" t="s">
        <v>280</v>
      </c>
      <c r="S19" s="328"/>
      <c r="T19" s="136"/>
      <c r="U19" s="328" t="s">
        <v>386</v>
      </c>
      <c r="V19" s="69" t="s">
        <v>382</v>
      </c>
      <c r="W19" s="69" t="s">
        <v>833</v>
      </c>
      <c r="X19" s="69" t="s">
        <v>834</v>
      </c>
      <c r="Y19" s="69" t="s">
        <v>164</v>
      </c>
      <c r="Z19" s="66"/>
      <c r="AA19" s="66"/>
      <c r="AB19" s="66"/>
      <c r="AC19" s="66"/>
      <c r="AD19" s="66"/>
      <c r="AE19" s="66"/>
      <c r="AF19" s="66"/>
    </row>
    <row r="20" spans="1:32" s="150" customFormat="1" x14ac:dyDescent="0.15">
      <c r="A20" s="73" t="s">
        <v>784</v>
      </c>
      <c r="B20" s="329" t="s">
        <v>787</v>
      </c>
      <c r="C20" s="327" t="s">
        <v>385</v>
      </c>
      <c r="D20" s="333" t="s">
        <v>72</v>
      </c>
      <c r="E20" s="333"/>
      <c r="F20" s="323">
        <v>510</v>
      </c>
      <c r="G20" s="334">
        <v>442</v>
      </c>
      <c r="H20" s="147"/>
      <c r="I20" s="147"/>
      <c r="J20" s="147"/>
      <c r="K20" s="323">
        <v>1575</v>
      </c>
      <c r="L20" s="323" t="s">
        <v>1208</v>
      </c>
      <c r="M20" s="71" t="s">
        <v>80</v>
      </c>
      <c r="N20" s="70" t="s">
        <v>820</v>
      </c>
      <c r="O20" s="323" t="s">
        <v>325</v>
      </c>
      <c r="P20" s="71">
        <v>2019</v>
      </c>
      <c r="Q20" s="148">
        <v>2039</v>
      </c>
      <c r="R20" s="328" t="s">
        <v>280</v>
      </c>
      <c r="S20" s="328"/>
      <c r="T20" s="136"/>
      <c r="U20" s="328" t="s">
        <v>386</v>
      </c>
      <c r="V20" s="69" t="s">
        <v>382</v>
      </c>
      <c r="W20" s="69" t="s">
        <v>839</v>
      </c>
      <c r="X20" s="69" t="s">
        <v>840</v>
      </c>
      <c r="Y20" s="69" t="s">
        <v>164</v>
      </c>
      <c r="Z20" s="66"/>
      <c r="AA20" s="66"/>
      <c r="AB20" s="66"/>
      <c r="AC20" s="66"/>
      <c r="AD20" s="66"/>
      <c r="AE20" s="66"/>
      <c r="AF20" s="66"/>
    </row>
    <row r="21" spans="1:32" s="150" customFormat="1" x14ac:dyDescent="0.15">
      <c r="A21" s="73" t="s">
        <v>785</v>
      </c>
      <c r="B21" s="329" t="s">
        <v>788</v>
      </c>
      <c r="C21" s="327" t="s">
        <v>385</v>
      </c>
      <c r="D21" s="333" t="s">
        <v>72</v>
      </c>
      <c r="E21" s="333"/>
      <c r="F21" s="323">
        <v>510</v>
      </c>
      <c r="G21" s="334">
        <v>442</v>
      </c>
      <c r="H21" s="147"/>
      <c r="I21" s="147"/>
      <c r="J21" s="147"/>
      <c r="K21" s="323">
        <v>1575</v>
      </c>
      <c r="L21" s="323" t="s">
        <v>1208</v>
      </c>
      <c r="M21" s="71" t="s">
        <v>80</v>
      </c>
      <c r="N21" s="70" t="s">
        <v>816</v>
      </c>
      <c r="O21" s="323" t="s">
        <v>325</v>
      </c>
      <c r="P21" s="71">
        <v>2019</v>
      </c>
      <c r="Q21" s="148">
        <v>2039</v>
      </c>
      <c r="R21" s="328" t="s">
        <v>280</v>
      </c>
      <c r="S21" s="328"/>
      <c r="T21" s="136"/>
      <c r="U21" s="328" t="s">
        <v>386</v>
      </c>
      <c r="V21" s="69" t="s">
        <v>382</v>
      </c>
      <c r="W21" s="69" t="s">
        <v>1006</v>
      </c>
      <c r="X21" s="69" t="s">
        <v>1007</v>
      </c>
      <c r="Y21" s="69" t="s">
        <v>164</v>
      </c>
      <c r="Z21" s="66"/>
      <c r="AA21" s="66"/>
      <c r="AB21" s="66"/>
      <c r="AC21" s="66"/>
      <c r="AD21" s="66"/>
      <c r="AE21" s="66"/>
      <c r="AF21" s="66"/>
    </row>
    <row r="22" spans="1:32" s="150" customFormat="1" x14ac:dyDescent="0.15">
      <c r="A22" s="73" t="s">
        <v>786</v>
      </c>
      <c r="B22" s="329" t="s">
        <v>789</v>
      </c>
      <c r="C22" s="327" t="s">
        <v>385</v>
      </c>
      <c r="D22" s="333" t="s">
        <v>72</v>
      </c>
      <c r="E22" s="333"/>
      <c r="F22" s="323">
        <v>510</v>
      </c>
      <c r="G22" s="334">
        <v>442</v>
      </c>
      <c r="H22" s="147"/>
      <c r="I22" s="147"/>
      <c r="J22" s="147"/>
      <c r="K22" s="323">
        <v>1575</v>
      </c>
      <c r="L22" s="323" t="s">
        <v>1208</v>
      </c>
      <c r="M22" s="71" t="s">
        <v>80</v>
      </c>
      <c r="N22" s="70" t="s">
        <v>817</v>
      </c>
      <c r="O22" s="323" t="s">
        <v>325</v>
      </c>
      <c r="P22" s="71">
        <v>2019</v>
      </c>
      <c r="Q22" s="148">
        <v>2039</v>
      </c>
      <c r="R22" s="328" t="s">
        <v>280</v>
      </c>
      <c r="S22" s="328"/>
      <c r="T22" s="136"/>
      <c r="U22" s="328" t="s">
        <v>386</v>
      </c>
      <c r="V22" s="69" t="s">
        <v>382</v>
      </c>
      <c r="W22" s="69" t="s">
        <v>841</v>
      </c>
      <c r="X22" s="69" t="s">
        <v>842</v>
      </c>
      <c r="Y22" s="69" t="s">
        <v>164</v>
      </c>
      <c r="Z22" s="66"/>
      <c r="AA22" s="66"/>
      <c r="AB22" s="66"/>
      <c r="AC22" s="66"/>
      <c r="AD22" s="66"/>
      <c r="AE22" s="66"/>
      <c r="AF22" s="66"/>
    </row>
    <row r="23" spans="1:32" s="150" customFormat="1" x14ac:dyDescent="0.15">
      <c r="A23" s="73" t="s">
        <v>790</v>
      </c>
      <c r="B23" s="329" t="s">
        <v>803</v>
      </c>
      <c r="C23" s="327" t="s">
        <v>385</v>
      </c>
      <c r="D23" s="333" t="s">
        <v>72</v>
      </c>
      <c r="E23" s="333"/>
      <c r="F23" s="323">
        <v>402</v>
      </c>
      <c r="G23" s="323">
        <v>339</v>
      </c>
      <c r="H23" s="147"/>
      <c r="I23" s="147"/>
      <c r="J23" s="147"/>
      <c r="K23" s="323">
        <v>1125</v>
      </c>
      <c r="L23" s="323" t="s">
        <v>1211</v>
      </c>
      <c r="M23" s="71" t="s">
        <v>348</v>
      </c>
      <c r="N23" s="70" t="s">
        <v>804</v>
      </c>
      <c r="O23" s="323" t="s">
        <v>325</v>
      </c>
      <c r="P23" s="71">
        <v>2019</v>
      </c>
      <c r="Q23" s="148">
        <v>2039</v>
      </c>
      <c r="R23" s="328" t="s">
        <v>280</v>
      </c>
      <c r="S23" s="328"/>
      <c r="T23" s="136"/>
      <c r="U23" s="328" t="s">
        <v>386</v>
      </c>
      <c r="V23" s="69" t="s">
        <v>382</v>
      </c>
      <c r="W23" s="69" t="s">
        <v>843</v>
      </c>
      <c r="X23" s="69" t="s">
        <v>844</v>
      </c>
      <c r="Y23" s="69" t="s">
        <v>164</v>
      </c>
      <c r="Z23" s="66"/>
      <c r="AA23" s="66"/>
      <c r="AB23" s="66"/>
      <c r="AC23" s="66"/>
      <c r="AD23" s="66"/>
      <c r="AE23" s="66"/>
      <c r="AF23" s="66"/>
    </row>
    <row r="24" spans="1:32" x14ac:dyDescent="0.15">
      <c r="A24" s="73" t="s">
        <v>791</v>
      </c>
      <c r="B24" s="329" t="s">
        <v>800</v>
      </c>
      <c r="C24" s="327" t="s">
        <v>385</v>
      </c>
      <c r="D24" s="333" t="s">
        <v>72</v>
      </c>
      <c r="E24" s="333"/>
      <c r="F24" s="323">
        <v>402</v>
      </c>
      <c r="G24" s="323">
        <v>339</v>
      </c>
      <c r="K24" s="323">
        <v>1125</v>
      </c>
      <c r="L24" s="323" t="s">
        <v>1211</v>
      </c>
      <c r="M24" s="71" t="s">
        <v>348</v>
      </c>
      <c r="N24" s="70" t="s">
        <v>801</v>
      </c>
      <c r="O24" s="323" t="s">
        <v>325</v>
      </c>
      <c r="P24" s="71">
        <v>2019</v>
      </c>
      <c r="Q24" s="148">
        <v>2039</v>
      </c>
      <c r="R24" s="328" t="s">
        <v>280</v>
      </c>
      <c r="S24" s="328"/>
      <c r="T24" s="136"/>
      <c r="U24" s="328" t="s">
        <v>386</v>
      </c>
      <c r="V24" s="69" t="s">
        <v>382</v>
      </c>
      <c r="W24" s="69" t="s">
        <v>845</v>
      </c>
      <c r="X24" s="69" t="s">
        <v>846</v>
      </c>
      <c r="Y24" s="69" t="s">
        <v>164</v>
      </c>
      <c r="Z24" s="66"/>
      <c r="AA24" s="66"/>
      <c r="AB24" s="66"/>
      <c r="AC24" s="66"/>
      <c r="AD24" s="66"/>
      <c r="AE24" s="66"/>
      <c r="AF24" s="66"/>
    </row>
    <row r="25" spans="1:32" x14ac:dyDescent="0.15">
      <c r="A25" s="73" t="s">
        <v>792</v>
      </c>
      <c r="B25" s="329" t="s">
        <v>798</v>
      </c>
      <c r="C25" s="327" t="s">
        <v>385</v>
      </c>
      <c r="D25" s="333" t="s">
        <v>72</v>
      </c>
      <c r="E25" s="333"/>
      <c r="F25" s="323">
        <v>402</v>
      </c>
      <c r="G25" s="323">
        <v>339</v>
      </c>
      <c r="K25" s="323">
        <v>1125</v>
      </c>
      <c r="L25" s="323" t="s">
        <v>1211</v>
      </c>
      <c r="M25" s="71" t="s">
        <v>348</v>
      </c>
      <c r="N25" s="70" t="s">
        <v>799</v>
      </c>
      <c r="O25" s="323" t="s">
        <v>325</v>
      </c>
      <c r="P25" s="71">
        <v>2019</v>
      </c>
      <c r="Q25" s="148">
        <v>2039</v>
      </c>
      <c r="R25" s="328" t="s">
        <v>280</v>
      </c>
      <c r="S25" s="328"/>
      <c r="T25" s="136"/>
      <c r="U25" s="328" t="s">
        <v>386</v>
      </c>
      <c r="V25" s="69" t="s">
        <v>382</v>
      </c>
      <c r="W25" s="69" t="s">
        <v>847</v>
      </c>
      <c r="X25" s="69" t="s">
        <v>848</v>
      </c>
      <c r="Y25" s="69" t="s">
        <v>164</v>
      </c>
      <c r="Z25" s="66"/>
      <c r="AA25" s="66"/>
      <c r="AB25" s="66"/>
      <c r="AC25" s="66"/>
      <c r="AD25" s="66"/>
      <c r="AE25" s="66"/>
      <c r="AF25" s="66"/>
    </row>
    <row r="26" spans="1:32" x14ac:dyDescent="0.15">
      <c r="A26" s="73" t="s">
        <v>1187</v>
      </c>
      <c r="B26" s="329" t="s">
        <v>1043</v>
      </c>
      <c r="C26" s="327" t="s">
        <v>385</v>
      </c>
      <c r="D26" s="333" t="s">
        <v>72</v>
      </c>
      <c r="E26" s="333"/>
      <c r="F26" s="323">
        <v>402</v>
      </c>
      <c r="G26" s="323">
        <v>339</v>
      </c>
      <c r="K26" s="323">
        <v>1135</v>
      </c>
      <c r="L26" s="323" t="s">
        <v>1211</v>
      </c>
      <c r="M26" s="71" t="s">
        <v>348</v>
      </c>
      <c r="N26" s="70" t="s">
        <v>1195</v>
      </c>
      <c r="O26" s="323" t="s">
        <v>325</v>
      </c>
      <c r="P26" s="71">
        <v>2021</v>
      </c>
      <c r="Q26" s="148">
        <f t="shared" ref="Q26:Q33" si="4">P26+20</f>
        <v>2041</v>
      </c>
      <c r="R26" s="328" t="s">
        <v>280</v>
      </c>
      <c r="S26" s="328"/>
      <c r="T26" s="136"/>
      <c r="U26" s="328" t="s">
        <v>386</v>
      </c>
      <c r="V26" s="69" t="s">
        <v>1049</v>
      </c>
      <c r="W26" s="69" t="s">
        <v>497</v>
      </c>
      <c r="X26" s="69" t="s">
        <v>498</v>
      </c>
      <c r="Y26" s="69" t="s">
        <v>164</v>
      </c>
      <c r="Z26" s="66"/>
      <c r="AA26" s="66"/>
      <c r="AB26" s="66"/>
      <c r="AC26" s="66"/>
      <c r="AD26" s="66"/>
      <c r="AE26" s="66"/>
      <c r="AF26" s="66"/>
    </row>
    <row r="27" spans="1:32" x14ac:dyDescent="0.15">
      <c r="A27" s="73" t="s">
        <v>333</v>
      </c>
      <c r="B27" s="329">
        <v>300</v>
      </c>
      <c r="C27" s="327" t="s">
        <v>385</v>
      </c>
      <c r="D27" s="333" t="s">
        <v>72</v>
      </c>
      <c r="E27" s="333"/>
      <c r="F27" s="323">
        <v>510</v>
      </c>
      <c r="G27" s="323">
        <v>442</v>
      </c>
      <c r="K27" s="323">
        <v>1560</v>
      </c>
      <c r="L27" s="323" t="s">
        <v>1208</v>
      </c>
      <c r="M27" s="71" t="s">
        <v>80</v>
      </c>
      <c r="N27" s="71" t="s">
        <v>334</v>
      </c>
      <c r="O27" s="323" t="s">
        <v>325</v>
      </c>
      <c r="P27" s="71">
        <v>2006</v>
      </c>
      <c r="Q27" s="149">
        <f t="shared" si="4"/>
        <v>2026</v>
      </c>
      <c r="R27" s="328" t="s">
        <v>280</v>
      </c>
      <c r="S27" s="328"/>
      <c r="T27" s="136"/>
      <c r="U27" s="328" t="s">
        <v>1250</v>
      </c>
      <c r="V27" s="69" t="s">
        <v>382</v>
      </c>
      <c r="W27" s="328" t="s">
        <v>495</v>
      </c>
      <c r="X27" s="328" t="s">
        <v>496</v>
      </c>
      <c r="Y27" s="69" t="s">
        <v>164</v>
      </c>
      <c r="Z27" s="66"/>
      <c r="AA27" s="66"/>
      <c r="AB27" s="66"/>
      <c r="AC27" s="66"/>
      <c r="AD27" s="66"/>
      <c r="AE27" s="66"/>
      <c r="AF27" s="331"/>
    </row>
    <row r="28" spans="1:32" x14ac:dyDescent="0.15">
      <c r="A28" s="73" t="s">
        <v>335</v>
      </c>
      <c r="B28" s="329">
        <v>301</v>
      </c>
      <c r="C28" s="327" t="s">
        <v>385</v>
      </c>
      <c r="D28" s="333" t="s">
        <v>72</v>
      </c>
      <c r="E28" s="333"/>
      <c r="F28" s="323">
        <v>510</v>
      </c>
      <c r="G28" s="323">
        <v>442</v>
      </c>
      <c r="K28" s="323">
        <v>1560</v>
      </c>
      <c r="L28" s="323" t="s">
        <v>1208</v>
      </c>
      <c r="M28" s="71" t="s">
        <v>80</v>
      </c>
      <c r="N28" s="71" t="s">
        <v>336</v>
      </c>
      <c r="O28" s="323" t="s">
        <v>325</v>
      </c>
      <c r="P28" s="71">
        <v>2006</v>
      </c>
      <c r="Q28" s="149">
        <f t="shared" si="4"/>
        <v>2026</v>
      </c>
      <c r="R28" s="328" t="s">
        <v>280</v>
      </c>
      <c r="S28" s="328"/>
      <c r="T28" s="136"/>
      <c r="U28" s="328" t="s">
        <v>1250</v>
      </c>
      <c r="V28" s="69" t="s">
        <v>382</v>
      </c>
      <c r="W28" s="328" t="s">
        <v>501</v>
      </c>
      <c r="X28" s="328" t="s">
        <v>502</v>
      </c>
      <c r="Y28" s="69" t="s">
        <v>164</v>
      </c>
      <c r="Z28" s="66"/>
      <c r="AA28" s="66"/>
      <c r="AB28" s="66"/>
      <c r="AC28" s="66"/>
      <c r="AD28" s="66"/>
      <c r="AE28" s="66"/>
      <c r="AF28" s="331"/>
    </row>
    <row r="29" spans="1:32" x14ac:dyDescent="0.15">
      <c r="A29" s="73" t="s">
        <v>337</v>
      </c>
      <c r="B29" s="329">
        <v>302</v>
      </c>
      <c r="C29" s="327" t="s">
        <v>385</v>
      </c>
      <c r="D29" s="333" t="s">
        <v>72</v>
      </c>
      <c r="E29" s="333"/>
      <c r="F29" s="323">
        <v>510</v>
      </c>
      <c r="G29" s="323">
        <v>442</v>
      </c>
      <c r="K29" s="323">
        <v>1565</v>
      </c>
      <c r="L29" s="323" t="s">
        <v>1208</v>
      </c>
      <c r="M29" s="71" t="s">
        <v>80</v>
      </c>
      <c r="N29" s="71" t="s">
        <v>338</v>
      </c>
      <c r="O29" s="323" t="s">
        <v>325</v>
      </c>
      <c r="P29" s="71">
        <v>2006</v>
      </c>
      <c r="Q29" s="149">
        <f t="shared" si="4"/>
        <v>2026</v>
      </c>
      <c r="R29" s="328" t="s">
        <v>280</v>
      </c>
      <c r="S29" s="328"/>
      <c r="T29" s="136"/>
      <c r="U29" s="328" t="s">
        <v>1250</v>
      </c>
      <c r="V29" s="69" t="s">
        <v>382</v>
      </c>
      <c r="W29" s="328" t="s">
        <v>503</v>
      </c>
      <c r="X29" s="328" t="s">
        <v>504</v>
      </c>
      <c r="Y29" s="69" t="s">
        <v>164</v>
      </c>
      <c r="Z29" s="66"/>
      <c r="AA29" s="66"/>
      <c r="AB29" s="66"/>
      <c r="AC29" s="66"/>
      <c r="AD29" s="66"/>
      <c r="AE29" s="66"/>
      <c r="AF29" s="331"/>
    </row>
    <row r="30" spans="1:32" x14ac:dyDescent="0.15">
      <c r="A30" s="73" t="s">
        <v>339</v>
      </c>
      <c r="B30" s="329">
        <v>303</v>
      </c>
      <c r="C30" s="327" t="s">
        <v>385</v>
      </c>
      <c r="D30" s="333" t="s">
        <v>72</v>
      </c>
      <c r="E30" s="333"/>
      <c r="F30" s="323">
        <v>510</v>
      </c>
      <c r="G30" s="323">
        <v>442</v>
      </c>
      <c r="K30" s="323">
        <v>1565</v>
      </c>
      <c r="L30" s="323" t="s">
        <v>1208</v>
      </c>
      <c r="M30" s="71" t="s">
        <v>80</v>
      </c>
      <c r="N30" s="71" t="s">
        <v>340</v>
      </c>
      <c r="O30" s="323" t="s">
        <v>325</v>
      </c>
      <c r="P30" s="71">
        <v>2007</v>
      </c>
      <c r="Q30" s="149">
        <f t="shared" si="4"/>
        <v>2027</v>
      </c>
      <c r="R30" s="328" t="s">
        <v>280</v>
      </c>
      <c r="S30" s="328"/>
      <c r="T30" s="136"/>
      <c r="U30" s="328" t="s">
        <v>1250</v>
      </c>
      <c r="V30" s="69" t="s">
        <v>382</v>
      </c>
      <c r="W30" s="328" t="s">
        <v>505</v>
      </c>
      <c r="X30" s="328" t="s">
        <v>506</v>
      </c>
      <c r="Y30" s="69" t="s">
        <v>164</v>
      </c>
      <c r="Z30" s="66"/>
      <c r="AA30" s="66"/>
      <c r="AB30" s="66"/>
      <c r="AC30" s="66"/>
      <c r="AD30" s="66"/>
      <c r="AE30" s="66"/>
      <c r="AF30" s="331"/>
    </row>
    <row r="31" spans="1:32" x14ac:dyDescent="0.15">
      <c r="A31" s="73" t="s">
        <v>341</v>
      </c>
      <c r="B31" s="329">
        <v>304</v>
      </c>
      <c r="C31" s="327" t="s">
        <v>385</v>
      </c>
      <c r="D31" s="333" t="s">
        <v>72</v>
      </c>
      <c r="E31" s="333"/>
      <c r="F31" s="323">
        <v>510</v>
      </c>
      <c r="G31" s="323">
        <v>442</v>
      </c>
      <c r="K31" s="323">
        <v>1565</v>
      </c>
      <c r="L31" s="323" t="s">
        <v>1208</v>
      </c>
      <c r="M31" s="71" t="s">
        <v>80</v>
      </c>
      <c r="N31" s="71" t="s">
        <v>342</v>
      </c>
      <c r="O31" s="323" t="s">
        <v>325</v>
      </c>
      <c r="P31" s="71">
        <v>2007</v>
      </c>
      <c r="Q31" s="149">
        <f t="shared" si="4"/>
        <v>2027</v>
      </c>
      <c r="R31" s="328" t="s">
        <v>280</v>
      </c>
      <c r="S31" s="328"/>
      <c r="T31" s="136"/>
      <c r="U31" s="328" t="s">
        <v>1250</v>
      </c>
      <c r="V31" s="69" t="s">
        <v>382</v>
      </c>
      <c r="W31" s="328" t="s">
        <v>507</v>
      </c>
      <c r="X31" s="328" t="s">
        <v>508</v>
      </c>
      <c r="Y31" s="69" t="s">
        <v>164</v>
      </c>
      <c r="Z31" s="66"/>
      <c r="AA31" s="66"/>
      <c r="AB31" s="66"/>
      <c r="AC31" s="66"/>
      <c r="AD31" s="66"/>
      <c r="AE31" s="66"/>
      <c r="AF31" s="331"/>
    </row>
    <row r="32" spans="1:32" x14ac:dyDescent="0.15">
      <c r="A32" s="73" t="s">
        <v>343</v>
      </c>
      <c r="B32" s="329">
        <v>305</v>
      </c>
      <c r="C32" s="327" t="s">
        <v>385</v>
      </c>
      <c r="D32" s="333" t="s">
        <v>72</v>
      </c>
      <c r="E32" s="333"/>
      <c r="F32" s="323">
        <v>370</v>
      </c>
      <c r="G32" s="323">
        <v>330</v>
      </c>
      <c r="K32" s="323">
        <v>565</v>
      </c>
      <c r="L32" s="323" t="s">
        <v>1207</v>
      </c>
      <c r="M32" s="71" t="s">
        <v>90</v>
      </c>
      <c r="N32" s="71" t="s">
        <v>344</v>
      </c>
      <c r="O32" s="323" t="s">
        <v>325</v>
      </c>
      <c r="P32" s="71">
        <v>2007</v>
      </c>
      <c r="Q32" s="149">
        <f t="shared" si="4"/>
        <v>2027</v>
      </c>
      <c r="R32" s="328" t="s">
        <v>280</v>
      </c>
      <c r="S32" s="328"/>
      <c r="T32" s="136"/>
      <c r="U32" s="328" t="s">
        <v>386</v>
      </c>
      <c r="V32" s="69" t="s">
        <v>382</v>
      </c>
      <c r="W32" s="328" t="s">
        <v>509</v>
      </c>
      <c r="X32" s="328" t="s">
        <v>510</v>
      </c>
      <c r="Y32" s="69" t="s">
        <v>164</v>
      </c>
      <c r="Z32" s="66"/>
      <c r="AA32" s="66"/>
      <c r="AB32" s="66"/>
      <c r="AC32" s="66"/>
      <c r="AD32" s="66"/>
      <c r="AE32" s="66"/>
      <c r="AF32" s="331"/>
    </row>
    <row r="33" spans="1:35" x14ac:dyDescent="0.15">
      <c r="A33" s="73" t="s">
        <v>345</v>
      </c>
      <c r="B33" s="329">
        <v>306</v>
      </c>
      <c r="C33" s="327" t="s">
        <v>385</v>
      </c>
      <c r="D33" s="333" t="s">
        <v>72</v>
      </c>
      <c r="E33" s="333"/>
      <c r="F33" s="323">
        <v>370</v>
      </c>
      <c r="G33" s="323">
        <v>330</v>
      </c>
      <c r="K33" s="323">
        <v>565</v>
      </c>
      <c r="L33" s="323" t="s">
        <v>1207</v>
      </c>
      <c r="M33" s="71" t="s">
        <v>90</v>
      </c>
      <c r="N33" s="71" t="s">
        <v>346</v>
      </c>
      <c r="O33" s="323" t="s">
        <v>325</v>
      </c>
      <c r="P33" s="71">
        <v>2007</v>
      </c>
      <c r="Q33" s="149">
        <f t="shared" si="4"/>
        <v>2027</v>
      </c>
      <c r="R33" s="328" t="s">
        <v>280</v>
      </c>
      <c r="S33" s="328"/>
      <c r="T33" s="136"/>
      <c r="U33" s="328" t="s">
        <v>386</v>
      </c>
      <c r="V33" s="69" t="s">
        <v>382</v>
      </c>
      <c r="W33" s="328" t="s">
        <v>511</v>
      </c>
      <c r="X33" s="328" t="s">
        <v>512</v>
      </c>
      <c r="Y33" s="69" t="s">
        <v>164</v>
      </c>
      <c r="Z33" s="66"/>
      <c r="AA33" s="66"/>
      <c r="AB33" s="66"/>
      <c r="AC33" s="66"/>
      <c r="AD33" s="66"/>
      <c r="AE33" s="66"/>
      <c r="AF33" s="331"/>
    </row>
    <row r="34" spans="1:35" s="59" customFormat="1" x14ac:dyDescent="0.15">
      <c r="A34" s="183" t="s">
        <v>417</v>
      </c>
      <c r="B34" s="81" t="s">
        <v>401</v>
      </c>
      <c r="C34" s="327" t="s">
        <v>385</v>
      </c>
      <c r="D34" s="69" t="s">
        <v>412</v>
      </c>
      <c r="E34" s="69"/>
      <c r="F34" s="68">
        <v>467</v>
      </c>
      <c r="G34" s="68">
        <v>280</v>
      </c>
      <c r="H34" s="147"/>
      <c r="I34" s="147"/>
      <c r="J34" s="147"/>
      <c r="K34" s="69">
        <v>1475</v>
      </c>
      <c r="L34" s="323" t="s">
        <v>1208</v>
      </c>
      <c r="M34" s="69" t="s">
        <v>629</v>
      </c>
      <c r="N34" s="69">
        <v>205612</v>
      </c>
      <c r="O34" s="323" t="s">
        <v>325</v>
      </c>
      <c r="P34" s="68">
        <v>2017</v>
      </c>
      <c r="Q34" s="68">
        <v>2037</v>
      </c>
      <c r="R34" s="328" t="s">
        <v>280</v>
      </c>
      <c r="S34" s="328"/>
      <c r="T34" s="136"/>
      <c r="U34" s="328" t="s">
        <v>386</v>
      </c>
      <c r="V34" s="69" t="s">
        <v>382</v>
      </c>
      <c r="W34" s="69" t="s">
        <v>765</v>
      </c>
      <c r="X34" s="69" t="s">
        <v>765</v>
      </c>
      <c r="Y34" s="69" t="s">
        <v>164</v>
      </c>
      <c r="Z34" s="66"/>
      <c r="AA34" s="66"/>
      <c r="AB34" s="66"/>
      <c r="AC34" s="66"/>
      <c r="AD34" s="66"/>
      <c r="AE34" s="66"/>
      <c r="AF34" s="66" t="s">
        <v>1082</v>
      </c>
      <c r="AG34" s="147"/>
    </row>
    <row r="35" spans="1:35" s="59" customFormat="1" x14ac:dyDescent="0.15">
      <c r="A35" s="200"/>
      <c r="B35" s="201"/>
      <c r="C35" s="201"/>
      <c r="D35" s="201"/>
      <c r="E35" s="201"/>
      <c r="F35" s="201"/>
      <c r="G35" s="201"/>
      <c r="H35" s="147"/>
      <c r="I35" s="147"/>
      <c r="J35" s="147"/>
      <c r="K35" s="62"/>
      <c r="L35" s="62"/>
      <c r="M35" s="62"/>
      <c r="N35" s="62"/>
      <c r="O35" s="62"/>
      <c r="P35" s="202"/>
      <c r="Q35" s="202"/>
      <c r="R35" s="62"/>
      <c r="S35" s="62"/>
      <c r="T35" s="62"/>
      <c r="U35" s="62"/>
      <c r="V35" s="62"/>
      <c r="W35" s="62"/>
      <c r="X35" s="62"/>
      <c r="Y35" s="62"/>
      <c r="Z35" s="62"/>
      <c r="AA35" s="62"/>
      <c r="AB35" s="62"/>
      <c r="AC35" s="62"/>
      <c r="AD35" s="62"/>
      <c r="AE35" s="62"/>
      <c r="AF35" s="61"/>
      <c r="AG35" s="147"/>
    </row>
    <row r="36" spans="1:35" ht="12" thickBot="1" x14ac:dyDescent="0.25">
      <c r="E36" s="38"/>
    </row>
    <row r="37" spans="1:35" ht="57" customHeight="1" thickBot="1" x14ac:dyDescent="0.25">
      <c r="A37" s="46" t="s">
        <v>954</v>
      </c>
      <c r="B37" s="46" t="s">
        <v>953</v>
      </c>
      <c r="C37" s="46" t="s">
        <v>952</v>
      </c>
      <c r="D37" s="46" t="s">
        <v>162</v>
      </c>
      <c r="E37" s="38"/>
      <c r="K37" s="325" t="s">
        <v>1251</v>
      </c>
      <c r="L37" s="290"/>
      <c r="M37" s="290"/>
      <c r="U37" s="395" t="s">
        <v>1100</v>
      </c>
      <c r="V37" s="404"/>
      <c r="W37" s="404"/>
      <c r="X37" s="396"/>
      <c r="Y37" s="117" t="s">
        <v>1101</v>
      </c>
      <c r="AA37" s="385"/>
      <c r="AB37" s="423" t="s">
        <v>1430</v>
      </c>
      <c r="AC37" s="424"/>
      <c r="AD37" s="424"/>
      <c r="AE37" s="424"/>
      <c r="AF37" s="424"/>
      <c r="AG37" s="424"/>
      <c r="AH37" s="424"/>
      <c r="AI37" s="424"/>
    </row>
    <row r="38" spans="1:35" x14ac:dyDescent="0.15">
      <c r="A38" s="41" t="s">
        <v>696</v>
      </c>
      <c r="B38" s="133" t="s">
        <v>721</v>
      </c>
      <c r="C38" s="8"/>
      <c r="D38" s="15">
        <v>2020</v>
      </c>
      <c r="E38" s="38"/>
      <c r="K38" s="290"/>
      <c r="L38" s="290"/>
      <c r="M38" s="290"/>
      <c r="U38" s="218">
        <v>1</v>
      </c>
      <c r="V38" s="409" t="s">
        <v>1122</v>
      </c>
      <c r="W38" s="409" t="s">
        <v>1114</v>
      </c>
      <c r="X38" s="409" t="s">
        <v>1114</v>
      </c>
      <c r="Y38" s="14" t="s">
        <v>1083</v>
      </c>
    </row>
    <row r="39" spans="1:35" x14ac:dyDescent="0.15">
      <c r="A39" s="41" t="s">
        <v>696</v>
      </c>
      <c r="B39" s="133" t="s">
        <v>722</v>
      </c>
      <c r="C39" s="8"/>
      <c r="D39" s="15">
        <v>2020</v>
      </c>
      <c r="E39" s="38"/>
      <c r="K39" s="290"/>
      <c r="L39" s="290"/>
      <c r="M39" s="290"/>
      <c r="U39" s="218">
        <v>2</v>
      </c>
      <c r="V39" s="409" t="s">
        <v>1119</v>
      </c>
      <c r="W39" s="409" t="s">
        <v>1114</v>
      </c>
      <c r="X39" s="409" t="s">
        <v>1114</v>
      </c>
      <c r="Y39" s="14" t="s">
        <v>1083</v>
      </c>
    </row>
    <row r="40" spans="1:35" x14ac:dyDescent="0.15">
      <c r="A40" s="41" t="s">
        <v>696</v>
      </c>
      <c r="B40" s="133" t="s">
        <v>723</v>
      </c>
      <c r="C40" s="8"/>
      <c r="D40" s="15">
        <v>2020</v>
      </c>
      <c r="E40" s="38"/>
      <c r="K40" s="290"/>
      <c r="L40" s="290"/>
      <c r="M40" s="290"/>
      <c r="U40" s="218">
        <v>3</v>
      </c>
      <c r="V40" s="409" t="s">
        <v>1120</v>
      </c>
      <c r="W40" s="409" t="s">
        <v>1114</v>
      </c>
      <c r="X40" s="409" t="s">
        <v>1114</v>
      </c>
      <c r="Y40" s="14" t="s">
        <v>1083</v>
      </c>
    </row>
    <row r="41" spans="1:35" x14ac:dyDescent="0.15">
      <c r="A41" s="41" t="s">
        <v>696</v>
      </c>
      <c r="B41" s="133" t="s">
        <v>724</v>
      </c>
      <c r="C41" s="8"/>
      <c r="D41" s="15">
        <v>2020</v>
      </c>
      <c r="E41" s="38"/>
      <c r="K41" s="290"/>
      <c r="L41" s="290"/>
      <c r="M41" s="290"/>
      <c r="U41" s="218">
        <v>4</v>
      </c>
      <c r="V41" s="409" t="s">
        <v>1118</v>
      </c>
      <c r="W41" s="409" t="s">
        <v>1114</v>
      </c>
      <c r="X41" s="409" t="s">
        <v>1114</v>
      </c>
      <c r="Y41" s="14" t="s">
        <v>1083</v>
      </c>
    </row>
    <row r="42" spans="1:35" x14ac:dyDescent="0.15">
      <c r="A42" s="41" t="s">
        <v>696</v>
      </c>
      <c r="B42" s="133" t="s">
        <v>983</v>
      </c>
      <c r="C42" s="14"/>
      <c r="D42" s="15">
        <v>2020</v>
      </c>
      <c r="E42" s="38"/>
      <c r="K42" s="290"/>
      <c r="L42" s="290"/>
      <c r="M42" s="290"/>
      <c r="U42" s="218">
        <v>5</v>
      </c>
      <c r="V42" s="409" t="s">
        <v>1121</v>
      </c>
      <c r="W42" s="409" t="s">
        <v>1114</v>
      </c>
      <c r="X42" s="409" t="s">
        <v>1114</v>
      </c>
      <c r="Y42" s="14" t="s">
        <v>1083</v>
      </c>
    </row>
    <row r="43" spans="1:35" x14ac:dyDescent="0.15">
      <c r="A43" s="41" t="s">
        <v>696</v>
      </c>
      <c r="B43" s="133" t="s">
        <v>984</v>
      </c>
      <c r="C43" s="8"/>
      <c r="D43" s="15">
        <v>2020</v>
      </c>
      <c r="E43" s="38"/>
      <c r="K43" s="290"/>
      <c r="L43" s="290"/>
      <c r="M43" s="290"/>
      <c r="U43" s="218">
        <v>6</v>
      </c>
      <c r="V43" s="409" t="s">
        <v>1123</v>
      </c>
      <c r="W43" s="409" t="s">
        <v>1114</v>
      </c>
      <c r="X43" s="409" t="s">
        <v>1114</v>
      </c>
      <c r="Y43" s="14" t="s">
        <v>1083</v>
      </c>
    </row>
    <row r="44" spans="1:35" ht="12.75" x14ac:dyDescent="0.2">
      <c r="A44" s="41" t="s">
        <v>696</v>
      </c>
      <c r="B44" s="133" t="s">
        <v>985</v>
      </c>
      <c r="C44" s="14"/>
      <c r="D44" s="15">
        <v>2020</v>
      </c>
      <c r="E44" s="38"/>
      <c r="K44" s="290"/>
      <c r="L44" s="290"/>
      <c r="M44" s="290"/>
      <c r="Q44" s="227"/>
      <c r="R44" s="224"/>
      <c r="S44" s="224"/>
      <c r="U44" s="224"/>
      <c r="V44" s="224"/>
      <c r="W44" s="225"/>
      <c r="X44" s="225"/>
      <c r="Y44" s="410"/>
      <c r="Z44" s="410"/>
      <c r="AA44" s="410"/>
      <c r="AB44" s="31"/>
    </row>
    <row r="45" spans="1:35" x14ac:dyDescent="0.15">
      <c r="A45" s="41" t="s">
        <v>696</v>
      </c>
      <c r="B45" s="133" t="s">
        <v>986</v>
      </c>
      <c r="C45" s="8"/>
      <c r="D45" s="15">
        <v>2020</v>
      </c>
      <c r="E45" s="38"/>
      <c r="K45" s="290"/>
      <c r="L45" s="290"/>
      <c r="M45" s="290"/>
      <c r="Q45" s="227"/>
      <c r="R45" s="224"/>
      <c r="S45" s="224"/>
      <c r="T45" s="224"/>
      <c r="U45" s="224"/>
      <c r="V45" s="224"/>
      <c r="W45" s="61"/>
      <c r="X45" s="61"/>
      <c r="Y45" s="410"/>
      <c r="Z45" s="410"/>
      <c r="AA45" s="410"/>
      <c r="AB45" s="31"/>
    </row>
    <row r="46" spans="1:35" x14ac:dyDescent="0.15">
      <c r="Q46" s="227"/>
      <c r="R46" s="224"/>
      <c r="S46" s="224"/>
      <c r="T46" s="224"/>
      <c r="U46" s="224"/>
      <c r="V46" s="224"/>
      <c r="W46" s="61"/>
      <c r="X46" s="61"/>
      <c r="Y46" s="410"/>
      <c r="Z46" s="410"/>
      <c r="AA46" s="410"/>
      <c r="AB46" s="31"/>
    </row>
  </sheetData>
  <mergeCells count="23">
    <mergeCell ref="Y46:AA46"/>
    <mergeCell ref="V41:X41"/>
    <mergeCell ref="V42:X42"/>
    <mergeCell ref="V43:X43"/>
    <mergeCell ref="Y44:AA44"/>
    <mergeCell ref="Y45:AA45"/>
    <mergeCell ref="V38:X38"/>
    <mergeCell ref="V39:X39"/>
    <mergeCell ref="V40:X40"/>
    <mergeCell ref="Z4:AE4"/>
    <mergeCell ref="U37:X37"/>
    <mergeCell ref="AB37:AI37"/>
    <mergeCell ref="F5:G5"/>
    <mergeCell ref="F6:G6"/>
    <mergeCell ref="F7:G7"/>
    <mergeCell ref="F8:G8"/>
    <mergeCell ref="F9:G9"/>
    <mergeCell ref="F15:G15"/>
    <mergeCell ref="F10:G10"/>
    <mergeCell ref="F11:G11"/>
    <mergeCell ref="F12:G12"/>
    <mergeCell ref="F13:G13"/>
    <mergeCell ref="F14:G14"/>
  </mergeCells>
  <conditionalFormatting sqref="P28:P33 P8:P14 P19">
    <cfRule type="cellIs" dxfId="11" priority="11" stopIfTrue="1" operator="lessThan">
      <formula>#REF!</formula>
    </cfRule>
    <cfRule type="cellIs" dxfId="10" priority="12" stopIfTrue="1" operator="greaterThanOrEqual">
      <formula>#REF!</formula>
    </cfRule>
  </conditionalFormatting>
  <conditionalFormatting sqref="P26:P27">
    <cfRule type="cellIs" dxfId="9" priority="9" stopIfTrue="1" operator="lessThan">
      <formula>#REF!</formula>
    </cfRule>
    <cfRule type="cellIs" dxfId="8" priority="10" stopIfTrue="1" operator="greaterThanOrEqual">
      <formula>#REF!</formula>
    </cfRule>
  </conditionalFormatting>
  <conditionalFormatting sqref="P18">
    <cfRule type="cellIs" dxfId="7" priority="7" stopIfTrue="1" operator="lessThan">
      <formula>#REF!</formula>
    </cfRule>
    <cfRule type="cellIs" dxfId="6" priority="8" stopIfTrue="1" operator="greaterThanOrEqual">
      <formula>#REF!</formula>
    </cfRule>
  </conditionalFormatting>
  <conditionalFormatting sqref="P17">
    <cfRule type="cellIs" dxfId="5" priority="5" stopIfTrue="1" operator="lessThan">
      <formula>#REF!</formula>
    </cfRule>
    <cfRule type="cellIs" dxfId="4" priority="6" stopIfTrue="1" operator="greaterThanOrEqual">
      <formula>#REF!</formula>
    </cfRule>
  </conditionalFormatting>
  <conditionalFormatting sqref="P20:P22 P24:P25">
    <cfRule type="cellIs" dxfId="3" priority="3" stopIfTrue="1" operator="lessThan">
      <formula>#REF!</formula>
    </cfRule>
    <cfRule type="cellIs" dxfId="2" priority="4" stopIfTrue="1" operator="greaterThanOrEqual">
      <formula>#REF!</formula>
    </cfRule>
  </conditionalFormatting>
  <conditionalFormatting sqref="P23">
    <cfRule type="cellIs" dxfId="1" priority="1" stopIfTrue="1" operator="lessThan">
      <formula>#REF!</formula>
    </cfRule>
    <cfRule type="cellIs" dxfId="0" priority="2" stopIfTrue="1" operator="greaterThanOrEqual">
      <formula>#REF!</formula>
    </cfRule>
  </conditionalFormatting>
  <pageMargins left="0.25" right="0.25" top="0.75" bottom="0.75" header="0.3" footer="0.3"/>
  <pageSetup paperSize="8" scale="43"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Z62"/>
  <sheetViews>
    <sheetView view="pageBreakPreview" topLeftCell="A4" zoomScale="60" zoomScaleNormal="100" workbookViewId="0">
      <selection activeCell="R6" sqref="R6:R12"/>
    </sheetView>
  </sheetViews>
  <sheetFormatPr defaultColWidth="8.7109375" defaultRowHeight="11.25" x14ac:dyDescent="0.15"/>
  <cols>
    <col min="1" max="1" width="18.140625" style="19" customWidth="1"/>
    <col min="2" max="2" width="7.85546875" style="19" customWidth="1"/>
    <col min="3" max="4" width="19" style="16" customWidth="1"/>
    <col min="5" max="5" width="13.85546875" style="16" customWidth="1"/>
    <col min="6" max="6" width="12.85546875" style="16" customWidth="1"/>
    <col min="7" max="7" width="16.140625" style="16" customWidth="1"/>
    <col min="8" max="8" width="14.5703125" style="16" customWidth="1"/>
    <col min="9" max="9" width="15" style="16" customWidth="1"/>
    <col min="10" max="10" width="20.7109375" style="16" customWidth="1"/>
    <col min="11" max="11" width="23" style="16" customWidth="1"/>
    <col min="12" max="12" width="5.28515625" style="16" customWidth="1"/>
    <col min="13" max="13" width="5.28515625" style="19" customWidth="1"/>
    <col min="14" max="14" width="16.140625" style="19" bestFit="1" customWidth="1"/>
    <col min="15" max="15" width="15" style="19" customWidth="1"/>
    <col min="16" max="16" width="11.42578125" style="19" customWidth="1"/>
    <col min="17" max="17" width="17.85546875" style="19" customWidth="1"/>
    <col min="18" max="18" width="12.5703125" style="19" bestFit="1" customWidth="1"/>
    <col min="19" max="19" width="11.42578125" style="19" customWidth="1"/>
    <col min="20" max="21" width="23.7109375" style="19" customWidth="1"/>
    <col min="22" max="23" width="16.140625" style="19" customWidth="1"/>
    <col min="24" max="24" width="11.85546875" style="19" customWidth="1"/>
    <col min="25" max="25" width="19.7109375" style="19" customWidth="1"/>
    <col min="26" max="16384" width="8.7109375" style="19"/>
  </cols>
  <sheetData>
    <row r="1" spans="1:25" ht="45" customHeight="1" x14ac:dyDescent="0.35">
      <c r="C1" s="340" t="s">
        <v>402</v>
      </c>
      <c r="I1" s="341" t="s">
        <v>1257</v>
      </c>
    </row>
    <row r="2" spans="1:25" ht="18" x14ac:dyDescent="0.25">
      <c r="A2" s="342" t="s">
        <v>1258</v>
      </c>
      <c r="I2" s="239" t="s">
        <v>406</v>
      </c>
      <c r="J2" s="343" t="s">
        <v>1259</v>
      </c>
      <c r="L2" s="344" t="s">
        <v>1260</v>
      </c>
      <c r="N2" s="345"/>
      <c r="O2" s="345"/>
    </row>
    <row r="3" spans="1:25" ht="12.75" x14ac:dyDescent="0.2">
      <c r="A3" s="346" t="s">
        <v>1261</v>
      </c>
      <c r="B3" s="23"/>
      <c r="C3" s="24"/>
      <c r="D3" s="24"/>
      <c r="E3" s="24"/>
      <c r="F3" s="24"/>
      <c r="G3" s="24"/>
      <c r="H3" s="24"/>
      <c r="I3" s="24"/>
      <c r="O3" s="347"/>
      <c r="S3" s="425" t="s">
        <v>1203</v>
      </c>
      <c r="T3" s="426"/>
      <c r="U3" s="426"/>
      <c r="V3" s="426"/>
      <c r="W3" s="426"/>
      <c r="X3" s="427"/>
    </row>
    <row r="4" spans="1:25" ht="102" x14ac:dyDescent="0.2">
      <c r="A4" s="45" t="s">
        <v>160</v>
      </c>
      <c r="B4" s="46" t="s">
        <v>1262</v>
      </c>
      <c r="C4" s="47" t="s">
        <v>369</v>
      </c>
      <c r="D4" s="46" t="s">
        <v>370</v>
      </c>
      <c r="E4" s="348" t="s">
        <v>1263</v>
      </c>
      <c r="F4" s="349" t="s">
        <v>1264</v>
      </c>
      <c r="G4" s="349" t="s">
        <v>1265</v>
      </c>
      <c r="H4" s="349" t="s">
        <v>1266</v>
      </c>
      <c r="I4" s="45" t="s">
        <v>73</v>
      </c>
      <c r="J4" s="49" t="s">
        <v>161</v>
      </c>
      <c r="K4" s="45" t="s">
        <v>371</v>
      </c>
      <c r="L4" s="50" t="s">
        <v>162</v>
      </c>
      <c r="M4" s="247" t="s">
        <v>1267</v>
      </c>
      <c r="N4" s="51" t="s">
        <v>372</v>
      </c>
      <c r="O4" s="337" t="s">
        <v>1254</v>
      </c>
      <c r="P4" s="51" t="s">
        <v>373</v>
      </c>
      <c r="Q4" s="51" t="s">
        <v>374</v>
      </c>
      <c r="R4" s="45" t="s">
        <v>163</v>
      </c>
      <c r="S4" s="338" t="s">
        <v>1268</v>
      </c>
      <c r="T4" s="338" t="s">
        <v>1269</v>
      </c>
      <c r="U4" s="338" t="s">
        <v>1270</v>
      </c>
      <c r="V4" s="338" t="s">
        <v>1271</v>
      </c>
      <c r="W4" s="338" t="s">
        <v>1202</v>
      </c>
      <c r="X4" s="338" t="s">
        <v>1256</v>
      </c>
      <c r="Y4" s="350" t="s">
        <v>383</v>
      </c>
    </row>
    <row r="5" spans="1:25" ht="11.25" customHeight="1" x14ac:dyDescent="0.2">
      <c r="A5" s="351" t="s">
        <v>1272</v>
      </c>
      <c r="B5" s="352" t="s">
        <v>1273</v>
      </c>
      <c r="C5" s="353" t="s">
        <v>1274</v>
      </c>
      <c r="D5" s="351" t="s">
        <v>1275</v>
      </c>
      <c r="E5" s="352" t="s">
        <v>1276</v>
      </c>
      <c r="F5" s="352" t="s">
        <v>1277</v>
      </c>
      <c r="G5" s="354" t="s">
        <v>1278</v>
      </c>
      <c r="H5" s="354" t="s">
        <v>1278</v>
      </c>
      <c r="I5" s="351" t="s">
        <v>1279</v>
      </c>
      <c r="J5" s="351" t="s">
        <v>1280</v>
      </c>
      <c r="K5" s="352" t="s">
        <v>1281</v>
      </c>
      <c r="L5" s="351">
        <v>2018</v>
      </c>
      <c r="M5" s="353">
        <v>2028</v>
      </c>
      <c r="N5" s="355" t="s">
        <v>1282</v>
      </c>
      <c r="O5" s="355" t="s">
        <v>1283</v>
      </c>
      <c r="P5" s="355" t="s">
        <v>1284</v>
      </c>
      <c r="Q5" s="355" t="s">
        <v>1285</v>
      </c>
      <c r="R5" s="353" t="s">
        <v>1286</v>
      </c>
      <c r="S5" s="250"/>
      <c r="T5" s="250"/>
      <c r="U5" s="250"/>
      <c r="V5" s="250"/>
      <c r="W5" s="250"/>
      <c r="X5" s="250"/>
      <c r="Y5" s="356"/>
    </row>
    <row r="6" spans="1:25" ht="11.25" customHeight="1" x14ac:dyDescent="0.2">
      <c r="A6" s="351" t="s">
        <v>1287</v>
      </c>
      <c r="B6" s="352" t="s">
        <v>1288</v>
      </c>
      <c r="C6" s="353" t="s">
        <v>1274</v>
      </c>
      <c r="D6" s="351" t="s">
        <v>1275</v>
      </c>
      <c r="E6" s="352" t="s">
        <v>1276</v>
      </c>
      <c r="F6" s="352" t="s">
        <v>1277</v>
      </c>
      <c r="G6" s="354" t="s">
        <v>1278</v>
      </c>
      <c r="H6" s="354" t="s">
        <v>1278</v>
      </c>
      <c r="I6" s="351" t="s">
        <v>1279</v>
      </c>
      <c r="J6" s="351" t="s">
        <v>1289</v>
      </c>
      <c r="K6" s="352" t="s">
        <v>1281</v>
      </c>
      <c r="L6" s="351">
        <v>2018</v>
      </c>
      <c r="M6" s="353">
        <v>2028</v>
      </c>
      <c r="N6" s="355" t="s">
        <v>1282</v>
      </c>
      <c r="O6" s="355" t="s">
        <v>1283</v>
      </c>
      <c r="P6" s="355" t="s">
        <v>1284</v>
      </c>
      <c r="Q6" s="355" t="s">
        <v>1285</v>
      </c>
      <c r="R6" s="353" t="s">
        <v>1286</v>
      </c>
      <c r="S6" s="250"/>
      <c r="T6" s="250"/>
      <c r="U6" s="250"/>
      <c r="V6" s="250"/>
      <c r="W6" s="250"/>
      <c r="X6" s="250"/>
      <c r="Y6" s="356"/>
    </row>
    <row r="7" spans="1:25" ht="11.25" customHeight="1" x14ac:dyDescent="0.2">
      <c r="A7" s="351" t="s">
        <v>1290</v>
      </c>
      <c r="B7" s="351" t="s">
        <v>1291</v>
      </c>
      <c r="C7" s="353" t="s">
        <v>1274</v>
      </c>
      <c r="D7" s="351" t="s">
        <v>1275</v>
      </c>
      <c r="E7" s="352" t="s">
        <v>1276</v>
      </c>
      <c r="F7" s="352" t="s">
        <v>1277</v>
      </c>
      <c r="G7" s="354" t="s">
        <v>1278</v>
      </c>
      <c r="H7" s="354" t="s">
        <v>1278</v>
      </c>
      <c r="I7" s="351" t="s">
        <v>1279</v>
      </c>
      <c r="J7" s="351" t="s">
        <v>1292</v>
      </c>
      <c r="K7" s="352" t="s">
        <v>1281</v>
      </c>
      <c r="L7" s="351">
        <v>2018</v>
      </c>
      <c r="M7" s="353">
        <v>2028</v>
      </c>
      <c r="N7" s="355" t="s">
        <v>1282</v>
      </c>
      <c r="O7" s="355" t="s">
        <v>1283</v>
      </c>
      <c r="P7" s="355" t="s">
        <v>1284</v>
      </c>
      <c r="Q7" s="355" t="s">
        <v>1285</v>
      </c>
      <c r="R7" s="353" t="s">
        <v>1286</v>
      </c>
      <c r="S7" s="250"/>
      <c r="T7" s="250"/>
      <c r="U7" s="250"/>
      <c r="V7" s="250"/>
      <c r="W7" s="250"/>
      <c r="X7" s="250"/>
      <c r="Y7" s="357"/>
    </row>
    <row r="8" spans="1:25" ht="11.25" customHeight="1" x14ac:dyDescent="0.2">
      <c r="A8" s="351" t="s">
        <v>1293</v>
      </c>
      <c r="B8" s="352" t="s">
        <v>1294</v>
      </c>
      <c r="C8" s="353" t="s">
        <v>1274</v>
      </c>
      <c r="D8" s="351" t="s">
        <v>1275</v>
      </c>
      <c r="E8" s="352" t="s">
        <v>1276</v>
      </c>
      <c r="F8" s="352" t="s">
        <v>1277</v>
      </c>
      <c r="G8" s="354" t="s">
        <v>1278</v>
      </c>
      <c r="H8" s="354" t="s">
        <v>1278</v>
      </c>
      <c r="I8" s="351" t="s">
        <v>1279</v>
      </c>
      <c r="J8" s="351" t="s">
        <v>1295</v>
      </c>
      <c r="K8" s="352" t="s">
        <v>1281</v>
      </c>
      <c r="L8" s="351">
        <v>2018</v>
      </c>
      <c r="M8" s="353">
        <v>2028</v>
      </c>
      <c r="N8" s="355" t="s">
        <v>1282</v>
      </c>
      <c r="O8" s="355" t="s">
        <v>1283</v>
      </c>
      <c r="P8" s="355" t="s">
        <v>1284</v>
      </c>
      <c r="Q8" s="355" t="s">
        <v>1285</v>
      </c>
      <c r="R8" s="353" t="s">
        <v>1286</v>
      </c>
      <c r="S8" s="250"/>
      <c r="T8" s="250"/>
      <c r="U8" s="250"/>
      <c r="V8" s="250"/>
      <c r="W8" s="250"/>
      <c r="X8" s="250"/>
      <c r="Y8" s="357"/>
    </row>
    <row r="9" spans="1:25" ht="11.25" customHeight="1" x14ac:dyDescent="0.2">
      <c r="A9" s="351" t="s">
        <v>1296</v>
      </c>
      <c r="B9" s="352" t="s">
        <v>1297</v>
      </c>
      <c r="C9" s="353" t="s">
        <v>1274</v>
      </c>
      <c r="D9" s="351" t="s">
        <v>1275</v>
      </c>
      <c r="E9" s="352" t="s">
        <v>1276</v>
      </c>
      <c r="F9" s="352" t="s">
        <v>1277</v>
      </c>
      <c r="G9" s="354" t="s">
        <v>1278</v>
      </c>
      <c r="H9" s="354" t="s">
        <v>1278</v>
      </c>
      <c r="I9" s="351" t="s">
        <v>1279</v>
      </c>
      <c r="J9" s="351" t="s">
        <v>1298</v>
      </c>
      <c r="K9" s="352" t="s">
        <v>1281</v>
      </c>
      <c r="L9" s="351">
        <v>2018</v>
      </c>
      <c r="M9" s="353">
        <v>2028</v>
      </c>
      <c r="N9" s="355" t="s">
        <v>1282</v>
      </c>
      <c r="O9" s="355" t="s">
        <v>1283</v>
      </c>
      <c r="P9" s="355" t="s">
        <v>1284</v>
      </c>
      <c r="Q9" s="355" t="s">
        <v>1285</v>
      </c>
      <c r="R9" s="353" t="s">
        <v>1286</v>
      </c>
      <c r="S9" s="250"/>
      <c r="T9" s="250"/>
      <c r="U9" s="250"/>
      <c r="V9" s="250"/>
      <c r="W9" s="250"/>
      <c r="X9" s="250"/>
      <c r="Y9" s="356"/>
    </row>
    <row r="10" spans="1:25" ht="11.25" customHeight="1" x14ac:dyDescent="0.2">
      <c r="A10" s="351" t="s">
        <v>1299</v>
      </c>
      <c r="B10" s="352" t="s">
        <v>1300</v>
      </c>
      <c r="C10" s="353" t="s">
        <v>1274</v>
      </c>
      <c r="D10" s="351" t="s">
        <v>1275</v>
      </c>
      <c r="E10" s="352" t="s">
        <v>1276</v>
      </c>
      <c r="F10" s="352" t="s">
        <v>1277</v>
      </c>
      <c r="G10" s="354" t="s">
        <v>1278</v>
      </c>
      <c r="H10" s="354" t="s">
        <v>1278</v>
      </c>
      <c r="I10" s="351" t="s">
        <v>1279</v>
      </c>
      <c r="J10" s="351" t="s">
        <v>1301</v>
      </c>
      <c r="K10" s="352" t="s">
        <v>1281</v>
      </c>
      <c r="L10" s="351">
        <v>2018</v>
      </c>
      <c r="M10" s="353">
        <v>2028</v>
      </c>
      <c r="N10" s="355" t="s">
        <v>1282</v>
      </c>
      <c r="O10" s="355" t="s">
        <v>1283</v>
      </c>
      <c r="P10" s="355" t="s">
        <v>1284</v>
      </c>
      <c r="Q10" s="355" t="s">
        <v>1285</v>
      </c>
      <c r="R10" s="353" t="s">
        <v>1286</v>
      </c>
      <c r="S10" s="250"/>
      <c r="T10" s="250"/>
      <c r="U10" s="250"/>
      <c r="V10" s="250"/>
      <c r="W10" s="250"/>
      <c r="X10" s="250"/>
      <c r="Y10" s="356"/>
    </row>
    <row r="11" spans="1:25" ht="11.25" customHeight="1" x14ac:dyDescent="0.2">
      <c r="A11" s="351" t="s">
        <v>1302</v>
      </c>
      <c r="B11" s="358" t="s">
        <v>1303</v>
      </c>
      <c r="C11" s="353" t="s">
        <v>1274</v>
      </c>
      <c r="D11" s="351" t="s">
        <v>1275</v>
      </c>
      <c r="E11" s="352" t="s">
        <v>1276</v>
      </c>
      <c r="F11" s="352" t="s">
        <v>1277</v>
      </c>
      <c r="G11" s="354" t="s">
        <v>1278</v>
      </c>
      <c r="H11" s="354" t="s">
        <v>1278</v>
      </c>
      <c r="I11" s="351" t="s">
        <v>1279</v>
      </c>
      <c r="J11" s="351" t="s">
        <v>1304</v>
      </c>
      <c r="K11" s="358" t="s">
        <v>1281</v>
      </c>
      <c r="L11" s="359">
        <v>2018</v>
      </c>
      <c r="M11" s="353">
        <v>2028</v>
      </c>
      <c r="N11" s="355" t="s">
        <v>1282</v>
      </c>
      <c r="O11" s="355" t="s">
        <v>1283</v>
      </c>
      <c r="P11" s="355" t="s">
        <v>1284</v>
      </c>
      <c r="Q11" s="355" t="s">
        <v>1285</v>
      </c>
      <c r="R11" s="353" t="s">
        <v>1286</v>
      </c>
      <c r="S11" s="250"/>
      <c r="T11" s="250"/>
      <c r="U11" s="250"/>
      <c r="V11" s="250"/>
      <c r="W11" s="250"/>
      <c r="X11" s="250"/>
      <c r="Y11" s="356"/>
    </row>
    <row r="12" spans="1:25" ht="11.25" customHeight="1" x14ac:dyDescent="0.2">
      <c r="A12" s="351" t="s">
        <v>1305</v>
      </c>
      <c r="B12" s="358" t="s">
        <v>1306</v>
      </c>
      <c r="C12" s="353" t="s">
        <v>1274</v>
      </c>
      <c r="D12" s="351" t="s">
        <v>1275</v>
      </c>
      <c r="E12" s="352" t="s">
        <v>1276</v>
      </c>
      <c r="F12" s="352" t="s">
        <v>1277</v>
      </c>
      <c r="G12" s="354" t="s">
        <v>1278</v>
      </c>
      <c r="H12" s="354" t="s">
        <v>1278</v>
      </c>
      <c r="I12" s="351" t="s">
        <v>1279</v>
      </c>
      <c r="J12" s="351" t="s">
        <v>1307</v>
      </c>
      <c r="K12" s="358" t="s">
        <v>1281</v>
      </c>
      <c r="L12" s="359">
        <v>2018</v>
      </c>
      <c r="M12" s="353">
        <v>2028</v>
      </c>
      <c r="N12" s="355" t="s">
        <v>1282</v>
      </c>
      <c r="O12" s="355" t="s">
        <v>1283</v>
      </c>
      <c r="P12" s="355" t="s">
        <v>1284</v>
      </c>
      <c r="Q12" s="355" t="s">
        <v>1285</v>
      </c>
      <c r="R12" s="353" t="s">
        <v>1286</v>
      </c>
      <c r="S12" s="250"/>
      <c r="T12" s="250"/>
      <c r="U12" s="250"/>
      <c r="V12" s="250"/>
      <c r="W12" s="250"/>
      <c r="X12" s="250"/>
      <c r="Y12" s="356"/>
    </row>
    <row r="13" spans="1:25" ht="11.25" customHeight="1" x14ac:dyDescent="0.2">
      <c r="A13" s="351" t="s">
        <v>1308</v>
      </c>
      <c r="B13" s="358" t="s">
        <v>1309</v>
      </c>
      <c r="C13" s="353" t="s">
        <v>1274</v>
      </c>
      <c r="D13" s="351" t="s">
        <v>1275</v>
      </c>
      <c r="E13" s="352" t="s">
        <v>1276</v>
      </c>
      <c r="F13" s="352" t="s">
        <v>1277</v>
      </c>
      <c r="G13" s="354" t="s">
        <v>1278</v>
      </c>
      <c r="H13" s="354" t="s">
        <v>1278</v>
      </c>
      <c r="I13" s="351" t="s">
        <v>1279</v>
      </c>
      <c r="J13" s="351" t="s">
        <v>1310</v>
      </c>
      <c r="K13" s="358" t="s">
        <v>1281</v>
      </c>
      <c r="L13" s="359">
        <v>2018</v>
      </c>
      <c r="M13" s="353">
        <v>2028</v>
      </c>
      <c r="N13" s="355" t="s">
        <v>1282</v>
      </c>
      <c r="O13" s="355" t="s">
        <v>1283</v>
      </c>
      <c r="P13" s="355" t="s">
        <v>1284</v>
      </c>
      <c r="Q13" s="355" t="s">
        <v>1285</v>
      </c>
      <c r="R13" s="353" t="s">
        <v>1286</v>
      </c>
      <c r="S13" s="250"/>
      <c r="T13" s="250"/>
      <c r="U13" s="250"/>
      <c r="V13" s="250"/>
      <c r="W13" s="250"/>
      <c r="X13" s="250"/>
      <c r="Y13" s="356"/>
    </row>
    <row r="14" spans="1:25" ht="12" x14ac:dyDescent="0.2">
      <c r="A14" s="351" t="s">
        <v>1311</v>
      </c>
      <c r="B14" s="358" t="s">
        <v>1312</v>
      </c>
      <c r="C14" s="353" t="s">
        <v>1274</v>
      </c>
      <c r="D14" s="351" t="s">
        <v>1275</v>
      </c>
      <c r="E14" s="352" t="s">
        <v>1276</v>
      </c>
      <c r="F14" s="352" t="s">
        <v>1277</v>
      </c>
      <c r="G14" s="354" t="s">
        <v>1278</v>
      </c>
      <c r="H14" s="354" t="s">
        <v>1278</v>
      </c>
      <c r="I14" s="351" t="s">
        <v>1279</v>
      </c>
      <c r="J14" s="351" t="s">
        <v>1313</v>
      </c>
      <c r="K14" s="358" t="s">
        <v>1281</v>
      </c>
      <c r="L14" s="359">
        <v>2018</v>
      </c>
      <c r="M14" s="353">
        <v>2028</v>
      </c>
      <c r="N14" s="355" t="s">
        <v>1282</v>
      </c>
      <c r="O14" s="355" t="s">
        <v>1283</v>
      </c>
      <c r="P14" s="355" t="s">
        <v>1284</v>
      </c>
      <c r="Q14" s="355" t="s">
        <v>1285</v>
      </c>
      <c r="R14" s="353" t="s">
        <v>1286</v>
      </c>
      <c r="S14" s="250"/>
      <c r="T14" s="250"/>
      <c r="U14" s="250"/>
      <c r="V14" s="250"/>
      <c r="W14" s="250"/>
      <c r="X14" s="250"/>
      <c r="Y14" s="360"/>
    </row>
    <row r="15" spans="1:25" ht="11.25" customHeight="1" x14ac:dyDescent="0.2">
      <c r="A15" s="351" t="s">
        <v>1314</v>
      </c>
      <c r="B15" s="358" t="s">
        <v>1315</v>
      </c>
      <c r="C15" s="353" t="s">
        <v>1274</v>
      </c>
      <c r="D15" s="351" t="s">
        <v>1275</v>
      </c>
      <c r="E15" s="352" t="s">
        <v>1276</v>
      </c>
      <c r="F15" s="352" t="s">
        <v>1277</v>
      </c>
      <c r="G15" s="354" t="s">
        <v>1278</v>
      </c>
      <c r="H15" s="354" t="s">
        <v>1278</v>
      </c>
      <c r="I15" s="351" t="s">
        <v>1279</v>
      </c>
      <c r="J15" s="351" t="s">
        <v>1316</v>
      </c>
      <c r="K15" s="358" t="s">
        <v>1281</v>
      </c>
      <c r="L15" s="359">
        <v>2018</v>
      </c>
      <c r="M15" s="353">
        <v>2028</v>
      </c>
      <c r="N15" s="355" t="s">
        <v>1282</v>
      </c>
      <c r="O15" s="355" t="s">
        <v>1283</v>
      </c>
      <c r="P15" s="355" t="s">
        <v>1284</v>
      </c>
      <c r="Q15" s="355" t="s">
        <v>1285</v>
      </c>
      <c r="R15" s="353" t="s">
        <v>1286</v>
      </c>
      <c r="S15" s="250"/>
      <c r="T15" s="250"/>
      <c r="U15" s="250"/>
      <c r="V15" s="250"/>
      <c r="W15" s="250"/>
      <c r="X15" s="250"/>
      <c r="Y15" s="356"/>
    </row>
    <row r="16" spans="1:25" ht="12" x14ac:dyDescent="0.2">
      <c r="A16" s="351" t="s">
        <v>1317</v>
      </c>
      <c r="B16" s="352" t="s">
        <v>1318</v>
      </c>
      <c r="C16" s="353" t="s">
        <v>1274</v>
      </c>
      <c r="D16" s="351" t="s">
        <v>1275</v>
      </c>
      <c r="E16" s="352" t="s">
        <v>1276</v>
      </c>
      <c r="F16" s="352" t="s">
        <v>1277</v>
      </c>
      <c r="G16" s="354" t="s">
        <v>1278</v>
      </c>
      <c r="H16" s="354" t="s">
        <v>1278</v>
      </c>
      <c r="I16" s="351" t="s">
        <v>1279</v>
      </c>
      <c r="J16" s="351" t="s">
        <v>1319</v>
      </c>
      <c r="K16" s="361" t="s">
        <v>1281</v>
      </c>
      <c r="L16" s="351">
        <v>2018</v>
      </c>
      <c r="M16" s="353">
        <v>2028</v>
      </c>
      <c r="N16" s="355" t="s">
        <v>1282</v>
      </c>
      <c r="O16" s="355" t="s">
        <v>1283</v>
      </c>
      <c r="P16" s="355" t="s">
        <v>1284</v>
      </c>
      <c r="Q16" s="355" t="s">
        <v>1285</v>
      </c>
      <c r="R16" s="353" t="s">
        <v>1286</v>
      </c>
      <c r="S16" s="250"/>
      <c r="T16" s="250"/>
      <c r="U16" s="250"/>
      <c r="V16" s="250"/>
      <c r="W16" s="250"/>
      <c r="X16" s="250"/>
      <c r="Y16" s="356"/>
    </row>
    <row r="17" spans="1:26" ht="12" x14ac:dyDescent="0.2">
      <c r="A17" s="351" t="s">
        <v>1320</v>
      </c>
      <c r="B17" s="352" t="s">
        <v>1321</v>
      </c>
      <c r="C17" s="353" t="s">
        <v>1274</v>
      </c>
      <c r="D17" s="351" t="s">
        <v>1275</v>
      </c>
      <c r="E17" s="352" t="s">
        <v>1276</v>
      </c>
      <c r="F17" s="352" t="s">
        <v>1277</v>
      </c>
      <c r="G17" s="354" t="s">
        <v>1278</v>
      </c>
      <c r="H17" s="354" t="s">
        <v>1278</v>
      </c>
      <c r="I17" s="351" t="s">
        <v>1279</v>
      </c>
      <c r="J17" s="351" t="s">
        <v>1322</v>
      </c>
      <c r="K17" s="361" t="s">
        <v>1281</v>
      </c>
      <c r="L17" s="351">
        <v>2018</v>
      </c>
      <c r="M17" s="353">
        <v>2028</v>
      </c>
      <c r="N17" s="355" t="s">
        <v>1282</v>
      </c>
      <c r="O17" s="355" t="s">
        <v>1283</v>
      </c>
      <c r="P17" s="355" t="s">
        <v>1284</v>
      </c>
      <c r="Q17" s="355" t="s">
        <v>1285</v>
      </c>
      <c r="R17" s="353" t="s">
        <v>1286</v>
      </c>
      <c r="S17" s="250"/>
      <c r="T17" s="250"/>
      <c r="U17" s="250"/>
      <c r="V17" s="250"/>
      <c r="W17" s="250"/>
      <c r="X17" s="250"/>
      <c r="Y17" s="356"/>
    </row>
    <row r="18" spans="1:26" ht="12" x14ac:dyDescent="0.2">
      <c r="A18" s="351" t="s">
        <v>1323</v>
      </c>
      <c r="B18" s="352" t="s">
        <v>1324</v>
      </c>
      <c r="C18" s="353" t="s">
        <v>1274</v>
      </c>
      <c r="D18" s="351" t="s">
        <v>1275</v>
      </c>
      <c r="E18" s="352" t="s">
        <v>1276</v>
      </c>
      <c r="F18" s="352" t="s">
        <v>1277</v>
      </c>
      <c r="G18" s="354" t="s">
        <v>1278</v>
      </c>
      <c r="H18" s="354" t="s">
        <v>1278</v>
      </c>
      <c r="I18" s="351" t="s">
        <v>1279</v>
      </c>
      <c r="J18" s="351" t="s">
        <v>1325</v>
      </c>
      <c r="K18" s="352" t="s">
        <v>1281</v>
      </c>
      <c r="L18" s="351">
        <v>2018</v>
      </c>
      <c r="M18" s="353">
        <v>2028</v>
      </c>
      <c r="N18" s="355" t="s">
        <v>1282</v>
      </c>
      <c r="O18" s="355" t="s">
        <v>1283</v>
      </c>
      <c r="P18" s="355" t="s">
        <v>1284</v>
      </c>
      <c r="Q18" s="355" t="s">
        <v>1285</v>
      </c>
      <c r="R18" s="353" t="s">
        <v>1286</v>
      </c>
      <c r="S18" s="250"/>
      <c r="T18" s="250"/>
      <c r="U18" s="250"/>
      <c r="V18" s="250"/>
      <c r="W18" s="250"/>
      <c r="X18" s="250"/>
      <c r="Y18" s="356"/>
    </row>
    <row r="19" spans="1:26" ht="12" x14ac:dyDescent="0.2">
      <c r="A19" s="351" t="s">
        <v>1326</v>
      </c>
      <c r="B19" s="352" t="s">
        <v>1327</v>
      </c>
      <c r="C19" s="353" t="s">
        <v>1274</v>
      </c>
      <c r="D19" s="351" t="s">
        <v>1275</v>
      </c>
      <c r="E19" s="352" t="s">
        <v>1276</v>
      </c>
      <c r="F19" s="352" t="s">
        <v>1277</v>
      </c>
      <c r="G19" s="354" t="s">
        <v>1278</v>
      </c>
      <c r="H19" s="354" t="s">
        <v>1278</v>
      </c>
      <c r="I19" s="351" t="s">
        <v>1279</v>
      </c>
      <c r="J19" s="351" t="s">
        <v>1328</v>
      </c>
      <c r="K19" s="352" t="s">
        <v>1281</v>
      </c>
      <c r="L19" s="351">
        <v>2018</v>
      </c>
      <c r="M19" s="353">
        <v>2028</v>
      </c>
      <c r="N19" s="362" t="s">
        <v>1282</v>
      </c>
      <c r="O19" s="355" t="s">
        <v>1283</v>
      </c>
      <c r="P19" s="362" t="s">
        <v>1284</v>
      </c>
      <c r="Q19" s="362" t="s">
        <v>1285</v>
      </c>
      <c r="R19" s="353" t="s">
        <v>1286</v>
      </c>
      <c r="S19" s="250"/>
      <c r="T19" s="250"/>
      <c r="U19" s="250"/>
      <c r="V19" s="250"/>
      <c r="W19" s="250"/>
      <c r="X19" s="250"/>
      <c r="Y19" s="356"/>
    </row>
    <row r="20" spans="1:26" ht="12" x14ac:dyDescent="0.2">
      <c r="A20" s="351" t="s">
        <v>1329</v>
      </c>
      <c r="B20" s="352" t="s">
        <v>1330</v>
      </c>
      <c r="C20" s="353" t="s">
        <v>1274</v>
      </c>
      <c r="D20" s="351" t="s">
        <v>1275</v>
      </c>
      <c r="E20" s="352" t="s">
        <v>1276</v>
      </c>
      <c r="F20" s="352" t="s">
        <v>1277</v>
      </c>
      <c r="G20" s="354" t="s">
        <v>1278</v>
      </c>
      <c r="H20" s="354" t="s">
        <v>1278</v>
      </c>
      <c r="I20" s="351" t="s">
        <v>1279</v>
      </c>
      <c r="J20" s="351" t="s">
        <v>1331</v>
      </c>
      <c r="K20" s="352" t="s">
        <v>1281</v>
      </c>
      <c r="L20" s="351">
        <v>2018</v>
      </c>
      <c r="M20" s="353">
        <v>2028</v>
      </c>
      <c r="N20" s="362" t="s">
        <v>1282</v>
      </c>
      <c r="O20" s="355" t="s">
        <v>1283</v>
      </c>
      <c r="P20" s="362" t="s">
        <v>1284</v>
      </c>
      <c r="Q20" s="362" t="s">
        <v>1285</v>
      </c>
      <c r="R20" s="353" t="s">
        <v>1286</v>
      </c>
      <c r="S20" s="250"/>
      <c r="T20" s="250"/>
      <c r="U20" s="250"/>
      <c r="V20" s="250"/>
      <c r="W20" s="250"/>
      <c r="X20" s="250"/>
      <c r="Y20" s="356"/>
    </row>
    <row r="21" spans="1:26" ht="12" x14ac:dyDescent="0.2">
      <c r="A21" s="351" t="s">
        <v>1332</v>
      </c>
      <c r="B21" s="352" t="s">
        <v>1333</v>
      </c>
      <c r="C21" s="353" t="s">
        <v>1274</v>
      </c>
      <c r="D21" s="351" t="s">
        <v>1275</v>
      </c>
      <c r="E21" s="352" t="s">
        <v>1276</v>
      </c>
      <c r="F21" s="352" t="s">
        <v>1277</v>
      </c>
      <c r="G21" s="354" t="s">
        <v>1278</v>
      </c>
      <c r="H21" s="354" t="s">
        <v>1278</v>
      </c>
      <c r="I21" s="351" t="s">
        <v>1279</v>
      </c>
      <c r="J21" s="351" t="s">
        <v>1334</v>
      </c>
      <c r="K21" s="352" t="s">
        <v>1281</v>
      </c>
      <c r="L21" s="351">
        <v>2018</v>
      </c>
      <c r="M21" s="353">
        <v>2028</v>
      </c>
      <c r="N21" s="362" t="s">
        <v>1282</v>
      </c>
      <c r="O21" s="355" t="s">
        <v>1283</v>
      </c>
      <c r="P21" s="362" t="s">
        <v>1284</v>
      </c>
      <c r="Q21" s="362" t="s">
        <v>1285</v>
      </c>
      <c r="R21" s="353" t="s">
        <v>1286</v>
      </c>
      <c r="S21" s="250"/>
      <c r="T21" s="250"/>
      <c r="U21" s="250"/>
      <c r="V21" s="250"/>
      <c r="W21" s="250"/>
      <c r="X21" s="250"/>
      <c r="Y21" s="356"/>
    </row>
    <row r="22" spans="1:26" ht="12" x14ac:dyDescent="0.2">
      <c r="A22" s="351" t="s">
        <v>1335</v>
      </c>
      <c r="B22" s="352" t="s">
        <v>1336</v>
      </c>
      <c r="C22" s="353" t="s">
        <v>1274</v>
      </c>
      <c r="D22" s="351" t="s">
        <v>1275</v>
      </c>
      <c r="E22" s="352" t="s">
        <v>1276</v>
      </c>
      <c r="F22" s="352" t="s">
        <v>1277</v>
      </c>
      <c r="G22" s="354" t="s">
        <v>1278</v>
      </c>
      <c r="H22" s="354" t="s">
        <v>1278</v>
      </c>
      <c r="I22" s="351" t="s">
        <v>1279</v>
      </c>
      <c r="J22" s="351" t="s">
        <v>1337</v>
      </c>
      <c r="K22" s="352" t="s">
        <v>1281</v>
      </c>
      <c r="L22" s="351">
        <v>2020</v>
      </c>
      <c r="M22" s="353">
        <v>2030</v>
      </c>
      <c r="N22" s="362" t="s">
        <v>1282</v>
      </c>
      <c r="O22" s="355" t="s">
        <v>1283</v>
      </c>
      <c r="P22" s="362" t="s">
        <v>1284</v>
      </c>
      <c r="Q22" s="362" t="s">
        <v>1285</v>
      </c>
      <c r="R22" s="353" t="s">
        <v>1286</v>
      </c>
      <c r="S22" s="250"/>
      <c r="T22" s="250"/>
      <c r="U22" s="250"/>
      <c r="V22" s="250"/>
      <c r="W22" s="250"/>
      <c r="X22" s="250"/>
      <c r="Y22" s="356"/>
    </row>
    <row r="23" spans="1:26" ht="12" x14ac:dyDescent="0.2">
      <c r="A23" s="351" t="s">
        <v>1338</v>
      </c>
      <c r="B23" s="352" t="s">
        <v>1339</v>
      </c>
      <c r="C23" s="352" t="s">
        <v>1340</v>
      </c>
      <c r="D23" s="351" t="s">
        <v>1341</v>
      </c>
      <c r="E23" s="352" t="s">
        <v>1342</v>
      </c>
      <c r="F23" s="362" t="s">
        <v>1343</v>
      </c>
      <c r="G23" s="354" t="s">
        <v>1278</v>
      </c>
      <c r="H23" s="354" t="s">
        <v>1278</v>
      </c>
      <c r="I23" s="351" t="s">
        <v>1344</v>
      </c>
      <c r="J23" s="351" t="s">
        <v>1345</v>
      </c>
      <c r="K23" s="352" t="s">
        <v>1281</v>
      </c>
      <c r="L23" s="351">
        <v>2018</v>
      </c>
      <c r="M23" s="353">
        <v>2028</v>
      </c>
      <c r="N23" s="362" t="s">
        <v>1282</v>
      </c>
      <c r="O23" s="355" t="s">
        <v>1283</v>
      </c>
      <c r="P23" s="362" t="s">
        <v>1346</v>
      </c>
      <c r="Q23" s="362" t="s">
        <v>1285</v>
      </c>
      <c r="R23" s="353" t="s">
        <v>1286</v>
      </c>
      <c r="S23" s="250"/>
      <c r="T23" s="250"/>
      <c r="U23" s="250"/>
      <c r="V23" s="250"/>
      <c r="W23" s="250"/>
      <c r="X23" s="250"/>
      <c r="Y23" s="356"/>
      <c r="Z23" s="363"/>
    </row>
    <row r="24" spans="1:26" ht="12" x14ac:dyDescent="0.2">
      <c r="A24" s="351" t="s">
        <v>1347</v>
      </c>
      <c r="B24" s="361" t="s">
        <v>1348</v>
      </c>
      <c r="C24" s="352" t="s">
        <v>1340</v>
      </c>
      <c r="D24" s="351" t="s">
        <v>1341</v>
      </c>
      <c r="E24" s="352" t="s">
        <v>1342</v>
      </c>
      <c r="F24" s="362" t="s">
        <v>1343</v>
      </c>
      <c r="G24" s="354" t="s">
        <v>1278</v>
      </c>
      <c r="H24" s="354" t="s">
        <v>1278</v>
      </c>
      <c r="I24" s="351" t="s">
        <v>1344</v>
      </c>
      <c r="J24" s="351" t="s">
        <v>1349</v>
      </c>
      <c r="K24" s="352" t="s">
        <v>1281</v>
      </c>
      <c r="L24" s="351">
        <v>2018</v>
      </c>
      <c r="M24" s="353">
        <v>2028</v>
      </c>
      <c r="N24" s="362" t="s">
        <v>1282</v>
      </c>
      <c r="O24" s="355" t="s">
        <v>1283</v>
      </c>
      <c r="P24" s="362" t="s">
        <v>1346</v>
      </c>
      <c r="Q24" s="362" t="s">
        <v>1285</v>
      </c>
      <c r="R24" s="353" t="s">
        <v>1286</v>
      </c>
      <c r="S24" s="250"/>
      <c r="T24" s="250"/>
      <c r="U24" s="250"/>
      <c r="V24" s="250"/>
      <c r="W24" s="250"/>
      <c r="X24" s="250"/>
      <c r="Y24" s="356"/>
    </row>
    <row r="25" spans="1:26" ht="11.25" customHeight="1" x14ac:dyDescent="0.2">
      <c r="A25" s="351" t="s">
        <v>1350</v>
      </c>
      <c r="B25" s="361" t="s">
        <v>1351</v>
      </c>
      <c r="C25" s="352" t="s">
        <v>1340</v>
      </c>
      <c r="D25" s="351" t="s">
        <v>1341</v>
      </c>
      <c r="E25" s="352" t="s">
        <v>1342</v>
      </c>
      <c r="F25" s="362" t="s">
        <v>1343</v>
      </c>
      <c r="G25" s="354" t="s">
        <v>1278</v>
      </c>
      <c r="H25" s="354" t="s">
        <v>1278</v>
      </c>
      <c r="I25" s="351" t="s">
        <v>1344</v>
      </c>
      <c r="J25" s="351" t="s">
        <v>1352</v>
      </c>
      <c r="K25" s="352" t="s">
        <v>1281</v>
      </c>
      <c r="L25" s="351">
        <v>2018</v>
      </c>
      <c r="M25" s="353">
        <v>2028</v>
      </c>
      <c r="N25" s="362" t="s">
        <v>1282</v>
      </c>
      <c r="O25" s="355" t="s">
        <v>1283</v>
      </c>
      <c r="P25" s="362" t="s">
        <v>1346</v>
      </c>
      <c r="Q25" s="362" t="s">
        <v>1285</v>
      </c>
      <c r="R25" s="353" t="s">
        <v>1286</v>
      </c>
      <c r="S25" s="250"/>
      <c r="T25" s="250"/>
      <c r="U25" s="250"/>
      <c r="V25" s="250"/>
      <c r="W25" s="250"/>
      <c r="X25" s="250"/>
      <c r="Y25" s="250"/>
    </row>
    <row r="26" spans="1:26" ht="11.25" customHeight="1" x14ac:dyDescent="0.2">
      <c r="A26" s="351" t="s">
        <v>1353</v>
      </c>
      <c r="B26" s="352" t="s">
        <v>1354</v>
      </c>
      <c r="C26" s="352" t="s">
        <v>1340</v>
      </c>
      <c r="D26" s="351" t="s">
        <v>1341</v>
      </c>
      <c r="E26" s="352" t="s">
        <v>1342</v>
      </c>
      <c r="F26" s="362" t="s">
        <v>1343</v>
      </c>
      <c r="G26" s="354" t="s">
        <v>1278</v>
      </c>
      <c r="H26" s="354" t="s">
        <v>1278</v>
      </c>
      <c r="I26" s="351" t="s">
        <v>1344</v>
      </c>
      <c r="J26" s="351" t="s">
        <v>1355</v>
      </c>
      <c r="K26" s="352" t="s">
        <v>1281</v>
      </c>
      <c r="L26" s="351">
        <v>2018</v>
      </c>
      <c r="M26" s="353">
        <v>2028</v>
      </c>
      <c r="N26" s="362" t="s">
        <v>1282</v>
      </c>
      <c r="O26" s="355" t="s">
        <v>1283</v>
      </c>
      <c r="P26" s="362" t="s">
        <v>1346</v>
      </c>
      <c r="Q26" s="362" t="s">
        <v>1285</v>
      </c>
      <c r="R26" s="353" t="s">
        <v>1286</v>
      </c>
      <c r="S26" s="250"/>
      <c r="T26" s="250"/>
      <c r="U26" s="250"/>
      <c r="V26" s="250"/>
      <c r="W26" s="250"/>
      <c r="X26" s="250"/>
      <c r="Y26" s="356"/>
    </row>
    <row r="27" spans="1:26" ht="11.25" customHeight="1" x14ac:dyDescent="0.2">
      <c r="A27" s="351" t="s">
        <v>1356</v>
      </c>
      <c r="B27" s="352" t="s">
        <v>1357</v>
      </c>
      <c r="C27" s="352" t="s">
        <v>1340</v>
      </c>
      <c r="D27" s="351" t="s">
        <v>1341</v>
      </c>
      <c r="E27" s="352" t="s">
        <v>1342</v>
      </c>
      <c r="F27" s="362" t="s">
        <v>1343</v>
      </c>
      <c r="G27" s="354" t="s">
        <v>1278</v>
      </c>
      <c r="H27" s="354" t="s">
        <v>1278</v>
      </c>
      <c r="I27" s="351" t="s">
        <v>1344</v>
      </c>
      <c r="J27" s="351" t="s">
        <v>1358</v>
      </c>
      <c r="K27" s="352" t="s">
        <v>1281</v>
      </c>
      <c r="L27" s="351">
        <v>2018</v>
      </c>
      <c r="M27" s="353">
        <v>2028</v>
      </c>
      <c r="N27" s="362" t="s">
        <v>1282</v>
      </c>
      <c r="O27" s="355" t="s">
        <v>1283</v>
      </c>
      <c r="P27" s="362" t="s">
        <v>1346</v>
      </c>
      <c r="Q27" s="362" t="s">
        <v>1285</v>
      </c>
      <c r="R27" s="353" t="s">
        <v>1286</v>
      </c>
      <c r="S27" s="250"/>
      <c r="T27" s="250"/>
      <c r="U27" s="250"/>
      <c r="V27" s="250"/>
      <c r="W27" s="250"/>
      <c r="X27" s="250"/>
      <c r="Y27" s="356"/>
    </row>
    <row r="28" spans="1:26" ht="11.25" customHeight="1" x14ac:dyDescent="0.2">
      <c r="A28" s="351" t="s">
        <v>1359</v>
      </c>
      <c r="B28" s="361" t="s">
        <v>1360</v>
      </c>
      <c r="C28" s="352" t="s">
        <v>1340</v>
      </c>
      <c r="D28" s="351" t="s">
        <v>1341</v>
      </c>
      <c r="E28" s="352" t="s">
        <v>1342</v>
      </c>
      <c r="F28" s="362" t="s">
        <v>1343</v>
      </c>
      <c r="G28" s="354" t="s">
        <v>1278</v>
      </c>
      <c r="H28" s="354" t="s">
        <v>1278</v>
      </c>
      <c r="I28" s="351" t="s">
        <v>1344</v>
      </c>
      <c r="J28" s="351" t="s">
        <v>1361</v>
      </c>
      <c r="K28" s="352" t="s">
        <v>1281</v>
      </c>
      <c r="L28" s="351">
        <v>2018</v>
      </c>
      <c r="M28" s="353">
        <v>2028</v>
      </c>
      <c r="N28" s="362" t="s">
        <v>1282</v>
      </c>
      <c r="O28" s="355" t="s">
        <v>1283</v>
      </c>
      <c r="P28" s="362" t="s">
        <v>1346</v>
      </c>
      <c r="Q28" s="362" t="s">
        <v>1285</v>
      </c>
      <c r="R28" s="353" t="s">
        <v>1286</v>
      </c>
      <c r="S28" s="250"/>
      <c r="T28" s="250"/>
      <c r="U28" s="250"/>
      <c r="V28" s="250"/>
      <c r="W28" s="250"/>
      <c r="X28" s="250"/>
      <c r="Y28" s="356"/>
    </row>
    <row r="29" spans="1:26" ht="11.25" customHeight="1" x14ac:dyDescent="0.2">
      <c r="A29" s="351" t="s">
        <v>1362</v>
      </c>
      <c r="B29" s="364" t="s">
        <v>1363</v>
      </c>
      <c r="C29" s="352" t="s">
        <v>1340</v>
      </c>
      <c r="D29" s="351" t="s">
        <v>1341</v>
      </c>
      <c r="E29" s="352" t="s">
        <v>1342</v>
      </c>
      <c r="F29" s="362" t="s">
        <v>1343</v>
      </c>
      <c r="G29" s="354" t="s">
        <v>1278</v>
      </c>
      <c r="H29" s="354" t="s">
        <v>1278</v>
      </c>
      <c r="I29" s="351" t="s">
        <v>1344</v>
      </c>
      <c r="J29" s="351" t="s">
        <v>1364</v>
      </c>
      <c r="K29" s="352" t="s">
        <v>1281</v>
      </c>
      <c r="L29" s="351">
        <v>2018</v>
      </c>
      <c r="M29" s="353">
        <v>2028</v>
      </c>
      <c r="N29" s="362" t="s">
        <v>1282</v>
      </c>
      <c r="O29" s="355" t="s">
        <v>1283</v>
      </c>
      <c r="P29" s="362" t="s">
        <v>1346</v>
      </c>
      <c r="Q29" s="362" t="s">
        <v>1285</v>
      </c>
      <c r="R29" s="365" t="s">
        <v>1286</v>
      </c>
      <c r="S29" s="250"/>
      <c r="T29" s="250"/>
      <c r="U29" s="250"/>
      <c r="V29" s="250"/>
      <c r="W29" s="250"/>
      <c r="X29" s="250"/>
      <c r="Y29" s="356"/>
    </row>
    <row r="30" spans="1:26" ht="11.25" customHeight="1" x14ac:dyDescent="0.2">
      <c r="A30" s="351" t="s">
        <v>1365</v>
      </c>
      <c r="B30" s="364" t="s">
        <v>1366</v>
      </c>
      <c r="C30" s="352" t="s">
        <v>1340</v>
      </c>
      <c r="D30" s="351" t="s">
        <v>1341</v>
      </c>
      <c r="E30" s="352" t="s">
        <v>1342</v>
      </c>
      <c r="F30" s="362" t="s">
        <v>1343</v>
      </c>
      <c r="G30" s="354" t="s">
        <v>1278</v>
      </c>
      <c r="H30" s="354" t="s">
        <v>1278</v>
      </c>
      <c r="I30" s="351" t="s">
        <v>1344</v>
      </c>
      <c r="J30" s="351" t="s">
        <v>1367</v>
      </c>
      <c r="K30" s="352" t="s">
        <v>1281</v>
      </c>
      <c r="L30" s="351">
        <v>2018</v>
      </c>
      <c r="M30" s="353">
        <v>2028</v>
      </c>
      <c r="N30" s="362" t="s">
        <v>1282</v>
      </c>
      <c r="O30" s="355" t="s">
        <v>1283</v>
      </c>
      <c r="P30" s="362" t="s">
        <v>1346</v>
      </c>
      <c r="Q30" s="362" t="s">
        <v>1285</v>
      </c>
      <c r="R30" s="365" t="s">
        <v>1286</v>
      </c>
      <c r="S30" s="250"/>
      <c r="T30" s="250"/>
      <c r="U30" s="250"/>
      <c r="V30" s="250"/>
      <c r="W30" s="250"/>
      <c r="X30" s="250"/>
      <c r="Y30" s="356"/>
    </row>
    <row r="31" spans="1:26" ht="12" x14ac:dyDescent="0.2">
      <c r="A31" s="351" t="s">
        <v>1368</v>
      </c>
      <c r="B31" s="364"/>
      <c r="C31" s="352" t="s">
        <v>1340</v>
      </c>
      <c r="D31" s="351" t="s">
        <v>1369</v>
      </c>
      <c r="E31" s="366" t="s">
        <v>1278</v>
      </c>
      <c r="F31" s="366" t="s">
        <v>1278</v>
      </c>
      <c r="G31" s="367" t="s">
        <v>1370</v>
      </c>
      <c r="H31" s="368" t="s">
        <v>1371</v>
      </c>
      <c r="I31" s="351" t="s">
        <v>143</v>
      </c>
      <c r="J31" s="353">
        <v>13401</v>
      </c>
      <c r="K31" s="352" t="s">
        <v>1281</v>
      </c>
      <c r="L31" s="351">
        <v>1999</v>
      </c>
      <c r="M31" s="353" t="s">
        <v>1372</v>
      </c>
      <c r="N31" s="351" t="s">
        <v>1373</v>
      </c>
      <c r="O31" s="362"/>
      <c r="P31" s="362" t="s">
        <v>1278</v>
      </c>
      <c r="Q31" s="362" t="s">
        <v>1374</v>
      </c>
      <c r="R31" s="365" t="s">
        <v>143</v>
      </c>
      <c r="S31" s="250"/>
      <c r="T31" s="250"/>
      <c r="U31" s="250"/>
      <c r="V31" s="250"/>
      <c r="W31" s="250"/>
      <c r="X31" s="250"/>
      <c r="Y31" s="356"/>
    </row>
    <row r="32" spans="1:26" ht="11.25" customHeight="1" x14ac:dyDescent="0.2">
      <c r="A32" s="351" t="s">
        <v>1375</v>
      </c>
      <c r="B32" s="364"/>
      <c r="C32" s="352" t="s">
        <v>1340</v>
      </c>
      <c r="D32" s="351" t="s">
        <v>1369</v>
      </c>
      <c r="E32" s="366" t="s">
        <v>1278</v>
      </c>
      <c r="F32" s="366" t="s">
        <v>1278</v>
      </c>
      <c r="G32" s="367" t="s">
        <v>1370</v>
      </c>
      <c r="H32" s="368" t="s">
        <v>1371</v>
      </c>
      <c r="I32" s="351" t="s">
        <v>143</v>
      </c>
      <c r="J32" s="353">
        <v>11613</v>
      </c>
      <c r="K32" s="352" t="s">
        <v>1281</v>
      </c>
      <c r="L32" s="351">
        <v>2005</v>
      </c>
      <c r="M32" s="353" t="s">
        <v>1372</v>
      </c>
      <c r="N32" s="351" t="s">
        <v>1373</v>
      </c>
      <c r="O32" s="362"/>
      <c r="P32" s="362" t="s">
        <v>1278</v>
      </c>
      <c r="Q32" s="362" t="s">
        <v>1374</v>
      </c>
      <c r="R32" s="365" t="s">
        <v>1376</v>
      </c>
      <c r="S32" s="250"/>
      <c r="T32" s="250"/>
      <c r="U32" s="250"/>
      <c r="V32" s="250"/>
      <c r="W32" s="250"/>
      <c r="X32" s="250"/>
      <c r="Y32" s="356"/>
    </row>
    <row r="33" spans="1:25" ht="12" x14ac:dyDescent="0.2">
      <c r="A33" s="351" t="s">
        <v>1377</v>
      </c>
      <c r="B33" s="364"/>
      <c r="C33" s="352" t="s">
        <v>1340</v>
      </c>
      <c r="D33" s="351" t="s">
        <v>1369</v>
      </c>
      <c r="E33" s="366" t="s">
        <v>1278</v>
      </c>
      <c r="F33" s="366" t="s">
        <v>1278</v>
      </c>
      <c r="G33" s="367" t="s">
        <v>1370</v>
      </c>
      <c r="H33" s="368" t="s">
        <v>1371</v>
      </c>
      <c r="I33" s="351" t="s">
        <v>143</v>
      </c>
      <c r="J33" s="353">
        <v>11609</v>
      </c>
      <c r="K33" s="352" t="s">
        <v>1281</v>
      </c>
      <c r="L33" s="351">
        <v>2012</v>
      </c>
      <c r="M33" s="353" t="s">
        <v>1372</v>
      </c>
      <c r="N33" s="351" t="s">
        <v>1373</v>
      </c>
      <c r="O33" s="362"/>
      <c r="P33" s="362" t="s">
        <v>1278</v>
      </c>
      <c r="Q33" s="362" t="s">
        <v>1374</v>
      </c>
      <c r="R33" s="365" t="s">
        <v>143</v>
      </c>
      <c r="S33" s="250"/>
      <c r="T33" s="250"/>
      <c r="U33" s="250"/>
      <c r="V33" s="250"/>
      <c r="W33" s="250"/>
      <c r="X33" s="250"/>
      <c r="Y33" s="356"/>
    </row>
    <row r="34" spans="1:25" ht="12" x14ac:dyDescent="0.2">
      <c r="A34" s="351" t="s">
        <v>1378</v>
      </c>
      <c r="B34" s="361"/>
      <c r="C34" s="352" t="s">
        <v>1340</v>
      </c>
      <c r="D34" s="351" t="s">
        <v>1369</v>
      </c>
      <c r="E34" s="366" t="s">
        <v>1278</v>
      </c>
      <c r="F34" s="366" t="s">
        <v>1278</v>
      </c>
      <c r="G34" s="367" t="s">
        <v>1370</v>
      </c>
      <c r="H34" s="368" t="s">
        <v>1371</v>
      </c>
      <c r="I34" s="351" t="s">
        <v>143</v>
      </c>
      <c r="J34" s="353">
        <v>11610</v>
      </c>
      <c r="K34" s="352" t="s">
        <v>1281</v>
      </c>
      <c r="L34" s="351">
        <v>2012</v>
      </c>
      <c r="M34" s="353" t="s">
        <v>1372</v>
      </c>
      <c r="N34" s="351" t="s">
        <v>1373</v>
      </c>
      <c r="O34" s="362"/>
      <c r="P34" s="362" t="s">
        <v>1278</v>
      </c>
      <c r="Q34" s="362" t="s">
        <v>1374</v>
      </c>
      <c r="R34" s="369" t="s">
        <v>143</v>
      </c>
      <c r="S34" s="250"/>
      <c r="T34" s="250"/>
      <c r="U34" s="250"/>
      <c r="V34" s="250"/>
      <c r="W34" s="250"/>
      <c r="X34" s="250"/>
      <c r="Y34" s="250"/>
    </row>
    <row r="35" spans="1:25" ht="12" x14ac:dyDescent="0.2">
      <c r="A35" s="351" t="s">
        <v>1379</v>
      </c>
      <c r="B35" s="352"/>
      <c r="C35" s="352" t="s">
        <v>1340</v>
      </c>
      <c r="D35" s="351" t="s">
        <v>1369</v>
      </c>
      <c r="E35" s="366" t="s">
        <v>1278</v>
      </c>
      <c r="F35" s="366" t="s">
        <v>1278</v>
      </c>
      <c r="G35" s="367" t="s">
        <v>1370</v>
      </c>
      <c r="H35" s="368" t="s">
        <v>1371</v>
      </c>
      <c r="I35" s="351" t="s">
        <v>143</v>
      </c>
      <c r="J35" s="353">
        <v>13400</v>
      </c>
      <c r="K35" s="352" t="s">
        <v>1281</v>
      </c>
      <c r="L35" s="351">
        <v>2014</v>
      </c>
      <c r="M35" s="353" t="s">
        <v>1372</v>
      </c>
      <c r="N35" s="351" t="s">
        <v>1373</v>
      </c>
      <c r="O35" s="362"/>
      <c r="P35" s="362" t="s">
        <v>1278</v>
      </c>
      <c r="Q35" s="362" t="s">
        <v>1374</v>
      </c>
      <c r="R35" s="369" t="s">
        <v>143</v>
      </c>
      <c r="S35" s="250"/>
      <c r="T35" s="250"/>
      <c r="U35" s="250"/>
      <c r="V35" s="250"/>
      <c r="W35" s="250"/>
      <c r="X35" s="250"/>
      <c r="Y35" s="250"/>
    </row>
    <row r="36" spans="1:25" ht="12" x14ac:dyDescent="0.2">
      <c r="A36" s="359" t="s">
        <v>1380</v>
      </c>
      <c r="B36" s="358"/>
      <c r="C36" s="352" t="s">
        <v>1340</v>
      </c>
      <c r="D36" s="351" t="s">
        <v>1369</v>
      </c>
      <c r="E36" s="366" t="s">
        <v>1278</v>
      </c>
      <c r="F36" s="366" t="s">
        <v>1278</v>
      </c>
      <c r="G36" s="367" t="s">
        <v>1370</v>
      </c>
      <c r="H36" s="368" t="s">
        <v>1371</v>
      </c>
      <c r="I36" s="351" t="s">
        <v>143</v>
      </c>
      <c r="J36" s="353">
        <v>11611</v>
      </c>
      <c r="K36" s="352" t="s">
        <v>1281</v>
      </c>
      <c r="L36" s="351">
        <v>2012</v>
      </c>
      <c r="M36" s="353" t="s">
        <v>1372</v>
      </c>
      <c r="N36" s="351" t="s">
        <v>1373</v>
      </c>
      <c r="O36" s="362"/>
      <c r="P36" s="362" t="s">
        <v>1278</v>
      </c>
      <c r="Q36" s="362" t="s">
        <v>1374</v>
      </c>
      <c r="R36" s="365" t="s">
        <v>143</v>
      </c>
      <c r="S36" s="250"/>
      <c r="T36" s="250"/>
      <c r="U36" s="250"/>
      <c r="V36" s="250"/>
      <c r="W36" s="250"/>
      <c r="X36" s="250"/>
      <c r="Y36" s="356"/>
    </row>
    <row r="37" spans="1:25" ht="12" x14ac:dyDescent="0.2">
      <c r="A37" s="359" t="s">
        <v>1381</v>
      </c>
      <c r="B37" s="358"/>
      <c r="C37" s="352" t="s">
        <v>1340</v>
      </c>
      <c r="D37" s="351" t="s">
        <v>1369</v>
      </c>
      <c r="E37" s="366" t="s">
        <v>1278</v>
      </c>
      <c r="F37" s="366" t="s">
        <v>1278</v>
      </c>
      <c r="G37" s="367" t="s">
        <v>1370</v>
      </c>
      <c r="H37" s="368" t="s">
        <v>1371</v>
      </c>
      <c r="I37" s="351" t="s">
        <v>143</v>
      </c>
      <c r="J37" s="353">
        <v>11612</v>
      </c>
      <c r="K37" s="352" t="s">
        <v>1281</v>
      </c>
      <c r="L37" s="351">
        <v>2012</v>
      </c>
      <c r="M37" s="353" t="s">
        <v>1372</v>
      </c>
      <c r="N37" s="351" t="s">
        <v>1373</v>
      </c>
      <c r="O37" s="362"/>
      <c r="P37" s="362" t="s">
        <v>1278</v>
      </c>
      <c r="Q37" s="362" t="s">
        <v>1374</v>
      </c>
      <c r="R37" s="365" t="s">
        <v>143</v>
      </c>
      <c r="S37" s="250"/>
      <c r="T37" s="250"/>
      <c r="U37" s="250"/>
      <c r="V37" s="250"/>
      <c r="W37" s="250"/>
      <c r="X37" s="250"/>
      <c r="Y37" s="356"/>
    </row>
    <row r="38" spans="1:25" ht="12" x14ac:dyDescent="0.2">
      <c r="A38" s="359" t="s">
        <v>1382</v>
      </c>
      <c r="B38" s="358"/>
      <c r="C38" s="352" t="s">
        <v>1340</v>
      </c>
      <c r="D38" s="351" t="s">
        <v>1369</v>
      </c>
      <c r="E38" s="370" t="s">
        <v>1278</v>
      </c>
      <c r="F38" s="370" t="s">
        <v>1278</v>
      </c>
      <c r="G38" s="371" t="s">
        <v>1383</v>
      </c>
      <c r="H38" s="368" t="s">
        <v>1371</v>
      </c>
      <c r="I38" s="359" t="s">
        <v>1384</v>
      </c>
      <c r="J38" s="372" t="s">
        <v>1385</v>
      </c>
      <c r="K38" s="352" t="s">
        <v>1281</v>
      </c>
      <c r="L38" s="359">
        <v>2002</v>
      </c>
      <c r="M38" s="353" t="s">
        <v>1372</v>
      </c>
      <c r="N38" s="359" t="s">
        <v>1373</v>
      </c>
      <c r="O38" s="373"/>
      <c r="P38" s="362" t="s">
        <v>1278</v>
      </c>
      <c r="Q38" s="362" t="s">
        <v>1374</v>
      </c>
      <c r="R38" s="374" t="s">
        <v>1384</v>
      </c>
      <c r="S38" s="250"/>
      <c r="T38" s="250"/>
      <c r="U38" s="250"/>
      <c r="V38" s="250"/>
      <c r="W38" s="250"/>
      <c r="X38" s="250"/>
      <c r="Y38" s="356"/>
    </row>
    <row r="39" spans="1:25" ht="12" x14ac:dyDescent="0.2">
      <c r="A39" s="375" t="s">
        <v>1386</v>
      </c>
      <c r="B39" s="375"/>
      <c r="C39" s="353" t="s">
        <v>1274</v>
      </c>
      <c r="D39" s="353" t="s">
        <v>1387</v>
      </c>
      <c r="E39" s="370" t="s">
        <v>1278</v>
      </c>
      <c r="F39" s="370" t="s">
        <v>1278</v>
      </c>
      <c r="G39" s="376" t="s">
        <v>1388</v>
      </c>
      <c r="H39" s="368" t="s">
        <v>1371</v>
      </c>
      <c r="I39" s="351" t="s">
        <v>143</v>
      </c>
      <c r="J39" s="372">
        <v>13395</v>
      </c>
      <c r="K39" s="352" t="s">
        <v>1281</v>
      </c>
      <c r="L39" s="377">
        <v>2005</v>
      </c>
      <c r="M39" s="353" t="s">
        <v>1372</v>
      </c>
      <c r="N39" s="359" t="s">
        <v>1373</v>
      </c>
      <c r="O39" s="8"/>
      <c r="P39" s="362" t="s">
        <v>1278</v>
      </c>
      <c r="Q39" s="362" t="s">
        <v>1374</v>
      </c>
      <c r="R39" s="378" t="s">
        <v>143</v>
      </c>
      <c r="S39" s="250"/>
      <c r="T39" s="250"/>
      <c r="U39" s="250"/>
      <c r="V39" s="250"/>
      <c r="W39" s="250"/>
      <c r="X39" s="250"/>
      <c r="Y39" s="356"/>
    </row>
    <row r="40" spans="1:25" ht="12" x14ac:dyDescent="0.2">
      <c r="A40" s="375" t="s">
        <v>1389</v>
      </c>
      <c r="B40" s="375"/>
      <c r="C40" s="353" t="s">
        <v>1274</v>
      </c>
      <c r="D40" s="353" t="s">
        <v>1387</v>
      </c>
      <c r="E40" s="370" t="s">
        <v>1278</v>
      </c>
      <c r="F40" s="370" t="s">
        <v>1278</v>
      </c>
      <c r="G40" s="376" t="s">
        <v>1390</v>
      </c>
      <c r="H40" s="368" t="s">
        <v>1371</v>
      </c>
      <c r="I40" s="351" t="s">
        <v>1384</v>
      </c>
      <c r="J40" s="372" t="s">
        <v>1391</v>
      </c>
      <c r="K40" s="352" t="s">
        <v>1281</v>
      </c>
      <c r="L40" s="377">
        <v>2007</v>
      </c>
      <c r="M40" s="353" t="s">
        <v>1372</v>
      </c>
      <c r="N40" s="359" t="s">
        <v>1373</v>
      </c>
      <c r="O40" s="8"/>
      <c r="P40" s="362" t="s">
        <v>1278</v>
      </c>
      <c r="Q40" s="362" t="s">
        <v>1374</v>
      </c>
      <c r="R40" s="378" t="s">
        <v>1384</v>
      </c>
      <c r="S40" s="250"/>
      <c r="T40" s="250"/>
      <c r="U40" s="250"/>
      <c r="V40" s="250"/>
      <c r="W40" s="250"/>
      <c r="X40" s="250"/>
      <c r="Y40" s="356"/>
    </row>
    <row r="41" spans="1:25" ht="12" x14ac:dyDescent="0.2">
      <c r="A41" s="375" t="s">
        <v>1392</v>
      </c>
      <c r="B41" s="375"/>
      <c r="C41" s="353" t="s">
        <v>1274</v>
      </c>
      <c r="D41" s="353" t="s">
        <v>1387</v>
      </c>
      <c r="E41" s="370" t="s">
        <v>1278</v>
      </c>
      <c r="F41" s="370" t="s">
        <v>1278</v>
      </c>
      <c r="G41" s="376" t="s">
        <v>1390</v>
      </c>
      <c r="H41" s="368" t="s">
        <v>1371</v>
      </c>
      <c r="I41" s="351" t="s">
        <v>1384</v>
      </c>
      <c r="J41" s="372" t="s">
        <v>1393</v>
      </c>
      <c r="K41" s="352" t="s">
        <v>1281</v>
      </c>
      <c r="L41" s="377">
        <v>2002</v>
      </c>
      <c r="M41" s="353" t="s">
        <v>1372</v>
      </c>
      <c r="N41" s="359" t="s">
        <v>1373</v>
      </c>
      <c r="O41" s="8"/>
      <c r="P41" s="362" t="s">
        <v>1278</v>
      </c>
      <c r="Q41" s="362" t="s">
        <v>1374</v>
      </c>
      <c r="R41" s="378" t="s">
        <v>1384</v>
      </c>
      <c r="S41" s="250"/>
      <c r="T41" s="250"/>
      <c r="U41" s="250"/>
      <c r="V41" s="250"/>
      <c r="W41" s="250"/>
      <c r="X41" s="250"/>
      <c r="Y41" s="356"/>
    </row>
    <row r="42" spans="1:25" ht="12" x14ac:dyDescent="0.2">
      <c r="A42" s="375" t="s">
        <v>1394</v>
      </c>
      <c r="B42" s="375"/>
      <c r="C42" s="353" t="s">
        <v>1274</v>
      </c>
      <c r="D42" s="353" t="s">
        <v>1387</v>
      </c>
      <c r="E42" s="370" t="s">
        <v>1278</v>
      </c>
      <c r="F42" s="370" t="s">
        <v>1278</v>
      </c>
      <c r="G42" s="376" t="s">
        <v>1388</v>
      </c>
      <c r="H42" s="368" t="s">
        <v>1371</v>
      </c>
      <c r="I42" s="351" t="s">
        <v>143</v>
      </c>
      <c r="J42" s="372">
        <v>11317</v>
      </c>
      <c r="K42" s="352" t="s">
        <v>1281</v>
      </c>
      <c r="L42" s="377">
        <v>2012</v>
      </c>
      <c r="M42" s="353" t="s">
        <v>1372</v>
      </c>
      <c r="N42" s="359" t="s">
        <v>1373</v>
      </c>
      <c r="O42" s="8"/>
      <c r="P42" s="362" t="s">
        <v>1278</v>
      </c>
      <c r="Q42" s="362" t="s">
        <v>1374</v>
      </c>
      <c r="R42" s="378" t="s">
        <v>143</v>
      </c>
      <c r="S42" s="250"/>
      <c r="T42" s="250"/>
      <c r="U42" s="250"/>
      <c r="V42" s="250"/>
      <c r="W42" s="250"/>
      <c r="X42" s="250"/>
      <c r="Y42" s="356"/>
    </row>
    <row r="43" spans="1:25" ht="12" x14ac:dyDescent="0.2">
      <c r="A43" s="375" t="s">
        <v>1395</v>
      </c>
      <c r="B43" s="375"/>
      <c r="C43" s="353" t="s">
        <v>1274</v>
      </c>
      <c r="D43" s="353" t="s">
        <v>1387</v>
      </c>
      <c r="E43" s="370" t="s">
        <v>1278</v>
      </c>
      <c r="F43" s="370" t="s">
        <v>1278</v>
      </c>
      <c r="G43" s="376" t="s">
        <v>1390</v>
      </c>
      <c r="H43" s="368" t="s">
        <v>1371</v>
      </c>
      <c r="I43" s="351" t="s">
        <v>1384</v>
      </c>
      <c r="J43" s="372" t="s">
        <v>1396</v>
      </c>
      <c r="K43" s="352" t="s">
        <v>1281</v>
      </c>
      <c r="L43" s="377">
        <v>1999</v>
      </c>
      <c r="M43" s="353" t="s">
        <v>1372</v>
      </c>
      <c r="N43" s="359" t="s">
        <v>1373</v>
      </c>
      <c r="O43" s="8"/>
      <c r="P43" s="362" t="s">
        <v>1278</v>
      </c>
      <c r="Q43" s="362" t="s">
        <v>1374</v>
      </c>
      <c r="R43" s="378" t="s">
        <v>1384</v>
      </c>
      <c r="S43" s="250"/>
      <c r="T43" s="250"/>
      <c r="U43" s="250"/>
      <c r="V43" s="250"/>
      <c r="W43" s="250"/>
      <c r="X43" s="250"/>
      <c r="Y43" s="356"/>
    </row>
    <row r="44" spans="1:25" ht="12" x14ac:dyDescent="0.2">
      <c r="A44" s="375" t="s">
        <v>1397</v>
      </c>
      <c r="B44" s="375"/>
      <c r="C44" s="353" t="s">
        <v>1274</v>
      </c>
      <c r="D44" s="353" t="s">
        <v>1387</v>
      </c>
      <c r="E44" s="370" t="s">
        <v>1278</v>
      </c>
      <c r="F44" s="370" t="s">
        <v>1278</v>
      </c>
      <c r="G44" s="376" t="s">
        <v>1388</v>
      </c>
      <c r="H44" s="368" t="s">
        <v>1371</v>
      </c>
      <c r="I44" s="351" t="s">
        <v>143</v>
      </c>
      <c r="J44" s="372">
        <v>13394</v>
      </c>
      <c r="K44" s="352" t="s">
        <v>1281</v>
      </c>
      <c r="L44" s="377">
        <v>2014</v>
      </c>
      <c r="M44" s="353" t="s">
        <v>1372</v>
      </c>
      <c r="N44" s="359" t="s">
        <v>1373</v>
      </c>
      <c r="O44" s="8"/>
      <c r="P44" s="362" t="s">
        <v>1278</v>
      </c>
      <c r="Q44" s="362" t="s">
        <v>1374</v>
      </c>
      <c r="R44" s="378" t="s">
        <v>143</v>
      </c>
      <c r="S44" s="250"/>
      <c r="T44" s="250"/>
      <c r="U44" s="250"/>
      <c r="V44" s="250"/>
      <c r="W44" s="250"/>
      <c r="X44" s="250"/>
      <c r="Y44" s="356"/>
    </row>
    <row r="45" spans="1:25" ht="12" x14ac:dyDescent="0.2">
      <c r="A45" s="375" t="s">
        <v>1398</v>
      </c>
      <c r="B45" s="375"/>
      <c r="C45" s="353" t="s">
        <v>1274</v>
      </c>
      <c r="D45" s="353" t="s">
        <v>1387</v>
      </c>
      <c r="E45" s="370" t="s">
        <v>1278</v>
      </c>
      <c r="F45" s="370" t="s">
        <v>1278</v>
      </c>
      <c r="G45" s="376" t="s">
        <v>1390</v>
      </c>
      <c r="H45" s="368" t="s">
        <v>1371</v>
      </c>
      <c r="I45" s="351" t="s">
        <v>1384</v>
      </c>
      <c r="J45" s="372" t="s">
        <v>1399</v>
      </c>
      <c r="K45" s="352" t="s">
        <v>1281</v>
      </c>
      <c r="L45" s="377">
        <v>2008</v>
      </c>
      <c r="M45" s="353" t="s">
        <v>1372</v>
      </c>
      <c r="N45" s="359" t="s">
        <v>1373</v>
      </c>
      <c r="O45" s="8"/>
      <c r="P45" s="362" t="s">
        <v>1278</v>
      </c>
      <c r="Q45" s="362" t="s">
        <v>1374</v>
      </c>
      <c r="R45" s="378" t="s">
        <v>1384</v>
      </c>
      <c r="S45" s="250"/>
      <c r="T45" s="250"/>
      <c r="U45" s="250"/>
      <c r="V45" s="250"/>
      <c r="W45" s="250"/>
      <c r="X45" s="250"/>
      <c r="Y45" s="356"/>
    </row>
    <row r="46" spans="1:25" ht="12" x14ac:dyDescent="0.2">
      <c r="A46" s="375" t="s">
        <v>1400</v>
      </c>
      <c r="B46" s="375"/>
      <c r="C46" s="353" t="s">
        <v>1274</v>
      </c>
      <c r="D46" s="353" t="s">
        <v>1387</v>
      </c>
      <c r="E46" s="370" t="s">
        <v>1278</v>
      </c>
      <c r="F46" s="370" t="s">
        <v>1278</v>
      </c>
      <c r="G46" s="376" t="s">
        <v>1390</v>
      </c>
      <c r="H46" s="368" t="s">
        <v>1371</v>
      </c>
      <c r="I46" s="351" t="s">
        <v>1384</v>
      </c>
      <c r="J46" s="372" t="s">
        <v>1401</v>
      </c>
      <c r="K46" s="352" t="s">
        <v>1281</v>
      </c>
      <c r="L46" s="377">
        <v>2008</v>
      </c>
      <c r="M46" s="353" t="s">
        <v>1372</v>
      </c>
      <c r="N46" s="359" t="s">
        <v>1373</v>
      </c>
      <c r="O46" s="8"/>
      <c r="P46" s="362" t="s">
        <v>1278</v>
      </c>
      <c r="Q46" s="362" t="s">
        <v>1374</v>
      </c>
      <c r="R46" s="378" t="s">
        <v>1384</v>
      </c>
      <c r="S46" s="250"/>
      <c r="T46" s="250"/>
      <c r="U46" s="250"/>
      <c r="V46" s="250"/>
      <c r="W46" s="250"/>
      <c r="X46" s="250"/>
      <c r="Y46" s="356"/>
    </row>
    <row r="47" spans="1:25" ht="12" x14ac:dyDescent="0.2">
      <c r="A47" s="375" t="s">
        <v>1402</v>
      </c>
      <c r="B47" s="375"/>
      <c r="C47" s="353" t="s">
        <v>1274</v>
      </c>
      <c r="D47" s="353" t="s">
        <v>1387</v>
      </c>
      <c r="E47" s="370" t="s">
        <v>1278</v>
      </c>
      <c r="F47" s="370" t="s">
        <v>1278</v>
      </c>
      <c r="G47" s="376" t="s">
        <v>1390</v>
      </c>
      <c r="H47" s="368" t="s">
        <v>1371</v>
      </c>
      <c r="I47" s="351" t="s">
        <v>1384</v>
      </c>
      <c r="J47" s="372" t="s">
        <v>1403</v>
      </c>
      <c r="K47" s="352" t="s">
        <v>1281</v>
      </c>
      <c r="L47" s="377">
        <v>2008</v>
      </c>
      <c r="M47" s="353" t="s">
        <v>1372</v>
      </c>
      <c r="N47" s="359" t="s">
        <v>1373</v>
      </c>
      <c r="O47" s="8"/>
      <c r="P47" s="362" t="s">
        <v>1278</v>
      </c>
      <c r="Q47" s="362" t="s">
        <v>1374</v>
      </c>
      <c r="R47" s="378" t="s">
        <v>1384</v>
      </c>
      <c r="S47" s="250"/>
      <c r="T47" s="250"/>
      <c r="U47" s="250"/>
      <c r="V47" s="250"/>
      <c r="W47" s="250"/>
      <c r="X47" s="250"/>
      <c r="Y47" s="356"/>
    </row>
    <row r="48" spans="1:25" ht="12" x14ac:dyDescent="0.2">
      <c r="A48" s="375" t="s">
        <v>1404</v>
      </c>
      <c r="B48" s="375"/>
      <c r="C48" s="353" t="s">
        <v>1274</v>
      </c>
      <c r="D48" s="353" t="s">
        <v>1387</v>
      </c>
      <c r="E48" s="370" t="s">
        <v>1278</v>
      </c>
      <c r="F48" s="370" t="s">
        <v>1278</v>
      </c>
      <c r="G48" s="376" t="s">
        <v>1390</v>
      </c>
      <c r="H48" s="368" t="s">
        <v>1371</v>
      </c>
      <c r="I48" s="351" t="s">
        <v>1384</v>
      </c>
      <c r="J48" s="372" t="s">
        <v>1405</v>
      </c>
      <c r="K48" s="352" t="s">
        <v>1281</v>
      </c>
      <c r="L48" s="377">
        <v>2003</v>
      </c>
      <c r="M48" s="353" t="s">
        <v>1372</v>
      </c>
      <c r="N48" s="359" t="s">
        <v>1373</v>
      </c>
      <c r="O48" s="8"/>
      <c r="P48" s="362" t="s">
        <v>1278</v>
      </c>
      <c r="Q48" s="362" t="s">
        <v>1374</v>
      </c>
      <c r="R48" s="378" t="s">
        <v>1384</v>
      </c>
      <c r="S48" s="250"/>
      <c r="T48" s="250"/>
      <c r="U48" s="250"/>
      <c r="V48" s="250"/>
      <c r="W48" s="250"/>
      <c r="X48" s="250"/>
      <c r="Y48" s="356"/>
    </row>
    <row r="49" spans="1:25" ht="12" x14ac:dyDescent="0.2">
      <c r="A49" s="375" t="s">
        <v>1406</v>
      </c>
      <c r="B49" s="375"/>
      <c r="C49" s="353" t="s">
        <v>1274</v>
      </c>
      <c r="D49" s="353" t="s">
        <v>1387</v>
      </c>
      <c r="E49" s="370" t="s">
        <v>1278</v>
      </c>
      <c r="F49" s="370" t="s">
        <v>1278</v>
      </c>
      <c r="G49" s="376" t="s">
        <v>1390</v>
      </c>
      <c r="H49" s="368" t="s">
        <v>1371</v>
      </c>
      <c r="I49" s="351" t="s">
        <v>1384</v>
      </c>
      <c r="J49" s="379" t="s">
        <v>1407</v>
      </c>
      <c r="K49" s="352" t="s">
        <v>1281</v>
      </c>
      <c r="L49" s="377">
        <v>1999</v>
      </c>
      <c r="M49" s="353" t="s">
        <v>1372</v>
      </c>
      <c r="N49" s="359" t="s">
        <v>1373</v>
      </c>
      <c r="O49" s="8"/>
      <c r="P49" s="362" t="s">
        <v>1278</v>
      </c>
      <c r="Q49" s="362" t="s">
        <v>1374</v>
      </c>
      <c r="R49" s="378" t="s">
        <v>1384</v>
      </c>
      <c r="S49" s="250"/>
      <c r="T49" s="250"/>
      <c r="U49" s="250"/>
      <c r="V49" s="250"/>
      <c r="W49" s="250"/>
      <c r="X49" s="250"/>
      <c r="Y49" s="356"/>
    </row>
    <row r="50" spans="1:25" ht="12" x14ac:dyDescent="0.2">
      <c r="A50" s="375" t="s">
        <v>1408</v>
      </c>
      <c r="B50" s="375"/>
      <c r="C50" s="353" t="s">
        <v>1274</v>
      </c>
      <c r="D50" s="353" t="s">
        <v>1387</v>
      </c>
      <c r="E50" s="370" t="s">
        <v>1278</v>
      </c>
      <c r="F50" s="370" t="s">
        <v>1278</v>
      </c>
      <c r="G50" s="376" t="s">
        <v>1390</v>
      </c>
      <c r="H50" s="368" t="s">
        <v>1371</v>
      </c>
      <c r="I50" s="351" t="s">
        <v>1384</v>
      </c>
      <c r="J50" s="379" t="s">
        <v>1409</v>
      </c>
      <c r="K50" s="352" t="s">
        <v>1281</v>
      </c>
      <c r="L50" s="377">
        <v>2008</v>
      </c>
      <c r="M50" s="353" t="s">
        <v>1372</v>
      </c>
      <c r="N50" s="359" t="s">
        <v>1373</v>
      </c>
      <c r="O50" s="8"/>
      <c r="P50" s="362" t="s">
        <v>1278</v>
      </c>
      <c r="Q50" s="362" t="s">
        <v>1374</v>
      </c>
      <c r="R50" s="378" t="s">
        <v>1384</v>
      </c>
      <c r="S50" s="250"/>
      <c r="T50" s="250"/>
      <c r="U50" s="250"/>
      <c r="V50" s="250"/>
      <c r="W50" s="250"/>
      <c r="X50" s="250"/>
      <c r="Y50" s="356"/>
    </row>
    <row r="51" spans="1:25" ht="12" x14ac:dyDescent="0.2">
      <c r="A51" s="375" t="s">
        <v>1410</v>
      </c>
      <c r="B51" s="375"/>
      <c r="C51" s="353" t="s">
        <v>1274</v>
      </c>
      <c r="D51" s="353" t="s">
        <v>1387</v>
      </c>
      <c r="E51" s="370" t="s">
        <v>1278</v>
      </c>
      <c r="F51" s="370" t="s">
        <v>1278</v>
      </c>
      <c r="G51" s="376" t="s">
        <v>1388</v>
      </c>
      <c r="H51" s="368" t="s">
        <v>1371</v>
      </c>
      <c r="I51" s="351" t="s">
        <v>143</v>
      </c>
      <c r="J51" s="379">
        <v>13255</v>
      </c>
      <c r="K51" s="352" t="s">
        <v>1281</v>
      </c>
      <c r="L51" s="377">
        <v>2005</v>
      </c>
      <c r="M51" s="353" t="s">
        <v>1372</v>
      </c>
      <c r="N51" s="359" t="s">
        <v>1373</v>
      </c>
      <c r="O51" s="8"/>
      <c r="P51" s="362" t="s">
        <v>1278</v>
      </c>
      <c r="Q51" s="362" t="s">
        <v>1374</v>
      </c>
      <c r="R51" s="378" t="s">
        <v>143</v>
      </c>
      <c r="S51" s="250"/>
      <c r="T51" s="250"/>
      <c r="U51" s="250"/>
      <c r="V51" s="250"/>
      <c r="W51" s="250"/>
      <c r="X51" s="250"/>
      <c r="Y51" s="356"/>
    </row>
    <row r="52" spans="1:25" ht="12" x14ac:dyDescent="0.2">
      <c r="A52" s="375" t="s">
        <v>1411</v>
      </c>
      <c r="B52" s="375"/>
      <c r="C52" s="353" t="s">
        <v>1274</v>
      </c>
      <c r="D52" s="353" t="s">
        <v>1387</v>
      </c>
      <c r="E52" s="370" t="s">
        <v>1278</v>
      </c>
      <c r="F52" s="370" t="s">
        <v>1278</v>
      </c>
      <c r="G52" s="376" t="s">
        <v>1390</v>
      </c>
      <c r="H52" s="368" t="s">
        <v>1371</v>
      </c>
      <c r="I52" s="351" t="s">
        <v>1384</v>
      </c>
      <c r="J52" s="379" t="s">
        <v>1412</v>
      </c>
      <c r="K52" s="352" t="s">
        <v>1281</v>
      </c>
      <c r="L52" s="377">
        <v>2002</v>
      </c>
      <c r="M52" s="353" t="s">
        <v>1372</v>
      </c>
      <c r="N52" s="359" t="s">
        <v>1373</v>
      </c>
      <c r="O52" s="8"/>
      <c r="P52" s="362" t="s">
        <v>1278</v>
      </c>
      <c r="Q52" s="362" t="s">
        <v>1374</v>
      </c>
      <c r="R52" s="378" t="s">
        <v>1384</v>
      </c>
      <c r="S52" s="250"/>
      <c r="T52" s="250"/>
      <c r="U52" s="250"/>
      <c r="V52" s="250"/>
      <c r="W52" s="250"/>
      <c r="X52" s="250"/>
      <c r="Y52" s="356"/>
    </row>
    <row r="53" spans="1:25" ht="12" x14ac:dyDescent="0.2">
      <c r="A53" s="375" t="s">
        <v>1413</v>
      </c>
      <c r="B53" s="375"/>
      <c r="C53" s="353" t="s">
        <v>1274</v>
      </c>
      <c r="D53" s="353" t="s">
        <v>1387</v>
      </c>
      <c r="E53" s="370" t="s">
        <v>1278</v>
      </c>
      <c r="F53" s="370" t="s">
        <v>1278</v>
      </c>
      <c r="G53" s="376" t="s">
        <v>1390</v>
      </c>
      <c r="H53" s="368" t="s">
        <v>1371</v>
      </c>
      <c r="I53" s="351" t="s">
        <v>1384</v>
      </c>
      <c r="J53" s="372" t="s">
        <v>1414</v>
      </c>
      <c r="K53" s="352" t="s">
        <v>1281</v>
      </c>
      <c r="L53" s="377">
        <v>2001</v>
      </c>
      <c r="M53" s="353" t="s">
        <v>1372</v>
      </c>
      <c r="N53" s="359" t="s">
        <v>1373</v>
      </c>
      <c r="O53" s="8"/>
      <c r="P53" s="362" t="s">
        <v>1278</v>
      </c>
      <c r="Q53" s="362" t="s">
        <v>1374</v>
      </c>
      <c r="R53" s="378" t="s">
        <v>1384</v>
      </c>
      <c r="S53" s="250"/>
      <c r="T53" s="250"/>
      <c r="U53" s="250"/>
      <c r="V53" s="250"/>
      <c r="W53" s="250"/>
      <c r="X53" s="250"/>
      <c r="Y53" s="356"/>
    </row>
    <row r="54" spans="1:25" ht="12" x14ac:dyDescent="0.2">
      <c r="A54" s="375" t="s">
        <v>1415</v>
      </c>
      <c r="B54" s="375"/>
      <c r="C54" s="353" t="s">
        <v>1274</v>
      </c>
      <c r="D54" s="353" t="s">
        <v>1387</v>
      </c>
      <c r="E54" s="370" t="s">
        <v>1278</v>
      </c>
      <c r="F54" s="370" t="s">
        <v>1278</v>
      </c>
      <c r="G54" s="376" t="s">
        <v>1388</v>
      </c>
      <c r="H54" s="368" t="s">
        <v>1371</v>
      </c>
      <c r="I54" s="351" t="s">
        <v>143</v>
      </c>
      <c r="J54" s="379">
        <v>10587</v>
      </c>
      <c r="K54" s="352" t="s">
        <v>1281</v>
      </c>
      <c r="L54" s="377">
        <v>2011</v>
      </c>
      <c r="M54" s="353" t="s">
        <v>1372</v>
      </c>
      <c r="N54" s="359" t="s">
        <v>1373</v>
      </c>
      <c r="O54" s="8"/>
      <c r="P54" s="362" t="s">
        <v>1278</v>
      </c>
      <c r="Q54" s="362" t="s">
        <v>1374</v>
      </c>
      <c r="R54" s="378" t="s">
        <v>143</v>
      </c>
      <c r="S54" s="250"/>
      <c r="T54" s="250"/>
      <c r="U54" s="250"/>
      <c r="V54" s="250"/>
      <c r="W54" s="250"/>
      <c r="X54" s="250"/>
      <c r="Y54" s="356"/>
    </row>
    <row r="55" spans="1:25" ht="12" x14ac:dyDescent="0.2">
      <c r="A55" s="375" t="s">
        <v>1416</v>
      </c>
      <c r="B55" s="375"/>
      <c r="C55" s="353" t="s">
        <v>1274</v>
      </c>
      <c r="D55" s="353" t="s">
        <v>1387</v>
      </c>
      <c r="E55" s="370" t="s">
        <v>1278</v>
      </c>
      <c r="F55" s="370" t="s">
        <v>1278</v>
      </c>
      <c r="G55" s="376" t="s">
        <v>1388</v>
      </c>
      <c r="H55" s="368" t="s">
        <v>1371</v>
      </c>
      <c r="I55" s="351" t="s">
        <v>143</v>
      </c>
      <c r="J55" s="379">
        <v>10588</v>
      </c>
      <c r="K55" s="352" t="s">
        <v>1281</v>
      </c>
      <c r="L55" s="377">
        <v>2011</v>
      </c>
      <c r="M55" s="353" t="s">
        <v>1372</v>
      </c>
      <c r="N55" s="359" t="s">
        <v>1373</v>
      </c>
      <c r="O55" s="8"/>
      <c r="P55" s="362" t="s">
        <v>1278</v>
      </c>
      <c r="Q55" s="362" t="s">
        <v>1374</v>
      </c>
      <c r="R55" s="378" t="s">
        <v>143</v>
      </c>
      <c r="S55" s="250"/>
      <c r="T55" s="250"/>
      <c r="U55" s="250"/>
      <c r="V55" s="250"/>
      <c r="W55" s="250"/>
      <c r="X55" s="250"/>
      <c r="Y55" s="356"/>
    </row>
    <row r="56" spans="1:25" ht="12" x14ac:dyDescent="0.2">
      <c r="A56" s="375" t="s">
        <v>1417</v>
      </c>
      <c r="B56" s="375"/>
      <c r="C56" s="353" t="s">
        <v>1274</v>
      </c>
      <c r="D56" s="353" t="s">
        <v>1387</v>
      </c>
      <c r="E56" s="370" t="s">
        <v>1278</v>
      </c>
      <c r="F56" s="370" t="s">
        <v>1278</v>
      </c>
      <c r="G56" s="376" t="s">
        <v>1388</v>
      </c>
      <c r="H56" s="368" t="s">
        <v>1371</v>
      </c>
      <c r="I56" s="351" t="s">
        <v>143</v>
      </c>
      <c r="J56" s="379">
        <v>12466</v>
      </c>
      <c r="K56" s="352" t="s">
        <v>1281</v>
      </c>
      <c r="L56" s="377">
        <v>2013</v>
      </c>
      <c r="M56" s="353" t="s">
        <v>1372</v>
      </c>
      <c r="N56" s="359" t="s">
        <v>1373</v>
      </c>
      <c r="O56" s="8"/>
      <c r="P56" s="362" t="s">
        <v>1278</v>
      </c>
      <c r="Q56" s="362" t="s">
        <v>1374</v>
      </c>
      <c r="R56" s="378" t="s">
        <v>143</v>
      </c>
      <c r="S56" s="250"/>
      <c r="T56" s="250"/>
      <c r="U56" s="250"/>
      <c r="V56" s="250"/>
      <c r="W56" s="250"/>
      <c r="X56" s="250"/>
      <c r="Y56" s="356"/>
    </row>
    <row r="57" spans="1:25" ht="12" x14ac:dyDescent="0.2">
      <c r="A57" s="375" t="s">
        <v>1418</v>
      </c>
      <c r="B57" s="375"/>
      <c r="C57" s="353" t="s">
        <v>1419</v>
      </c>
      <c r="D57" s="353" t="s">
        <v>1420</v>
      </c>
      <c r="E57" s="370" t="s">
        <v>1278</v>
      </c>
      <c r="F57" s="370" t="s">
        <v>1278</v>
      </c>
      <c r="G57" s="376" t="s">
        <v>1278</v>
      </c>
      <c r="H57" s="353" t="s">
        <v>1278</v>
      </c>
      <c r="I57" s="351" t="s">
        <v>1421</v>
      </c>
      <c r="J57" s="379">
        <v>15321563</v>
      </c>
      <c r="K57" s="352" t="s">
        <v>1281</v>
      </c>
      <c r="L57" s="377">
        <v>2014</v>
      </c>
      <c r="M57" s="353" t="s">
        <v>1372</v>
      </c>
      <c r="N57" s="359" t="s">
        <v>1373</v>
      </c>
      <c r="O57" s="8"/>
      <c r="P57" s="362" t="s">
        <v>1422</v>
      </c>
      <c r="Q57" s="353" t="s">
        <v>1374</v>
      </c>
      <c r="R57" s="378" t="s">
        <v>143</v>
      </c>
      <c r="S57" s="250"/>
      <c r="T57" s="250"/>
      <c r="U57" s="250"/>
      <c r="V57" s="250"/>
      <c r="W57" s="250"/>
      <c r="X57" s="250"/>
      <c r="Y57" s="356"/>
    </row>
    <row r="58" spans="1:25" ht="12" x14ac:dyDescent="0.2">
      <c r="A58" s="375" t="s">
        <v>1423</v>
      </c>
      <c r="B58" s="375"/>
      <c r="C58" s="353"/>
      <c r="D58" s="353" t="s">
        <v>1424</v>
      </c>
      <c r="E58" s="370" t="s">
        <v>1278</v>
      </c>
      <c r="F58" s="370" t="s">
        <v>1278</v>
      </c>
      <c r="G58" s="376" t="s">
        <v>1425</v>
      </c>
      <c r="H58" s="353" t="s">
        <v>1426</v>
      </c>
      <c r="I58" s="351" t="s">
        <v>1427</v>
      </c>
      <c r="J58" s="379">
        <v>36819</v>
      </c>
      <c r="K58" s="352" t="s">
        <v>1281</v>
      </c>
      <c r="L58" s="377">
        <v>2012</v>
      </c>
      <c r="M58" s="353" t="s">
        <v>1372</v>
      </c>
      <c r="N58" s="359" t="s">
        <v>1373</v>
      </c>
      <c r="O58" s="8"/>
      <c r="P58" s="353" t="s">
        <v>1428</v>
      </c>
      <c r="Q58" s="353" t="s">
        <v>1429</v>
      </c>
      <c r="R58" s="378" t="s">
        <v>1427</v>
      </c>
      <c r="S58" s="250"/>
      <c r="T58" s="250"/>
      <c r="U58" s="250"/>
      <c r="V58" s="250"/>
      <c r="W58" s="250"/>
      <c r="X58" s="250"/>
      <c r="Y58" s="356"/>
    </row>
    <row r="59" spans="1:25" ht="12" x14ac:dyDescent="0.2">
      <c r="A59" s="375"/>
      <c r="B59" s="375"/>
      <c r="C59" s="353"/>
      <c r="D59" s="353"/>
      <c r="E59" s="370"/>
      <c r="F59" s="370"/>
      <c r="G59" s="376"/>
      <c r="H59" s="353"/>
      <c r="I59" s="351"/>
      <c r="J59" s="379"/>
      <c r="K59" s="352"/>
      <c r="L59" s="377"/>
      <c r="M59" s="353"/>
      <c r="N59" s="359"/>
      <c r="O59" s="8"/>
      <c r="P59" s="353"/>
      <c r="Q59" s="353"/>
      <c r="R59" s="378"/>
      <c r="S59" s="250"/>
      <c r="T59" s="250"/>
      <c r="U59" s="250"/>
      <c r="V59" s="250"/>
      <c r="W59" s="250"/>
      <c r="X59" s="250"/>
      <c r="Y59" s="356"/>
    </row>
    <row r="60" spans="1:25" ht="12" x14ac:dyDescent="0.2">
      <c r="A60" s="375"/>
      <c r="B60" s="375"/>
      <c r="C60" s="353"/>
      <c r="D60" s="353"/>
      <c r="E60" s="379"/>
      <c r="F60" s="376"/>
      <c r="G60" s="250"/>
      <c r="H60" s="356"/>
      <c r="I60" s="359"/>
      <c r="J60" s="379"/>
      <c r="K60" s="380"/>
      <c r="L60" s="377"/>
      <c r="M60" s="353"/>
      <c r="N60" s="362"/>
      <c r="O60" s="8"/>
      <c r="P60" s="375"/>
      <c r="Q60" s="373"/>
      <c r="R60" s="378"/>
      <c r="S60" s="250"/>
      <c r="T60" s="250"/>
      <c r="U60" s="250"/>
      <c r="V60" s="250"/>
      <c r="W60" s="250"/>
      <c r="X60" s="250"/>
      <c r="Y60" s="356"/>
    </row>
    <row r="61" spans="1:25" ht="12" thickBot="1" x14ac:dyDescent="0.2">
      <c r="A61" s="381"/>
      <c r="B61" s="382"/>
      <c r="C61" s="383"/>
      <c r="D61" s="383"/>
      <c r="E61" s="383"/>
      <c r="F61" s="383"/>
      <c r="G61" s="383"/>
      <c r="H61" s="383"/>
      <c r="I61" s="383"/>
      <c r="J61" s="383"/>
      <c r="K61" s="383"/>
      <c r="L61" s="383"/>
      <c r="M61" s="383"/>
      <c r="N61" s="384"/>
      <c r="O61" s="384"/>
      <c r="P61" s="384"/>
      <c r="Q61" s="383"/>
      <c r="R61" s="383"/>
      <c r="S61" s="383"/>
      <c r="T61" s="383"/>
      <c r="U61" s="383"/>
      <c r="V61" s="383"/>
      <c r="W61" s="383"/>
      <c r="X61" s="383"/>
      <c r="Y61" s="383"/>
    </row>
    <row r="62" spans="1:25" ht="71.25" customHeight="1" thickBot="1" x14ac:dyDescent="0.25">
      <c r="I62" s="385"/>
      <c r="J62" s="423" t="s">
        <v>1430</v>
      </c>
      <c r="K62" s="424"/>
      <c r="L62" s="424"/>
      <c r="M62" s="424"/>
      <c r="N62" s="424"/>
      <c r="O62" s="424"/>
      <c r="P62" s="424"/>
      <c r="Q62" s="424"/>
    </row>
  </sheetData>
  <mergeCells count="2">
    <mergeCell ref="S3:X3"/>
    <mergeCell ref="J62:Q62"/>
  </mergeCells>
  <pageMargins left="0.7" right="0.7" top="0.75" bottom="0.75" header="0.3" footer="0.3"/>
  <pageSetup paperSize="8" scale="3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Perceel 1 Wieringerwerf</vt:lpstr>
      <vt:lpstr>Perceel 1 Zuidoostbeemster</vt:lpstr>
      <vt:lpstr>Perceel 2 Haarlemmerliede</vt:lpstr>
      <vt:lpstr>Perceel 2 Uitgeest</vt:lpstr>
      <vt:lpstr>Perceel 2 Schagerbrug</vt:lpstr>
      <vt:lpstr>Perceel 3 Oostzaan</vt:lpstr>
      <vt:lpstr>Perceel 4 Naarden</vt:lpstr>
      <vt:lpstr>Perceel 4 Lelystad</vt:lpstr>
      <vt:lpstr>Perceel 4 Gem Almere</vt:lpstr>
      <vt:lpstr>gewichten</vt:lpstr>
      <vt:lpstr>'Perceel 4 Lelystad'!Afdrukbereik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reijmh</dc:creator>
  <cp:lastModifiedBy>Polle, Marco (VWM)</cp:lastModifiedBy>
  <cp:lastPrinted>2021-09-23T11:21:34Z</cp:lastPrinted>
  <dcterms:created xsi:type="dcterms:W3CDTF">2010-12-17T09:53:14Z</dcterms:created>
  <dcterms:modified xsi:type="dcterms:W3CDTF">2021-11-08T08:57:21Z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gladheidmaterieel Noord-Holland 31164094  21-09-2021 Def.xlsx</vt:lpwstr>
  </property>
</Properties>
</file>