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nkoopwestbrabant-my.sharepoint.com/personal/a_hamelink_inkoopwestbrabant_nl/Documents/Gemeente Halderberge/Trajecten 2021/Brandverzekering/1. Publicactie/"/>
    </mc:Choice>
  </mc:AlternateContent>
  <xr:revisionPtr revIDLastSave="0" documentId="8_{52695573-9A19-4AD0-8A94-783F64EC2A1A}" xr6:coauthVersionLast="46" xr6:coauthVersionMax="46" xr10:uidLastSave="{00000000-0000-0000-0000-000000000000}"/>
  <bookViews>
    <workbookView xWindow="-110" yWindow="-110" windowWidth="19420" windowHeight="10420" xr2:uid="{00000000-000D-0000-FFFF-FFFF00000000}"/>
  </bookViews>
  <sheets>
    <sheet name="Totaal" sheetId="9" r:id="rId1"/>
    <sheet name="Specificatie" sheetId="7" r:id="rId2"/>
  </sheets>
  <definedNames>
    <definedName name="_xlnm._FilterDatabase" localSheetId="1" hidden="1">Specificatie!$A$4:$C$48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1" i="7" l="1"/>
  <c r="A1" i="9" l="1"/>
  <c r="A2" i="9"/>
  <c r="H64" i="7"/>
  <c r="H63" i="7"/>
  <c r="H62" i="7"/>
  <c r="H61" i="7"/>
  <c r="H60" i="7"/>
  <c r="H59" i="7"/>
  <c r="H58" i="7"/>
  <c r="H57" i="7"/>
  <c r="H56" i="7"/>
  <c r="H55" i="7"/>
  <c r="H54" i="7"/>
  <c r="H53" i="7"/>
  <c r="G66" i="7"/>
  <c r="D14" i="9" s="1"/>
  <c r="F66" i="7"/>
  <c r="D13" i="9" s="1"/>
  <c r="D15" i="9" l="1"/>
  <c r="H66" i="7"/>
  <c r="H46" i="7" l="1"/>
  <c r="H45" i="7"/>
  <c r="H44" i="7"/>
  <c r="H43" i="7"/>
  <c r="H42" i="7"/>
  <c r="H40" i="7"/>
  <c r="H39" i="7"/>
  <c r="H38" i="7"/>
  <c r="H37" i="7"/>
  <c r="H36" i="7"/>
  <c r="H35" i="7"/>
  <c r="H34" i="7"/>
  <c r="H33" i="7"/>
  <c r="H32" i="7"/>
  <c r="H31" i="7"/>
  <c r="H30" i="7"/>
  <c r="H29" i="7"/>
  <c r="H28" i="7"/>
  <c r="H27" i="7"/>
  <c r="H26" i="7"/>
  <c r="H25" i="7"/>
  <c r="H24" i="7"/>
  <c r="H23" i="7"/>
  <c r="H22" i="7"/>
  <c r="H21" i="7"/>
  <c r="H20" i="7"/>
  <c r="H19" i="7"/>
  <c r="H18" i="7"/>
  <c r="H17" i="7"/>
  <c r="H16" i="7"/>
  <c r="H15" i="7"/>
  <c r="H14" i="7"/>
  <c r="H13" i="7"/>
  <c r="H12" i="7"/>
  <c r="H11" i="7"/>
  <c r="H10" i="7"/>
  <c r="H9" i="7"/>
  <c r="H8" i="7"/>
  <c r="G48" i="7"/>
  <c r="F48" i="7"/>
  <c r="F68" i="7" l="1"/>
  <c r="D9" i="9"/>
  <c r="G68" i="7"/>
  <c r="D10" i="9"/>
  <c r="H48" i="7"/>
  <c r="H68" i="7" s="1"/>
  <c r="D11" i="9" l="1"/>
  <c r="D17" i="9" s="1"/>
</calcChain>
</file>

<file path=xl/sharedStrings.xml><?xml version="1.0" encoding="utf-8"?>
<sst xmlns="http://schemas.openxmlformats.org/spreadsheetml/2006/main" count="501" uniqueCount="193">
  <si>
    <t>Adres</t>
  </si>
  <si>
    <t>Bouwaard</t>
  </si>
  <si>
    <t>Bestemming</t>
  </si>
  <si>
    <t>Steen/Hard</t>
  </si>
  <si>
    <t>4741 EJ Bovendonksestraat 58A Hoeven</t>
  </si>
  <si>
    <t>Brandweergarage</t>
  </si>
  <si>
    <t>4751 CH Wilhelminastraat 2A Oud Gastel</t>
  </si>
  <si>
    <t>Brandweergebouw</t>
  </si>
  <si>
    <t>4731 RA Vaartweg 32A-B Oudenbosch</t>
  </si>
  <si>
    <t>Brandweerkazerne en gemeentewerf</t>
  </si>
  <si>
    <t>Albanoweg ONG.</t>
  </si>
  <si>
    <t>4741 AV Bovenstraat 16 Hoeven</t>
  </si>
  <si>
    <t>4731 RA Vaartweg 7</t>
  </si>
  <si>
    <t>Sportpark Albano Kleed en wasgelegenheid</t>
  </si>
  <si>
    <t>Berging-Stalling sportpark Albano</t>
  </si>
  <si>
    <t>4754 AL L P v Mallandstraat 63 Stampersgat</t>
  </si>
  <si>
    <t>Kleedgebouw (voetbal) Andrie-sportpark</t>
  </si>
  <si>
    <t>4751 CM Hellestraat 2 Oud Gastel</t>
  </si>
  <si>
    <t>Zwembad Blankershove</t>
  </si>
  <si>
    <t>4731 CD Beukenlaan 3 Oudenbosch</t>
  </si>
  <si>
    <t>Gymnastieklokaal</t>
  </si>
  <si>
    <t>4731 VG Albanoweg 3</t>
  </si>
  <si>
    <t>Tafeltenniscentrum (Sportpark Albano)</t>
  </si>
  <si>
    <t xml:space="preserve">4731 HM Markt 31 Oudenbosch </t>
  </si>
  <si>
    <t>Zouavenmuseum</t>
  </si>
  <si>
    <t>4731 HP Markt 32</t>
  </si>
  <si>
    <t>Reginagebouw Natuurhistorisch en Volkenkundig Museum</t>
  </si>
  <si>
    <t>Bejaardensoos "De Blokhut"</t>
  </si>
  <si>
    <t>4744 AD Past v Breugelstraat 47 Bosschenhoofd</t>
  </si>
  <si>
    <t>Dorpshuis De Steiger</t>
  </si>
  <si>
    <t>Cultureel Centrum "Fidei et Arti"</t>
  </si>
  <si>
    <t xml:space="preserve">4731 HV Past Hellemonsstraat 1 Oudenbosch </t>
  </si>
  <si>
    <t xml:space="preserve">4731 HV Past Hellemonsstraat 6 Oudenbosch </t>
  </si>
  <si>
    <t>4731 GR De Baarlebossche 9-15 Oudenbosch</t>
  </si>
  <si>
    <t>4731 LV Strymondlaan 74 Oudenbosch</t>
  </si>
  <si>
    <t>Peuterspeelzaal Oki Doki</t>
  </si>
  <si>
    <t>Woning</t>
  </si>
  <si>
    <t>4731 DC Boschendijk 115 Oudenbosch</t>
  </si>
  <si>
    <t>Paleis voor Volksvlijt toegangsgebouwtje voor Stichting Arboretum</t>
  </si>
  <si>
    <t>Parklaan 15 Oudenbosch</t>
  </si>
  <si>
    <t>4731 HN St. Annaplein 1 Oudenbosch</t>
  </si>
  <si>
    <t>Raadhuis/Bibliotheek/Muziekschool.</t>
  </si>
  <si>
    <t>Jeugdhonk Duivenliefhebbers nr. 11</t>
  </si>
  <si>
    <t>Jeugdhonk scouting nr. 15</t>
  </si>
  <si>
    <t>Trainingscentrum Don Bosco</t>
  </si>
  <si>
    <t>steen/hard</t>
  </si>
  <si>
    <t>Strijmondlaan 68 te Oudenbosch</t>
  </si>
  <si>
    <t>algemene begraafplaats</t>
  </si>
  <si>
    <t>Heemkunde, Markt 32a te Oudenbosch</t>
  </si>
  <si>
    <t>Pastoor van Breugelstraat 47B te Bosschenhoofd</t>
  </si>
  <si>
    <t>Opslag</t>
  </si>
  <si>
    <t>Hout</t>
  </si>
  <si>
    <t>Pastoor van Breugelstraat 47a te Bosschenhoofd</t>
  </si>
  <si>
    <t>Jongerencentrum</t>
  </si>
  <si>
    <t>in gebruik bij AVO als opslag</t>
  </si>
  <si>
    <t>Jeugdwerk nr. 9</t>
  </si>
  <si>
    <t>Lollestraat, Oudenbosch</t>
  </si>
  <si>
    <t>Retentiekelder</t>
  </si>
  <si>
    <t>Pagnevaartweg 109, Oudenbosch</t>
  </si>
  <si>
    <t xml:space="preserve">steen/hard </t>
  </si>
  <si>
    <t>leegstaand gebouw -bewoond door anti-kraak</t>
  </si>
  <si>
    <t>Bovenstraat 18, Hoeven</t>
  </si>
  <si>
    <t>Dorpshuis het kompas</t>
  </si>
  <si>
    <t>Kleedkamer/tribune voetbalvereniging</t>
  </si>
  <si>
    <t>leegstaande school</t>
  </si>
  <si>
    <t>Havenstraat 2 Stampersgat/D, Leestraat 33 Stampersgat</t>
  </si>
  <si>
    <t>scholencomplex De Steiger met gymnastieklokaal</t>
  </si>
  <si>
    <t>Ruige Hoek 8A en 10 Oudenbosch</t>
  </si>
  <si>
    <t>basisschool De Regenboog met een noodlokaal</t>
  </si>
  <si>
    <t>Olmenstraat 1/Wilgenstraat 14 Oudenbosch</t>
  </si>
  <si>
    <t>basisschool Bukehof met gymnastieklokaal</t>
  </si>
  <si>
    <t>St.Annastraat 30, 32 en 34 Oudenbosch</t>
  </si>
  <si>
    <t>Burg vd Drieslaan 18 en 20 Oudenbosch</t>
  </si>
  <si>
    <t>C. Huygensplein 15 Hoeven</t>
  </si>
  <si>
    <t>hout/hard</t>
  </si>
  <si>
    <t>Mgr. Hopmanshof 2  Bosschenhoofd</t>
  </si>
  <si>
    <t>School</t>
  </si>
  <si>
    <t>Sportzaal</t>
  </si>
  <si>
    <t>Eikenlaan 13 Oudenbosch</t>
  </si>
  <si>
    <t>basisschool De Regenboog dependance</t>
  </si>
  <si>
    <t>Pagnevaartweg 5 Oudebosch</t>
  </si>
  <si>
    <t>School Markland  College KTS</t>
  </si>
  <si>
    <t>Pagnevaartweg 7, Eikenlaan 18,  Oudenbosch</t>
  </si>
  <si>
    <t>School Markland  College - Thomas More</t>
  </si>
  <si>
    <t>Nieuwbouw de Linde/talente</t>
  </si>
  <si>
    <t>t Groot Stuk 3, Hoeven</t>
  </si>
  <si>
    <t>Basisschool Uniek</t>
  </si>
  <si>
    <t>Inventaris</t>
  </si>
  <si>
    <t>Leegstaande school</t>
  </si>
  <si>
    <t xml:space="preserve"> Sterrenschool De Schittering</t>
  </si>
  <si>
    <t>Schoolstraat 1 Oud Gastel</t>
  </si>
  <si>
    <t>Inspectie</t>
  </si>
  <si>
    <t>Bibliotheek, leegstaand</t>
  </si>
  <si>
    <t>4754 BE Havenstraat 4 Stampersgat</t>
  </si>
  <si>
    <t>Schoolstraat 3 , Oud Gastel</t>
  </si>
  <si>
    <t>Stationsstraat 7, Oudenbosch</t>
  </si>
  <si>
    <t>Kantoor</t>
  </si>
  <si>
    <t>Pasfotohokje tbv Prontophot Holland B.V</t>
  </si>
  <si>
    <t>Taxatie</t>
  </si>
  <si>
    <t>2018</t>
  </si>
  <si>
    <t>Achter Het Postkantoor 1, 4731 PM Oudenbosch</t>
  </si>
  <si>
    <t>TenderNed-Kenmerk:</t>
  </si>
  <si>
    <t>Algemene gegevens:</t>
  </si>
  <si>
    <t>postcode</t>
  </si>
  <si>
    <t xml:space="preserve">Gebouwen </t>
  </si>
  <si>
    <t>Totaal</t>
  </si>
  <si>
    <t>Gebouwen</t>
  </si>
  <si>
    <t>Verzekerde bedragen</t>
  </si>
  <si>
    <t>Risico informatie</t>
  </si>
  <si>
    <t>Brandmeldinstallatie met doormelding?        ja/nee</t>
  </si>
  <si>
    <t>Sprinklerinstallatie met doormelding? ja/nee</t>
  </si>
  <si>
    <t>Gebouw omheind met hekken? Ja/nee</t>
  </si>
  <si>
    <t xml:space="preserve">Zonnepanelen aanwezig                            ja/nee </t>
  </si>
  <si>
    <t>ja</t>
  </si>
  <si>
    <t>Subtotaal onderwijs</t>
  </si>
  <si>
    <t>subtotaal overige bezit</t>
  </si>
  <si>
    <t>Overige gemeentelijk bezit:</t>
  </si>
  <si>
    <t>Onderwijs:</t>
  </si>
  <si>
    <t>Totaal:</t>
  </si>
  <si>
    <t>Omschrijving:</t>
  </si>
  <si>
    <t xml:space="preserve">Verzekerde bedragen </t>
  </si>
  <si>
    <t>Inventaris:</t>
  </si>
  <si>
    <t>subtotaal</t>
  </si>
  <si>
    <t>Overige Gemeentelijk Bezit</t>
  </si>
  <si>
    <t>Asbest aanwezig? Ja/nee</t>
  </si>
  <si>
    <t xml:space="preserve">ja, 46 stuks </t>
  </si>
  <si>
    <t>nee</t>
  </si>
  <si>
    <t>ja, 48 stuks</t>
  </si>
  <si>
    <t>ja, 152 stuks</t>
  </si>
  <si>
    <t xml:space="preserve">ja, 56 stuks </t>
  </si>
  <si>
    <t>ja, 225 stuks</t>
  </si>
  <si>
    <t>Dakpannen op houten dakbeschot</t>
  </si>
  <si>
    <t>Plat dak, bitumen, EPS, beton</t>
  </si>
  <si>
    <t>bitumen dakbedekking, betondak met PU en EPS isolatie</t>
  </si>
  <si>
    <t>Dak isolatie (dakopbouw)</t>
  </si>
  <si>
    <t>nee, wel koppelring naar inbraak</t>
  </si>
  <si>
    <t>ja, deels</t>
  </si>
  <si>
    <t xml:space="preserve">ja </t>
  </si>
  <si>
    <t>Schoolgebouw niet, gymzaal wel</t>
  </si>
  <si>
    <t>Panelen alleen op de school Dorpshuis en gymzaal geen panelen</t>
  </si>
  <si>
    <t>PV panelen hergebruikt van andere locatie</t>
  </si>
  <si>
    <t xml:space="preserve">In 2022 verbouw/nieuwbouw waarin asbest wordt verwijderd en mogelijk zonnepanelen worden geplaatst. </t>
  </si>
  <si>
    <t>Bliksemgeleiding aanwezig</t>
  </si>
  <si>
    <t>3 noodlokalen in huur van De Meeuw</t>
  </si>
  <si>
    <t>Opmerkingen</t>
  </si>
  <si>
    <t>Constantijn Huijgensplein 12 Hoeven</t>
  </si>
  <si>
    <t>Verhuur aan GGD</t>
  </si>
  <si>
    <t>Hellestraat 2a, Oud Gastel</t>
  </si>
  <si>
    <t>Pand in bruikleen bij Scouting Andriessengroup</t>
  </si>
  <si>
    <t>4741EJ</t>
  </si>
  <si>
    <t>4751CH</t>
  </si>
  <si>
    <t>4731RA</t>
  </si>
  <si>
    <t>4731VG</t>
  </si>
  <si>
    <t>4741AV</t>
  </si>
  <si>
    <t>4754AL</t>
  </si>
  <si>
    <t>4751CM</t>
  </si>
  <si>
    <t>4731CD</t>
  </si>
  <si>
    <t>4731HM</t>
  </si>
  <si>
    <t>4731HP</t>
  </si>
  <si>
    <t>4744AD</t>
  </si>
  <si>
    <t>4754BE</t>
  </si>
  <si>
    <t>4731HV</t>
  </si>
  <si>
    <t>4731GR</t>
  </si>
  <si>
    <t>4731LV</t>
  </si>
  <si>
    <t>4731DC</t>
  </si>
  <si>
    <t>4731PM</t>
  </si>
  <si>
    <t>4731GJ</t>
  </si>
  <si>
    <t>4731HN</t>
  </si>
  <si>
    <t>4744AA</t>
  </si>
  <si>
    <t>4731GL</t>
  </si>
  <si>
    <t>4731AC</t>
  </si>
  <si>
    <t>4751CN</t>
  </si>
  <si>
    <t>4741AZ</t>
  </si>
  <si>
    <t>4731GM</t>
  </si>
  <si>
    <t>4754 BE</t>
  </si>
  <si>
    <t>4731VW</t>
  </si>
  <si>
    <t>4731BC</t>
  </si>
  <si>
    <t>4731PB</t>
  </si>
  <si>
    <t>4731EB</t>
  </si>
  <si>
    <t>4744BX</t>
  </si>
  <si>
    <t>4731CP</t>
  </si>
  <si>
    <t>4731AA</t>
  </si>
  <si>
    <t>4741TX</t>
  </si>
  <si>
    <t>ja, 24 stuks</t>
  </si>
  <si>
    <t>ja, 269 stuks</t>
  </si>
  <si>
    <t>nvt</t>
  </si>
  <si>
    <t>plat dak, epdm, EPS, staal/hout</t>
  </si>
  <si>
    <t>Plat dak bitumen, EPS, beton</t>
  </si>
  <si>
    <t>?</t>
  </si>
  <si>
    <t>deels</t>
  </si>
  <si>
    <t>nb</t>
  </si>
  <si>
    <t>wel inbraakalarm</t>
  </si>
  <si>
    <t>Bijlage F bij de Europese Aanbesteding brandverzkering van de gemeente Halderberge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</si>
</sst>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 &quot;€&quot;\ * #,##0.00_ ;_ &quot;€&quot;\ * \-#,##0.00_ ;_ &quot;€&quot;\ * &quot;-&quot;??_ ;_ @_ "/>
    <numFmt numFmtId="164" formatCode="#,##0_ ;[Red]\-#,##0\ "/>
    <numFmt numFmtId="165" formatCode="0_ ;[Red]\-0\ "/>
    <numFmt numFmtId="166" formatCode="#,##0.000"/>
  </numFmts>
  <fonts count="1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color indexed="10"/>
      <name val="Arial"/>
      <family val="2"/>
    </font>
    <font>
      <b/>
      <i/>
      <u/>
      <sz val="10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1"/>
      <color theme="1"/>
      <name val="Calibri"/>
      <family val="2"/>
      <scheme val="minor"/>
    </font>
    <font>
      <b/>
      <i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CCFFCC"/>
        <bgColor indexed="64"/>
      </patternFill>
    </fill>
  </fills>
  <borders count="34">
    <border>
      <left/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medium">
        <color auto="1"/>
      </top>
      <bottom style="double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/>
      <right/>
      <top style="double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 style="double">
        <color auto="1"/>
      </bottom>
      <diagonal/>
    </border>
    <border>
      <left/>
      <right style="medium">
        <color auto="1"/>
      </right>
      <top style="medium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213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0" fillId="0" borderId="0" xfId="0" applyAlignment="1"/>
    <xf numFmtId="0" fontId="0" fillId="0" borderId="0" xfId="0" applyAlignment="1">
      <alignment horizontal="left"/>
    </xf>
    <xf numFmtId="0" fontId="4" fillId="0" borderId="0" xfId="0" applyFont="1" applyAlignment="1"/>
    <xf numFmtId="0" fontId="2" fillId="0" borderId="0" xfId="0" applyFont="1" applyFill="1" applyBorder="1" applyAlignment="1">
      <alignment horizontal="center"/>
    </xf>
    <xf numFmtId="0" fontId="0" fillId="0" borderId="0" xfId="0" applyFill="1" applyBorder="1"/>
    <xf numFmtId="0" fontId="6" fillId="0" borderId="0" xfId="0" applyFont="1" applyFill="1" applyBorder="1"/>
    <xf numFmtId="0" fontId="2" fillId="0" borderId="0" xfId="0" applyFont="1" applyBorder="1" applyAlignment="1">
      <alignment horizontal="center"/>
    </xf>
    <xf numFmtId="0" fontId="0" fillId="0" borderId="0" xfId="0" applyFill="1" applyBorder="1" applyAlignment="1">
      <alignment horizontal="center"/>
    </xf>
    <xf numFmtId="49" fontId="2" fillId="0" borderId="0" xfId="0" applyNumberFormat="1" applyFont="1" applyFill="1" applyBorder="1" applyAlignment="1">
      <alignment horizontal="center"/>
    </xf>
    <xf numFmtId="0" fontId="1" fillId="0" borderId="0" xfId="0" applyFont="1"/>
    <xf numFmtId="0" fontId="7" fillId="0" borderId="0" xfId="0" applyFont="1"/>
    <xf numFmtId="0" fontId="4" fillId="0" borderId="0" xfId="0" applyFont="1" applyFill="1"/>
    <xf numFmtId="0" fontId="4" fillId="0" borderId="0" xfId="0" applyFont="1" applyFill="1" applyAlignment="1">
      <alignment horizontal="left"/>
    </xf>
    <xf numFmtId="0" fontId="8" fillId="0" borderId="0" xfId="0" applyFont="1"/>
    <xf numFmtId="0" fontId="7" fillId="0" borderId="0" xfId="0" applyFont="1" applyFill="1" applyBorder="1"/>
    <xf numFmtId="0" fontId="8" fillId="0" borderId="0" xfId="0" applyFont="1" applyFill="1" applyBorder="1"/>
    <xf numFmtId="0" fontId="0" fillId="0" borderId="0" xfId="0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44" fontId="0" fillId="0" borderId="0" xfId="0" applyNumberFormat="1"/>
    <xf numFmtId="0" fontId="1" fillId="0" borderId="0" xfId="0" applyFont="1" applyAlignment="1">
      <alignment horizontal="left"/>
    </xf>
    <xf numFmtId="0" fontId="2" fillId="3" borderId="1" xfId="0" applyFont="1" applyFill="1" applyBorder="1" applyAlignment="1"/>
    <xf numFmtId="0" fontId="7" fillId="3" borderId="1" xfId="0" applyFont="1" applyFill="1" applyBorder="1" applyAlignment="1">
      <alignment horizontal="left"/>
    </xf>
    <xf numFmtId="0" fontId="7" fillId="3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2" fillId="3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left"/>
    </xf>
    <xf numFmtId="49" fontId="9" fillId="2" borderId="0" xfId="0" applyNumberFormat="1" applyFont="1" applyFill="1" applyAlignment="1">
      <alignment horizontal="left"/>
    </xf>
    <xf numFmtId="164" fontId="10" fillId="2" borderId="0" xfId="0" applyNumberFormat="1" applyFont="1" applyFill="1" applyAlignment="1">
      <alignment horizontal="left"/>
    </xf>
    <xf numFmtId="164" fontId="7" fillId="2" borderId="0" xfId="0" applyNumberFormat="1" applyFont="1" applyFill="1" applyAlignment="1">
      <alignment horizontal="left"/>
    </xf>
    <xf numFmtId="10" fontId="0" fillId="2" borderId="0" xfId="0" applyNumberFormat="1" applyFill="1" applyAlignment="1">
      <alignment horizontal="center" vertical="center"/>
    </xf>
    <xf numFmtId="0" fontId="0" fillId="2" borderId="0" xfId="0" applyFill="1"/>
    <xf numFmtId="165" fontId="10" fillId="2" borderId="0" xfId="0" applyNumberFormat="1" applyFont="1" applyFill="1" applyAlignment="1">
      <alignment horizontal="left"/>
    </xf>
    <xf numFmtId="165" fontId="7" fillId="2" borderId="0" xfId="0" applyNumberFormat="1" applyFont="1" applyFill="1" applyAlignment="1">
      <alignment horizontal="left"/>
    </xf>
    <xf numFmtId="0" fontId="2" fillId="4" borderId="4" xfId="0" applyFont="1" applyFill="1" applyBorder="1" applyAlignment="1">
      <alignment horizontal="center" vertical="top" wrapText="1"/>
    </xf>
    <xf numFmtId="0" fontId="2" fillId="4" borderId="5" xfId="0" applyFont="1" applyFill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0" fillId="0" borderId="6" xfId="0" applyBorder="1" applyAlignment="1">
      <alignment horizontal="center" vertical="center"/>
    </xf>
    <xf numFmtId="0" fontId="0" fillId="0" borderId="7" xfId="0" applyBorder="1"/>
    <xf numFmtId="0" fontId="0" fillId="0" borderId="8" xfId="0" applyBorder="1"/>
    <xf numFmtId="0" fontId="7" fillId="0" borderId="7" xfId="0" applyFont="1" applyBorder="1"/>
    <xf numFmtId="0" fontId="1" fillId="0" borderId="8" xfId="0" applyFont="1" applyBorder="1"/>
    <xf numFmtId="0" fontId="8" fillId="0" borderId="7" xfId="0" applyFont="1" applyFill="1" applyBorder="1"/>
    <xf numFmtId="0" fontId="8" fillId="0" borderId="8" xfId="0" applyFont="1" applyFill="1" applyBorder="1"/>
    <xf numFmtId="0" fontId="0" fillId="0" borderId="6" xfId="0" applyFill="1" applyBorder="1" applyAlignment="1">
      <alignment horizontal="center" vertical="center"/>
    </xf>
    <xf numFmtId="0" fontId="0" fillId="0" borderId="7" xfId="0" applyFill="1" applyBorder="1"/>
    <xf numFmtId="0" fontId="0" fillId="0" borderId="8" xfId="0" applyFill="1" applyBorder="1"/>
    <xf numFmtId="0" fontId="2" fillId="4" borderId="9" xfId="0" applyFont="1" applyFill="1" applyBorder="1" applyAlignment="1">
      <alignment horizontal="center" vertical="top"/>
    </xf>
    <xf numFmtId="0" fontId="2" fillId="0" borderId="10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164" fontId="7" fillId="0" borderId="10" xfId="0" applyNumberFormat="1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left"/>
    </xf>
    <xf numFmtId="0" fontId="7" fillId="3" borderId="12" xfId="0" applyFont="1" applyFill="1" applyBorder="1" applyAlignment="1">
      <alignment horizontal="center"/>
    </xf>
    <xf numFmtId="0" fontId="2" fillId="5" borderId="13" xfId="0" applyFont="1" applyFill="1" applyBorder="1" applyAlignment="1">
      <alignment horizontal="center" vertical="top"/>
    </xf>
    <xf numFmtId="0" fontId="2" fillId="5" borderId="14" xfId="0" applyFont="1" applyFill="1" applyBorder="1" applyAlignment="1">
      <alignment horizontal="center" vertical="top"/>
    </xf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44" fontId="7" fillId="0" borderId="15" xfId="0" applyNumberFormat="1" applyFont="1" applyBorder="1" applyAlignment="1">
      <alignment horizontal="center"/>
    </xf>
    <xf numFmtId="44" fontId="7" fillId="0" borderId="0" xfId="0" applyNumberFormat="1" applyFont="1" applyBorder="1" applyAlignment="1">
      <alignment horizontal="center"/>
    </xf>
    <xf numFmtId="44" fontId="7" fillId="0" borderId="16" xfId="0" applyNumberFormat="1" applyFont="1" applyBorder="1" applyAlignment="1">
      <alignment horizontal="center"/>
    </xf>
    <xf numFmtId="44" fontId="8" fillId="0" borderId="15" xfId="0" applyNumberFormat="1" applyFont="1" applyBorder="1"/>
    <xf numFmtId="44" fontId="7" fillId="0" borderId="15" xfId="0" applyNumberFormat="1" applyFont="1" applyFill="1" applyBorder="1" applyAlignment="1">
      <alignment horizontal="center"/>
    </xf>
    <xf numFmtId="44" fontId="8" fillId="0" borderId="15" xfId="0" applyNumberFormat="1" applyFont="1" applyFill="1" applyBorder="1"/>
    <xf numFmtId="44" fontId="1" fillId="0" borderId="15" xfId="0" applyNumberFormat="1" applyFont="1" applyBorder="1" applyAlignment="1">
      <alignment horizontal="center"/>
    </xf>
    <xf numFmtId="0" fontId="2" fillId="5" borderId="4" xfId="0" applyFont="1" applyFill="1" applyBorder="1" applyAlignment="1">
      <alignment horizontal="center" vertical="top"/>
    </xf>
    <xf numFmtId="44" fontId="7" fillId="0" borderId="7" xfId="0" applyNumberFormat="1" applyFont="1" applyBorder="1" applyAlignment="1">
      <alignment horizontal="center"/>
    </xf>
    <xf numFmtId="44" fontId="7" fillId="0" borderId="7" xfId="0" applyNumberFormat="1" applyFont="1" applyFill="1" applyBorder="1" applyAlignment="1">
      <alignment horizontal="center"/>
    </xf>
    <xf numFmtId="44" fontId="8" fillId="0" borderId="7" xfId="0" applyNumberFormat="1" applyFont="1" applyBorder="1" applyAlignment="1">
      <alignment horizontal="center"/>
    </xf>
    <xf numFmtId="44" fontId="0" fillId="0" borderId="7" xfId="0" applyNumberFormat="1" applyBorder="1" applyAlignment="1">
      <alignment horizontal="center"/>
    </xf>
    <xf numFmtId="0" fontId="2" fillId="6" borderId="12" xfId="0" applyFont="1" applyFill="1" applyBorder="1" applyAlignment="1">
      <alignment horizontal="center" vertical="top"/>
    </xf>
    <xf numFmtId="0" fontId="7" fillId="0" borderId="16" xfId="0" applyFont="1" applyBorder="1" applyAlignment="1">
      <alignment horizontal="center"/>
    </xf>
    <xf numFmtId="0" fontId="7" fillId="0" borderId="16" xfId="0" applyFont="1" applyFill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2" fillId="6" borderId="3" xfId="0" applyFont="1" applyFill="1" applyBorder="1" applyAlignment="1">
      <alignment horizontal="center" vertical="top"/>
    </xf>
    <xf numFmtId="0" fontId="2" fillId="0" borderId="6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6" xfId="0" applyFont="1" applyFill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2" fillId="6" borderId="4" xfId="0" applyFont="1" applyFill="1" applyBorder="1" applyAlignment="1">
      <alignment vertical="top"/>
    </xf>
    <xf numFmtId="0" fontId="2" fillId="6" borderId="4" xfId="0" applyFont="1" applyFill="1" applyBorder="1" applyAlignment="1">
      <alignment horizontal="left" vertical="top"/>
    </xf>
    <xf numFmtId="0" fontId="2" fillId="0" borderId="7" xfId="0" applyFont="1" applyBorder="1" applyAlignment="1"/>
    <xf numFmtId="0" fontId="2" fillId="0" borderId="7" xfId="0" applyFont="1" applyBorder="1" applyAlignment="1">
      <alignment horizontal="left"/>
    </xf>
    <xf numFmtId="0" fontId="7" fillId="0" borderId="7" xfId="0" applyFont="1" applyBorder="1" applyAlignment="1"/>
    <xf numFmtId="0" fontId="7" fillId="0" borderId="7" xfId="0" applyFont="1" applyBorder="1" applyAlignment="1">
      <alignment horizontal="left"/>
    </xf>
    <xf numFmtId="0" fontId="7" fillId="0" borderId="8" xfId="0" applyFont="1" applyBorder="1" applyAlignment="1">
      <alignment horizontal="center"/>
    </xf>
    <xf numFmtId="0" fontId="7" fillId="0" borderId="8" xfId="0" applyFont="1" applyFill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49" fontId="7" fillId="0" borderId="7" xfId="0" applyNumberFormat="1" applyFont="1" applyFill="1" applyBorder="1" applyAlignment="1"/>
    <xf numFmtId="0" fontId="7" fillId="0" borderId="7" xfId="0" applyFont="1" applyFill="1" applyBorder="1" applyAlignment="1">
      <alignment horizontal="left"/>
    </xf>
    <xf numFmtId="0" fontId="7" fillId="0" borderId="7" xfId="0" applyFont="1" applyFill="1" applyBorder="1" applyAlignment="1"/>
    <xf numFmtId="0" fontId="1" fillId="0" borderId="7" xfId="0" applyFont="1" applyBorder="1" applyAlignment="1"/>
    <xf numFmtId="0" fontId="1" fillId="0" borderId="7" xfId="0" applyFont="1" applyBorder="1" applyAlignment="1">
      <alignment horizontal="left"/>
    </xf>
    <xf numFmtId="0" fontId="1" fillId="0" borderId="8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5" fillId="0" borderId="0" xfId="0" applyFont="1" applyFill="1" applyBorder="1" applyAlignment="1">
      <alignment horizontal="left"/>
    </xf>
    <xf numFmtId="49" fontId="1" fillId="0" borderId="0" xfId="0" applyNumberFormat="1" applyFont="1" applyFill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7" xfId="0" applyFont="1" applyBorder="1" applyAlignment="1">
      <alignment horizontal="center"/>
    </xf>
    <xf numFmtId="0" fontId="2" fillId="0" borderId="20" xfId="0" applyFont="1" applyBorder="1" applyAlignment="1">
      <alignment horizontal="left"/>
    </xf>
    <xf numFmtId="44" fontId="2" fillId="0" borderId="20" xfId="0" applyNumberFormat="1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44" fontId="2" fillId="0" borderId="18" xfId="0" applyNumberFormat="1" applyFont="1" applyBorder="1" applyAlignment="1">
      <alignment horizontal="center"/>
    </xf>
    <xf numFmtId="0" fontId="2" fillId="0" borderId="18" xfId="0" applyFont="1" applyFill="1" applyBorder="1"/>
    <xf numFmtId="0" fontId="2" fillId="0" borderId="17" xfId="0" applyFont="1" applyFill="1" applyBorder="1"/>
    <xf numFmtId="0" fontId="12" fillId="0" borderId="7" xfId="0" applyFont="1" applyBorder="1" applyAlignment="1"/>
    <xf numFmtId="0" fontId="2" fillId="0" borderId="20" xfId="0" applyFont="1" applyBorder="1" applyAlignment="1"/>
    <xf numFmtId="0" fontId="2" fillId="4" borderId="5" xfId="0" applyFont="1" applyFill="1" applyBorder="1" applyAlignment="1">
      <alignment horizontal="center" vertical="top"/>
    </xf>
    <xf numFmtId="0" fontId="0" fillId="0" borderId="6" xfId="0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center"/>
    </xf>
    <xf numFmtId="0" fontId="6" fillId="0" borderId="8" xfId="0" applyFont="1" applyFill="1" applyBorder="1" applyAlignment="1">
      <alignment horizontal="center"/>
    </xf>
    <xf numFmtId="0" fontId="2" fillId="0" borderId="21" xfId="0" applyFont="1" applyBorder="1" applyAlignment="1">
      <alignment horizontal="left"/>
    </xf>
    <xf numFmtId="0" fontId="4" fillId="0" borderId="23" xfId="0" applyFont="1" applyBorder="1" applyAlignment="1">
      <alignment horizontal="left"/>
    </xf>
    <xf numFmtId="0" fontId="0" fillId="0" borderId="23" xfId="0" applyBorder="1" applyAlignment="1">
      <alignment horizontal="left"/>
    </xf>
    <xf numFmtId="0" fontId="0" fillId="0" borderId="23" xfId="0" applyFill="1" applyBorder="1" applyAlignment="1">
      <alignment horizontal="center"/>
    </xf>
    <xf numFmtId="0" fontId="2" fillId="0" borderId="23" xfId="0" applyFont="1" applyFill="1" applyBorder="1" applyAlignment="1">
      <alignment horizontal="center"/>
    </xf>
    <xf numFmtId="0" fontId="2" fillId="0" borderId="22" xfId="0" applyFont="1" applyBorder="1" applyAlignment="1"/>
    <xf numFmtId="0" fontId="1" fillId="0" borderId="23" xfId="0" applyFont="1" applyFill="1" applyBorder="1" applyAlignment="1">
      <alignment horizontal="left"/>
    </xf>
    <xf numFmtId="0" fontId="1" fillId="0" borderId="23" xfId="0" applyFont="1" applyBorder="1" applyAlignment="1">
      <alignment horizontal="left"/>
    </xf>
    <xf numFmtId="0" fontId="2" fillId="0" borderId="19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left"/>
    </xf>
    <xf numFmtId="166" fontId="0" fillId="0" borderId="6" xfId="0" applyNumberFormat="1" applyFill="1" applyBorder="1" applyAlignment="1">
      <alignment horizontal="center" vertical="center"/>
    </xf>
    <xf numFmtId="0" fontId="1" fillId="0" borderId="8" xfId="0" applyFont="1" applyBorder="1" applyAlignment="1">
      <alignment horizontal="left"/>
    </xf>
    <xf numFmtId="0" fontId="2" fillId="0" borderId="19" xfId="0" applyFont="1" applyBorder="1" applyAlignment="1">
      <alignment horizontal="center" vertical="center"/>
    </xf>
    <xf numFmtId="0" fontId="0" fillId="0" borderId="6" xfId="0" applyFill="1" applyBorder="1"/>
    <xf numFmtId="0" fontId="1" fillId="0" borderId="7" xfId="0" applyFont="1" applyFill="1" applyBorder="1" applyAlignment="1">
      <alignment horizontal="center"/>
    </xf>
    <xf numFmtId="0" fontId="6" fillId="0" borderId="7" xfId="0" applyFont="1" applyFill="1" applyBorder="1"/>
    <xf numFmtId="0" fontId="6" fillId="0" borderId="8" xfId="0" applyFont="1" applyFill="1" applyBorder="1"/>
    <xf numFmtId="0" fontId="0" fillId="0" borderId="6" xfId="0" applyBorder="1"/>
    <xf numFmtId="0" fontId="2" fillId="0" borderId="18" xfId="0" applyFont="1" applyBorder="1"/>
    <xf numFmtId="0" fontId="2" fillId="0" borderId="17" xfId="0" applyFont="1" applyBorder="1"/>
    <xf numFmtId="0" fontId="11" fillId="0" borderId="0" xfId="0" applyFont="1" applyFill="1" applyBorder="1"/>
    <xf numFmtId="0" fontId="11" fillId="0" borderId="0" xfId="0" applyFont="1"/>
    <xf numFmtId="44" fontId="11" fillId="0" borderId="24" xfId="0" applyNumberFormat="1" applyFont="1" applyBorder="1"/>
    <xf numFmtId="44" fontId="11" fillId="0" borderId="25" xfId="0" applyNumberFormat="1" applyFont="1" applyBorder="1"/>
    <xf numFmtId="49" fontId="9" fillId="2" borderId="0" xfId="0" applyNumberFormat="1" applyFont="1" applyFill="1" applyBorder="1"/>
    <xf numFmtId="0" fontId="9" fillId="2" borderId="0" xfId="0" applyFont="1" applyFill="1" applyBorder="1"/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44" fontId="0" fillId="0" borderId="6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44" fontId="1" fillId="0" borderId="6" xfId="0" applyNumberFormat="1" applyFont="1" applyFill="1" applyBorder="1" applyAlignment="1">
      <alignment horizontal="center"/>
    </xf>
    <xf numFmtId="44" fontId="1" fillId="0" borderId="7" xfId="0" applyNumberFormat="1" applyFont="1" applyFill="1" applyBorder="1" applyAlignment="1">
      <alignment horizontal="center"/>
    </xf>
    <xf numFmtId="44" fontId="1" fillId="0" borderId="6" xfId="0" applyNumberFormat="1" applyFont="1" applyBorder="1" applyAlignment="1">
      <alignment horizontal="center"/>
    </xf>
    <xf numFmtId="44" fontId="1" fillId="0" borderId="7" xfId="0" applyNumberFormat="1" applyFont="1" applyBorder="1" applyAlignment="1">
      <alignment horizontal="center"/>
    </xf>
    <xf numFmtId="44" fontId="2" fillId="0" borderId="19" xfId="0" applyNumberFormat="1" applyFont="1" applyBorder="1" applyAlignment="1">
      <alignment horizontal="center"/>
    </xf>
    <xf numFmtId="0" fontId="0" fillId="0" borderId="28" xfId="0" applyBorder="1" applyAlignment="1"/>
    <xf numFmtId="0" fontId="0" fillId="0" borderId="28" xfId="0" applyBorder="1" applyAlignment="1">
      <alignment horizontal="left"/>
    </xf>
    <xf numFmtId="0" fontId="0" fillId="0" borderId="28" xfId="0" applyBorder="1" applyAlignment="1">
      <alignment horizontal="center"/>
    </xf>
    <xf numFmtId="0" fontId="0" fillId="0" borderId="28" xfId="0" applyBorder="1" applyAlignment="1">
      <alignment horizontal="center" vertical="center"/>
    </xf>
    <xf numFmtId="0" fontId="0" fillId="0" borderId="28" xfId="0" applyBorder="1"/>
    <xf numFmtId="49" fontId="9" fillId="2" borderId="2" xfId="0" applyNumberFormat="1" applyFont="1" applyFill="1" applyBorder="1"/>
    <xf numFmtId="0" fontId="9" fillId="2" borderId="2" xfId="0" applyFont="1" applyFill="1" applyBorder="1"/>
    <xf numFmtId="0" fontId="9" fillId="0" borderId="0" xfId="0" applyFont="1" applyFill="1" applyBorder="1"/>
    <xf numFmtId="0" fontId="2" fillId="0" borderId="30" xfId="0" applyFont="1" applyBorder="1" applyAlignment="1">
      <alignment horizontal="center"/>
    </xf>
    <xf numFmtId="0" fontId="0" fillId="0" borderId="30" xfId="0" applyBorder="1"/>
    <xf numFmtId="0" fontId="8" fillId="0" borderId="30" xfId="0" applyFont="1" applyFill="1" applyBorder="1"/>
    <xf numFmtId="0" fontId="2" fillId="0" borderId="22" xfId="0" applyFont="1" applyFill="1" applyBorder="1"/>
    <xf numFmtId="0" fontId="0" fillId="0" borderId="30" xfId="0" applyFill="1" applyBorder="1"/>
    <xf numFmtId="0" fontId="6" fillId="0" borderId="30" xfId="0" applyFont="1" applyFill="1" applyBorder="1"/>
    <xf numFmtId="0" fontId="2" fillId="0" borderId="22" xfId="0" applyFont="1" applyBorder="1"/>
    <xf numFmtId="0" fontId="2" fillId="4" borderId="29" xfId="0" applyFont="1" applyFill="1" applyBorder="1" applyAlignment="1">
      <alignment horizontal="center" vertical="top" wrapText="1"/>
    </xf>
    <xf numFmtId="0" fontId="1" fillId="0" borderId="10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left"/>
    </xf>
    <xf numFmtId="0" fontId="6" fillId="0" borderId="7" xfId="0" applyFont="1" applyFill="1" applyBorder="1" applyAlignment="1">
      <alignment horizontal="center"/>
    </xf>
    <xf numFmtId="0" fontId="0" fillId="0" borderId="16" xfId="0" applyBorder="1"/>
    <xf numFmtId="0" fontId="8" fillId="0" borderId="16" xfId="0" applyFont="1" applyBorder="1"/>
    <xf numFmtId="0" fontId="7" fillId="0" borderId="16" xfId="0" applyFont="1" applyBorder="1"/>
    <xf numFmtId="0" fontId="1" fillId="0" borderId="16" xfId="0" applyFont="1" applyBorder="1"/>
    <xf numFmtId="0" fontId="4" fillId="0" borderId="16" xfId="0" applyFont="1" applyFill="1" applyBorder="1"/>
    <xf numFmtId="0" fontId="4" fillId="0" borderId="16" xfId="0" applyFont="1" applyFill="1" applyBorder="1" applyAlignment="1">
      <alignment horizontal="left"/>
    </xf>
    <xf numFmtId="0" fontId="7" fillId="0" borderId="16" xfId="0" applyFont="1" applyFill="1" applyBorder="1"/>
    <xf numFmtId="0" fontId="8" fillId="0" borderId="16" xfId="0" applyFont="1" applyFill="1" applyBorder="1"/>
    <xf numFmtId="0" fontId="0" fillId="0" borderId="16" xfId="0" applyFill="1" applyBorder="1"/>
    <xf numFmtId="0" fontId="6" fillId="0" borderId="16" xfId="0" applyFont="1" applyFill="1" applyBorder="1"/>
    <xf numFmtId="0" fontId="0" fillId="0" borderId="31" xfId="0" applyBorder="1"/>
    <xf numFmtId="0" fontId="0" fillId="0" borderId="32" xfId="0" applyBorder="1"/>
    <xf numFmtId="0" fontId="8" fillId="3" borderId="1" xfId="0" applyFont="1" applyFill="1" applyBorder="1" applyAlignment="1">
      <alignment horizontal="center"/>
    </xf>
    <xf numFmtId="0" fontId="0" fillId="3" borderId="12" xfId="0" applyFill="1" applyBorder="1" applyAlignment="1">
      <alignment horizontal="center"/>
    </xf>
    <xf numFmtId="0" fontId="2" fillId="4" borderId="3" xfId="0" applyFont="1" applyFill="1" applyBorder="1" applyAlignment="1">
      <alignment horizontal="center" vertical="top" wrapText="1"/>
    </xf>
    <xf numFmtId="0" fontId="8" fillId="0" borderId="6" xfId="0" applyFont="1" applyBorder="1"/>
    <xf numFmtId="0" fontId="7" fillId="0" borderId="6" xfId="0" applyFont="1" applyBorder="1"/>
    <xf numFmtId="0" fontId="4" fillId="0" borderId="6" xfId="0" applyFont="1" applyFill="1" applyBorder="1"/>
    <xf numFmtId="0" fontId="4" fillId="0" borderId="6" xfId="0" applyFont="1" applyFill="1" applyBorder="1" applyAlignment="1">
      <alignment horizontal="left"/>
    </xf>
    <xf numFmtId="0" fontId="7" fillId="0" borderId="6" xfId="0" applyFont="1" applyFill="1" applyBorder="1"/>
    <xf numFmtId="0" fontId="8" fillId="0" borderId="6" xfId="0" applyFont="1" applyFill="1" applyBorder="1"/>
    <xf numFmtId="0" fontId="6" fillId="0" borderId="6" xfId="0" applyFont="1" applyFill="1" applyBorder="1"/>
    <xf numFmtId="0" fontId="0" fillId="0" borderId="33" xfId="0" applyBorder="1"/>
    <xf numFmtId="0" fontId="2" fillId="4" borderId="12" xfId="0" applyFont="1" applyFill="1" applyBorder="1" applyAlignment="1">
      <alignment horizontal="center" vertical="top" wrapText="1"/>
    </xf>
    <xf numFmtId="0" fontId="0" fillId="0" borderId="19" xfId="0" applyFill="1" applyBorder="1"/>
    <xf numFmtId="0" fontId="0" fillId="0" borderId="32" xfId="0" applyFill="1" applyBorder="1"/>
    <xf numFmtId="44" fontId="1" fillId="0" borderId="16" xfId="0" applyNumberFormat="1" applyFont="1" applyBorder="1" applyAlignment="1">
      <alignment horizontal="center"/>
    </xf>
    <xf numFmtId="0" fontId="1" fillId="0" borderId="8" xfId="0" applyFont="1" applyFill="1" applyBorder="1"/>
    <xf numFmtId="0" fontId="1" fillId="0" borderId="30" xfId="0" applyFont="1" applyBorder="1" applyAlignment="1">
      <alignment horizontal="center"/>
    </xf>
    <xf numFmtId="0" fontId="1" fillId="0" borderId="30" xfId="0" applyFont="1" applyFill="1" applyBorder="1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DCE6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8"/>
  <sheetViews>
    <sheetView tabSelected="1" workbookViewId="0"/>
  </sheetViews>
  <sheetFormatPr defaultRowHeight="12.5" x14ac:dyDescent="0.25"/>
  <cols>
    <col min="2" max="2" width="26.26953125" customWidth="1"/>
    <col min="3" max="3" width="19.453125" customWidth="1"/>
    <col min="4" max="4" width="19.1796875" customWidth="1"/>
  </cols>
  <sheetData>
    <row r="1" spans="1:13" ht="18" x14ac:dyDescent="0.4">
      <c r="A1" s="151" t="str">
        <f>Specificatie!A1</f>
        <v>Bijlage F bij de Europese Aanbesteding brandverzkering van de gemeente Halderberge</v>
      </c>
      <c r="B1" s="152"/>
      <c r="C1" s="152"/>
      <c r="D1" s="152"/>
      <c r="E1" s="152"/>
      <c r="F1" s="152"/>
      <c r="G1" s="152"/>
      <c r="H1" s="152"/>
      <c r="I1" s="152"/>
      <c r="J1" s="171"/>
      <c r="K1" s="8"/>
      <c r="L1" s="8"/>
      <c r="M1" s="8"/>
    </row>
    <row r="2" spans="1:13" ht="18.5" thickBot="1" x14ac:dyDescent="0.45">
      <c r="A2" s="169" t="str">
        <f>Specificatie!A2</f>
        <v>TenderNed-Kenmerk:</v>
      </c>
      <c r="B2" s="170"/>
      <c r="C2" s="170"/>
      <c r="D2" s="170"/>
      <c r="E2" s="170"/>
      <c r="F2" s="170"/>
      <c r="G2" s="170"/>
      <c r="H2" s="170"/>
      <c r="I2" s="170"/>
      <c r="J2" s="171"/>
      <c r="K2" s="8"/>
      <c r="L2" s="8"/>
      <c r="M2" s="8"/>
    </row>
    <row r="6" spans="1:13" ht="14.5" x14ac:dyDescent="0.35">
      <c r="A6" s="147"/>
      <c r="B6" s="148" t="s">
        <v>119</v>
      </c>
      <c r="C6" s="148"/>
      <c r="D6" s="148" t="s">
        <v>120</v>
      </c>
    </row>
    <row r="9" spans="1:13" x14ac:dyDescent="0.25">
      <c r="B9" s="13" t="s">
        <v>123</v>
      </c>
      <c r="C9" t="s">
        <v>106</v>
      </c>
      <c r="D9" s="22">
        <f>Specificatie!F48</f>
        <v>55104017</v>
      </c>
    </row>
    <row r="10" spans="1:13" x14ac:dyDescent="0.25">
      <c r="C10" t="s">
        <v>121</v>
      </c>
      <c r="D10" s="22">
        <f>Specificatie!G48</f>
        <v>4337086</v>
      </c>
    </row>
    <row r="11" spans="1:13" ht="14.5" x14ac:dyDescent="0.35">
      <c r="C11" t="s">
        <v>122</v>
      </c>
      <c r="D11" s="149">
        <f>SUM(D9:D10)</f>
        <v>59441103</v>
      </c>
    </row>
    <row r="13" spans="1:13" x14ac:dyDescent="0.25">
      <c r="B13" t="s">
        <v>117</v>
      </c>
      <c r="C13" t="s">
        <v>106</v>
      </c>
      <c r="D13" s="22">
        <f>Specificatie!F66</f>
        <v>65427184</v>
      </c>
    </row>
    <row r="14" spans="1:13" x14ac:dyDescent="0.25">
      <c r="C14" t="s">
        <v>87</v>
      </c>
      <c r="D14" s="22">
        <f>Specificatie!G66</f>
        <v>9919248</v>
      </c>
    </row>
    <row r="15" spans="1:13" ht="14.5" x14ac:dyDescent="0.35">
      <c r="C15" t="s">
        <v>122</v>
      </c>
      <c r="D15" s="149">
        <f>SUM(D13:D14)</f>
        <v>75346432</v>
      </c>
    </row>
    <row r="17" spans="2:4" ht="15" thickBot="1" x14ac:dyDescent="0.4">
      <c r="B17" s="148" t="s">
        <v>118</v>
      </c>
      <c r="C17" s="148"/>
      <c r="D17" s="150">
        <f>SUM(D11+D15)</f>
        <v>134787535</v>
      </c>
    </row>
    <row r="18" spans="2:4" ht="13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80"/>
  <sheetViews>
    <sheetView zoomScaleNormal="100" workbookViewId="0">
      <pane ySplit="4" topLeftCell="A38" activePane="bottomLeft" state="frozen"/>
      <selection pane="bottomLeft"/>
    </sheetView>
  </sheetViews>
  <sheetFormatPr defaultRowHeight="12.5" x14ac:dyDescent="0.25"/>
  <cols>
    <col min="1" max="1" width="52.54296875" style="3" customWidth="1"/>
    <col min="2" max="2" width="72.453125" style="5" customWidth="1"/>
    <col min="3" max="3" width="11" style="5" customWidth="1"/>
    <col min="4" max="5" width="11" style="2" customWidth="1"/>
    <col min="6" max="6" width="16.26953125" style="2" customWidth="1"/>
    <col min="7" max="7" width="15.7265625" style="2" customWidth="1"/>
    <col min="8" max="8" width="17.453125" style="2" customWidth="1"/>
    <col min="9" max="9" width="11.81640625" style="21" bestFit="1" customWidth="1"/>
    <col min="10" max="10" width="11" style="2" customWidth="1"/>
    <col min="11" max="11" width="29.26953125" customWidth="1"/>
    <col min="12" max="12" width="20.1796875" customWidth="1"/>
    <col min="13" max="13" width="18.453125" customWidth="1"/>
    <col min="14" max="14" width="30.26953125" customWidth="1"/>
    <col min="15" max="15" width="16.26953125" customWidth="1"/>
    <col min="16" max="16" width="48.7265625" customWidth="1"/>
    <col min="17" max="17" width="89.453125" customWidth="1"/>
  </cols>
  <sheetData>
    <row r="1" spans="1:17" ht="18" x14ac:dyDescent="0.4">
      <c r="A1" s="30" t="s">
        <v>192</v>
      </c>
      <c r="B1" s="31"/>
      <c r="C1" s="31"/>
      <c r="D1" s="32"/>
      <c r="E1" s="32"/>
      <c r="F1" s="32"/>
      <c r="G1" s="32"/>
      <c r="H1" s="32"/>
      <c r="I1" s="33"/>
      <c r="J1" s="32"/>
      <c r="K1" s="34"/>
      <c r="L1" s="34"/>
      <c r="M1" s="34"/>
      <c r="N1" s="34"/>
      <c r="O1" s="34"/>
    </row>
    <row r="2" spans="1:17" ht="18.5" thickBot="1" x14ac:dyDescent="0.45">
      <c r="A2" s="30" t="s">
        <v>101</v>
      </c>
      <c r="B2" s="35"/>
      <c r="C2" s="35"/>
      <c r="D2" s="36"/>
      <c r="E2" s="36"/>
      <c r="F2" s="36"/>
      <c r="G2" s="36"/>
      <c r="H2" s="36"/>
      <c r="I2" s="33"/>
      <c r="J2" s="36"/>
      <c r="K2" s="34"/>
      <c r="L2" s="34"/>
      <c r="M2" s="34"/>
      <c r="N2" s="34"/>
      <c r="O2" s="34"/>
    </row>
    <row r="3" spans="1:17" s="2" customFormat="1" ht="13.5" thickBot="1" x14ac:dyDescent="0.35">
      <c r="A3" s="24" t="s">
        <v>102</v>
      </c>
      <c r="B3" s="25"/>
      <c r="C3" s="25"/>
      <c r="D3" s="29" t="s">
        <v>98</v>
      </c>
      <c r="E3" s="26"/>
      <c r="F3" s="62" t="s">
        <v>107</v>
      </c>
      <c r="G3" s="26"/>
      <c r="H3" s="63"/>
      <c r="I3" s="28" t="s">
        <v>108</v>
      </c>
      <c r="J3" s="26"/>
      <c r="K3" s="27"/>
      <c r="L3" s="27"/>
      <c r="M3" s="27"/>
      <c r="N3" s="27"/>
      <c r="O3" s="195"/>
      <c r="P3" s="27"/>
      <c r="Q3" s="196"/>
    </row>
    <row r="4" spans="1:17" s="1" customFormat="1" ht="54.75" customHeight="1" thickBot="1" x14ac:dyDescent="0.35">
      <c r="A4" s="90" t="s">
        <v>0</v>
      </c>
      <c r="B4" s="91" t="s">
        <v>2</v>
      </c>
      <c r="C4" s="91" t="s">
        <v>103</v>
      </c>
      <c r="D4" s="84" t="s">
        <v>106</v>
      </c>
      <c r="E4" s="80" t="s">
        <v>87</v>
      </c>
      <c r="F4" s="64" t="s">
        <v>104</v>
      </c>
      <c r="G4" s="75" t="s">
        <v>87</v>
      </c>
      <c r="H4" s="65" t="s">
        <v>105</v>
      </c>
      <c r="I4" s="52" t="s">
        <v>91</v>
      </c>
      <c r="J4" s="119" t="s">
        <v>1</v>
      </c>
      <c r="K4" s="37" t="s">
        <v>109</v>
      </c>
      <c r="L4" s="37" t="s">
        <v>110</v>
      </c>
      <c r="M4" s="37" t="s">
        <v>111</v>
      </c>
      <c r="N4" s="179" t="s">
        <v>124</v>
      </c>
      <c r="O4" s="38" t="s">
        <v>112</v>
      </c>
      <c r="P4" s="197" t="s">
        <v>134</v>
      </c>
      <c r="Q4" s="206" t="s">
        <v>144</v>
      </c>
    </row>
    <row r="5" spans="1:17" s="1" customFormat="1" ht="13" x14ac:dyDescent="0.3">
      <c r="A5" s="92"/>
      <c r="B5" s="93"/>
      <c r="C5" s="93"/>
      <c r="D5" s="85"/>
      <c r="E5" s="67"/>
      <c r="F5" s="66"/>
      <c r="G5" s="40"/>
      <c r="H5" s="67"/>
      <c r="I5" s="53"/>
      <c r="J5" s="41"/>
      <c r="K5" s="40"/>
      <c r="L5" s="40"/>
      <c r="M5" s="40"/>
      <c r="N5" s="172"/>
      <c r="O5" s="41"/>
      <c r="P5" s="85"/>
      <c r="Q5" s="67"/>
    </row>
    <row r="6" spans="1:17" s="1" customFormat="1" ht="13" x14ac:dyDescent="0.3">
      <c r="A6" s="117" t="s">
        <v>116</v>
      </c>
      <c r="B6" s="93"/>
      <c r="C6" s="93"/>
      <c r="D6" s="85"/>
      <c r="E6" s="67"/>
      <c r="F6" s="66"/>
      <c r="G6" s="40"/>
      <c r="H6" s="67"/>
      <c r="I6" s="53"/>
      <c r="J6" s="41"/>
      <c r="K6" s="40"/>
      <c r="L6" s="40"/>
      <c r="M6" s="40"/>
      <c r="N6" s="172"/>
      <c r="O6" s="41"/>
      <c r="P6" s="85"/>
      <c r="Q6" s="67"/>
    </row>
    <row r="7" spans="1:17" s="1" customFormat="1" ht="13" x14ac:dyDescent="0.3">
      <c r="A7" s="92"/>
      <c r="B7" s="93"/>
      <c r="C7" s="93"/>
      <c r="D7" s="85"/>
      <c r="E7" s="67"/>
      <c r="F7" s="66"/>
      <c r="G7" s="40"/>
      <c r="H7" s="67"/>
      <c r="I7" s="53"/>
      <c r="J7" s="41"/>
      <c r="K7" s="40"/>
      <c r="L7" s="40"/>
      <c r="M7" s="40"/>
      <c r="N7" s="172"/>
      <c r="O7" s="41"/>
      <c r="P7" s="85"/>
      <c r="Q7" s="67"/>
    </row>
    <row r="8" spans="1:17" x14ac:dyDescent="0.25">
      <c r="A8" s="94" t="s">
        <v>4</v>
      </c>
      <c r="B8" s="95" t="s">
        <v>5</v>
      </c>
      <c r="C8" s="94" t="s">
        <v>149</v>
      </c>
      <c r="D8" s="86">
        <v>2018</v>
      </c>
      <c r="E8" s="81"/>
      <c r="F8" s="68">
        <v>491400</v>
      </c>
      <c r="G8" s="76"/>
      <c r="H8" s="70">
        <f>SUM(F8:G8)</f>
        <v>491400</v>
      </c>
      <c r="I8" s="54"/>
      <c r="J8" s="96" t="s">
        <v>3</v>
      </c>
      <c r="K8" s="109" t="s">
        <v>126</v>
      </c>
      <c r="L8" s="109" t="s">
        <v>113</v>
      </c>
      <c r="M8" s="109" t="s">
        <v>113</v>
      </c>
      <c r="N8" s="211" t="s">
        <v>190</v>
      </c>
      <c r="O8" s="46" t="s">
        <v>126</v>
      </c>
      <c r="P8" s="144"/>
      <c r="Q8" s="183"/>
    </row>
    <row r="9" spans="1:17" ht="13.5" customHeight="1" x14ac:dyDescent="0.25">
      <c r="A9" s="94" t="s">
        <v>6</v>
      </c>
      <c r="B9" s="95" t="s">
        <v>7</v>
      </c>
      <c r="C9" s="94" t="s">
        <v>150</v>
      </c>
      <c r="D9" s="86" t="s">
        <v>99</v>
      </c>
      <c r="E9" s="81"/>
      <c r="F9" s="68">
        <v>491400</v>
      </c>
      <c r="G9" s="76"/>
      <c r="H9" s="70">
        <f t="shared" ref="H9:H46" si="0">SUM(F9:G9)</f>
        <v>491400</v>
      </c>
      <c r="I9" s="54"/>
      <c r="J9" s="96" t="s">
        <v>3</v>
      </c>
      <c r="K9" s="109" t="s">
        <v>126</v>
      </c>
      <c r="L9" s="109" t="s">
        <v>113</v>
      </c>
      <c r="M9" s="109" t="s">
        <v>189</v>
      </c>
      <c r="N9" s="211" t="s">
        <v>190</v>
      </c>
      <c r="O9" s="46" t="s">
        <v>126</v>
      </c>
      <c r="P9" s="144"/>
      <c r="Q9" s="183"/>
    </row>
    <row r="10" spans="1:17" x14ac:dyDescent="0.25">
      <c r="A10" s="94" t="s">
        <v>8</v>
      </c>
      <c r="B10" s="95" t="s">
        <v>9</v>
      </c>
      <c r="C10" s="94" t="s">
        <v>151</v>
      </c>
      <c r="D10" s="86" t="s">
        <v>99</v>
      </c>
      <c r="E10" s="81"/>
      <c r="F10" s="68">
        <v>2413800</v>
      </c>
      <c r="G10" s="76">
        <v>549182</v>
      </c>
      <c r="H10" s="70">
        <f t="shared" si="0"/>
        <v>2962982</v>
      </c>
      <c r="I10" s="54"/>
      <c r="J10" s="96" t="s">
        <v>3</v>
      </c>
      <c r="K10" s="109" t="s">
        <v>126</v>
      </c>
      <c r="L10" s="109" t="s">
        <v>113</v>
      </c>
      <c r="M10" s="109" t="s">
        <v>113</v>
      </c>
      <c r="N10" s="211" t="s">
        <v>126</v>
      </c>
      <c r="O10" s="46" t="s">
        <v>126</v>
      </c>
      <c r="P10" s="144"/>
      <c r="Q10" s="183"/>
    </row>
    <row r="11" spans="1:17" x14ac:dyDescent="0.25">
      <c r="A11" s="94" t="s">
        <v>10</v>
      </c>
      <c r="B11" s="95" t="s">
        <v>54</v>
      </c>
      <c r="C11" s="94" t="s">
        <v>152</v>
      </c>
      <c r="D11" s="86"/>
      <c r="E11" s="81"/>
      <c r="F11" s="68">
        <v>23592</v>
      </c>
      <c r="G11" s="76"/>
      <c r="H11" s="70">
        <f t="shared" si="0"/>
        <v>23592</v>
      </c>
      <c r="I11" s="54"/>
      <c r="J11" s="96" t="s">
        <v>3</v>
      </c>
      <c r="K11" s="109" t="s">
        <v>126</v>
      </c>
      <c r="L11" s="109" t="s">
        <v>126</v>
      </c>
      <c r="M11" s="109" t="s">
        <v>113</v>
      </c>
      <c r="N11" s="211" t="s">
        <v>126</v>
      </c>
      <c r="O11" s="46" t="s">
        <v>126</v>
      </c>
      <c r="P11" s="144"/>
      <c r="Q11" s="183"/>
    </row>
    <row r="12" spans="1:17" s="17" customFormat="1" x14ac:dyDescent="0.25">
      <c r="A12" s="94" t="s">
        <v>11</v>
      </c>
      <c r="B12" s="95" t="s">
        <v>92</v>
      </c>
      <c r="C12" s="94" t="s">
        <v>153</v>
      </c>
      <c r="D12" s="86"/>
      <c r="E12" s="81"/>
      <c r="F12" s="68">
        <v>859240</v>
      </c>
      <c r="G12" s="76"/>
      <c r="H12" s="70">
        <f t="shared" si="0"/>
        <v>859240</v>
      </c>
      <c r="I12" s="55">
        <v>2018</v>
      </c>
      <c r="J12" s="96" t="s">
        <v>3</v>
      </c>
      <c r="K12" s="109" t="s">
        <v>126</v>
      </c>
      <c r="L12" s="109" t="s">
        <v>113</v>
      </c>
      <c r="M12" s="109" t="s">
        <v>189</v>
      </c>
      <c r="N12" s="211" t="s">
        <v>190</v>
      </c>
      <c r="O12" s="46" t="s">
        <v>126</v>
      </c>
      <c r="P12" s="198"/>
      <c r="Q12" s="184"/>
    </row>
    <row r="13" spans="1:17" x14ac:dyDescent="0.25">
      <c r="A13" s="94" t="s">
        <v>12</v>
      </c>
      <c r="B13" s="95" t="s">
        <v>13</v>
      </c>
      <c r="C13" s="94" t="s">
        <v>151</v>
      </c>
      <c r="D13" s="86"/>
      <c r="E13" s="81"/>
      <c r="F13" s="68">
        <v>357400</v>
      </c>
      <c r="G13" s="76"/>
      <c r="H13" s="70">
        <f t="shared" si="0"/>
        <v>357400</v>
      </c>
      <c r="I13" s="55"/>
      <c r="J13" s="96" t="s">
        <v>3</v>
      </c>
      <c r="K13" s="109" t="s">
        <v>126</v>
      </c>
      <c r="L13" s="109" t="s">
        <v>126</v>
      </c>
      <c r="M13" s="109" t="s">
        <v>113</v>
      </c>
      <c r="N13" s="211" t="s">
        <v>126</v>
      </c>
      <c r="O13" s="46" t="s">
        <v>126</v>
      </c>
      <c r="P13" s="144"/>
      <c r="Q13" s="183"/>
    </row>
    <row r="14" spans="1:17" x14ac:dyDescent="0.25">
      <c r="A14" s="94" t="s">
        <v>12</v>
      </c>
      <c r="B14" s="95" t="s">
        <v>14</v>
      </c>
      <c r="C14" s="94" t="s">
        <v>151</v>
      </c>
      <c r="D14" s="86"/>
      <c r="E14" s="81"/>
      <c r="F14" s="68">
        <v>96754</v>
      </c>
      <c r="G14" s="76"/>
      <c r="H14" s="70">
        <f t="shared" si="0"/>
        <v>96754</v>
      </c>
      <c r="I14" s="55"/>
      <c r="J14" s="96" t="s">
        <v>3</v>
      </c>
      <c r="K14" s="109" t="s">
        <v>126</v>
      </c>
      <c r="L14" s="109" t="s">
        <v>126</v>
      </c>
      <c r="M14" s="109" t="s">
        <v>113</v>
      </c>
      <c r="N14" s="211" t="s">
        <v>126</v>
      </c>
      <c r="O14" s="46" t="s">
        <v>126</v>
      </c>
      <c r="P14" s="144"/>
      <c r="Q14" s="183"/>
    </row>
    <row r="15" spans="1:17" s="17" customFormat="1" x14ac:dyDescent="0.25">
      <c r="A15" s="94" t="s">
        <v>15</v>
      </c>
      <c r="B15" s="95" t="s">
        <v>16</v>
      </c>
      <c r="C15" s="94" t="s">
        <v>154</v>
      </c>
      <c r="D15" s="86" t="s">
        <v>99</v>
      </c>
      <c r="E15" s="81"/>
      <c r="F15" s="68">
        <v>609120</v>
      </c>
      <c r="G15" s="76"/>
      <c r="H15" s="70">
        <f t="shared" si="0"/>
        <v>609120</v>
      </c>
      <c r="I15" s="56"/>
      <c r="J15" s="96" t="s">
        <v>3</v>
      </c>
      <c r="K15" s="109" t="s">
        <v>126</v>
      </c>
      <c r="L15" s="109" t="s">
        <v>126</v>
      </c>
      <c r="M15" s="109" t="s">
        <v>113</v>
      </c>
      <c r="N15" s="211" t="s">
        <v>126</v>
      </c>
      <c r="O15" s="46" t="s">
        <v>126</v>
      </c>
      <c r="P15" s="198"/>
      <c r="Q15" s="186" t="s">
        <v>191</v>
      </c>
    </row>
    <row r="16" spans="1:17" x14ac:dyDescent="0.25">
      <c r="A16" s="94" t="s">
        <v>17</v>
      </c>
      <c r="B16" s="95" t="s">
        <v>18</v>
      </c>
      <c r="C16" s="94" t="s">
        <v>155</v>
      </c>
      <c r="D16" s="86" t="s">
        <v>99</v>
      </c>
      <c r="E16" s="81"/>
      <c r="F16" s="68">
        <v>1998000</v>
      </c>
      <c r="G16" s="76">
        <v>386241</v>
      </c>
      <c r="H16" s="70">
        <f t="shared" si="0"/>
        <v>2384241</v>
      </c>
      <c r="I16" s="54">
        <v>2018</v>
      </c>
      <c r="J16" s="96" t="s">
        <v>3</v>
      </c>
      <c r="K16" s="109" t="s">
        <v>126</v>
      </c>
      <c r="L16" s="109" t="s">
        <v>126</v>
      </c>
      <c r="M16" s="109" t="s">
        <v>113</v>
      </c>
      <c r="N16" s="211" t="s">
        <v>126</v>
      </c>
      <c r="O16" s="46" t="s">
        <v>183</v>
      </c>
      <c r="P16" s="144" t="s">
        <v>186</v>
      </c>
      <c r="Q16" s="183"/>
    </row>
    <row r="17" spans="1:17" x14ac:dyDescent="0.25">
      <c r="A17" s="94" t="s">
        <v>19</v>
      </c>
      <c r="B17" s="95" t="s">
        <v>20</v>
      </c>
      <c r="C17" s="94" t="s">
        <v>156</v>
      </c>
      <c r="D17" s="86" t="s">
        <v>99</v>
      </c>
      <c r="E17" s="81"/>
      <c r="F17" s="68">
        <v>820800</v>
      </c>
      <c r="G17" s="76">
        <v>103660</v>
      </c>
      <c r="H17" s="70">
        <f t="shared" si="0"/>
        <v>924460</v>
      </c>
      <c r="I17" s="54"/>
      <c r="J17" s="96" t="s">
        <v>3</v>
      </c>
      <c r="K17" s="109" t="s">
        <v>126</v>
      </c>
      <c r="L17" s="109" t="s">
        <v>126</v>
      </c>
      <c r="M17" s="109" t="s">
        <v>189</v>
      </c>
      <c r="N17" s="211" t="s">
        <v>126</v>
      </c>
      <c r="O17" s="46" t="s">
        <v>126</v>
      </c>
      <c r="P17" s="144"/>
      <c r="Q17" s="183"/>
    </row>
    <row r="18" spans="1:17" x14ac:dyDescent="0.25">
      <c r="A18" s="94" t="s">
        <v>21</v>
      </c>
      <c r="B18" s="95" t="s">
        <v>22</v>
      </c>
      <c r="C18" s="94" t="s">
        <v>152</v>
      </c>
      <c r="D18" s="86" t="s">
        <v>99</v>
      </c>
      <c r="E18" s="81"/>
      <c r="F18" s="68">
        <v>642600</v>
      </c>
      <c r="G18" s="76"/>
      <c r="H18" s="70">
        <f t="shared" si="0"/>
        <v>642600</v>
      </c>
      <c r="I18" s="54">
        <v>2018</v>
      </c>
      <c r="J18" s="96" t="s">
        <v>3</v>
      </c>
      <c r="K18" s="109" t="s">
        <v>126</v>
      </c>
      <c r="L18" s="109" t="s">
        <v>126</v>
      </c>
      <c r="M18" s="109" t="s">
        <v>189</v>
      </c>
      <c r="N18" s="211" t="s">
        <v>126</v>
      </c>
      <c r="O18" s="46" t="s">
        <v>126</v>
      </c>
      <c r="P18" s="144"/>
      <c r="Q18" s="183"/>
    </row>
    <row r="19" spans="1:17" x14ac:dyDescent="0.25">
      <c r="A19" s="94" t="s">
        <v>23</v>
      </c>
      <c r="B19" s="95" t="s">
        <v>24</v>
      </c>
      <c r="C19" s="94" t="s">
        <v>157</v>
      </c>
      <c r="D19" s="86"/>
      <c r="E19" s="81"/>
      <c r="F19" s="68">
        <v>1431482</v>
      </c>
      <c r="G19" s="76"/>
      <c r="H19" s="70">
        <f t="shared" si="0"/>
        <v>1431482</v>
      </c>
      <c r="I19" s="54"/>
      <c r="J19" s="96" t="s">
        <v>3</v>
      </c>
      <c r="K19" s="109" t="s">
        <v>126</v>
      </c>
      <c r="L19" s="109" t="s">
        <v>126</v>
      </c>
      <c r="M19" s="109" t="s">
        <v>126</v>
      </c>
      <c r="N19" s="211" t="s">
        <v>190</v>
      </c>
      <c r="O19" s="46" t="s">
        <v>126</v>
      </c>
      <c r="P19" s="144"/>
      <c r="Q19" s="183"/>
    </row>
    <row r="20" spans="1:17" x14ac:dyDescent="0.25">
      <c r="A20" s="94" t="s">
        <v>25</v>
      </c>
      <c r="B20" s="95" t="s">
        <v>26</v>
      </c>
      <c r="C20" s="94" t="s">
        <v>158</v>
      </c>
      <c r="D20" s="86"/>
      <c r="E20" s="81"/>
      <c r="F20" s="68">
        <v>1242868</v>
      </c>
      <c r="G20" s="76"/>
      <c r="H20" s="70">
        <f t="shared" si="0"/>
        <v>1242868</v>
      </c>
      <c r="I20" s="54"/>
      <c r="J20" s="96" t="s">
        <v>3</v>
      </c>
      <c r="K20" s="109" t="s">
        <v>126</v>
      </c>
      <c r="L20" s="109" t="s">
        <v>126</v>
      </c>
      <c r="M20" s="109" t="s">
        <v>189</v>
      </c>
      <c r="N20" s="211" t="s">
        <v>190</v>
      </c>
      <c r="O20" s="46" t="s">
        <v>126</v>
      </c>
      <c r="P20" s="144"/>
      <c r="Q20" s="183"/>
    </row>
    <row r="21" spans="1:17" x14ac:dyDescent="0.25">
      <c r="A21" s="94" t="s">
        <v>28</v>
      </c>
      <c r="B21" s="95" t="s">
        <v>27</v>
      </c>
      <c r="C21" s="94" t="s">
        <v>159</v>
      </c>
      <c r="D21" s="86" t="s">
        <v>99</v>
      </c>
      <c r="E21" s="81"/>
      <c r="F21" s="68">
        <v>394200</v>
      </c>
      <c r="G21" s="76"/>
      <c r="H21" s="70">
        <f t="shared" si="0"/>
        <v>394200</v>
      </c>
      <c r="I21" s="54">
        <v>2018</v>
      </c>
      <c r="J21" s="96" t="s">
        <v>3</v>
      </c>
      <c r="K21" s="109" t="s">
        <v>126</v>
      </c>
      <c r="L21" s="109" t="s">
        <v>126</v>
      </c>
      <c r="M21" s="109" t="s">
        <v>189</v>
      </c>
      <c r="N21" s="211" t="s">
        <v>190</v>
      </c>
      <c r="O21" s="46" t="s">
        <v>126</v>
      </c>
      <c r="P21" s="144"/>
      <c r="Q21" s="183"/>
    </row>
    <row r="22" spans="1:17" x14ac:dyDescent="0.25">
      <c r="A22" s="94" t="s">
        <v>93</v>
      </c>
      <c r="B22" s="95" t="s">
        <v>29</v>
      </c>
      <c r="C22" s="94" t="s">
        <v>160</v>
      </c>
      <c r="D22" s="86"/>
      <c r="E22" s="81"/>
      <c r="F22" s="68">
        <v>2122563</v>
      </c>
      <c r="G22" s="76">
        <v>168232</v>
      </c>
      <c r="H22" s="70">
        <f t="shared" si="0"/>
        <v>2290795</v>
      </c>
      <c r="I22" s="54">
        <v>2018</v>
      </c>
      <c r="J22" s="96" t="s">
        <v>3</v>
      </c>
      <c r="K22" s="109" t="s">
        <v>113</v>
      </c>
      <c r="L22" s="109" t="s">
        <v>113</v>
      </c>
      <c r="M22" s="109" t="s">
        <v>189</v>
      </c>
      <c r="N22" s="211" t="s">
        <v>190</v>
      </c>
      <c r="O22" s="46" t="s">
        <v>126</v>
      </c>
      <c r="P22" s="144"/>
      <c r="Q22" s="183"/>
    </row>
    <row r="23" spans="1:17" x14ac:dyDescent="0.25">
      <c r="A23" s="94" t="s">
        <v>31</v>
      </c>
      <c r="B23" s="95" t="s">
        <v>30</v>
      </c>
      <c r="C23" s="94" t="s">
        <v>161</v>
      </c>
      <c r="D23" s="86"/>
      <c r="E23" s="81"/>
      <c r="F23" s="68">
        <v>2712754</v>
      </c>
      <c r="G23" s="76"/>
      <c r="H23" s="70">
        <f t="shared" si="0"/>
        <v>2712754</v>
      </c>
      <c r="I23" s="54"/>
      <c r="J23" s="96" t="s">
        <v>3</v>
      </c>
      <c r="K23" s="109" t="s">
        <v>113</v>
      </c>
      <c r="L23" s="109" t="s">
        <v>113</v>
      </c>
      <c r="M23" s="109" t="s">
        <v>126</v>
      </c>
      <c r="N23" s="211" t="s">
        <v>190</v>
      </c>
      <c r="O23" s="46" t="s">
        <v>126</v>
      </c>
      <c r="P23" s="144"/>
      <c r="Q23" s="183"/>
    </row>
    <row r="24" spans="1:17" x14ac:dyDescent="0.25">
      <c r="A24" s="94" t="s">
        <v>32</v>
      </c>
      <c r="B24" s="95" t="s">
        <v>44</v>
      </c>
      <c r="C24" s="94" t="s">
        <v>161</v>
      </c>
      <c r="D24" s="86" t="s">
        <v>99</v>
      </c>
      <c r="E24" s="81"/>
      <c r="F24" s="68">
        <v>523800</v>
      </c>
      <c r="G24" s="76"/>
      <c r="H24" s="70">
        <f t="shared" si="0"/>
        <v>523800</v>
      </c>
      <c r="I24" s="54"/>
      <c r="J24" s="96" t="s">
        <v>3</v>
      </c>
      <c r="K24" s="109" t="s">
        <v>126</v>
      </c>
      <c r="L24" s="109" t="s">
        <v>126</v>
      </c>
      <c r="M24" s="109" t="s">
        <v>126</v>
      </c>
      <c r="N24" s="211" t="s">
        <v>190</v>
      </c>
      <c r="O24" s="46" t="s">
        <v>126</v>
      </c>
      <c r="P24" s="144"/>
      <c r="Q24" s="183"/>
    </row>
    <row r="25" spans="1:17" x14ac:dyDescent="0.25">
      <c r="A25" s="94" t="s">
        <v>33</v>
      </c>
      <c r="B25" s="95" t="s">
        <v>55</v>
      </c>
      <c r="C25" s="94" t="s">
        <v>162</v>
      </c>
      <c r="D25" s="86" t="s">
        <v>99</v>
      </c>
      <c r="E25" s="81"/>
      <c r="F25" s="68">
        <v>318600</v>
      </c>
      <c r="G25" s="76"/>
      <c r="H25" s="70">
        <f t="shared" si="0"/>
        <v>318600</v>
      </c>
      <c r="I25" s="54"/>
      <c r="J25" s="96" t="s">
        <v>3</v>
      </c>
      <c r="K25" s="109" t="s">
        <v>113</v>
      </c>
      <c r="L25" s="109" t="s">
        <v>113</v>
      </c>
      <c r="M25" s="109" t="s">
        <v>189</v>
      </c>
      <c r="N25" s="211" t="s">
        <v>190</v>
      </c>
      <c r="O25" s="46" t="s">
        <v>126</v>
      </c>
      <c r="P25" s="144"/>
      <c r="Q25" s="183"/>
    </row>
    <row r="26" spans="1:17" x14ac:dyDescent="0.25">
      <c r="A26" s="94" t="s">
        <v>33</v>
      </c>
      <c r="B26" s="95" t="s">
        <v>42</v>
      </c>
      <c r="C26" s="94" t="s">
        <v>162</v>
      </c>
      <c r="D26" s="86" t="s">
        <v>99</v>
      </c>
      <c r="E26" s="81"/>
      <c r="F26" s="68">
        <v>356400</v>
      </c>
      <c r="G26" s="76"/>
      <c r="H26" s="70">
        <f t="shared" si="0"/>
        <v>356400</v>
      </c>
      <c r="I26" s="54"/>
      <c r="J26" s="96" t="s">
        <v>3</v>
      </c>
      <c r="K26" s="109" t="s">
        <v>126</v>
      </c>
      <c r="L26" s="109" t="s">
        <v>126</v>
      </c>
      <c r="M26" s="109" t="s">
        <v>189</v>
      </c>
      <c r="N26" s="211" t="s">
        <v>190</v>
      </c>
      <c r="O26" s="46" t="s">
        <v>126</v>
      </c>
      <c r="P26" s="144"/>
      <c r="Q26" s="183"/>
    </row>
    <row r="27" spans="1:17" x14ac:dyDescent="0.25">
      <c r="A27" s="94" t="s">
        <v>33</v>
      </c>
      <c r="B27" s="95" t="s">
        <v>43</v>
      </c>
      <c r="C27" s="94" t="s">
        <v>162</v>
      </c>
      <c r="D27" s="86" t="s">
        <v>99</v>
      </c>
      <c r="E27" s="81"/>
      <c r="F27" s="68">
        <v>388800</v>
      </c>
      <c r="G27" s="76"/>
      <c r="H27" s="70">
        <f t="shared" si="0"/>
        <v>388800</v>
      </c>
      <c r="I27" s="54"/>
      <c r="J27" s="96" t="s">
        <v>3</v>
      </c>
      <c r="K27" s="109" t="s">
        <v>126</v>
      </c>
      <c r="L27" s="109" t="s">
        <v>126</v>
      </c>
      <c r="M27" s="109" t="s">
        <v>189</v>
      </c>
      <c r="N27" s="211" t="s">
        <v>190</v>
      </c>
      <c r="O27" s="46" t="s">
        <v>126</v>
      </c>
      <c r="P27" s="144"/>
      <c r="Q27" s="183"/>
    </row>
    <row r="28" spans="1:17" x14ac:dyDescent="0.25">
      <c r="A28" s="94" t="s">
        <v>34</v>
      </c>
      <c r="B28" s="95" t="s">
        <v>35</v>
      </c>
      <c r="C28" s="94" t="s">
        <v>163</v>
      </c>
      <c r="D28" s="86" t="s">
        <v>99</v>
      </c>
      <c r="E28" s="81"/>
      <c r="F28" s="68">
        <v>378000</v>
      </c>
      <c r="G28" s="76"/>
      <c r="H28" s="70">
        <f t="shared" si="0"/>
        <v>378000</v>
      </c>
      <c r="I28" s="54"/>
      <c r="J28" s="96" t="s">
        <v>3</v>
      </c>
      <c r="K28" s="109" t="s">
        <v>126</v>
      </c>
      <c r="L28" s="109" t="s">
        <v>113</v>
      </c>
      <c r="M28" s="109" t="s">
        <v>113</v>
      </c>
      <c r="N28" s="211" t="s">
        <v>126</v>
      </c>
      <c r="O28" s="46" t="s">
        <v>126</v>
      </c>
      <c r="P28" s="144"/>
      <c r="Q28" s="183"/>
    </row>
    <row r="29" spans="1:17" x14ac:dyDescent="0.25">
      <c r="A29" s="94" t="s">
        <v>37</v>
      </c>
      <c r="B29" s="95" t="s">
        <v>36</v>
      </c>
      <c r="C29" s="94" t="s">
        <v>164</v>
      </c>
      <c r="D29" s="86" t="s">
        <v>99</v>
      </c>
      <c r="E29" s="81"/>
      <c r="F29" s="68">
        <v>253800</v>
      </c>
      <c r="G29" s="76"/>
      <c r="H29" s="70">
        <f t="shared" si="0"/>
        <v>253800</v>
      </c>
      <c r="I29" s="54"/>
      <c r="J29" s="96" t="s">
        <v>3</v>
      </c>
      <c r="K29" s="109" t="s">
        <v>126</v>
      </c>
      <c r="L29" s="109" t="s">
        <v>126</v>
      </c>
      <c r="M29" s="109" t="s">
        <v>126</v>
      </c>
      <c r="N29" s="211" t="s">
        <v>190</v>
      </c>
      <c r="O29" s="46" t="s">
        <v>126</v>
      </c>
      <c r="P29" s="144"/>
      <c r="Q29" s="183"/>
    </row>
    <row r="30" spans="1:17" s="14" customFormat="1" x14ac:dyDescent="0.25">
      <c r="A30" s="94" t="s">
        <v>100</v>
      </c>
      <c r="B30" s="95" t="s">
        <v>38</v>
      </c>
      <c r="C30" s="94" t="s">
        <v>165</v>
      </c>
      <c r="D30" s="86"/>
      <c r="E30" s="81"/>
      <c r="F30" s="68">
        <v>606857</v>
      </c>
      <c r="G30" s="76">
        <v>120864</v>
      </c>
      <c r="H30" s="70">
        <f>SUM(F30:G30)</f>
        <v>727721</v>
      </c>
      <c r="I30" s="57"/>
      <c r="J30" s="96" t="s">
        <v>3</v>
      </c>
      <c r="K30" s="109" t="s">
        <v>126</v>
      </c>
      <c r="L30" s="109" t="s">
        <v>126</v>
      </c>
      <c r="M30" s="109" t="s">
        <v>113</v>
      </c>
      <c r="N30" s="211" t="s">
        <v>190</v>
      </c>
      <c r="O30" s="46" t="s">
        <v>126</v>
      </c>
      <c r="P30" s="199"/>
      <c r="Q30" s="185"/>
    </row>
    <row r="31" spans="1:17" x14ac:dyDescent="0.25">
      <c r="A31" s="94" t="s">
        <v>39</v>
      </c>
      <c r="B31" s="95"/>
      <c r="C31" s="94" t="s">
        <v>166</v>
      </c>
      <c r="D31" s="86" t="s">
        <v>99</v>
      </c>
      <c r="E31" s="81"/>
      <c r="F31" s="68">
        <v>11934000</v>
      </c>
      <c r="G31" s="76">
        <v>347585</v>
      </c>
      <c r="H31" s="70">
        <f t="shared" si="0"/>
        <v>12281585</v>
      </c>
      <c r="I31" s="54"/>
      <c r="J31" s="96" t="s">
        <v>3</v>
      </c>
      <c r="K31" s="109" t="s">
        <v>113</v>
      </c>
      <c r="L31" s="109" t="s">
        <v>113</v>
      </c>
      <c r="M31" s="109" t="s">
        <v>126</v>
      </c>
      <c r="N31" s="211" t="s">
        <v>126</v>
      </c>
      <c r="O31" s="46" t="s">
        <v>184</v>
      </c>
      <c r="P31" s="144" t="s">
        <v>187</v>
      </c>
      <c r="Q31" s="183"/>
    </row>
    <row r="32" spans="1:17" s="17" customFormat="1" x14ac:dyDescent="0.25">
      <c r="A32" s="94" t="s">
        <v>39</v>
      </c>
      <c r="B32" s="95" t="s">
        <v>97</v>
      </c>
      <c r="C32" s="94" t="s">
        <v>166</v>
      </c>
      <c r="D32" s="86"/>
      <c r="E32" s="81"/>
      <c r="F32" s="71"/>
      <c r="G32" s="76">
        <v>7245</v>
      </c>
      <c r="H32" s="70">
        <f t="shared" si="0"/>
        <v>7245</v>
      </c>
      <c r="I32" s="56"/>
      <c r="J32" s="96" t="s">
        <v>59</v>
      </c>
      <c r="K32" s="109"/>
      <c r="L32" s="109"/>
      <c r="M32" s="109"/>
      <c r="N32" s="211"/>
      <c r="O32" s="46" t="s">
        <v>185</v>
      </c>
      <c r="P32" s="198"/>
      <c r="Q32" s="184"/>
    </row>
    <row r="33" spans="1:17" x14ac:dyDescent="0.25">
      <c r="A33" s="94" t="s">
        <v>40</v>
      </c>
      <c r="B33" s="95" t="s">
        <v>41</v>
      </c>
      <c r="C33" s="94" t="s">
        <v>167</v>
      </c>
      <c r="D33" s="86"/>
      <c r="E33" s="81"/>
      <c r="F33" s="68">
        <v>16049234</v>
      </c>
      <c r="G33" s="76">
        <v>2595652</v>
      </c>
      <c r="H33" s="70">
        <f t="shared" si="0"/>
        <v>18644886</v>
      </c>
      <c r="I33" s="54"/>
      <c r="J33" s="96" t="s">
        <v>3</v>
      </c>
      <c r="K33" s="109" t="s">
        <v>126</v>
      </c>
      <c r="L33" s="109" t="s">
        <v>113</v>
      </c>
      <c r="M33" s="109" t="s">
        <v>189</v>
      </c>
      <c r="N33" s="211" t="s">
        <v>190</v>
      </c>
      <c r="O33" s="46" t="s">
        <v>126</v>
      </c>
      <c r="P33" s="144"/>
      <c r="Q33" s="183"/>
    </row>
    <row r="34" spans="1:17" s="15" customFormat="1" x14ac:dyDescent="0.25">
      <c r="A34" s="45" t="s">
        <v>46</v>
      </c>
      <c r="B34" s="45" t="s">
        <v>47</v>
      </c>
      <c r="C34" s="94" t="s">
        <v>163</v>
      </c>
      <c r="D34" s="87" t="s">
        <v>99</v>
      </c>
      <c r="E34" s="82"/>
      <c r="F34" s="72">
        <v>45360</v>
      </c>
      <c r="G34" s="77"/>
      <c r="H34" s="70">
        <f t="shared" si="0"/>
        <v>45360</v>
      </c>
      <c r="I34" s="58"/>
      <c r="J34" s="97" t="s">
        <v>3</v>
      </c>
      <c r="K34" s="141" t="s">
        <v>126</v>
      </c>
      <c r="L34" s="141" t="s">
        <v>126</v>
      </c>
      <c r="M34" s="141" t="s">
        <v>189</v>
      </c>
      <c r="N34" s="212" t="s">
        <v>190</v>
      </c>
      <c r="O34" s="210" t="s">
        <v>126</v>
      </c>
      <c r="P34" s="200"/>
      <c r="Q34" s="187"/>
    </row>
    <row r="35" spans="1:17" s="15" customFormat="1" x14ac:dyDescent="0.25">
      <c r="A35" s="45" t="s">
        <v>48</v>
      </c>
      <c r="B35" s="98"/>
      <c r="C35" s="101" t="s">
        <v>158</v>
      </c>
      <c r="D35" s="87"/>
      <c r="E35" s="82"/>
      <c r="F35" s="72">
        <v>92407</v>
      </c>
      <c r="G35" s="77"/>
      <c r="H35" s="70">
        <f t="shared" si="0"/>
        <v>92407</v>
      </c>
      <c r="I35" s="58"/>
      <c r="J35" s="97" t="s">
        <v>3</v>
      </c>
      <c r="K35" s="141" t="s">
        <v>126</v>
      </c>
      <c r="L35" s="141" t="s">
        <v>126</v>
      </c>
      <c r="M35" s="141" t="s">
        <v>189</v>
      </c>
      <c r="N35" s="212" t="s">
        <v>190</v>
      </c>
      <c r="O35" s="210" t="s">
        <v>126</v>
      </c>
      <c r="P35" s="200"/>
      <c r="Q35" s="187"/>
    </row>
    <row r="36" spans="1:17" s="16" customFormat="1" x14ac:dyDescent="0.25">
      <c r="A36" s="99" t="s">
        <v>49</v>
      </c>
      <c r="B36" s="100" t="s">
        <v>50</v>
      </c>
      <c r="C36" s="101" t="s">
        <v>168</v>
      </c>
      <c r="D36" s="87" t="s">
        <v>99</v>
      </c>
      <c r="E36" s="82"/>
      <c r="F36" s="72">
        <v>37800</v>
      </c>
      <c r="G36" s="77"/>
      <c r="H36" s="70">
        <f t="shared" si="0"/>
        <v>37800</v>
      </c>
      <c r="I36" s="58"/>
      <c r="J36" s="97" t="s">
        <v>51</v>
      </c>
      <c r="K36" s="141" t="s">
        <v>126</v>
      </c>
      <c r="L36" s="141" t="s">
        <v>126</v>
      </c>
      <c r="M36" s="141" t="s">
        <v>189</v>
      </c>
      <c r="N36" s="212" t="s">
        <v>190</v>
      </c>
      <c r="O36" s="136" t="s">
        <v>126</v>
      </c>
      <c r="P36" s="201"/>
      <c r="Q36" s="188"/>
    </row>
    <row r="37" spans="1:17" s="18" customFormat="1" x14ac:dyDescent="0.25">
      <c r="A37" s="99" t="s">
        <v>52</v>
      </c>
      <c r="B37" s="95" t="s">
        <v>53</v>
      </c>
      <c r="C37" s="94" t="s">
        <v>168</v>
      </c>
      <c r="D37" s="86" t="s">
        <v>99</v>
      </c>
      <c r="E37" s="81"/>
      <c r="F37" s="68">
        <v>248400</v>
      </c>
      <c r="G37" s="76"/>
      <c r="H37" s="70">
        <f t="shared" si="0"/>
        <v>248400</v>
      </c>
      <c r="I37" s="59"/>
      <c r="J37" s="96" t="s">
        <v>45</v>
      </c>
      <c r="K37" s="141" t="s">
        <v>126</v>
      </c>
      <c r="L37" s="141" t="s">
        <v>113</v>
      </c>
      <c r="M37" s="141" t="s">
        <v>113</v>
      </c>
      <c r="N37" s="212" t="s">
        <v>190</v>
      </c>
      <c r="O37" s="210" t="s">
        <v>126</v>
      </c>
      <c r="P37" s="202"/>
      <c r="Q37" s="189"/>
    </row>
    <row r="38" spans="1:17" s="18" customFormat="1" x14ac:dyDescent="0.25">
      <c r="A38" s="99" t="s">
        <v>56</v>
      </c>
      <c r="B38" s="95" t="s">
        <v>57</v>
      </c>
      <c r="C38" s="94" t="s">
        <v>169</v>
      </c>
      <c r="D38" s="86"/>
      <c r="E38" s="81"/>
      <c r="F38" s="68">
        <v>254193</v>
      </c>
      <c r="G38" s="76"/>
      <c r="H38" s="70">
        <f t="shared" si="0"/>
        <v>254193</v>
      </c>
      <c r="I38" s="59"/>
      <c r="J38" s="96" t="s">
        <v>3</v>
      </c>
      <c r="K38" s="141"/>
      <c r="L38" s="141" t="s">
        <v>188</v>
      </c>
      <c r="M38" s="141"/>
      <c r="N38" s="212"/>
      <c r="O38" s="210" t="s">
        <v>185</v>
      </c>
      <c r="P38" s="202"/>
      <c r="Q38" s="189"/>
    </row>
    <row r="39" spans="1:17" s="18" customFormat="1" x14ac:dyDescent="0.25">
      <c r="A39" s="99" t="s">
        <v>58</v>
      </c>
      <c r="B39" s="95" t="s">
        <v>60</v>
      </c>
      <c r="C39" s="94" t="s">
        <v>170</v>
      </c>
      <c r="D39" s="86"/>
      <c r="E39" s="81"/>
      <c r="F39" s="68">
        <v>2839335</v>
      </c>
      <c r="G39" s="76"/>
      <c r="H39" s="70">
        <f t="shared" si="0"/>
        <v>2839335</v>
      </c>
      <c r="I39" s="59"/>
      <c r="J39" s="96" t="s">
        <v>59</v>
      </c>
      <c r="K39" s="141" t="s">
        <v>126</v>
      </c>
      <c r="L39" s="141" t="s">
        <v>113</v>
      </c>
      <c r="M39" s="141" t="s">
        <v>189</v>
      </c>
      <c r="N39" s="212" t="s">
        <v>190</v>
      </c>
      <c r="O39" s="210" t="s">
        <v>126</v>
      </c>
      <c r="P39" s="202"/>
      <c r="Q39" s="189"/>
    </row>
    <row r="40" spans="1:17" s="18" customFormat="1" x14ac:dyDescent="0.25">
      <c r="A40" s="99" t="s">
        <v>61</v>
      </c>
      <c r="B40" s="95" t="s">
        <v>62</v>
      </c>
      <c r="C40" s="94" t="s">
        <v>153</v>
      </c>
      <c r="D40" s="86"/>
      <c r="E40" s="81"/>
      <c r="F40" s="68">
        <v>826127</v>
      </c>
      <c r="G40" s="76"/>
      <c r="H40" s="70">
        <f t="shared" si="0"/>
        <v>826127</v>
      </c>
      <c r="I40" s="180">
        <v>2021</v>
      </c>
      <c r="J40" s="96" t="s">
        <v>45</v>
      </c>
      <c r="K40" s="141" t="s">
        <v>113</v>
      </c>
      <c r="L40" s="141" t="s">
        <v>113</v>
      </c>
      <c r="M40" s="141" t="s">
        <v>189</v>
      </c>
      <c r="N40" s="212" t="s">
        <v>190</v>
      </c>
      <c r="O40" s="210" t="s">
        <v>126</v>
      </c>
      <c r="P40" s="202"/>
      <c r="Q40" s="189"/>
    </row>
    <row r="41" spans="1:17" s="18" customFormat="1" x14ac:dyDescent="0.25">
      <c r="A41" s="99" t="s">
        <v>90</v>
      </c>
      <c r="B41" s="95" t="s">
        <v>63</v>
      </c>
      <c r="C41" s="94" t="s">
        <v>171</v>
      </c>
      <c r="D41" s="86"/>
      <c r="E41" s="81"/>
      <c r="F41" s="68">
        <v>576866</v>
      </c>
      <c r="G41" s="76"/>
      <c r="H41" s="70">
        <f t="shared" ref="H41" si="1">SUM(F41:G41)</f>
        <v>576866</v>
      </c>
      <c r="I41" s="59"/>
      <c r="J41" s="96" t="s">
        <v>45</v>
      </c>
      <c r="K41" s="141"/>
      <c r="L41" s="141"/>
      <c r="M41" s="141"/>
      <c r="N41" s="212"/>
      <c r="O41" s="210" t="s">
        <v>126</v>
      </c>
      <c r="P41" s="202"/>
      <c r="Q41" s="189"/>
    </row>
    <row r="42" spans="1:17" s="18" customFormat="1" x14ac:dyDescent="0.25">
      <c r="A42" s="4" t="s">
        <v>145</v>
      </c>
      <c r="B42" s="95" t="s">
        <v>146</v>
      </c>
      <c r="C42" s="94" t="s">
        <v>172</v>
      </c>
      <c r="D42" s="86"/>
      <c r="E42" s="81"/>
      <c r="F42" s="68">
        <v>128571</v>
      </c>
      <c r="G42" s="76"/>
      <c r="H42" s="70">
        <f t="shared" si="0"/>
        <v>128571</v>
      </c>
      <c r="I42" s="59"/>
      <c r="J42" s="96" t="s">
        <v>45</v>
      </c>
      <c r="K42" s="141" t="s">
        <v>126</v>
      </c>
      <c r="L42" s="141" t="s">
        <v>126</v>
      </c>
      <c r="M42" s="141" t="s">
        <v>126</v>
      </c>
      <c r="N42" s="212" t="s">
        <v>190</v>
      </c>
      <c r="O42" s="210" t="s">
        <v>126</v>
      </c>
      <c r="P42" s="202"/>
      <c r="Q42" s="189"/>
    </row>
    <row r="43" spans="1:17" s="18" customFormat="1" x14ac:dyDescent="0.25">
      <c r="A43" s="101" t="s">
        <v>73</v>
      </c>
      <c r="B43" s="100" t="s">
        <v>64</v>
      </c>
      <c r="C43" s="101" t="s">
        <v>172</v>
      </c>
      <c r="D43" s="87"/>
      <c r="E43" s="82"/>
      <c r="F43" s="72">
        <v>1927857</v>
      </c>
      <c r="G43" s="77"/>
      <c r="H43" s="70">
        <f t="shared" si="0"/>
        <v>1927857</v>
      </c>
      <c r="I43" s="60"/>
      <c r="J43" s="97" t="s">
        <v>45</v>
      </c>
      <c r="K43" s="141" t="s">
        <v>113</v>
      </c>
      <c r="L43" s="141" t="s">
        <v>113</v>
      </c>
      <c r="M43" s="141" t="s">
        <v>189</v>
      </c>
      <c r="N43" s="212" t="s">
        <v>190</v>
      </c>
      <c r="O43" s="210" t="s">
        <v>126</v>
      </c>
      <c r="P43" s="202"/>
      <c r="Q43" s="189"/>
    </row>
    <row r="44" spans="1:17" s="18" customFormat="1" x14ac:dyDescent="0.25">
      <c r="A44" s="94" t="s">
        <v>73</v>
      </c>
      <c r="B44" s="95" t="s">
        <v>88</v>
      </c>
      <c r="C44" s="94" t="s">
        <v>172</v>
      </c>
      <c r="D44" s="86"/>
      <c r="E44" s="81"/>
      <c r="F44" s="68">
        <v>219637</v>
      </c>
      <c r="G44" s="76"/>
      <c r="H44" s="70">
        <f t="shared" si="0"/>
        <v>219637</v>
      </c>
      <c r="I44" s="59"/>
      <c r="J44" s="96" t="s">
        <v>74</v>
      </c>
      <c r="K44" s="141" t="s">
        <v>113</v>
      </c>
      <c r="L44" s="141" t="s">
        <v>113</v>
      </c>
      <c r="M44" s="141" t="s">
        <v>189</v>
      </c>
      <c r="N44" s="212" t="s">
        <v>190</v>
      </c>
      <c r="O44" s="210" t="s">
        <v>126</v>
      </c>
      <c r="P44" s="202"/>
      <c r="Q44" s="189"/>
    </row>
    <row r="45" spans="1:17" s="19" customFormat="1" x14ac:dyDescent="0.25">
      <c r="A45" s="94" t="s">
        <v>95</v>
      </c>
      <c r="B45" s="95" t="s">
        <v>96</v>
      </c>
      <c r="C45" s="94" t="s">
        <v>173</v>
      </c>
      <c r="D45" s="86"/>
      <c r="E45" s="81"/>
      <c r="F45" s="73"/>
      <c r="G45" s="76">
        <v>15525</v>
      </c>
      <c r="H45" s="70">
        <f t="shared" si="0"/>
        <v>15525</v>
      </c>
      <c r="I45" s="61"/>
      <c r="J45" s="96" t="s">
        <v>45</v>
      </c>
      <c r="K45" s="141" t="s">
        <v>126</v>
      </c>
      <c r="L45" s="141" t="s">
        <v>126</v>
      </c>
      <c r="M45" s="141" t="s">
        <v>126</v>
      </c>
      <c r="N45" s="212" t="s">
        <v>190</v>
      </c>
      <c r="O45" s="210" t="s">
        <v>185</v>
      </c>
      <c r="P45" s="203"/>
      <c r="Q45" s="190"/>
    </row>
    <row r="46" spans="1:17" s="19" customFormat="1" x14ac:dyDescent="0.25">
      <c r="A46" s="102" t="s">
        <v>147</v>
      </c>
      <c r="B46" s="103" t="s">
        <v>148</v>
      </c>
      <c r="C46" s="102" t="s">
        <v>155</v>
      </c>
      <c r="D46" s="88"/>
      <c r="E46" s="83"/>
      <c r="F46" s="74">
        <v>390000</v>
      </c>
      <c r="G46" s="162">
        <v>42900</v>
      </c>
      <c r="H46" s="209">
        <f t="shared" si="0"/>
        <v>432900</v>
      </c>
      <c r="I46" s="61"/>
      <c r="J46" s="104" t="s">
        <v>45</v>
      </c>
      <c r="K46" s="141" t="s">
        <v>126</v>
      </c>
      <c r="L46" s="141" t="s">
        <v>126</v>
      </c>
      <c r="M46" s="141" t="s">
        <v>113</v>
      </c>
      <c r="N46" s="212" t="s">
        <v>126</v>
      </c>
      <c r="O46" s="210" t="s">
        <v>126</v>
      </c>
      <c r="P46" s="203"/>
      <c r="Q46" s="190"/>
    </row>
    <row r="47" spans="1:17" s="19" customFormat="1" ht="13" thickBot="1" x14ac:dyDescent="0.3">
      <c r="A47" s="102"/>
      <c r="B47" s="103"/>
      <c r="C47" s="103"/>
      <c r="D47" s="88"/>
      <c r="E47" s="83"/>
      <c r="F47" s="74"/>
      <c r="G47" s="78"/>
      <c r="H47" s="70"/>
      <c r="I47" s="61"/>
      <c r="J47" s="104"/>
      <c r="K47" s="47"/>
      <c r="L47" s="47"/>
      <c r="M47" s="47"/>
      <c r="N47" s="174"/>
      <c r="O47" s="48"/>
      <c r="P47" s="203"/>
      <c r="Q47" s="190"/>
    </row>
    <row r="48" spans="1:17" s="8" customFormat="1" ht="13.5" thickBot="1" x14ac:dyDescent="0.35">
      <c r="A48" s="131" t="s">
        <v>115</v>
      </c>
      <c r="B48" s="126"/>
      <c r="C48" s="126"/>
      <c r="D48" s="113"/>
      <c r="E48" s="112"/>
      <c r="F48" s="111">
        <f>SUM(F8:F46)</f>
        <v>55104017</v>
      </c>
      <c r="G48" s="114">
        <f>SUM(G8:G46)</f>
        <v>4337086</v>
      </c>
      <c r="H48" s="111">
        <f>SUM(H8:H46)</f>
        <v>59441103</v>
      </c>
      <c r="I48" s="134"/>
      <c r="J48" s="112"/>
      <c r="K48" s="115"/>
      <c r="L48" s="115"/>
      <c r="M48" s="115"/>
      <c r="N48" s="175"/>
      <c r="O48" s="116"/>
      <c r="P48" s="207"/>
      <c r="Q48" s="208"/>
    </row>
    <row r="49" spans="1:17" s="8" customFormat="1" ht="13" thickTop="1" x14ac:dyDescent="0.25">
      <c r="A49" s="6"/>
      <c r="B49" s="127"/>
      <c r="C49" s="127"/>
      <c r="D49" s="89"/>
      <c r="E49" s="105"/>
      <c r="F49" s="153"/>
      <c r="G49" s="154"/>
      <c r="H49" s="2"/>
      <c r="I49" s="49"/>
      <c r="J49" s="105"/>
      <c r="K49" s="50"/>
      <c r="L49" s="50"/>
      <c r="M49" s="50"/>
      <c r="N49" s="176"/>
      <c r="O49" s="51"/>
      <c r="P49" s="140"/>
      <c r="Q49" s="191"/>
    </row>
    <row r="50" spans="1:17" s="10" customFormat="1" ht="13" x14ac:dyDescent="0.3">
      <c r="A50" s="4"/>
      <c r="B50" s="128"/>
      <c r="C50" s="128"/>
      <c r="D50" s="89"/>
      <c r="E50" s="105"/>
      <c r="F50" s="155"/>
      <c r="G50" s="156"/>
      <c r="H50" s="2"/>
      <c r="I50" s="39"/>
      <c r="J50" s="105"/>
      <c r="K50" s="40"/>
      <c r="L50" s="40"/>
      <c r="M50" s="40"/>
      <c r="N50" s="172"/>
      <c r="O50" s="41"/>
      <c r="P50" s="85"/>
      <c r="Q50" s="67"/>
    </row>
    <row r="51" spans="1:17" s="8" customFormat="1" ht="13" x14ac:dyDescent="0.3">
      <c r="A51" s="106" t="s">
        <v>117</v>
      </c>
      <c r="B51" s="129"/>
      <c r="C51" s="129"/>
      <c r="D51" s="120"/>
      <c r="E51" s="121"/>
      <c r="F51" s="120"/>
      <c r="G51" s="157"/>
      <c r="H51" s="11"/>
      <c r="I51" s="49"/>
      <c r="J51" s="121"/>
      <c r="K51" s="50"/>
      <c r="L51" s="50"/>
      <c r="M51" s="50"/>
      <c r="N51" s="176"/>
      <c r="O51" s="51"/>
      <c r="P51" s="140"/>
      <c r="Q51" s="191"/>
    </row>
    <row r="52" spans="1:17" s="8" customFormat="1" ht="13" x14ac:dyDescent="0.3">
      <c r="A52" s="12"/>
      <c r="B52" s="130"/>
      <c r="C52" s="130"/>
      <c r="D52" s="122"/>
      <c r="E52" s="123"/>
      <c r="F52" s="122"/>
      <c r="G52" s="158"/>
      <c r="H52" s="7"/>
      <c r="I52" s="49"/>
      <c r="J52" s="123"/>
      <c r="K52" s="50"/>
      <c r="L52" s="50"/>
      <c r="M52" s="50"/>
      <c r="N52" s="176"/>
      <c r="O52" s="51"/>
      <c r="P52" s="140"/>
      <c r="Q52" s="191"/>
    </row>
    <row r="53" spans="1:17" s="9" customFormat="1" ht="13" x14ac:dyDescent="0.3">
      <c r="A53" s="107" t="s">
        <v>65</v>
      </c>
      <c r="B53" s="132" t="s">
        <v>66</v>
      </c>
      <c r="C53" s="132" t="s">
        <v>174</v>
      </c>
      <c r="D53" s="124"/>
      <c r="E53" s="125"/>
      <c r="F53" s="159">
        <v>1172464</v>
      </c>
      <c r="G53" s="160">
        <v>188120</v>
      </c>
      <c r="H53" s="69">
        <f t="shared" ref="H53:H64" si="2">SUM(F53:G53)</f>
        <v>1360584</v>
      </c>
      <c r="I53" s="135"/>
      <c r="J53" s="136" t="s">
        <v>45</v>
      </c>
      <c r="K53" s="181" t="s">
        <v>135</v>
      </c>
      <c r="L53" s="142"/>
      <c r="M53" s="182" t="s">
        <v>113</v>
      </c>
      <c r="N53" s="177" t="s">
        <v>126</v>
      </c>
      <c r="O53" s="143" t="s">
        <v>125</v>
      </c>
      <c r="P53" s="204" t="s">
        <v>131</v>
      </c>
      <c r="Q53" s="192" t="s">
        <v>139</v>
      </c>
    </row>
    <row r="54" spans="1:17" s="9" customFormat="1" ht="13" x14ac:dyDescent="0.3">
      <c r="A54" s="107" t="s">
        <v>67</v>
      </c>
      <c r="B54" s="132" t="s">
        <v>68</v>
      </c>
      <c r="C54" s="132" t="s">
        <v>175</v>
      </c>
      <c r="D54" s="124"/>
      <c r="E54" s="125"/>
      <c r="F54" s="159">
        <v>1833258</v>
      </c>
      <c r="G54" s="160">
        <v>242778</v>
      </c>
      <c r="H54" s="69">
        <f t="shared" si="2"/>
        <v>2076036</v>
      </c>
      <c r="I54" s="135"/>
      <c r="J54" s="136" t="s">
        <v>45</v>
      </c>
      <c r="K54" s="181" t="s">
        <v>113</v>
      </c>
      <c r="L54" s="142"/>
      <c r="M54" s="182" t="s">
        <v>113</v>
      </c>
      <c r="N54" s="177" t="s">
        <v>126</v>
      </c>
      <c r="O54" s="143" t="s">
        <v>126</v>
      </c>
      <c r="P54" s="204"/>
      <c r="Q54" s="192"/>
    </row>
    <row r="55" spans="1:17" s="8" customFormat="1" x14ac:dyDescent="0.25">
      <c r="A55" s="108" t="s">
        <v>69</v>
      </c>
      <c r="B55" s="133" t="s">
        <v>70</v>
      </c>
      <c r="C55" s="133" t="s">
        <v>176</v>
      </c>
      <c r="D55" s="89"/>
      <c r="E55" s="105"/>
      <c r="F55" s="161">
        <v>3268509</v>
      </c>
      <c r="G55" s="162">
        <v>421130</v>
      </c>
      <c r="H55" s="69">
        <f t="shared" si="2"/>
        <v>3689639</v>
      </c>
      <c r="I55" s="137"/>
      <c r="J55" s="138" t="s">
        <v>45</v>
      </c>
      <c r="K55" s="181" t="s">
        <v>135</v>
      </c>
      <c r="L55" s="50"/>
      <c r="M55" s="157" t="s">
        <v>113</v>
      </c>
      <c r="N55" s="176" t="s">
        <v>138</v>
      </c>
      <c r="O55" s="51" t="s">
        <v>127</v>
      </c>
      <c r="P55" s="140" t="s">
        <v>132</v>
      </c>
      <c r="Q55" s="191" t="s">
        <v>140</v>
      </c>
    </row>
    <row r="56" spans="1:17" x14ac:dyDescent="0.25">
      <c r="A56" s="23" t="s">
        <v>71</v>
      </c>
      <c r="B56" s="133" t="s">
        <v>89</v>
      </c>
      <c r="C56" s="133" t="s">
        <v>177</v>
      </c>
      <c r="D56" s="89"/>
      <c r="E56" s="105"/>
      <c r="F56" s="161">
        <v>6191027</v>
      </c>
      <c r="G56" s="162">
        <v>719992</v>
      </c>
      <c r="H56" s="69">
        <f t="shared" si="2"/>
        <v>6911019</v>
      </c>
      <c r="I56" s="42"/>
      <c r="J56" s="138" t="s">
        <v>45</v>
      </c>
      <c r="K56" s="103" t="s">
        <v>135</v>
      </c>
      <c r="L56" s="43"/>
      <c r="M56" s="156" t="s">
        <v>113</v>
      </c>
      <c r="N56" s="173" t="s">
        <v>126</v>
      </c>
      <c r="O56" s="44" t="s">
        <v>128</v>
      </c>
      <c r="P56" s="144" t="s">
        <v>131</v>
      </c>
      <c r="Q56" s="183"/>
    </row>
    <row r="57" spans="1:17" x14ac:dyDescent="0.25">
      <c r="A57" s="23" t="s">
        <v>72</v>
      </c>
      <c r="B57" s="133"/>
      <c r="C57" s="133" t="s">
        <v>178</v>
      </c>
      <c r="D57" s="89"/>
      <c r="E57" s="105"/>
      <c r="F57" s="161">
        <v>2653128</v>
      </c>
      <c r="G57" s="162">
        <v>356485</v>
      </c>
      <c r="H57" s="69">
        <f t="shared" si="2"/>
        <v>3009613</v>
      </c>
      <c r="I57" s="42"/>
      <c r="J57" s="138" t="s">
        <v>45</v>
      </c>
      <c r="K57" s="103" t="s">
        <v>135</v>
      </c>
      <c r="L57" s="43"/>
      <c r="M57" s="156" t="s">
        <v>113</v>
      </c>
      <c r="N57" s="173" t="s">
        <v>126</v>
      </c>
      <c r="O57" s="44" t="s">
        <v>126</v>
      </c>
      <c r="P57" s="144"/>
      <c r="Q57" s="183"/>
    </row>
    <row r="58" spans="1:17" x14ac:dyDescent="0.25">
      <c r="A58" s="23" t="s">
        <v>75</v>
      </c>
      <c r="B58" s="133" t="s">
        <v>76</v>
      </c>
      <c r="C58" s="133" t="s">
        <v>179</v>
      </c>
      <c r="D58" s="89"/>
      <c r="E58" s="105"/>
      <c r="F58" s="161">
        <v>2570909</v>
      </c>
      <c r="H58" s="69">
        <f t="shared" si="2"/>
        <v>2570909</v>
      </c>
      <c r="I58" s="42"/>
      <c r="J58" s="138"/>
      <c r="K58" s="103" t="s">
        <v>135</v>
      </c>
      <c r="L58" s="43"/>
      <c r="M58" s="156" t="s">
        <v>113</v>
      </c>
      <c r="N58" s="173" t="s">
        <v>126</v>
      </c>
      <c r="O58" s="44" t="s">
        <v>126</v>
      </c>
      <c r="P58" s="144"/>
      <c r="Q58" s="183"/>
    </row>
    <row r="59" spans="1:17" x14ac:dyDescent="0.25">
      <c r="A59" s="23" t="s">
        <v>75</v>
      </c>
      <c r="B59" s="133" t="s">
        <v>77</v>
      </c>
      <c r="C59" s="133" t="s">
        <v>179</v>
      </c>
      <c r="D59" s="89"/>
      <c r="E59" s="105"/>
      <c r="F59" s="161">
        <v>1156909</v>
      </c>
      <c r="G59" s="79">
        <v>254851</v>
      </c>
      <c r="H59" s="69">
        <f>SUM(F59:G59)</f>
        <v>1411760</v>
      </c>
      <c r="I59" s="42"/>
      <c r="J59" s="138"/>
      <c r="K59" s="103" t="s">
        <v>135</v>
      </c>
      <c r="L59" s="43"/>
      <c r="M59" s="156" t="s">
        <v>126</v>
      </c>
      <c r="N59" s="173" t="s">
        <v>126</v>
      </c>
      <c r="O59" s="44" t="s">
        <v>126</v>
      </c>
      <c r="P59" s="144"/>
      <c r="Q59" s="183"/>
    </row>
    <row r="60" spans="1:17" x14ac:dyDescent="0.25">
      <c r="A60" s="23" t="s">
        <v>78</v>
      </c>
      <c r="B60" s="133" t="s">
        <v>79</v>
      </c>
      <c r="C60" s="133" t="s">
        <v>180</v>
      </c>
      <c r="D60" s="89"/>
      <c r="E60" s="105"/>
      <c r="F60" s="161">
        <v>826503</v>
      </c>
      <c r="G60" s="156"/>
      <c r="H60" s="69">
        <f t="shared" si="2"/>
        <v>826503</v>
      </c>
      <c r="I60" s="42"/>
      <c r="J60" s="138" t="s">
        <v>45</v>
      </c>
      <c r="K60" s="103" t="s">
        <v>113</v>
      </c>
      <c r="L60" s="43"/>
      <c r="M60" s="156" t="s">
        <v>113</v>
      </c>
      <c r="N60" s="173" t="s">
        <v>126</v>
      </c>
      <c r="O60" s="44" t="s">
        <v>126</v>
      </c>
      <c r="P60" s="144"/>
      <c r="Q60" s="183"/>
    </row>
    <row r="61" spans="1:17" x14ac:dyDescent="0.25">
      <c r="A61" s="23" t="s">
        <v>80</v>
      </c>
      <c r="B61" s="133" t="s">
        <v>81</v>
      </c>
      <c r="C61" s="133" t="s">
        <v>181</v>
      </c>
      <c r="D61" s="89"/>
      <c r="E61" s="105"/>
      <c r="F61" s="161">
        <v>14600097</v>
      </c>
      <c r="G61" s="156"/>
      <c r="H61" s="69">
        <f t="shared" si="2"/>
        <v>14600097</v>
      </c>
      <c r="I61" s="42"/>
      <c r="J61" s="138" t="s">
        <v>45</v>
      </c>
      <c r="K61" s="103" t="s">
        <v>113</v>
      </c>
      <c r="L61" s="43"/>
      <c r="M61" s="156" t="s">
        <v>113</v>
      </c>
      <c r="N61" s="173" t="s">
        <v>113</v>
      </c>
      <c r="O61" s="44" t="s">
        <v>126</v>
      </c>
      <c r="P61" s="144"/>
      <c r="Q61" s="183" t="s">
        <v>141</v>
      </c>
    </row>
    <row r="62" spans="1:17" x14ac:dyDescent="0.25">
      <c r="A62" s="23" t="s">
        <v>82</v>
      </c>
      <c r="B62" s="133" t="s">
        <v>83</v>
      </c>
      <c r="C62" s="133" t="s">
        <v>181</v>
      </c>
      <c r="D62" s="89"/>
      <c r="E62" s="105"/>
      <c r="F62" s="161">
        <v>20532520</v>
      </c>
      <c r="G62" s="162">
        <v>6459071</v>
      </c>
      <c r="H62" s="69">
        <f t="shared" si="2"/>
        <v>26991591</v>
      </c>
      <c r="I62" s="42"/>
      <c r="J62" s="138" t="s">
        <v>45</v>
      </c>
      <c r="K62" s="103" t="s">
        <v>113</v>
      </c>
      <c r="L62" s="43"/>
      <c r="M62" s="156" t="s">
        <v>113</v>
      </c>
      <c r="N62" s="173" t="s">
        <v>113</v>
      </c>
      <c r="O62" s="44" t="s">
        <v>126</v>
      </c>
      <c r="P62" s="144"/>
      <c r="Q62" s="183" t="s">
        <v>141</v>
      </c>
    </row>
    <row r="63" spans="1:17" x14ac:dyDescent="0.25">
      <c r="A63" s="23" t="s">
        <v>94</v>
      </c>
      <c r="B63" s="133" t="s">
        <v>84</v>
      </c>
      <c r="C63" s="133" t="s">
        <v>155</v>
      </c>
      <c r="D63" s="89"/>
      <c r="E63" s="105"/>
      <c r="F63" s="161">
        <v>5766153</v>
      </c>
      <c r="G63" s="162">
        <v>832592</v>
      </c>
      <c r="H63" s="69">
        <f t="shared" si="2"/>
        <v>6598745</v>
      </c>
      <c r="I63" s="42"/>
      <c r="J63" s="138" t="s">
        <v>45</v>
      </c>
      <c r="K63" s="103" t="s">
        <v>135</v>
      </c>
      <c r="L63" s="43"/>
      <c r="M63" s="156" t="s">
        <v>136</v>
      </c>
      <c r="N63" s="173" t="s">
        <v>126</v>
      </c>
      <c r="O63" s="44" t="s">
        <v>129</v>
      </c>
      <c r="P63" s="144" t="s">
        <v>133</v>
      </c>
      <c r="Q63" s="183" t="s">
        <v>142</v>
      </c>
    </row>
    <row r="64" spans="1:17" x14ac:dyDescent="0.25">
      <c r="A64" s="23" t="s">
        <v>85</v>
      </c>
      <c r="B64" s="133" t="s">
        <v>86</v>
      </c>
      <c r="C64" s="133" t="s">
        <v>182</v>
      </c>
      <c r="D64" s="89"/>
      <c r="E64" s="105"/>
      <c r="F64" s="161">
        <v>4855707</v>
      </c>
      <c r="G64" s="162">
        <v>444229</v>
      </c>
      <c r="H64" s="69">
        <f t="shared" si="2"/>
        <v>5299936</v>
      </c>
      <c r="I64" s="42"/>
      <c r="J64" s="138" t="s">
        <v>45</v>
      </c>
      <c r="K64" s="103" t="s">
        <v>135</v>
      </c>
      <c r="L64" s="43"/>
      <c r="M64" s="156" t="s">
        <v>137</v>
      </c>
      <c r="N64" s="173" t="s">
        <v>126</v>
      </c>
      <c r="O64" s="44" t="s">
        <v>130</v>
      </c>
      <c r="P64" s="144" t="s">
        <v>133</v>
      </c>
      <c r="Q64" s="183" t="s">
        <v>143</v>
      </c>
    </row>
    <row r="65" spans="1:17" ht="13" thickBot="1" x14ac:dyDescent="0.3">
      <c r="A65" s="4"/>
      <c r="B65" s="128"/>
      <c r="C65" s="128"/>
      <c r="D65" s="89"/>
      <c r="E65" s="105"/>
      <c r="F65" s="89"/>
      <c r="G65" s="156"/>
      <c r="I65" s="42"/>
      <c r="J65" s="105"/>
      <c r="K65" s="43"/>
      <c r="L65" s="43"/>
      <c r="M65" s="43"/>
      <c r="N65" s="173"/>
      <c r="O65" s="44"/>
      <c r="P65" s="205"/>
      <c r="Q65" s="183"/>
    </row>
    <row r="66" spans="1:17" ht="13.5" thickBot="1" x14ac:dyDescent="0.35">
      <c r="A66" s="110" t="s">
        <v>114</v>
      </c>
      <c r="B66" s="126"/>
      <c r="C66" s="126"/>
      <c r="D66" s="113"/>
      <c r="E66" s="112"/>
      <c r="F66" s="163">
        <f>SUM(F53:F65)</f>
        <v>65427184</v>
      </c>
      <c r="G66" s="114">
        <f>SUM(G53:G65)</f>
        <v>9919248</v>
      </c>
      <c r="H66" s="111">
        <f>SUM(H53:H65)</f>
        <v>75346432</v>
      </c>
      <c r="I66" s="139"/>
      <c r="J66" s="112"/>
      <c r="K66" s="145"/>
      <c r="L66" s="145"/>
      <c r="M66" s="145"/>
      <c r="N66" s="178"/>
      <c r="O66" s="146"/>
      <c r="P66" s="193"/>
      <c r="Q66" s="194"/>
    </row>
    <row r="67" spans="1:17" ht="13.5" thickTop="1" thickBot="1" x14ac:dyDescent="0.3">
      <c r="A67" s="164"/>
      <c r="B67" s="165"/>
      <c r="C67" s="165"/>
      <c r="D67" s="166"/>
      <c r="E67" s="166"/>
      <c r="F67" s="166"/>
      <c r="G67" s="166"/>
      <c r="H67" s="166"/>
      <c r="I67" s="167"/>
      <c r="J67" s="166"/>
      <c r="K67" s="168"/>
      <c r="L67" s="168"/>
      <c r="M67" s="168"/>
      <c r="N67" s="168"/>
      <c r="O67" s="168"/>
    </row>
    <row r="68" spans="1:17" ht="13.5" thickBot="1" x14ac:dyDescent="0.35">
      <c r="A68" s="118" t="s">
        <v>118</v>
      </c>
      <c r="B68" s="126"/>
      <c r="C68" s="126"/>
      <c r="D68" s="113"/>
      <c r="E68" s="112"/>
      <c r="F68" s="163">
        <f>SUM(F48+F66)</f>
        <v>120531201</v>
      </c>
      <c r="G68" s="114">
        <f t="shared" ref="G68:H68" si="3">SUM(G48+G66)</f>
        <v>14256334</v>
      </c>
      <c r="H68" s="111">
        <f t="shared" si="3"/>
        <v>134787535</v>
      </c>
      <c r="I68" s="139"/>
      <c r="J68" s="112"/>
      <c r="K68" s="145"/>
      <c r="L68" s="145"/>
      <c r="M68" s="145"/>
      <c r="N68" s="178"/>
      <c r="O68" s="146"/>
      <c r="P68" s="193"/>
      <c r="Q68" s="194"/>
    </row>
    <row r="69" spans="1:17" ht="13" thickTop="1" x14ac:dyDescent="0.25">
      <c r="A69" s="4"/>
      <c r="I69" s="20"/>
    </row>
    <row r="70" spans="1:17" x14ac:dyDescent="0.25">
      <c r="A70" s="4"/>
      <c r="I70" s="20"/>
    </row>
    <row r="71" spans="1:17" x14ac:dyDescent="0.25">
      <c r="A71" s="4"/>
      <c r="I71" s="20"/>
    </row>
    <row r="72" spans="1:17" x14ac:dyDescent="0.25">
      <c r="A72" s="4"/>
      <c r="I72" s="20"/>
    </row>
    <row r="73" spans="1:17" x14ac:dyDescent="0.25">
      <c r="A73" s="4"/>
      <c r="I73" s="20"/>
    </row>
    <row r="74" spans="1:17" x14ac:dyDescent="0.25">
      <c r="A74" s="4"/>
      <c r="I74" s="20"/>
    </row>
    <row r="75" spans="1:17" x14ac:dyDescent="0.25">
      <c r="A75" s="4"/>
      <c r="I75" s="20"/>
    </row>
    <row r="76" spans="1:17" x14ac:dyDescent="0.25">
      <c r="A76" s="4"/>
      <c r="I76" s="20"/>
    </row>
    <row r="77" spans="1:17" x14ac:dyDescent="0.25">
      <c r="A77" s="4"/>
      <c r="I77" s="20"/>
    </row>
    <row r="78" spans="1:17" x14ac:dyDescent="0.25">
      <c r="A78" s="4"/>
      <c r="I78" s="20"/>
    </row>
    <row r="79" spans="1:17" x14ac:dyDescent="0.25">
      <c r="A79" s="4"/>
      <c r="I79" s="20"/>
    </row>
    <row r="80" spans="1:17" x14ac:dyDescent="0.25">
      <c r="I80" s="20"/>
    </row>
  </sheetData>
  <autoFilter ref="A4:C48" xr:uid="{00000000-0009-0000-0000-000001000000}"/>
  <phoneticPr fontId="3" type="noConversion"/>
  <pageMargins left="0.75" right="0.75" top="1" bottom="1" header="0.5" footer="0.5"/>
  <pageSetup paperSize="9" scale="8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Totaal</vt:lpstr>
      <vt:lpstr>Specificatie</vt:lpstr>
    </vt:vector>
  </TitlesOfParts>
  <Company>Marsh &amp; McLennan Companies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szoutber</dc:creator>
  <cp:lastModifiedBy>Arjan Hamelink</cp:lastModifiedBy>
  <cp:lastPrinted>2018-01-16T09:02:53Z</cp:lastPrinted>
  <dcterms:created xsi:type="dcterms:W3CDTF">2009-10-22T06:52:39Z</dcterms:created>
  <dcterms:modified xsi:type="dcterms:W3CDTF">2021-09-29T09:12:02Z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