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G:\GW\JZ\Verzekeringen en aansprakelijkheid\"/>
    </mc:Choice>
  </mc:AlternateContent>
  <xr:revisionPtr revIDLastSave="0" documentId="13_ncr:1_{FE1B480B-220B-44DB-AB0B-660A98D90BE2}" xr6:coauthVersionLast="36" xr6:coauthVersionMax="36" xr10:uidLastSave="{00000000-0000-0000-0000-000000000000}"/>
  <bookViews>
    <workbookView xWindow="0" yWindow="0" windowWidth="13515" windowHeight="11880" xr2:uid="{00000000-000D-0000-FFFF-FFFF00000000}"/>
  </bookViews>
  <sheets>
    <sheet name="specificatie" sheetId="4" r:id="rId1"/>
  </sheets>
  <definedNames>
    <definedName name="_xlnm.Print_Area" localSheetId="0">specificatie!$A$1:$L$84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I73" i="4" l="1"/>
  <c r="F73" i="4"/>
  <c r="J72" i="4"/>
  <c r="H71" i="4"/>
  <c r="J71" i="4" s="1"/>
  <c r="G71" i="4"/>
  <c r="G70" i="4"/>
  <c r="H70" i="4" s="1"/>
  <c r="J70" i="4" s="1"/>
  <c r="G69" i="4"/>
  <c r="H69" i="4" s="1"/>
  <c r="J69" i="4" s="1"/>
  <c r="G68" i="4"/>
  <c r="H68" i="4" s="1"/>
  <c r="J68" i="4" s="1"/>
  <c r="G67" i="4"/>
  <c r="H67" i="4" s="1"/>
  <c r="J66" i="4"/>
  <c r="I63" i="4"/>
  <c r="I75" i="4" s="1"/>
  <c r="F63" i="4"/>
  <c r="G62" i="4"/>
  <c r="H62" i="4" s="1"/>
  <c r="J62" i="4" s="1"/>
  <c r="H61" i="4"/>
  <c r="J61" i="4" s="1"/>
  <c r="J60" i="4"/>
  <c r="H60" i="4"/>
  <c r="H59" i="4"/>
  <c r="J59" i="4" s="1"/>
  <c r="H58" i="4"/>
  <c r="J58" i="4" s="1"/>
  <c r="H57" i="4"/>
  <c r="J57" i="4" s="1"/>
  <c r="H56" i="4"/>
  <c r="J56" i="4" s="1"/>
  <c r="G56" i="4"/>
  <c r="G55" i="4"/>
  <c r="H55" i="4" s="1"/>
  <c r="J55" i="4" s="1"/>
  <c r="H54" i="4"/>
  <c r="J54" i="4" s="1"/>
  <c r="H53" i="4"/>
  <c r="J53" i="4" s="1"/>
  <c r="G53" i="4"/>
  <c r="G52" i="4"/>
  <c r="H52" i="4" s="1"/>
  <c r="J52" i="4" s="1"/>
  <c r="G51" i="4"/>
  <c r="H51" i="4" s="1"/>
  <c r="J51" i="4" s="1"/>
  <c r="G50" i="4"/>
  <c r="H50" i="4" s="1"/>
  <c r="J50" i="4" s="1"/>
  <c r="H49" i="4"/>
  <c r="J49" i="4" s="1"/>
  <c r="G49" i="4"/>
  <c r="J48" i="4"/>
  <c r="G47" i="4"/>
  <c r="H47" i="4" s="1"/>
  <c r="J47" i="4" s="1"/>
  <c r="G46" i="4"/>
  <c r="J46" i="4" s="1"/>
  <c r="H45" i="4"/>
  <c r="J45" i="4" s="1"/>
  <c r="G45" i="4"/>
  <c r="G44" i="4"/>
  <c r="H44" i="4" s="1"/>
  <c r="J44" i="4" s="1"/>
  <c r="G43" i="4"/>
  <c r="H43" i="4" s="1"/>
  <c r="J43" i="4" s="1"/>
  <c r="G42" i="4"/>
  <c r="H42" i="4" s="1"/>
  <c r="J42" i="4" s="1"/>
  <c r="H41" i="4"/>
  <c r="J41" i="4" s="1"/>
  <c r="G41" i="4"/>
  <c r="H73" i="4" l="1"/>
  <c r="J63" i="4"/>
  <c r="G63" i="4"/>
  <c r="H63" i="4"/>
  <c r="G73" i="4"/>
  <c r="J67" i="4"/>
  <c r="J73" i="4" s="1"/>
  <c r="J75" i="4" s="1"/>
  <c r="H75" i="4" l="1"/>
  <c r="I28" i="4" l="1"/>
  <c r="I35" i="4"/>
  <c r="I37" i="4" l="1"/>
  <c r="G13" i="4"/>
  <c r="H13" i="4" s="1"/>
  <c r="J13" i="4" s="1"/>
  <c r="G31" i="4"/>
  <c r="H31" i="4" s="1"/>
  <c r="J31" i="4" s="1"/>
  <c r="G32" i="4"/>
  <c r="H32" i="4" s="1"/>
  <c r="J32" i="4" s="1"/>
  <c r="G33" i="4"/>
  <c r="H33" i="4" s="1"/>
  <c r="J33" i="4" s="1"/>
  <c r="G30" i="4"/>
  <c r="H30" i="4" s="1"/>
  <c r="G14" i="4"/>
  <c r="H14" i="4" s="1"/>
  <c r="G20" i="4"/>
  <c r="H20" i="4" s="1"/>
  <c r="J20" i="4" s="1"/>
  <c r="G26" i="4"/>
  <c r="H26" i="4" s="1"/>
  <c r="J26" i="4" s="1"/>
  <c r="G10" i="4"/>
  <c r="H10" i="4" s="1"/>
  <c r="J10" i="4" s="1"/>
  <c r="G25" i="4"/>
  <c r="H25" i="4" s="1"/>
  <c r="J25" i="4" s="1"/>
  <c r="G6" i="4"/>
  <c r="H6" i="4" s="1"/>
  <c r="G23" i="4"/>
  <c r="H23" i="4" s="1"/>
  <c r="J23" i="4" s="1"/>
  <c r="G8" i="4"/>
  <c r="H8" i="4" s="1"/>
  <c r="J8" i="4" s="1"/>
  <c r="G22" i="4"/>
  <c r="H22" i="4" s="1"/>
  <c r="J22" i="4" s="1"/>
  <c r="G9" i="4"/>
  <c r="H9" i="4" s="1"/>
  <c r="J9" i="4" s="1"/>
  <c r="G21" i="4"/>
  <c r="H21" i="4" s="1"/>
  <c r="J21" i="4" s="1"/>
  <c r="G7" i="4"/>
  <c r="H7" i="4" s="1"/>
  <c r="J7" i="4" s="1"/>
  <c r="G15" i="4"/>
  <c r="H15" i="4" s="1"/>
  <c r="J15" i="4" s="1"/>
  <c r="G16" i="4"/>
  <c r="H16" i="4" s="1"/>
  <c r="J16" i="4" s="1"/>
  <c r="G12" i="4"/>
  <c r="H12" i="4" s="1"/>
  <c r="J12" i="4" s="1"/>
  <c r="G24" i="4"/>
  <c r="H24" i="4" s="1"/>
  <c r="J24" i="4" s="1"/>
  <c r="G11" i="4"/>
  <c r="H11" i="4" s="1"/>
  <c r="J11" i="4" s="1"/>
  <c r="J6" i="4" l="1"/>
  <c r="H28" i="4"/>
  <c r="J30" i="4"/>
  <c r="H35" i="4"/>
  <c r="J14" i="4"/>
  <c r="G35" i="4"/>
  <c r="H37" i="4" l="1"/>
  <c r="J28" i="4"/>
  <c r="J35" i="4"/>
  <c r="G28" i="4" l="1"/>
  <c r="J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I48" authorId="0" shapeId="0" xr:uid="{2682317F-8515-43A8-84DF-DF6571CD821D}">
      <text>
        <r>
          <rPr>
            <sz val="9"/>
            <color indexed="81"/>
            <rFont val="Tahoma"/>
            <family val="2"/>
          </rPr>
          <t>verhuurd aan kinderdagverblijf maar de
vloerbekleding is eigendom van gemeente</t>
        </r>
      </text>
    </comment>
  </commentList>
</comments>
</file>

<file path=xl/sharedStrings.xml><?xml version="1.0" encoding="utf-8"?>
<sst xmlns="http://schemas.openxmlformats.org/spreadsheetml/2006/main" count="281" uniqueCount="163">
  <si>
    <t>Verzekerde som</t>
  </si>
  <si>
    <t>Inventaris</t>
  </si>
  <si>
    <t>Adres</t>
  </si>
  <si>
    <t xml:space="preserve">Totaal </t>
  </si>
  <si>
    <t>Plaats</t>
  </si>
  <si>
    <t>Bestemming</t>
  </si>
  <si>
    <t>Opmerkingen</t>
  </si>
  <si>
    <t>Oostzaan</t>
  </si>
  <si>
    <t>Kerkstraat 211</t>
  </si>
  <si>
    <t>Brandweerkazerne</t>
  </si>
  <si>
    <t>Leliestraat 1</t>
  </si>
  <si>
    <t>Oudheidkamer</t>
  </si>
  <si>
    <t>Zuideinde 80</t>
  </si>
  <si>
    <t>Medisch Centrum de Kolk</t>
  </si>
  <si>
    <t>Gemeentewerf</t>
  </si>
  <si>
    <t>Kerkbuurt nabij 12</t>
  </si>
  <si>
    <t>Zuideinde 204</t>
  </si>
  <si>
    <t>3 bedrijfsgebouwen</t>
  </si>
  <si>
    <t>De Glazenmakerstraat 21</t>
  </si>
  <si>
    <t>Ambtswoning</t>
  </si>
  <si>
    <t>Twiskeweg 105</t>
  </si>
  <si>
    <t>Jeugdver. De Vitaminebron</t>
  </si>
  <si>
    <t>Kerkbuurt 12</t>
  </si>
  <si>
    <t>Kerktoren</t>
  </si>
  <si>
    <t>Twiskeweg 10</t>
  </si>
  <si>
    <t>Jongerencentrum De Wereld</t>
  </si>
  <si>
    <t>Kunstgreep (wo gemeente, bibliotheek, theatercafe)</t>
  </si>
  <si>
    <t xml:space="preserve">Skoon 1 </t>
  </si>
  <si>
    <t>Paling 2</t>
  </si>
  <si>
    <t>Openbr.basisschool De Kweekvijver incl. noodgeb.</t>
  </si>
  <si>
    <t>Rietschoot 342</t>
  </si>
  <si>
    <t>Chr.basissch.De Korenaar</t>
  </si>
  <si>
    <t>De Haal 44</t>
  </si>
  <si>
    <t>Sportzaal De Greep</t>
  </si>
  <si>
    <t>gebouwen</t>
  </si>
  <si>
    <t>Noorderscdhool heeft nieuwbouw, geen noodlokalen</t>
  </si>
  <si>
    <t xml:space="preserve">Basissch. Rietkraag </t>
  </si>
  <si>
    <t>Noorderschool</t>
  </si>
  <si>
    <t>Kerkstraat 100-102</t>
  </si>
  <si>
    <t>Zuideinde 184</t>
  </si>
  <si>
    <t>woning</t>
  </si>
  <si>
    <t>Kerkstraat 98</t>
  </si>
  <si>
    <t>Kerkstraat 96</t>
  </si>
  <si>
    <t>Kerkstraat 101</t>
  </si>
  <si>
    <t>Kerkstraat 104</t>
  </si>
  <si>
    <t>noodlokalen zijn geen schoolgebouw meer maar huisvesten CentrumJong.</t>
  </si>
  <si>
    <t>Taxatierapport</t>
  </si>
  <si>
    <t>nummer opstal</t>
  </si>
  <si>
    <t>nummer inventaris</t>
  </si>
  <si>
    <t>per 01-01-2019</t>
  </si>
  <si>
    <t>per 01-01-2020</t>
  </si>
  <si>
    <t>na index (134,2)</t>
  </si>
  <si>
    <t>na index (144,3)</t>
  </si>
  <si>
    <t>zie taxatierapport 17-07-2018</t>
  </si>
  <si>
    <t>zie taxatierapport 15-07-2019</t>
  </si>
  <si>
    <t>inventaris is sinds 2014 al van brandweer. Deze er dus uit. Zie taxatierapport 15-07-2019</t>
  </si>
  <si>
    <t>wordt gesloopt nnb wanneer Zie taxatierapport 15-07-2019</t>
  </si>
  <si>
    <t>zie taxatierapport 15-07-2019, inventaris is niet getaxeerd. Waarde ongewijzigd voortzetten</t>
  </si>
  <si>
    <t>nieuw per 21-12-2010, ook inventaris (zie taxatierapporten voor waarde)</t>
  </si>
  <si>
    <t>zie taxatierapport 15-07-2019, Dit is incl. Begoniastraat 2,4,8</t>
  </si>
  <si>
    <t>niet getaxeerd, wel laten lopen</t>
  </si>
  <si>
    <t>na taxatie</t>
  </si>
  <si>
    <t>per 01-01-2021</t>
  </si>
  <si>
    <t>na index (151,5)</t>
  </si>
  <si>
    <t>Postcode</t>
  </si>
  <si>
    <t>1511 EE</t>
  </si>
  <si>
    <t>1511 EK</t>
  </si>
  <si>
    <t>1511 EC</t>
  </si>
  <si>
    <t>1511 CX</t>
  </si>
  <si>
    <t>1511 EP</t>
  </si>
  <si>
    <t>Dominee Nanne Zwiepsingel 1</t>
  </si>
  <si>
    <t>1511 BD</t>
  </si>
  <si>
    <t>Kerkbuurt 2a, 4 t/m 10 (even)</t>
  </si>
  <si>
    <t>1511 ES</t>
  </si>
  <si>
    <t>1511 HV</t>
  </si>
  <si>
    <t>1511 BZ</t>
  </si>
  <si>
    <t>1511 BW</t>
  </si>
  <si>
    <t>1511 GH</t>
  </si>
  <si>
    <t>1511 GL</t>
  </si>
  <si>
    <t>1511 GM</t>
  </si>
  <si>
    <t>1511 LK</t>
  </si>
  <si>
    <t>1511 WV</t>
  </si>
  <si>
    <t>Dokter de Boerstraat 42</t>
  </si>
  <si>
    <t>1511 VH</t>
  </si>
  <si>
    <t>1511 AS</t>
  </si>
  <si>
    <t>Dorpsstraat 44</t>
  </si>
  <si>
    <t>1546 LK</t>
  </si>
  <si>
    <t>Jisp</t>
  </si>
  <si>
    <t>Raadhuis</t>
  </si>
  <si>
    <t>Dorpsstraat 46</t>
  </si>
  <si>
    <t>Kerktoren incl. uurwerk</t>
  </si>
  <si>
    <t>Starnmeerdijk 21</t>
  </si>
  <si>
    <t>1458 PM</t>
  </si>
  <si>
    <t>Spijkerboor NH</t>
  </si>
  <si>
    <t>Dorpshuis/kantine/disco/woonhuis</t>
  </si>
  <si>
    <t>Starnmeerdijk 22</t>
  </si>
  <si>
    <t>Ringdijk 8</t>
  </si>
  <si>
    <t>1456 AH</t>
  </si>
  <si>
    <t>Wijdewormer</t>
  </si>
  <si>
    <t>Schuur algemene begraafplaats</t>
  </si>
  <si>
    <t>Faunastraat 62-68</t>
  </si>
  <si>
    <t>1531 WH</t>
  </si>
  <si>
    <t>Wormer</t>
  </si>
  <si>
    <r>
      <t xml:space="preserve">MFA </t>
    </r>
    <r>
      <rPr>
        <sz val="10"/>
        <rFont val="Arial"/>
        <family val="2"/>
      </rPr>
      <t>de omslag</t>
    </r>
  </si>
  <si>
    <t>Gemeente Wormerland</t>
  </si>
  <si>
    <t>2 berghokken plantsoendienst begraafplaats</t>
  </si>
  <si>
    <t>Kameelstraat 26</t>
  </si>
  <si>
    <t>1531 EJ</t>
  </si>
  <si>
    <t>Kinderdagverblijf</t>
  </si>
  <si>
    <t>Kemphaanstraat 1a</t>
  </si>
  <si>
    <t xml:space="preserve">1531 VA </t>
  </si>
  <si>
    <t>Ontmoetingscentrum Westertil</t>
  </si>
  <si>
    <t>Kerkstraat 8</t>
  </si>
  <si>
    <t>1531 HL</t>
  </si>
  <si>
    <t>Portacabine in gebruik als kantoor</t>
  </si>
  <si>
    <t>Schuurtje begraafplaats</t>
  </si>
  <si>
    <t>Koetserstraat 2</t>
  </si>
  <si>
    <t>1531 NX</t>
  </si>
  <si>
    <t>Koetserstraat 3</t>
  </si>
  <si>
    <t>Nieuw Gemeentehuis</t>
  </si>
  <si>
    <t>Kunstwerk, buiten en binnen</t>
  </si>
  <si>
    <t>Papiermakerstraat 6</t>
  </si>
  <si>
    <t>1531 NA</t>
  </si>
  <si>
    <t>Veerdijk 106</t>
  </si>
  <si>
    <t>1531 MB</t>
  </si>
  <si>
    <t>Voormalige boerderij, St.Poelboerderij</t>
  </si>
  <si>
    <t>Zandweg 232</t>
  </si>
  <si>
    <t>1531 AW</t>
  </si>
  <si>
    <t>Woonhuis</t>
  </si>
  <si>
    <t>Zandweg 234</t>
  </si>
  <si>
    <t>Zandweg 236</t>
  </si>
  <si>
    <t>Zandweg 238</t>
  </si>
  <si>
    <t>Zandweg 240</t>
  </si>
  <si>
    <t>Toren met uurwerk NH kerk</t>
  </si>
  <si>
    <t>Onderwijs</t>
  </si>
  <si>
    <t>Gebouwen</t>
  </si>
  <si>
    <t>Totaal</t>
  </si>
  <si>
    <t>Kameelstraat 24</t>
  </si>
  <si>
    <t>OBS Weremere</t>
  </si>
  <si>
    <r>
      <t>De Balk 2a+2b</t>
    </r>
    <r>
      <rPr>
        <sz val="10"/>
        <rFont val="Arial"/>
        <family val="2"/>
      </rPr>
      <t>+2d</t>
    </r>
  </si>
  <si>
    <t>1531 PS</t>
  </si>
  <si>
    <t>De Balk 2c</t>
  </si>
  <si>
    <t>Gymnastieklokaal de Balk</t>
  </si>
  <si>
    <t>Weiver 2</t>
  </si>
  <si>
    <t>1546 LB</t>
  </si>
  <si>
    <t>Gymnastieklokaal bij OBS "Harpoen"</t>
  </si>
  <si>
    <t>Zandweg 17</t>
  </si>
  <si>
    <t>1531 AJ</t>
  </si>
  <si>
    <t>OBS "De Eendragt"</t>
  </si>
  <si>
    <t>Uitbreiding OBS "Welzijnsvleugel Harpoen"</t>
  </si>
  <si>
    <t>1456 NP</t>
  </si>
  <si>
    <t xml:space="preserve">OBS Wijdewormer - 7 groepen (School Babbelbos en Klaverblad) </t>
  </si>
  <si>
    <t>Totaal Onderwijs</t>
  </si>
  <si>
    <t>Totaal verzekerde som polis</t>
  </si>
  <si>
    <t>Kerkstraat 105</t>
  </si>
  <si>
    <t>Zuideinde 180</t>
  </si>
  <si>
    <t>Zuideinde 182</t>
  </si>
  <si>
    <t>Totaal Oostzaan</t>
  </si>
  <si>
    <t>opslagruimte begraafplaats</t>
  </si>
  <si>
    <t>Wijdewormerplein 1</t>
  </si>
  <si>
    <t>Bijzondere basisschool "Wormer Wieken" + "De eigen Wijs"</t>
  </si>
  <si>
    <t>zonnepanelen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</si>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</sst>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&quot;€ &quot;* #,##0.00_-;_-&quot;€ &quot;* #,##0.00\-;_-&quot;€ &quot;* \-??_-;_-@_-"/>
    <numFmt numFmtId="165" formatCode="_-* #,##0.00_-;_-* #,##0.00\-;_-* \-??_-;_-@_-"/>
    <numFmt numFmtId="166" formatCode="&quot;€ &quot;#,##0_-;[Red]&quot;€ &quot;#,##0\-"/>
    <numFmt numFmtId="169" formatCode="_-&quot;€&quot;\ * #,##0.00_-;_-&quot;€&quot;\ * #,##0.00\-;_-&quot;€&quot;\ * &quot;-&quot;??_-;_-@_-"/>
    <numFmt numFmtId="171" formatCode="_-&quot;€ &quot;* #,##0_-;_-&quot;€ &quot;* #,##0\-;_-&quot;€ &quot;* \-_-;_-@_-"/>
    <numFmt numFmtId="172" formatCode="&quot;€ &quot;#,##0.00_-"/>
  </numFmts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trike/>
      <sz val="10"/>
      <color rgb="FF00B05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4" fontId="5" fillId="0" borderId="0" applyFill="0" applyBorder="0" applyAlignment="0" applyProtection="0"/>
    <xf numFmtId="169" fontId="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Font="1" applyBorder="1"/>
    <xf numFmtId="164" fontId="0" fillId="0" borderId="1" xfId="1" applyFont="1" applyFill="1" applyBorder="1" applyAlignment="1" applyProtection="1"/>
    <xf numFmtId="0" fontId="0" fillId="0" borderId="1" xfId="0" applyFont="1" applyFill="1" applyBorder="1"/>
    <xf numFmtId="164" fontId="0" fillId="0" borderId="0" xfId="1" applyFont="1" applyFill="1" applyBorder="1" applyAlignment="1" applyProtection="1"/>
    <xf numFmtId="164" fontId="0" fillId="0" borderId="0" xfId="0" applyNumberFormat="1"/>
    <xf numFmtId="166" fontId="4" fillId="0" borderId="0" xfId="0" applyNumberFormat="1" applyFont="1"/>
    <xf numFmtId="164" fontId="0" fillId="0" borderId="0" xfId="0" applyNumberFormat="1" applyFill="1"/>
    <xf numFmtId="0" fontId="0" fillId="0" borderId="0" xfId="0" applyFont="1" applyFill="1" applyBorder="1"/>
    <xf numFmtId="164" fontId="1" fillId="0" borderId="3" xfId="1" applyFont="1" applyFill="1" applyBorder="1" applyAlignment="1" applyProtection="1"/>
    <xf numFmtId="0" fontId="0" fillId="0" borderId="2" xfId="0" applyFont="1" applyBorder="1"/>
    <xf numFmtId="0" fontId="0" fillId="0" borderId="2" xfId="0" applyFont="1" applyFill="1" applyBorder="1"/>
    <xf numFmtId="0" fontId="0" fillId="0" borderId="4" xfId="0" applyFont="1" applyFill="1" applyBorder="1"/>
    <xf numFmtId="43" fontId="0" fillId="0" borderId="0" xfId="0" applyNumberFormat="1"/>
    <xf numFmtId="0" fontId="0" fillId="0" borderId="0" xfId="0" applyFont="1" applyBorder="1"/>
    <xf numFmtId="0" fontId="0" fillId="0" borderId="4" xfId="0" applyFont="1" applyBorder="1"/>
    <xf numFmtId="164" fontId="0" fillId="0" borderId="4" xfId="1" applyFont="1" applyFill="1" applyBorder="1" applyAlignment="1" applyProtection="1"/>
    <xf numFmtId="0" fontId="0" fillId="0" borderId="4" xfId="0" applyBorder="1"/>
    <xf numFmtId="0" fontId="0" fillId="0" borderId="4" xfId="0" applyFill="1" applyBorder="1"/>
    <xf numFmtId="164" fontId="6" fillId="0" borderId="1" xfId="1" applyFont="1" applyFill="1" applyBorder="1" applyAlignment="1" applyProtection="1"/>
    <xf numFmtId="164" fontId="8" fillId="0" borderId="1" xfId="1" applyFont="1" applyFill="1" applyBorder="1" applyAlignment="1" applyProtection="1"/>
    <xf numFmtId="164" fontId="8" fillId="0" borderId="6" xfId="1" applyFont="1" applyFill="1" applyBorder="1" applyAlignment="1" applyProtection="1"/>
    <xf numFmtId="164" fontId="9" fillId="0" borderId="1" xfId="1" applyFont="1" applyFill="1" applyBorder="1" applyAlignment="1" applyProtection="1"/>
    <xf numFmtId="164" fontId="8" fillId="0" borderId="2" xfId="1" applyFont="1" applyFill="1" applyBorder="1" applyAlignment="1" applyProtection="1"/>
    <xf numFmtId="164" fontId="8" fillId="0" borderId="4" xfId="1" applyFont="1" applyFill="1" applyBorder="1" applyAlignment="1" applyProtection="1"/>
    <xf numFmtId="0" fontId="2" fillId="2" borderId="0" xfId="0" applyFont="1" applyFill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49" fontId="2" fillId="2" borderId="0" xfId="2" applyNumberFormat="1" applyFont="1" applyFill="1" applyBorder="1" applyAlignment="1" applyProtection="1">
      <alignment horizontal="center"/>
    </xf>
    <xf numFmtId="49" fontId="2" fillId="2" borderId="0" xfId="2" applyNumberFormat="1" applyFont="1" applyFill="1" applyBorder="1" applyAlignment="1" applyProtection="1">
      <alignment horizontal="left"/>
    </xf>
    <xf numFmtId="0" fontId="0" fillId="3" borderId="0" xfId="0" applyFill="1"/>
    <xf numFmtId="0" fontId="3" fillId="2" borderId="0" xfId="0" applyFont="1" applyFill="1" applyAlignment="1">
      <alignment horizontal="center" wrapText="1"/>
    </xf>
    <xf numFmtId="164" fontId="2" fillId="2" borderId="0" xfId="3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3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/>
    <xf numFmtId="0" fontId="0" fillId="0" borderId="0" xfId="0" applyFont="1" applyBorder="1" applyAlignment="1"/>
    <xf numFmtId="0" fontId="0" fillId="0" borderId="0" xfId="0" applyAlignment="1"/>
    <xf numFmtId="0" fontId="0" fillId="0" borderId="0" xfId="0" applyFont="1" applyAlignment="1"/>
    <xf numFmtId="43" fontId="0" fillId="0" borderId="0" xfId="0" applyNumberFormat="1" applyAlignment="1"/>
    <xf numFmtId="164" fontId="0" fillId="0" borderId="0" xfId="0" applyNumberFormat="1" applyBorder="1"/>
    <xf numFmtId="0" fontId="0" fillId="0" borderId="0" xfId="0" applyBorder="1"/>
    <xf numFmtId="164" fontId="6" fillId="0" borderId="4" xfId="1" applyFont="1" applyFill="1" applyBorder="1" applyAlignment="1" applyProtection="1"/>
    <xf numFmtId="0" fontId="6" fillId="0" borderId="4" xfId="0" applyFont="1" applyFill="1" applyBorder="1" applyAlignment="1"/>
    <xf numFmtId="164" fontId="1" fillId="0" borderId="0" xfId="1" applyFont="1" applyFill="1" applyBorder="1" applyAlignment="1" applyProtection="1"/>
    <xf numFmtId="49" fontId="2" fillId="2" borderId="0" xfId="3" applyNumberFormat="1" applyFont="1" applyFill="1" applyBorder="1" applyAlignment="1" applyProtection="1">
      <alignment horizontal="center"/>
    </xf>
    <xf numFmtId="49" fontId="0" fillId="0" borderId="0" xfId="0" applyNumberFormat="1" applyFill="1"/>
    <xf numFmtId="49" fontId="0" fillId="0" borderId="1" xfId="1" applyNumberFormat="1" applyFont="1" applyFill="1" applyBorder="1" applyAlignment="1" applyProtection="1"/>
    <xf numFmtId="49" fontId="0" fillId="0" borderId="2" xfId="1" applyNumberFormat="1" applyFont="1" applyFill="1" applyBorder="1" applyAlignment="1" applyProtection="1"/>
    <xf numFmtId="49" fontId="0" fillId="0" borderId="0" xfId="1" applyNumberFormat="1" applyFont="1" applyFill="1" applyBorder="1" applyAlignment="1" applyProtection="1"/>
    <xf numFmtId="49" fontId="1" fillId="0" borderId="0" xfId="1" applyNumberFormat="1" applyFont="1" applyFill="1" applyBorder="1" applyAlignment="1" applyProtection="1"/>
    <xf numFmtId="49" fontId="4" fillId="0" borderId="0" xfId="0" applyNumberFormat="1" applyFont="1"/>
    <xf numFmtId="49" fontId="0" fillId="0" borderId="0" xfId="0" applyNumberFormat="1"/>
    <xf numFmtId="0" fontId="0" fillId="0" borderId="7" xfId="0" applyFont="1" applyBorder="1"/>
    <xf numFmtId="49" fontId="0" fillId="0" borderId="7" xfId="0" applyNumberFormat="1" applyFont="1" applyBorder="1"/>
    <xf numFmtId="164" fontId="0" fillId="0" borderId="7" xfId="1" applyFont="1" applyFill="1" applyBorder="1" applyAlignment="1" applyProtection="1"/>
    <xf numFmtId="164" fontId="6" fillId="0" borderId="7" xfId="1" applyFont="1" applyFill="1" applyBorder="1" applyAlignment="1" applyProtection="1"/>
    <xf numFmtId="164" fontId="8" fillId="0" borderId="7" xfId="1" applyFont="1" applyFill="1" applyBorder="1" applyAlignment="1" applyProtection="1"/>
    <xf numFmtId="49" fontId="0" fillId="0" borderId="1" xfId="0" applyNumberFormat="1" applyFont="1" applyBorder="1"/>
    <xf numFmtId="164" fontId="10" fillId="0" borderId="1" xfId="1" applyFont="1" applyFill="1" applyBorder="1" applyAlignment="1" applyProtection="1"/>
    <xf numFmtId="0" fontId="0" fillId="0" borderId="1" xfId="0" applyBorder="1"/>
    <xf numFmtId="164" fontId="5" fillId="0" borderId="1" xfId="3" applyBorder="1"/>
    <xf numFmtId="0" fontId="0" fillId="0" borderId="1" xfId="0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164" fontId="0" fillId="0" borderId="7" xfId="1" applyFont="1" applyFill="1" applyBorder="1" applyAlignment="1" applyProtection="1">
      <alignment vertical="top"/>
    </xf>
    <xf numFmtId="164" fontId="6" fillId="0" borderId="7" xfId="1" applyFont="1" applyFill="1" applyBorder="1" applyAlignment="1" applyProtection="1">
      <alignment vertical="top"/>
    </xf>
    <xf numFmtId="164" fontId="8" fillId="0" borderId="7" xfId="1" applyFont="1" applyFill="1" applyBorder="1" applyAlignment="1" applyProtection="1">
      <alignment vertical="top"/>
    </xf>
    <xf numFmtId="164" fontId="6" fillId="0" borderId="1" xfId="1" applyFont="1" applyFill="1" applyBorder="1" applyAlignment="1" applyProtection="1">
      <alignment vertical="top"/>
    </xf>
    <xf numFmtId="0" fontId="0" fillId="0" borderId="8" xfId="0" applyFont="1" applyFill="1" applyBorder="1"/>
    <xf numFmtId="49" fontId="0" fillId="0" borderId="8" xfId="0" applyNumberFormat="1" applyFont="1" applyBorder="1"/>
    <xf numFmtId="164" fontId="0" fillId="0" borderId="9" xfId="1" applyFont="1" applyFill="1" applyBorder="1" applyAlignment="1" applyProtection="1"/>
    <xf numFmtId="164" fontId="6" fillId="0" borderId="9" xfId="1" applyFont="1" applyFill="1" applyBorder="1" applyAlignment="1" applyProtection="1"/>
    <xf numFmtId="164" fontId="8" fillId="0" borderId="9" xfId="1" applyFont="1" applyFill="1" applyBorder="1" applyAlignment="1" applyProtection="1"/>
    <xf numFmtId="164" fontId="6" fillId="0" borderId="10" xfId="1" applyFont="1" applyFill="1" applyBorder="1" applyAlignment="1" applyProtection="1"/>
    <xf numFmtId="49" fontId="0" fillId="0" borderId="4" xfId="0" applyNumberFormat="1" applyFont="1" applyBorder="1"/>
    <xf numFmtId="49" fontId="1" fillId="0" borderId="0" xfId="0" applyNumberFormat="1" applyFont="1" applyBorder="1"/>
    <xf numFmtId="164" fontId="1" fillId="0" borderId="11" xfId="1" applyFont="1" applyFill="1" applyBorder="1" applyAlignment="1" applyProtection="1"/>
    <xf numFmtId="49" fontId="0" fillId="0" borderId="0" xfId="0" applyNumberFormat="1" applyFont="1" applyBorder="1"/>
    <xf numFmtId="171" fontId="0" fillId="0" borderId="0" xfId="0" applyNumberFormat="1" applyFont="1" applyBorder="1"/>
    <xf numFmtId="0" fontId="1" fillId="2" borderId="0" xfId="0" applyFont="1" applyFill="1" applyBorder="1"/>
    <xf numFmtId="0" fontId="1" fillId="2" borderId="5" xfId="0" applyFont="1" applyFill="1" applyBorder="1"/>
    <xf numFmtId="49" fontId="1" fillId="2" borderId="0" xfId="0" applyNumberFormat="1" applyFont="1" applyFill="1" applyBorder="1"/>
    <xf numFmtId="172" fontId="1" fillId="2" borderId="0" xfId="0" applyNumberFormat="1" applyFont="1" applyFill="1" applyBorder="1"/>
    <xf numFmtId="164" fontId="8" fillId="0" borderId="1" xfId="0" applyNumberFormat="1" applyFont="1" applyBorder="1" applyAlignment="1">
      <alignment horizontal="left"/>
    </xf>
    <xf numFmtId="164" fontId="0" fillId="0" borderId="12" xfId="1" applyFont="1" applyFill="1" applyBorder="1" applyAlignment="1" applyProtection="1"/>
    <xf numFmtId="164" fontId="8" fillId="0" borderId="13" xfId="1" applyFont="1" applyFill="1" applyBorder="1" applyAlignment="1" applyProtection="1"/>
    <xf numFmtId="49" fontId="0" fillId="0" borderId="2" xfId="0" applyNumberFormat="1" applyFont="1" applyBorder="1"/>
    <xf numFmtId="164" fontId="8" fillId="0" borderId="2" xfId="0" applyNumberFormat="1" applyFont="1" applyBorder="1" applyAlignment="1">
      <alignment horizontal="left"/>
    </xf>
    <xf numFmtId="164" fontId="8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vertical="top"/>
    </xf>
    <xf numFmtId="49" fontId="0" fillId="0" borderId="4" xfId="0" applyNumberFormat="1" applyFont="1" applyBorder="1" applyAlignment="1">
      <alignment vertical="top" wrapText="1"/>
    </xf>
    <xf numFmtId="164" fontId="0" fillId="0" borderId="14" xfId="1" applyFont="1" applyFill="1" applyBorder="1" applyAlignment="1" applyProtection="1"/>
    <xf numFmtId="164" fontId="0" fillId="0" borderId="15" xfId="1" applyFont="1" applyFill="1" applyBorder="1" applyAlignment="1" applyProtection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0" fillId="0" borderId="0" xfId="0" applyNumberFormat="1" applyFont="1" applyBorder="1"/>
    <xf numFmtId="164" fontId="1" fillId="0" borderId="3" xfId="0" applyNumberFormat="1" applyFont="1" applyBorder="1"/>
    <xf numFmtId="0" fontId="0" fillId="0" borderId="0" xfId="0" applyFont="1"/>
    <xf numFmtId="0" fontId="6" fillId="0" borderId="0" xfId="0" applyFont="1" applyBorder="1" applyAlignment="1"/>
  </cellXfs>
  <cellStyles count="5">
    <cellStyle name="Euro" xfId="1" xr:uid="{00000000-0005-0000-0000-000000000000}"/>
    <cellStyle name="Euro 2" xfId="4" xr:uid="{00000000-0005-0000-0000-000001000000}"/>
    <cellStyle name="Komma" xfId="2" builtinId="3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view="pageBreakPreview" topLeftCell="A31" zoomScale="60" zoomScaleNormal="100" workbookViewId="0">
      <selection activeCell="K70" sqref="K70"/>
    </sheetView>
  </sheetViews>
  <sheetFormatPr defaultRowHeight="12.75" x14ac:dyDescent="0.2"/>
  <cols>
    <col min="1" max="1" width="27.7109375" customWidth="1"/>
    <col min="2" max="2" width="8.7109375" bestFit="1" customWidth="1"/>
    <col min="3" max="3" width="9.5703125" customWidth="1"/>
    <col min="4" max="4" width="43.85546875" customWidth="1"/>
    <col min="5" max="7" width="15.7109375" hidden="1" customWidth="1"/>
    <col min="8" max="11" width="15.7109375" customWidth="1"/>
    <col min="12" max="12" width="15.7109375" style="59" customWidth="1"/>
    <col min="13" max="13" width="17.140625" style="59" customWidth="1"/>
    <col min="14" max="14" width="39" style="44" customWidth="1"/>
    <col min="15" max="16" width="15.5703125" customWidth="1"/>
  </cols>
  <sheetData>
    <row r="1" spans="1:16" s="32" customFormat="1" x14ac:dyDescent="0.2">
      <c r="A1" s="27" t="s">
        <v>2</v>
      </c>
      <c r="B1" s="27" t="s">
        <v>64</v>
      </c>
      <c r="C1" s="37" t="s">
        <v>4</v>
      </c>
      <c r="D1" s="38" t="s">
        <v>5</v>
      </c>
      <c r="E1" s="30" t="s">
        <v>0</v>
      </c>
      <c r="F1" s="30" t="s">
        <v>0</v>
      </c>
      <c r="G1" s="30" t="s">
        <v>0</v>
      </c>
      <c r="H1" s="30" t="s">
        <v>0</v>
      </c>
      <c r="I1" s="30" t="s">
        <v>1</v>
      </c>
      <c r="J1" s="34" t="s">
        <v>3</v>
      </c>
      <c r="K1" s="34" t="s">
        <v>161</v>
      </c>
      <c r="L1" s="52"/>
      <c r="M1" s="52"/>
      <c r="N1" s="30" t="s">
        <v>6</v>
      </c>
      <c r="O1" s="31" t="s">
        <v>46</v>
      </c>
      <c r="P1" s="31" t="s">
        <v>46</v>
      </c>
    </row>
    <row r="2" spans="1:16" s="32" customFormat="1" x14ac:dyDescent="0.2">
      <c r="A2" s="27"/>
      <c r="B2" s="27"/>
      <c r="C2" s="28"/>
      <c r="D2" s="29"/>
      <c r="E2" s="30" t="s">
        <v>34</v>
      </c>
      <c r="F2" s="30" t="s">
        <v>34</v>
      </c>
      <c r="G2" s="30" t="s">
        <v>34</v>
      </c>
      <c r="H2" s="30" t="s">
        <v>34</v>
      </c>
      <c r="I2" s="30"/>
      <c r="J2" s="30" t="s">
        <v>0</v>
      </c>
      <c r="K2" s="30"/>
      <c r="L2" s="30"/>
      <c r="M2" s="30"/>
      <c r="N2" s="34"/>
      <c r="O2" s="36" t="s">
        <v>47</v>
      </c>
      <c r="P2" s="36" t="s">
        <v>48</v>
      </c>
    </row>
    <row r="3" spans="1:16" s="32" customFormat="1" x14ac:dyDescent="0.2">
      <c r="A3" s="27"/>
      <c r="B3" s="27"/>
      <c r="C3" s="33"/>
      <c r="D3" s="29"/>
      <c r="E3" s="34" t="s">
        <v>49</v>
      </c>
      <c r="F3" s="35">
        <v>2019</v>
      </c>
      <c r="G3" s="34" t="s">
        <v>50</v>
      </c>
      <c r="H3" s="34" t="s">
        <v>62</v>
      </c>
      <c r="I3" s="34"/>
      <c r="J3" s="34"/>
      <c r="K3" s="52"/>
      <c r="L3" s="52"/>
      <c r="M3" s="52"/>
      <c r="N3" s="30"/>
      <c r="O3" s="31"/>
      <c r="P3" s="31"/>
    </row>
    <row r="4" spans="1:16" s="32" customFormat="1" x14ac:dyDescent="0.2">
      <c r="A4" s="27"/>
      <c r="B4" s="27"/>
      <c r="C4" s="37"/>
      <c r="D4" s="38"/>
      <c r="E4" s="35" t="s">
        <v>51</v>
      </c>
      <c r="F4" s="35" t="s">
        <v>61</v>
      </c>
      <c r="G4" s="35" t="s">
        <v>52</v>
      </c>
      <c r="H4" s="35" t="s">
        <v>63</v>
      </c>
      <c r="I4" s="30" t="s">
        <v>1</v>
      </c>
      <c r="J4" s="30"/>
      <c r="K4" s="30"/>
      <c r="L4" s="30"/>
      <c r="M4" s="30"/>
      <c r="N4" s="30"/>
      <c r="O4" s="31"/>
      <c r="P4" s="31"/>
    </row>
    <row r="5" spans="1:16" s="2" customFormat="1" x14ac:dyDescent="0.2">
      <c r="A5" s="1"/>
      <c r="B5" s="1"/>
      <c r="C5"/>
      <c r="D5"/>
      <c r="E5"/>
      <c r="F5"/>
      <c r="G5"/>
      <c r="H5"/>
      <c r="I5"/>
      <c r="L5" s="53"/>
      <c r="M5" s="53"/>
      <c r="N5" s="39"/>
    </row>
    <row r="6" spans="1:16" x14ac:dyDescent="0.2">
      <c r="A6" s="3" t="s">
        <v>18</v>
      </c>
      <c r="B6" s="3" t="s">
        <v>68</v>
      </c>
      <c r="C6" s="3" t="s">
        <v>7</v>
      </c>
      <c r="D6" s="3" t="s">
        <v>19</v>
      </c>
      <c r="E6" s="4">
        <v>671100</v>
      </c>
      <c r="F6" s="21">
        <v>538450</v>
      </c>
      <c r="G6" s="22">
        <f t="shared" ref="G6:G26" si="0">ROUND(F6/134.2*144.3,-2)</f>
        <v>579000</v>
      </c>
      <c r="H6" s="22">
        <f t="shared" ref="H6:H26" si="1">ROUND(G6/144.3*151.5,-2)</f>
        <v>607900</v>
      </c>
      <c r="I6" s="22"/>
      <c r="J6" s="4">
        <f t="shared" ref="J6:J26" si="2">SUM(H6+I6)</f>
        <v>607900</v>
      </c>
      <c r="K6" s="4"/>
      <c r="L6" s="54"/>
      <c r="M6" s="54"/>
      <c r="N6" s="39" t="s">
        <v>54</v>
      </c>
      <c r="O6" s="19"/>
      <c r="P6" s="19"/>
    </row>
    <row r="7" spans="1:16" x14ac:dyDescent="0.2">
      <c r="A7" s="5" t="s">
        <v>70</v>
      </c>
      <c r="B7" s="5" t="s">
        <v>69</v>
      </c>
      <c r="C7" s="5" t="s">
        <v>7</v>
      </c>
      <c r="D7" s="5" t="s">
        <v>33</v>
      </c>
      <c r="E7" s="4">
        <v>1726300</v>
      </c>
      <c r="F7" s="21">
        <v>2165900</v>
      </c>
      <c r="G7" s="22">
        <f t="shared" si="0"/>
        <v>2328900</v>
      </c>
      <c r="H7" s="22">
        <f t="shared" si="1"/>
        <v>2445100</v>
      </c>
      <c r="I7" s="22">
        <v>156090</v>
      </c>
      <c r="J7" s="4">
        <f t="shared" si="2"/>
        <v>2601190</v>
      </c>
      <c r="K7" s="4" t="s">
        <v>162</v>
      </c>
      <c r="L7" s="54"/>
      <c r="M7" s="54"/>
      <c r="N7" s="39" t="s">
        <v>59</v>
      </c>
      <c r="O7" s="19"/>
      <c r="P7" s="19"/>
    </row>
    <row r="8" spans="1:16" s="2" customFormat="1" x14ac:dyDescent="0.2">
      <c r="A8" s="3" t="s">
        <v>22</v>
      </c>
      <c r="B8" s="3" t="s">
        <v>71</v>
      </c>
      <c r="C8" s="3" t="s">
        <v>7</v>
      </c>
      <c r="D8" s="3" t="s">
        <v>23</v>
      </c>
      <c r="E8" s="4">
        <v>603000</v>
      </c>
      <c r="F8" s="21">
        <v>629200</v>
      </c>
      <c r="G8" s="22">
        <f t="shared" si="0"/>
        <v>676600</v>
      </c>
      <c r="H8" s="22">
        <f t="shared" si="1"/>
        <v>710400</v>
      </c>
      <c r="I8" s="22"/>
      <c r="J8" s="4">
        <f t="shared" si="2"/>
        <v>710400</v>
      </c>
      <c r="K8" s="4"/>
      <c r="L8" s="54"/>
      <c r="M8" s="54"/>
      <c r="N8" s="39" t="s">
        <v>54</v>
      </c>
      <c r="O8" s="19"/>
      <c r="P8" s="19"/>
    </row>
    <row r="9" spans="1:16" x14ac:dyDescent="0.2">
      <c r="A9" s="3" t="s">
        <v>72</v>
      </c>
      <c r="B9" s="3" t="s">
        <v>71</v>
      </c>
      <c r="C9" s="3" t="s">
        <v>7</v>
      </c>
      <c r="D9" s="3" t="s">
        <v>26</v>
      </c>
      <c r="E9" s="4">
        <v>9847900</v>
      </c>
      <c r="F9" s="21">
        <v>10164000</v>
      </c>
      <c r="G9" s="22">
        <f t="shared" si="0"/>
        <v>10929000</v>
      </c>
      <c r="H9" s="22">
        <f t="shared" si="1"/>
        <v>11474300</v>
      </c>
      <c r="I9" s="22">
        <v>1893560</v>
      </c>
      <c r="J9" s="4">
        <f t="shared" si="2"/>
        <v>13367860</v>
      </c>
      <c r="K9" s="4"/>
      <c r="L9" s="54"/>
      <c r="M9" s="54"/>
      <c r="N9" s="39" t="s">
        <v>54</v>
      </c>
      <c r="O9" s="19"/>
      <c r="P9" s="19"/>
    </row>
    <row r="10" spans="1:16" x14ac:dyDescent="0.2">
      <c r="A10" s="5" t="s">
        <v>15</v>
      </c>
      <c r="B10" s="3" t="s">
        <v>71</v>
      </c>
      <c r="C10" s="5" t="s">
        <v>7</v>
      </c>
      <c r="D10" s="5" t="s">
        <v>158</v>
      </c>
      <c r="E10" s="4">
        <v>58700</v>
      </c>
      <c r="F10" s="21">
        <v>60500</v>
      </c>
      <c r="G10" s="22">
        <f t="shared" si="0"/>
        <v>65100</v>
      </c>
      <c r="H10" s="22">
        <f t="shared" si="1"/>
        <v>68300</v>
      </c>
      <c r="I10" s="22"/>
      <c r="J10" s="4">
        <f t="shared" si="2"/>
        <v>68300</v>
      </c>
      <c r="K10" s="4"/>
      <c r="L10" s="54"/>
      <c r="M10" s="54"/>
      <c r="N10" s="39" t="s">
        <v>54</v>
      </c>
      <c r="O10" s="20"/>
      <c r="P10" s="20"/>
    </row>
    <row r="11" spans="1:16" x14ac:dyDescent="0.2">
      <c r="A11" s="5" t="s">
        <v>38</v>
      </c>
      <c r="B11" s="5" t="s">
        <v>66</v>
      </c>
      <c r="C11" s="3" t="s">
        <v>7</v>
      </c>
      <c r="D11" s="5" t="s">
        <v>40</v>
      </c>
      <c r="E11" s="4">
        <v>373700</v>
      </c>
      <c r="F11" s="21">
        <v>373700</v>
      </c>
      <c r="G11" s="22">
        <f t="shared" si="0"/>
        <v>401800</v>
      </c>
      <c r="H11" s="22">
        <f t="shared" si="1"/>
        <v>421800</v>
      </c>
      <c r="I11" s="22"/>
      <c r="J11" s="4">
        <f t="shared" si="2"/>
        <v>421800</v>
      </c>
      <c r="K11" s="4"/>
      <c r="L11" s="54"/>
      <c r="M11" s="54"/>
      <c r="N11" s="40" t="s">
        <v>60</v>
      </c>
      <c r="O11" s="19"/>
      <c r="P11" s="19"/>
    </row>
    <row r="12" spans="1:16" x14ac:dyDescent="0.2">
      <c r="A12" s="5" t="s">
        <v>43</v>
      </c>
      <c r="B12" s="5" t="s">
        <v>67</v>
      </c>
      <c r="C12" s="3" t="s">
        <v>7</v>
      </c>
      <c r="D12" s="5" t="s">
        <v>40</v>
      </c>
      <c r="E12" s="4">
        <v>294600</v>
      </c>
      <c r="F12" s="21">
        <v>294600</v>
      </c>
      <c r="G12" s="22">
        <f t="shared" si="0"/>
        <v>316800</v>
      </c>
      <c r="H12" s="22">
        <f t="shared" si="1"/>
        <v>332600</v>
      </c>
      <c r="I12" s="22"/>
      <c r="J12" s="4">
        <f t="shared" si="2"/>
        <v>332600</v>
      </c>
      <c r="K12" s="4"/>
      <c r="L12" s="54"/>
      <c r="M12" s="54"/>
      <c r="N12" s="40" t="s">
        <v>60</v>
      </c>
      <c r="O12" s="19"/>
      <c r="P12" s="19"/>
    </row>
    <row r="13" spans="1:16" x14ac:dyDescent="0.2">
      <c r="A13" s="5" t="s">
        <v>44</v>
      </c>
      <c r="B13" s="5" t="s">
        <v>66</v>
      </c>
      <c r="C13" s="3" t="s">
        <v>7</v>
      </c>
      <c r="D13" s="5" t="s">
        <v>40</v>
      </c>
      <c r="E13" s="4">
        <v>213400</v>
      </c>
      <c r="F13" s="21">
        <v>213400</v>
      </c>
      <c r="G13" s="22">
        <f t="shared" si="0"/>
        <v>229500</v>
      </c>
      <c r="H13" s="22">
        <f t="shared" si="1"/>
        <v>241000</v>
      </c>
      <c r="I13" s="22"/>
      <c r="J13" s="4">
        <f t="shared" si="2"/>
        <v>241000</v>
      </c>
      <c r="K13" s="4"/>
      <c r="L13" s="54"/>
      <c r="M13" s="54"/>
      <c r="N13" s="40" t="s">
        <v>60</v>
      </c>
      <c r="O13" s="19"/>
      <c r="P13" s="19"/>
    </row>
    <row r="14" spans="1:16" x14ac:dyDescent="0.2">
      <c r="A14" s="3" t="s">
        <v>8</v>
      </c>
      <c r="B14" s="3" t="s">
        <v>65</v>
      </c>
      <c r="C14" s="3" t="s">
        <v>7</v>
      </c>
      <c r="D14" s="3" t="s">
        <v>9</v>
      </c>
      <c r="E14" s="4">
        <v>840200</v>
      </c>
      <c r="F14" s="21">
        <v>794970</v>
      </c>
      <c r="G14" s="22">
        <f t="shared" si="0"/>
        <v>854800</v>
      </c>
      <c r="H14" s="22">
        <f t="shared" si="1"/>
        <v>897500</v>
      </c>
      <c r="I14" s="24"/>
      <c r="J14" s="4">
        <f t="shared" si="2"/>
        <v>897500</v>
      </c>
      <c r="K14" s="4"/>
      <c r="L14" s="54"/>
      <c r="M14" s="54"/>
      <c r="N14" s="40" t="s">
        <v>55</v>
      </c>
      <c r="O14" s="19"/>
      <c r="P14" s="19"/>
    </row>
    <row r="15" spans="1:16" x14ac:dyDescent="0.2">
      <c r="A15" s="13" t="s">
        <v>42</v>
      </c>
      <c r="B15" s="5" t="s">
        <v>66</v>
      </c>
      <c r="C15" s="12" t="s">
        <v>7</v>
      </c>
      <c r="D15" s="13" t="s">
        <v>40</v>
      </c>
      <c r="E15" s="4">
        <v>138400</v>
      </c>
      <c r="F15" s="21">
        <v>138400</v>
      </c>
      <c r="G15" s="22">
        <f t="shared" si="0"/>
        <v>148800</v>
      </c>
      <c r="H15" s="22">
        <f t="shared" si="1"/>
        <v>156200</v>
      </c>
      <c r="I15" s="25"/>
      <c r="J15" s="4">
        <f t="shared" si="2"/>
        <v>156200</v>
      </c>
      <c r="K15" s="4"/>
      <c r="L15" s="55"/>
      <c r="M15" s="55"/>
      <c r="N15" s="41" t="s">
        <v>60</v>
      </c>
      <c r="O15" s="19"/>
      <c r="P15" s="19"/>
    </row>
    <row r="16" spans="1:16" x14ac:dyDescent="0.2">
      <c r="A16" s="14" t="s">
        <v>41</v>
      </c>
      <c r="B16" s="5" t="s">
        <v>66</v>
      </c>
      <c r="C16" s="17" t="s">
        <v>7</v>
      </c>
      <c r="D16" s="14" t="s">
        <v>40</v>
      </c>
      <c r="E16" s="4">
        <v>191200</v>
      </c>
      <c r="F16" s="21">
        <v>191200</v>
      </c>
      <c r="G16" s="22">
        <f t="shared" si="0"/>
        <v>205600</v>
      </c>
      <c r="H16" s="22">
        <f t="shared" si="1"/>
        <v>215900</v>
      </c>
      <c r="I16" s="26"/>
      <c r="J16" s="4">
        <f t="shared" si="2"/>
        <v>215900</v>
      </c>
      <c r="K16" s="4"/>
      <c r="L16" s="54"/>
      <c r="M16" s="54"/>
      <c r="N16" s="40" t="s">
        <v>60</v>
      </c>
      <c r="O16" s="19"/>
      <c r="P16" s="19"/>
    </row>
    <row r="17" spans="1:16" x14ac:dyDescent="0.2">
      <c r="A17" s="14" t="s">
        <v>154</v>
      </c>
      <c r="B17" s="10" t="s">
        <v>67</v>
      </c>
      <c r="C17" s="17" t="s">
        <v>7</v>
      </c>
      <c r="D17" s="14" t="s">
        <v>40</v>
      </c>
      <c r="E17" s="4"/>
      <c r="F17" s="21"/>
      <c r="G17" s="22"/>
      <c r="H17" s="22">
        <v>300000</v>
      </c>
      <c r="I17" s="26"/>
      <c r="J17" s="4">
        <f t="shared" si="2"/>
        <v>300000</v>
      </c>
      <c r="K17" s="4"/>
      <c r="L17" s="54"/>
      <c r="M17" s="56"/>
      <c r="N17" s="105"/>
      <c r="O17" s="19"/>
      <c r="P17" s="19"/>
    </row>
    <row r="18" spans="1:16" x14ac:dyDescent="0.2">
      <c r="A18" s="14" t="s">
        <v>155</v>
      </c>
      <c r="B18" s="10" t="s">
        <v>78</v>
      </c>
      <c r="C18" s="17" t="s">
        <v>7</v>
      </c>
      <c r="D18" s="14" t="s">
        <v>40</v>
      </c>
      <c r="E18" s="4"/>
      <c r="F18" s="21"/>
      <c r="G18" s="22"/>
      <c r="H18" s="22">
        <v>400000</v>
      </c>
      <c r="I18" s="26"/>
      <c r="J18" s="4">
        <f t="shared" si="2"/>
        <v>400000</v>
      </c>
      <c r="K18" s="4"/>
      <c r="L18" s="54"/>
      <c r="M18" s="56"/>
      <c r="N18" s="105"/>
      <c r="O18" s="19"/>
      <c r="P18" s="19"/>
    </row>
    <row r="19" spans="1:16" x14ac:dyDescent="0.2">
      <c r="A19" s="14" t="s">
        <v>156</v>
      </c>
      <c r="B19" s="10" t="s">
        <v>78</v>
      </c>
      <c r="C19" s="17" t="s">
        <v>7</v>
      </c>
      <c r="D19" s="14" t="s">
        <v>40</v>
      </c>
      <c r="E19" s="4"/>
      <c r="F19" s="21"/>
      <c r="G19" s="22"/>
      <c r="H19" s="22">
        <v>400000</v>
      </c>
      <c r="I19" s="26"/>
      <c r="J19" s="4">
        <f t="shared" si="2"/>
        <v>400000</v>
      </c>
      <c r="K19" s="4"/>
      <c r="L19" s="54"/>
      <c r="M19" s="56"/>
      <c r="N19" s="105"/>
      <c r="O19" s="19"/>
      <c r="P19" s="19"/>
    </row>
    <row r="20" spans="1:16" x14ac:dyDescent="0.2">
      <c r="A20" s="14" t="s">
        <v>10</v>
      </c>
      <c r="B20" s="14" t="s">
        <v>73</v>
      </c>
      <c r="C20" s="14" t="s">
        <v>7</v>
      </c>
      <c r="D20" s="14" t="s">
        <v>11</v>
      </c>
      <c r="E20" s="4">
        <v>199100</v>
      </c>
      <c r="F20" s="21">
        <v>254100</v>
      </c>
      <c r="G20" s="22">
        <f t="shared" si="0"/>
        <v>273200</v>
      </c>
      <c r="H20" s="22">
        <f t="shared" si="1"/>
        <v>286800</v>
      </c>
      <c r="I20" s="26"/>
      <c r="J20" s="4">
        <f t="shared" si="2"/>
        <v>286800</v>
      </c>
      <c r="K20" s="4"/>
      <c r="L20" s="54"/>
      <c r="M20" s="56"/>
      <c r="N20" s="50" t="s">
        <v>54</v>
      </c>
      <c r="O20" s="19"/>
      <c r="P20" s="19"/>
    </row>
    <row r="21" spans="1:16" x14ac:dyDescent="0.2">
      <c r="A21" s="17" t="s">
        <v>27</v>
      </c>
      <c r="B21" s="17" t="s">
        <v>74</v>
      </c>
      <c r="C21" s="17" t="s">
        <v>7</v>
      </c>
      <c r="D21" s="17" t="s">
        <v>14</v>
      </c>
      <c r="E21" s="4">
        <v>1171000</v>
      </c>
      <c r="F21" s="21">
        <v>1278970</v>
      </c>
      <c r="G21" s="22">
        <f t="shared" si="0"/>
        <v>1375200</v>
      </c>
      <c r="H21" s="22">
        <f t="shared" si="1"/>
        <v>1443800</v>
      </c>
      <c r="I21" s="26">
        <v>344850</v>
      </c>
      <c r="J21" s="4">
        <f t="shared" si="2"/>
        <v>1788650</v>
      </c>
      <c r="K21" s="4" t="s">
        <v>162</v>
      </c>
      <c r="L21" s="54"/>
      <c r="M21" s="56"/>
      <c r="N21" s="42" t="s">
        <v>58</v>
      </c>
      <c r="O21" s="19"/>
      <c r="P21" s="19"/>
    </row>
    <row r="22" spans="1:16" x14ac:dyDescent="0.2">
      <c r="A22" s="17" t="s">
        <v>24</v>
      </c>
      <c r="B22" s="17" t="s">
        <v>75</v>
      </c>
      <c r="C22" s="17" t="s">
        <v>7</v>
      </c>
      <c r="D22" s="17" t="s">
        <v>25</v>
      </c>
      <c r="E22" s="4">
        <v>187300</v>
      </c>
      <c r="F22" s="21">
        <v>180290</v>
      </c>
      <c r="G22" s="22">
        <f t="shared" si="0"/>
        <v>193900</v>
      </c>
      <c r="H22" s="22">
        <f t="shared" si="1"/>
        <v>203600</v>
      </c>
      <c r="I22" s="26"/>
      <c r="J22" s="4">
        <f t="shared" si="2"/>
        <v>203600</v>
      </c>
      <c r="K22" s="4"/>
      <c r="L22" s="54"/>
      <c r="M22" s="56"/>
      <c r="N22" s="50" t="s">
        <v>54</v>
      </c>
      <c r="O22" s="19"/>
      <c r="P22" s="19"/>
    </row>
    <row r="23" spans="1:16" x14ac:dyDescent="0.2">
      <c r="A23" s="14" t="s">
        <v>20</v>
      </c>
      <c r="B23" s="14" t="s">
        <v>76</v>
      </c>
      <c r="C23" s="14" t="s">
        <v>7</v>
      </c>
      <c r="D23" s="14" t="s">
        <v>21</v>
      </c>
      <c r="E23" s="4">
        <v>228400</v>
      </c>
      <c r="F23" s="21">
        <v>179080</v>
      </c>
      <c r="G23" s="22">
        <f t="shared" si="0"/>
        <v>192600</v>
      </c>
      <c r="H23" s="22">
        <f t="shared" si="1"/>
        <v>202200</v>
      </c>
      <c r="I23" s="26">
        <v>14800</v>
      </c>
      <c r="J23" s="4">
        <f t="shared" si="2"/>
        <v>217000</v>
      </c>
      <c r="K23" s="4"/>
      <c r="L23" s="54"/>
      <c r="M23" s="56"/>
      <c r="N23" s="50" t="s">
        <v>57</v>
      </c>
      <c r="O23" s="19"/>
      <c r="P23" s="19"/>
    </row>
    <row r="24" spans="1:16" x14ac:dyDescent="0.2">
      <c r="A24" s="14" t="s">
        <v>39</v>
      </c>
      <c r="B24" s="14" t="s">
        <v>78</v>
      </c>
      <c r="C24" s="17" t="s">
        <v>7</v>
      </c>
      <c r="D24" s="14" t="s">
        <v>40</v>
      </c>
      <c r="E24" s="4">
        <v>421900</v>
      </c>
      <c r="F24" s="21">
        <v>421900</v>
      </c>
      <c r="G24" s="22">
        <f t="shared" si="0"/>
        <v>453700</v>
      </c>
      <c r="H24" s="22">
        <f t="shared" si="1"/>
        <v>476300</v>
      </c>
      <c r="I24" s="26"/>
      <c r="J24" s="4">
        <f t="shared" si="2"/>
        <v>476300</v>
      </c>
      <c r="K24" s="4"/>
      <c r="L24" s="56"/>
      <c r="M24" s="56"/>
      <c r="N24" s="42" t="s">
        <v>60</v>
      </c>
      <c r="O24" s="19"/>
      <c r="P24" s="19"/>
    </row>
    <row r="25" spans="1:16" x14ac:dyDescent="0.2">
      <c r="A25" s="17" t="s">
        <v>16</v>
      </c>
      <c r="B25" s="17" t="s">
        <v>79</v>
      </c>
      <c r="C25" s="17" t="s">
        <v>7</v>
      </c>
      <c r="D25" s="17" t="s">
        <v>17</v>
      </c>
      <c r="E25" s="4">
        <v>244400</v>
      </c>
      <c r="F25" s="21">
        <v>520300</v>
      </c>
      <c r="G25" s="22">
        <f t="shared" si="0"/>
        <v>559500</v>
      </c>
      <c r="H25" s="22">
        <f t="shared" si="1"/>
        <v>587400</v>
      </c>
      <c r="I25" s="26"/>
      <c r="J25" s="4">
        <f t="shared" si="2"/>
        <v>587400</v>
      </c>
      <c r="K25" s="4"/>
      <c r="L25" s="56"/>
      <c r="M25" s="56"/>
      <c r="N25" s="42" t="s">
        <v>56</v>
      </c>
      <c r="O25" s="19"/>
      <c r="P25" s="19"/>
    </row>
    <row r="26" spans="1:16" x14ac:dyDescent="0.2">
      <c r="A26" s="17" t="s">
        <v>12</v>
      </c>
      <c r="B26" s="17" t="s">
        <v>77</v>
      </c>
      <c r="C26" s="17" t="s">
        <v>7</v>
      </c>
      <c r="D26" s="17" t="s">
        <v>13</v>
      </c>
      <c r="E26" s="18">
        <v>2628700</v>
      </c>
      <c r="F26" s="49">
        <v>3212550</v>
      </c>
      <c r="G26" s="26">
        <f t="shared" si="0"/>
        <v>3454300</v>
      </c>
      <c r="H26" s="26">
        <f t="shared" si="1"/>
        <v>3626700</v>
      </c>
      <c r="I26" s="26"/>
      <c r="J26" s="4">
        <f t="shared" si="2"/>
        <v>3626700</v>
      </c>
      <c r="K26" s="4"/>
      <c r="L26" s="56"/>
      <c r="M26" s="56"/>
      <c r="N26" s="50" t="s">
        <v>54</v>
      </c>
      <c r="O26" s="48"/>
      <c r="P26" s="48"/>
    </row>
    <row r="27" spans="1:16" x14ac:dyDescent="0.2">
      <c r="A27" s="10"/>
      <c r="B27" s="10"/>
      <c r="C27" s="16"/>
      <c r="D27" s="10"/>
      <c r="E27" s="6"/>
      <c r="F27" s="6"/>
      <c r="G27" s="6"/>
      <c r="H27" s="6"/>
      <c r="I27" s="6"/>
      <c r="J27" s="6"/>
      <c r="K27" s="4"/>
      <c r="L27" s="56"/>
      <c r="M27" s="56"/>
      <c r="N27" s="43"/>
    </row>
    <row r="28" spans="1:16" ht="13.5" thickBot="1" x14ac:dyDescent="0.25">
      <c r="E28" s="11">
        <v>20039300</v>
      </c>
      <c r="F28" s="11"/>
      <c r="G28" s="11">
        <f>SUM(G6:G25)</f>
        <v>19784000</v>
      </c>
      <c r="H28" s="11">
        <f>SUM(H6:H26)</f>
        <v>25497800</v>
      </c>
      <c r="I28" s="11">
        <f>SUM(I6:I26)</f>
        <v>2409300</v>
      </c>
      <c r="J28" s="11">
        <f>SUM(J6:J26)</f>
        <v>27907100</v>
      </c>
      <c r="K28" s="4"/>
      <c r="L28" s="56"/>
      <c r="M28" s="56"/>
      <c r="O28" s="15"/>
    </row>
    <row r="29" spans="1:16" ht="13.5" thickTop="1" x14ac:dyDescent="0.2">
      <c r="E29" s="6"/>
      <c r="F29" s="6"/>
      <c r="G29" s="6"/>
      <c r="H29" s="6"/>
      <c r="I29" s="6"/>
      <c r="J29" s="6"/>
      <c r="K29" s="4"/>
      <c r="L29" s="56"/>
      <c r="M29" s="56"/>
      <c r="O29" s="7"/>
    </row>
    <row r="30" spans="1:16" x14ac:dyDescent="0.2">
      <c r="A30" s="3" t="s">
        <v>28</v>
      </c>
      <c r="B30" s="3" t="s">
        <v>80</v>
      </c>
      <c r="C30" s="3" t="s">
        <v>7</v>
      </c>
      <c r="D30" s="3" t="s">
        <v>29</v>
      </c>
      <c r="E30" s="4">
        <v>3407700</v>
      </c>
      <c r="F30" s="4"/>
      <c r="G30" s="22">
        <f>ROUND(E30/134.2*144.3,-2)</f>
        <v>3664200</v>
      </c>
      <c r="H30" s="22">
        <f t="shared" ref="H30:H33" si="3">ROUND(G30/144.3*151.5,-2)</f>
        <v>3847000</v>
      </c>
      <c r="I30" s="22">
        <v>889350</v>
      </c>
      <c r="J30" s="4">
        <f t="shared" ref="J30:J33" si="4">SUM(H30+I30)</f>
        <v>4736350</v>
      </c>
      <c r="K30" s="4"/>
      <c r="L30" s="54"/>
      <c r="M30" s="54"/>
      <c r="N30" s="40" t="s">
        <v>53</v>
      </c>
    </row>
    <row r="31" spans="1:16" x14ac:dyDescent="0.2">
      <c r="A31" s="3" t="s">
        <v>30</v>
      </c>
      <c r="B31" s="3" t="s">
        <v>81</v>
      </c>
      <c r="C31" s="3" t="s">
        <v>7</v>
      </c>
      <c r="D31" s="3" t="s">
        <v>36</v>
      </c>
      <c r="E31" s="4">
        <v>2220200</v>
      </c>
      <c r="F31" s="4"/>
      <c r="G31" s="22">
        <f t="shared" ref="G31:G33" si="5">ROUND(E31/134.2*144.3,-2)</f>
        <v>2387300</v>
      </c>
      <c r="H31" s="22">
        <f t="shared" si="3"/>
        <v>2506400</v>
      </c>
      <c r="I31" s="22">
        <v>625570</v>
      </c>
      <c r="J31" s="4">
        <f t="shared" si="4"/>
        <v>3131970</v>
      </c>
      <c r="K31" s="4"/>
      <c r="L31" s="54"/>
      <c r="M31" s="54"/>
      <c r="N31" s="40" t="s">
        <v>53</v>
      </c>
      <c r="O31" t="s">
        <v>45</v>
      </c>
    </row>
    <row r="32" spans="1:16" x14ac:dyDescent="0.2">
      <c r="A32" s="5" t="s">
        <v>82</v>
      </c>
      <c r="B32" s="5" t="s">
        <v>83</v>
      </c>
      <c r="C32" s="3" t="s">
        <v>7</v>
      </c>
      <c r="D32" s="3" t="s">
        <v>31</v>
      </c>
      <c r="E32" s="4">
        <v>3420600</v>
      </c>
      <c r="F32" s="4"/>
      <c r="G32" s="22">
        <f t="shared" si="5"/>
        <v>3678000</v>
      </c>
      <c r="H32" s="22">
        <f t="shared" si="3"/>
        <v>3861500</v>
      </c>
      <c r="I32" s="22">
        <v>955900</v>
      </c>
      <c r="J32" s="4">
        <f t="shared" si="4"/>
        <v>4817400</v>
      </c>
      <c r="K32" s="4"/>
      <c r="L32" s="54"/>
      <c r="M32" s="54"/>
      <c r="N32" s="40" t="s">
        <v>53</v>
      </c>
    </row>
    <row r="33" spans="1:16" x14ac:dyDescent="0.2">
      <c r="A33" s="3" t="s">
        <v>32</v>
      </c>
      <c r="B33" s="3" t="s">
        <v>84</v>
      </c>
      <c r="C33" s="3" t="s">
        <v>7</v>
      </c>
      <c r="D33" s="3" t="s">
        <v>37</v>
      </c>
      <c r="E33" s="4">
        <v>1671600</v>
      </c>
      <c r="F33" s="4"/>
      <c r="G33" s="22">
        <f t="shared" si="5"/>
        <v>1797400</v>
      </c>
      <c r="H33" s="22">
        <f t="shared" si="3"/>
        <v>1887100</v>
      </c>
      <c r="I33" s="23">
        <v>565070</v>
      </c>
      <c r="J33" s="4">
        <f t="shared" si="4"/>
        <v>2452170</v>
      </c>
      <c r="K33" s="4"/>
      <c r="L33" s="54"/>
      <c r="M33" s="54"/>
      <c r="N33" s="40" t="s">
        <v>53</v>
      </c>
      <c r="O33" t="s">
        <v>35</v>
      </c>
    </row>
    <row r="34" spans="1:16" x14ac:dyDescent="0.2">
      <c r="A34" s="16"/>
      <c r="B34" s="16"/>
      <c r="C34" s="16"/>
      <c r="D34" s="16"/>
      <c r="E34" s="6"/>
      <c r="F34" s="6"/>
      <c r="G34" s="6"/>
      <c r="H34" s="6"/>
      <c r="I34" s="6"/>
      <c r="J34" s="6"/>
      <c r="K34" s="6"/>
      <c r="L34" s="56"/>
      <c r="M34" s="56"/>
      <c r="N34" s="43"/>
    </row>
    <row r="35" spans="1:16" ht="13.5" thickBot="1" x14ac:dyDescent="0.25">
      <c r="E35" s="11">
        <v>10720100</v>
      </c>
      <c r="F35" s="11"/>
      <c r="G35" s="11">
        <f>SUM(G30:G33)</f>
        <v>11526900</v>
      </c>
      <c r="H35" s="11">
        <f>SUM(H30:H33)</f>
        <v>12102000</v>
      </c>
      <c r="I35" s="11">
        <f>SUM(I30:I33)</f>
        <v>3035890</v>
      </c>
      <c r="J35" s="11">
        <f>SUM(J30:J33)</f>
        <v>15137890</v>
      </c>
      <c r="K35" s="51"/>
      <c r="L35" s="57"/>
      <c r="M35" s="57"/>
      <c r="N35" s="45"/>
      <c r="O35" s="7"/>
      <c r="P35" s="15"/>
    </row>
    <row r="36" spans="1:16" s="2" customFormat="1" ht="13.5" thickTop="1" x14ac:dyDescent="0.2">
      <c r="A36" s="1" t="s">
        <v>157</v>
      </c>
      <c r="B36" s="1"/>
      <c r="C36"/>
      <c r="D36"/>
      <c r="E36" s="8"/>
      <c r="F36" s="8"/>
      <c r="G36" s="8"/>
      <c r="H36" s="8"/>
      <c r="I36" s="8"/>
      <c r="J36" s="8"/>
      <c r="K36" s="8"/>
      <c r="L36" s="58"/>
      <c r="M36" s="58"/>
      <c r="N36" s="45"/>
      <c r="O36" s="9"/>
    </row>
    <row r="37" spans="1:16" s="2" customFormat="1" ht="13.5" thickBot="1" x14ac:dyDescent="0.25">
      <c r="A37">
        <v>3</v>
      </c>
      <c r="B37"/>
      <c r="C37"/>
      <c r="E37" s="8"/>
      <c r="F37" s="8"/>
      <c r="G37" s="8"/>
      <c r="H37" s="8">
        <f>H28+H35</f>
        <v>37599800</v>
      </c>
      <c r="I37" s="8">
        <f>I28+I35</f>
        <v>5445190</v>
      </c>
      <c r="J37" s="11">
        <f>J28+J35</f>
        <v>43044990</v>
      </c>
      <c r="K37" s="51"/>
      <c r="L37" s="57"/>
      <c r="M37" s="57"/>
      <c r="N37" s="45"/>
      <c r="O37" s="9"/>
    </row>
    <row r="38" spans="1:16" ht="13.5" thickTop="1" x14ac:dyDescent="0.2">
      <c r="E38" s="15"/>
      <c r="F38" s="15"/>
      <c r="G38" s="15"/>
      <c r="H38" s="15"/>
      <c r="P38" s="47"/>
    </row>
    <row r="39" spans="1:16" x14ac:dyDescent="0.2">
      <c r="J39" s="15"/>
      <c r="K39" s="15"/>
      <c r="O39" s="15"/>
      <c r="P39" s="7"/>
    </row>
    <row r="40" spans="1:16" x14ac:dyDescent="0.2">
      <c r="I40" s="15"/>
      <c r="J40" s="15"/>
      <c r="K40" s="15"/>
      <c r="N40" s="46"/>
    </row>
    <row r="41" spans="1:16" x14ac:dyDescent="0.2">
      <c r="A41" s="60" t="s">
        <v>85</v>
      </c>
      <c r="B41" s="60" t="s">
        <v>86</v>
      </c>
      <c r="C41" s="60" t="s">
        <v>87</v>
      </c>
      <c r="D41" s="61" t="s">
        <v>88</v>
      </c>
      <c r="E41" s="62">
        <v>1140500</v>
      </c>
      <c r="F41" s="63">
        <v>1119250</v>
      </c>
      <c r="G41" s="64">
        <f t="shared" ref="G41:G47" si="6">ROUND(F41/134.2*144.3,-2)</f>
        <v>1203500</v>
      </c>
      <c r="H41" s="64">
        <f t="shared" ref="H41:H47" si="7">ROUND(G41/144.3*151.5,-2)</f>
        <v>1263500</v>
      </c>
      <c r="I41" s="64">
        <v>133100</v>
      </c>
      <c r="J41" s="62">
        <f t="shared" ref="J41:J62" si="8">H41+I41</f>
        <v>1396600</v>
      </c>
    </row>
    <row r="42" spans="1:16" x14ac:dyDescent="0.2">
      <c r="A42" s="3" t="s">
        <v>89</v>
      </c>
      <c r="B42" s="3" t="s">
        <v>86</v>
      </c>
      <c r="C42" s="3" t="s">
        <v>87</v>
      </c>
      <c r="D42" s="65" t="s">
        <v>90</v>
      </c>
      <c r="E42" s="62">
        <v>254900</v>
      </c>
      <c r="F42" s="63">
        <v>381150</v>
      </c>
      <c r="G42" s="64">
        <f t="shared" si="6"/>
        <v>409800</v>
      </c>
      <c r="H42" s="64">
        <f t="shared" si="7"/>
        <v>430200</v>
      </c>
      <c r="I42" s="22"/>
      <c r="J42" s="62">
        <f t="shared" si="8"/>
        <v>430200</v>
      </c>
    </row>
    <row r="43" spans="1:16" x14ac:dyDescent="0.2">
      <c r="A43" s="3" t="s">
        <v>91</v>
      </c>
      <c r="B43" s="3" t="s">
        <v>92</v>
      </c>
      <c r="C43" s="3" t="s">
        <v>93</v>
      </c>
      <c r="D43" s="65" t="s">
        <v>94</v>
      </c>
      <c r="E43" s="62">
        <v>1310500</v>
      </c>
      <c r="F43" s="63">
        <v>1222100</v>
      </c>
      <c r="G43" s="64">
        <f t="shared" si="6"/>
        <v>1314100</v>
      </c>
      <c r="H43" s="64">
        <f t="shared" si="7"/>
        <v>1379700</v>
      </c>
      <c r="I43" s="22"/>
      <c r="J43" s="62">
        <f t="shared" si="8"/>
        <v>1379700</v>
      </c>
    </row>
    <row r="44" spans="1:16" x14ac:dyDescent="0.2">
      <c r="A44" s="3" t="s">
        <v>95</v>
      </c>
      <c r="B44" s="3" t="s">
        <v>92</v>
      </c>
      <c r="C44" s="3" t="s">
        <v>93</v>
      </c>
      <c r="D44" s="65" t="s">
        <v>9</v>
      </c>
      <c r="E44" s="62">
        <v>364100</v>
      </c>
      <c r="F44" s="63">
        <v>356950</v>
      </c>
      <c r="G44" s="64">
        <f t="shared" si="6"/>
        <v>383800</v>
      </c>
      <c r="H44" s="64">
        <f t="shared" si="7"/>
        <v>403000</v>
      </c>
      <c r="I44" s="66"/>
      <c r="J44" s="62">
        <f t="shared" si="8"/>
        <v>403000</v>
      </c>
    </row>
    <row r="45" spans="1:16" x14ac:dyDescent="0.2">
      <c r="A45" s="3" t="s">
        <v>96</v>
      </c>
      <c r="B45" s="3" t="s">
        <v>97</v>
      </c>
      <c r="C45" s="3" t="s">
        <v>98</v>
      </c>
      <c r="D45" s="65" t="s">
        <v>99</v>
      </c>
      <c r="E45" s="62">
        <v>6000</v>
      </c>
      <c r="F45" s="63">
        <v>21780</v>
      </c>
      <c r="G45" s="64">
        <f t="shared" si="6"/>
        <v>23400</v>
      </c>
      <c r="H45" s="64">
        <f t="shared" si="7"/>
        <v>24600</v>
      </c>
      <c r="I45" s="21"/>
      <c r="J45" s="62">
        <f t="shared" si="8"/>
        <v>24600</v>
      </c>
    </row>
    <row r="46" spans="1:16" x14ac:dyDescent="0.2">
      <c r="A46" s="5" t="s">
        <v>100</v>
      </c>
      <c r="B46" s="5" t="s">
        <v>101</v>
      </c>
      <c r="C46" s="5" t="s">
        <v>102</v>
      </c>
      <c r="D46" s="65" t="s">
        <v>103</v>
      </c>
      <c r="E46" s="62">
        <v>1109100</v>
      </c>
      <c r="F46" s="63">
        <v>2438150</v>
      </c>
      <c r="G46" s="64">
        <f t="shared" si="6"/>
        <v>2621600</v>
      </c>
      <c r="H46" s="64"/>
      <c r="I46" s="21">
        <v>1000000</v>
      </c>
      <c r="J46" s="62">
        <f t="shared" si="8"/>
        <v>1000000</v>
      </c>
    </row>
    <row r="47" spans="1:16" x14ac:dyDescent="0.2">
      <c r="A47" s="3" t="s">
        <v>104</v>
      </c>
      <c r="B47" s="5"/>
      <c r="C47" s="3" t="s">
        <v>102</v>
      </c>
      <c r="D47" s="65" t="s">
        <v>105</v>
      </c>
      <c r="E47" s="62">
        <v>40000</v>
      </c>
      <c r="F47" s="63">
        <v>78650</v>
      </c>
      <c r="G47" s="64">
        <f t="shared" si="6"/>
        <v>84600</v>
      </c>
      <c r="H47" s="64">
        <f t="shared" si="7"/>
        <v>88800</v>
      </c>
      <c r="I47" s="22">
        <v>14520</v>
      </c>
      <c r="J47" s="62">
        <f t="shared" si="8"/>
        <v>103320</v>
      </c>
    </row>
    <row r="48" spans="1:16" x14ac:dyDescent="0.2">
      <c r="A48" s="67" t="s">
        <v>106</v>
      </c>
      <c r="B48" s="60" t="s">
        <v>107</v>
      </c>
      <c r="C48" s="3" t="s">
        <v>102</v>
      </c>
      <c r="D48" s="67" t="s">
        <v>108</v>
      </c>
      <c r="E48" s="62"/>
      <c r="F48" s="63"/>
      <c r="G48" s="64"/>
      <c r="H48" s="64"/>
      <c r="I48" s="68">
        <v>25000</v>
      </c>
      <c r="J48" s="62">
        <f t="shared" si="8"/>
        <v>25000</v>
      </c>
    </row>
    <row r="49" spans="1:10" x14ac:dyDescent="0.2">
      <c r="A49" s="3" t="s">
        <v>109</v>
      </c>
      <c r="B49" s="3" t="s">
        <v>110</v>
      </c>
      <c r="C49" s="3" t="s">
        <v>102</v>
      </c>
      <c r="D49" s="65" t="s">
        <v>111</v>
      </c>
      <c r="E49" s="62">
        <v>0</v>
      </c>
      <c r="F49" s="63">
        <v>0</v>
      </c>
      <c r="G49" s="64">
        <f>ROUND(F49/134.2*144.3,-2)</f>
        <v>0</v>
      </c>
      <c r="H49" s="64">
        <f t="shared" ref="H49:H62" si="9">ROUND(G49/144.3*151.5,-2)</f>
        <v>0</v>
      </c>
      <c r="I49" s="22">
        <v>66550</v>
      </c>
      <c r="J49" s="62">
        <f t="shared" si="8"/>
        <v>66550</v>
      </c>
    </row>
    <row r="50" spans="1:10" x14ac:dyDescent="0.2">
      <c r="A50" s="3" t="s">
        <v>112</v>
      </c>
      <c r="B50" s="3" t="s">
        <v>113</v>
      </c>
      <c r="C50" s="3" t="s">
        <v>102</v>
      </c>
      <c r="D50" s="65" t="s">
        <v>114</v>
      </c>
      <c r="E50" s="62">
        <v>24300</v>
      </c>
      <c r="F50" s="63">
        <v>25410</v>
      </c>
      <c r="G50" s="64">
        <f>ROUND(F50/134.2*144.3,-2)</f>
        <v>27300</v>
      </c>
      <c r="H50" s="64">
        <f t="shared" si="9"/>
        <v>28700</v>
      </c>
      <c r="I50" s="22">
        <v>6050</v>
      </c>
      <c r="J50" s="62">
        <f t="shared" si="8"/>
        <v>34750</v>
      </c>
    </row>
    <row r="51" spans="1:10" x14ac:dyDescent="0.2">
      <c r="A51" s="3" t="s">
        <v>112</v>
      </c>
      <c r="B51" s="3" t="s">
        <v>113</v>
      </c>
      <c r="C51" s="3" t="s">
        <v>102</v>
      </c>
      <c r="D51" s="65" t="s">
        <v>115</v>
      </c>
      <c r="E51" s="62">
        <v>15300</v>
      </c>
      <c r="F51" s="63">
        <v>18150</v>
      </c>
      <c r="G51" s="64">
        <f>ROUND(F51/134.2*144.3,-2)</f>
        <v>19500</v>
      </c>
      <c r="H51" s="64">
        <f t="shared" si="9"/>
        <v>20500</v>
      </c>
      <c r="I51" s="22">
        <v>10890</v>
      </c>
      <c r="J51" s="62">
        <f t="shared" si="8"/>
        <v>31390</v>
      </c>
    </row>
    <row r="52" spans="1:10" x14ac:dyDescent="0.2">
      <c r="A52" s="69" t="s">
        <v>116</v>
      </c>
      <c r="B52" s="69" t="s">
        <v>117</v>
      </c>
      <c r="C52" s="69" t="s">
        <v>102</v>
      </c>
      <c r="D52" s="70" t="s">
        <v>9</v>
      </c>
      <c r="E52" s="71">
        <v>2790700</v>
      </c>
      <c r="F52" s="72">
        <v>3968800</v>
      </c>
      <c r="G52" s="73">
        <f>ROUND(F52/134.2*144.3,-2)</f>
        <v>4267500</v>
      </c>
      <c r="H52" s="73">
        <f t="shared" si="9"/>
        <v>4480400</v>
      </c>
      <c r="I52" s="74"/>
      <c r="J52" s="71">
        <f t="shared" si="8"/>
        <v>4480400</v>
      </c>
    </row>
    <row r="53" spans="1:10" x14ac:dyDescent="0.2">
      <c r="A53" s="3" t="s">
        <v>118</v>
      </c>
      <c r="B53" s="3" t="s">
        <v>117</v>
      </c>
      <c r="C53" s="3" t="s">
        <v>102</v>
      </c>
      <c r="D53" s="65" t="s">
        <v>119</v>
      </c>
      <c r="E53" s="62">
        <v>7747300</v>
      </c>
      <c r="F53" s="63">
        <v>7314450</v>
      </c>
      <c r="G53" s="64">
        <f>ROUND(F53/134.2*144.3,-2)</f>
        <v>7864900</v>
      </c>
      <c r="H53" s="64">
        <f t="shared" si="9"/>
        <v>8257300</v>
      </c>
      <c r="I53" s="22">
        <v>1906960</v>
      </c>
      <c r="J53" s="62">
        <f t="shared" si="8"/>
        <v>10164260</v>
      </c>
    </row>
    <row r="54" spans="1:10" x14ac:dyDescent="0.2">
      <c r="A54" s="3" t="s">
        <v>118</v>
      </c>
      <c r="B54" s="3" t="s">
        <v>117</v>
      </c>
      <c r="C54" s="3" t="s">
        <v>102</v>
      </c>
      <c r="D54" s="65" t="s">
        <v>120</v>
      </c>
      <c r="E54" s="62">
        <v>0</v>
      </c>
      <c r="F54" s="64">
        <v>0</v>
      </c>
      <c r="G54" s="64">
        <v>0</v>
      </c>
      <c r="H54" s="64">
        <f t="shared" si="9"/>
        <v>0</v>
      </c>
      <c r="I54" s="22">
        <v>46000</v>
      </c>
      <c r="J54" s="62">
        <f t="shared" si="8"/>
        <v>46000</v>
      </c>
    </row>
    <row r="55" spans="1:10" x14ac:dyDescent="0.2">
      <c r="A55" s="3" t="s">
        <v>121</v>
      </c>
      <c r="B55" s="3" t="s">
        <v>122</v>
      </c>
      <c r="C55" s="3" t="s">
        <v>102</v>
      </c>
      <c r="D55" s="65" t="s">
        <v>14</v>
      </c>
      <c r="E55" s="62">
        <v>1868600</v>
      </c>
      <c r="F55" s="63">
        <v>786500</v>
      </c>
      <c r="G55" s="64">
        <f>ROUND(F55/134.2*144.3,-2)</f>
        <v>845700</v>
      </c>
      <c r="H55" s="64">
        <f t="shared" si="9"/>
        <v>887900</v>
      </c>
      <c r="I55" s="22">
        <v>211750</v>
      </c>
      <c r="J55" s="62">
        <f t="shared" si="8"/>
        <v>1099650</v>
      </c>
    </row>
    <row r="56" spans="1:10" x14ac:dyDescent="0.2">
      <c r="A56" s="3" t="s">
        <v>123</v>
      </c>
      <c r="B56" s="3" t="s">
        <v>124</v>
      </c>
      <c r="C56" s="3" t="s">
        <v>102</v>
      </c>
      <c r="D56" s="65" t="s">
        <v>125</v>
      </c>
      <c r="E56" s="62">
        <v>728000</v>
      </c>
      <c r="F56" s="63">
        <v>762300</v>
      </c>
      <c r="G56" s="64">
        <f>ROUND(F56/134.2*144.3,-2)</f>
        <v>819700</v>
      </c>
      <c r="H56" s="64">
        <f t="shared" si="9"/>
        <v>860600</v>
      </c>
      <c r="I56" s="22"/>
      <c r="J56" s="62">
        <f t="shared" si="8"/>
        <v>860600</v>
      </c>
    </row>
    <row r="57" spans="1:10" x14ac:dyDescent="0.2">
      <c r="A57" s="75" t="s">
        <v>126</v>
      </c>
      <c r="B57" s="75" t="s">
        <v>127</v>
      </c>
      <c r="C57" s="14" t="s">
        <v>102</v>
      </c>
      <c r="D57" s="76" t="s">
        <v>128</v>
      </c>
      <c r="E57" s="77"/>
      <c r="F57" s="78"/>
      <c r="G57" s="79">
        <v>230000</v>
      </c>
      <c r="H57" s="64">
        <f t="shared" si="9"/>
        <v>241500</v>
      </c>
      <c r="I57" s="80"/>
      <c r="J57" s="62">
        <f t="shared" si="8"/>
        <v>241500</v>
      </c>
    </row>
    <row r="58" spans="1:10" x14ac:dyDescent="0.2">
      <c r="A58" s="14" t="s">
        <v>129</v>
      </c>
      <c r="B58" s="14" t="s">
        <v>127</v>
      </c>
      <c r="C58" s="14" t="s">
        <v>102</v>
      </c>
      <c r="D58" s="81" t="s">
        <v>128</v>
      </c>
      <c r="E58" s="18"/>
      <c r="F58" s="49"/>
      <c r="G58" s="26">
        <v>300000</v>
      </c>
      <c r="H58" s="64">
        <f t="shared" si="9"/>
        <v>315000</v>
      </c>
      <c r="I58" s="49"/>
      <c r="J58" s="62">
        <f t="shared" si="8"/>
        <v>315000</v>
      </c>
    </row>
    <row r="59" spans="1:10" x14ac:dyDescent="0.2">
      <c r="A59" s="14" t="s">
        <v>130</v>
      </c>
      <c r="B59" s="14" t="s">
        <v>127</v>
      </c>
      <c r="C59" s="14" t="s">
        <v>102</v>
      </c>
      <c r="D59" s="81" t="s">
        <v>128</v>
      </c>
      <c r="E59" s="18"/>
      <c r="F59" s="49"/>
      <c r="G59" s="26">
        <v>250000</v>
      </c>
      <c r="H59" s="64">
        <f t="shared" si="9"/>
        <v>262500</v>
      </c>
      <c r="I59" s="49"/>
      <c r="J59" s="62">
        <f t="shared" si="8"/>
        <v>262500</v>
      </c>
    </row>
    <row r="60" spans="1:10" x14ac:dyDescent="0.2">
      <c r="A60" s="14" t="s">
        <v>131</v>
      </c>
      <c r="B60" s="14" t="s">
        <v>127</v>
      </c>
      <c r="C60" s="14" t="s">
        <v>102</v>
      </c>
      <c r="D60" s="81" t="s">
        <v>128</v>
      </c>
      <c r="E60" s="18"/>
      <c r="F60" s="49"/>
      <c r="G60" s="26">
        <v>240000</v>
      </c>
      <c r="H60" s="64">
        <f t="shared" si="9"/>
        <v>252000</v>
      </c>
      <c r="I60" s="49"/>
      <c r="J60" s="62">
        <f t="shared" si="8"/>
        <v>252000</v>
      </c>
    </row>
    <row r="61" spans="1:10" x14ac:dyDescent="0.2">
      <c r="A61" s="14" t="s">
        <v>132</v>
      </c>
      <c r="B61" s="14" t="s">
        <v>127</v>
      </c>
      <c r="C61" s="14" t="s">
        <v>102</v>
      </c>
      <c r="D61" s="81" t="s">
        <v>128</v>
      </c>
      <c r="E61" s="18"/>
      <c r="F61" s="49"/>
      <c r="G61" s="26">
        <v>320000</v>
      </c>
      <c r="H61" s="64">
        <f t="shared" si="9"/>
        <v>336000</v>
      </c>
      <c r="I61" s="49"/>
      <c r="J61" s="62">
        <f t="shared" si="8"/>
        <v>336000</v>
      </c>
    </row>
    <row r="62" spans="1:10" x14ac:dyDescent="0.2">
      <c r="A62" s="17" t="s">
        <v>112</v>
      </c>
      <c r="B62" s="14"/>
      <c r="C62" s="14"/>
      <c r="D62" s="81" t="s">
        <v>133</v>
      </c>
      <c r="E62" s="18">
        <v>242600</v>
      </c>
      <c r="F62" s="49">
        <v>423500</v>
      </c>
      <c r="G62" s="26">
        <f>ROUND(F62/134.2*144.3,-2)</f>
        <v>455400</v>
      </c>
      <c r="H62" s="64">
        <f t="shared" si="9"/>
        <v>478100</v>
      </c>
      <c r="I62" s="49"/>
      <c r="J62" s="62">
        <f t="shared" si="8"/>
        <v>478100</v>
      </c>
    </row>
    <row r="63" spans="1:10" ht="13.5" thickBot="1" x14ac:dyDescent="0.25">
      <c r="A63" s="16"/>
      <c r="B63" s="16"/>
      <c r="C63" s="16"/>
      <c r="D63" s="82" t="s">
        <v>3</v>
      </c>
      <c r="E63" s="83">
        <v>17884500</v>
      </c>
      <c r="F63" s="83">
        <f>SUM(F41:F57)</f>
        <v>18493640</v>
      </c>
      <c r="G63" s="83">
        <f>SUM(G41:G62)</f>
        <v>21680800</v>
      </c>
      <c r="H63" s="83">
        <f>SUM(H41:H62)</f>
        <v>20010300</v>
      </c>
      <c r="I63" s="83">
        <f>SUM(I41:I62)</f>
        <v>3420820</v>
      </c>
      <c r="J63" s="83">
        <f>SUM(J41:J62)</f>
        <v>23431120</v>
      </c>
    </row>
    <row r="64" spans="1:10" ht="13.5" thickTop="1" x14ac:dyDescent="0.2">
      <c r="A64" s="16"/>
      <c r="B64" s="16"/>
      <c r="C64" s="16"/>
      <c r="D64" s="84"/>
      <c r="E64" s="85"/>
      <c r="F64" s="85"/>
      <c r="G64" s="85"/>
      <c r="H64" s="85"/>
      <c r="I64" s="85"/>
      <c r="J64" s="85"/>
    </row>
    <row r="65" spans="1:11" x14ac:dyDescent="0.2">
      <c r="A65" s="86" t="s">
        <v>2</v>
      </c>
      <c r="B65" s="87" t="s">
        <v>64</v>
      </c>
      <c r="C65" s="86" t="s">
        <v>4</v>
      </c>
      <c r="D65" s="88" t="s">
        <v>134</v>
      </c>
      <c r="E65" s="89"/>
      <c r="F65" s="89"/>
      <c r="G65" s="89"/>
      <c r="H65" s="87" t="s">
        <v>135</v>
      </c>
      <c r="I65" s="89" t="s">
        <v>1</v>
      </c>
      <c r="J65" s="89" t="s">
        <v>136</v>
      </c>
    </row>
    <row r="66" spans="1:11" x14ac:dyDescent="0.2">
      <c r="A66" s="3" t="s">
        <v>137</v>
      </c>
      <c r="B66" s="60" t="s">
        <v>107</v>
      </c>
      <c r="C66" s="3" t="s">
        <v>102</v>
      </c>
      <c r="D66" s="65" t="s">
        <v>138</v>
      </c>
      <c r="E66" s="62">
        <v>0</v>
      </c>
      <c r="F66" s="78"/>
      <c r="G66" s="63"/>
      <c r="H66" s="63"/>
      <c r="I66" s="90">
        <v>241460</v>
      </c>
      <c r="J66" s="62">
        <f t="shared" ref="J66:J72" si="10">H66+I66</f>
        <v>241460</v>
      </c>
    </row>
    <row r="67" spans="1:11" x14ac:dyDescent="0.2">
      <c r="A67" s="3" t="s">
        <v>139</v>
      </c>
      <c r="B67" s="3" t="s">
        <v>140</v>
      </c>
      <c r="C67" s="3" t="s">
        <v>102</v>
      </c>
      <c r="D67" s="65" t="s">
        <v>160</v>
      </c>
      <c r="E67" s="91">
        <v>4279000</v>
      </c>
      <c r="F67" s="18"/>
      <c r="G67" s="92">
        <f>ROUND(E67/134.2*144.3,-2)</f>
        <v>4601000</v>
      </c>
      <c r="H67" s="64">
        <f t="shared" ref="H67:H71" si="11">ROUND(G67/144.3*151.5,-2)</f>
        <v>4830600</v>
      </c>
      <c r="I67" s="90">
        <v>814330</v>
      </c>
      <c r="J67" s="62">
        <f t="shared" si="10"/>
        <v>5644930</v>
      </c>
      <c r="K67" t="s">
        <v>162</v>
      </c>
    </row>
    <row r="68" spans="1:11" x14ac:dyDescent="0.2">
      <c r="A68" s="3" t="s">
        <v>141</v>
      </c>
      <c r="B68" s="3" t="s">
        <v>140</v>
      </c>
      <c r="C68" s="3" t="s">
        <v>102</v>
      </c>
      <c r="D68" s="65" t="s">
        <v>142</v>
      </c>
      <c r="E68" s="91">
        <v>1161700</v>
      </c>
      <c r="F68" s="18"/>
      <c r="G68" s="92">
        <f t="shared" ref="G68:G71" si="12">ROUND(E68/134.2*144.3,-2)</f>
        <v>1249100</v>
      </c>
      <c r="H68" s="64">
        <f t="shared" si="11"/>
        <v>1311400</v>
      </c>
      <c r="I68" s="90">
        <v>96800</v>
      </c>
      <c r="J68" s="62">
        <f t="shared" si="10"/>
        <v>1408200</v>
      </c>
    </row>
    <row r="69" spans="1:11" x14ac:dyDescent="0.2">
      <c r="A69" s="3" t="s">
        <v>143</v>
      </c>
      <c r="B69" s="3" t="s">
        <v>144</v>
      </c>
      <c r="C69" s="3" t="s">
        <v>87</v>
      </c>
      <c r="D69" s="65" t="s">
        <v>145</v>
      </c>
      <c r="E69" s="91">
        <v>1135900</v>
      </c>
      <c r="F69" s="18"/>
      <c r="G69" s="92">
        <f t="shared" si="12"/>
        <v>1221400</v>
      </c>
      <c r="H69" s="64">
        <f t="shared" si="11"/>
        <v>1282300</v>
      </c>
      <c r="I69" s="90">
        <v>95590</v>
      </c>
      <c r="J69" s="62">
        <f t="shared" si="10"/>
        <v>1377890</v>
      </c>
      <c r="K69" t="s">
        <v>162</v>
      </c>
    </row>
    <row r="70" spans="1:11" x14ac:dyDescent="0.2">
      <c r="A70" s="12" t="s">
        <v>146</v>
      </c>
      <c r="B70" s="12" t="s">
        <v>147</v>
      </c>
      <c r="C70" s="12" t="s">
        <v>102</v>
      </c>
      <c r="D70" s="93" t="s">
        <v>148</v>
      </c>
      <c r="E70" s="91">
        <v>0</v>
      </c>
      <c r="F70" s="18"/>
      <c r="G70" s="92">
        <f t="shared" si="12"/>
        <v>0</v>
      </c>
      <c r="H70" s="64">
        <f t="shared" si="11"/>
        <v>0</v>
      </c>
      <c r="I70" s="94">
        <v>1148290</v>
      </c>
      <c r="J70" s="62">
        <f t="shared" si="10"/>
        <v>1148290</v>
      </c>
    </row>
    <row r="71" spans="1:11" x14ac:dyDescent="0.2">
      <c r="A71" s="17" t="s">
        <v>143</v>
      </c>
      <c r="B71" s="17" t="s">
        <v>144</v>
      </c>
      <c r="C71" s="17" t="s">
        <v>87</v>
      </c>
      <c r="D71" s="81" t="s">
        <v>149</v>
      </c>
      <c r="E71" s="91">
        <v>619600</v>
      </c>
      <c r="F71" s="18"/>
      <c r="G71" s="92">
        <f t="shared" si="12"/>
        <v>666200</v>
      </c>
      <c r="H71" s="64">
        <f t="shared" si="11"/>
        <v>699400</v>
      </c>
      <c r="I71" s="95">
        <v>25000</v>
      </c>
      <c r="J71" s="62">
        <f t="shared" si="10"/>
        <v>724400</v>
      </c>
    </row>
    <row r="72" spans="1:11" ht="25.5" x14ac:dyDescent="0.2">
      <c r="A72" s="96" t="s">
        <v>159</v>
      </c>
      <c r="B72" s="96" t="s">
        <v>150</v>
      </c>
      <c r="C72" s="3" t="s">
        <v>98</v>
      </c>
      <c r="D72" s="97" t="s">
        <v>151</v>
      </c>
      <c r="E72" s="98"/>
      <c r="F72" s="17"/>
      <c r="G72" s="99"/>
      <c r="H72" s="99"/>
      <c r="I72" s="95">
        <v>482790</v>
      </c>
      <c r="J72" s="62">
        <f t="shared" si="10"/>
        <v>482790</v>
      </c>
    </row>
    <row r="73" spans="1:11" ht="13.5" thickBot="1" x14ac:dyDescent="0.25">
      <c r="A73" s="16"/>
      <c r="B73" s="16"/>
      <c r="C73" s="16"/>
      <c r="D73" s="82" t="s">
        <v>152</v>
      </c>
      <c r="E73" s="100">
        <v>7196200</v>
      </c>
      <c r="F73" s="101">
        <f t="shared" ref="F73:J73" si="13">SUM(F66:F72)</f>
        <v>0</v>
      </c>
      <c r="G73" s="100">
        <f t="shared" si="13"/>
        <v>7737700</v>
      </c>
      <c r="H73" s="100">
        <f t="shared" si="13"/>
        <v>8123700</v>
      </c>
      <c r="I73" s="100">
        <f>SUM(I66:I72)</f>
        <v>2904260</v>
      </c>
      <c r="J73" s="100">
        <f t="shared" si="13"/>
        <v>11027960</v>
      </c>
    </row>
    <row r="74" spans="1:11" ht="13.5" thickTop="1" x14ac:dyDescent="0.2">
      <c r="A74" s="16"/>
      <c r="B74" s="16"/>
      <c r="C74" s="16"/>
      <c r="D74" s="84"/>
      <c r="E74" s="102"/>
      <c r="F74" s="102"/>
      <c r="G74" s="102"/>
      <c r="H74" s="102"/>
      <c r="I74" s="102"/>
      <c r="J74" s="102"/>
    </row>
    <row r="75" spans="1:11" ht="13.5" thickBot="1" x14ac:dyDescent="0.25">
      <c r="A75" s="16"/>
      <c r="B75" s="16"/>
      <c r="C75" s="16"/>
      <c r="D75" s="82" t="s">
        <v>153</v>
      </c>
      <c r="E75" s="102"/>
      <c r="F75" s="102"/>
      <c r="G75" s="102"/>
      <c r="H75" s="102">
        <f>H63+H73</f>
        <v>28134000</v>
      </c>
      <c r="I75" s="102">
        <f>I63+I73</f>
        <v>6325080</v>
      </c>
      <c r="J75" s="103">
        <f>J63+J73</f>
        <v>34459080</v>
      </c>
    </row>
    <row r="76" spans="1:11" ht="13.5" thickTop="1" x14ac:dyDescent="0.2">
      <c r="A76" s="16"/>
      <c r="B76" s="16"/>
      <c r="C76" s="16"/>
      <c r="D76" s="104"/>
      <c r="E76" s="102"/>
      <c r="F76" s="102"/>
      <c r="G76" s="102"/>
      <c r="H76" s="102"/>
      <c r="I76" s="102"/>
      <c r="J76" s="102"/>
    </row>
  </sheetData>
  <sheetProtection selectLockedCells="1" selectUnlockedCells="1"/>
  <sortState ref="A6:P27">
    <sortCondition ref="A6:A27"/>
  </sortState>
  <phoneticPr fontId="7" type="noConversion"/>
  <pageMargins left="0.74803149606299213" right="0.74803149606299213" top="1.7716535433070868" bottom="0.98425196850393704" header="0.51181102362204722" footer="0.51181102362204722"/>
  <pageSetup paperSize="9" scale="52" firstPageNumber="0" orientation="portrait" r:id="rId1"/>
  <headerFooter>
    <oddFooter>&amp;L&amp;8&amp;F &amp;C&amp;8&amp;P&amp;R&amp;8&amp;D</oddFooter>
  </headerFooter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Flens, Peter</cp:lastModifiedBy>
  <cp:lastPrinted>2021-10-14T08:09:07Z</cp:lastPrinted>
  <dcterms:created xsi:type="dcterms:W3CDTF">2014-05-02T09:20:59Z</dcterms:created>
  <dcterms:modified xsi:type="dcterms:W3CDTF">2021-10-14T09:26:24Z</dcterms:modified>
</cp:coreProperties>
</file>