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08"/>
  <workbookPr filterPrivacy="1" codeName="ThisWorkbook" autoCompressPictures="0"/>
  <xr:revisionPtr revIDLastSave="0" documentId="13_ncr:1_{84243AB9-E702-6545-B341-FC60DA50EFF6}" xr6:coauthVersionLast="47" xr6:coauthVersionMax="47" xr10:uidLastSave="{00000000-0000-0000-0000-000000000000}"/>
  <bookViews>
    <workbookView xWindow="28800" yWindow="520" windowWidth="38420" windowHeight="19620" activeTab="5" xr2:uid="{00000000-000D-0000-FFFF-FFFF00000000}"/>
  </bookViews>
  <sheets>
    <sheet name="Beoordelen open vragen" sheetId="6" r:id="rId1"/>
    <sheet name="Beoordelaar 1" sheetId="7" r:id="rId2"/>
    <sheet name="Beoordelaar 2" sheetId="15" r:id="rId3"/>
    <sheet name="Beoordelaar 3" sheetId="16" r:id="rId4"/>
    <sheet name="Beoordelaar 4" sheetId="17" r:id="rId5"/>
    <sheet name="Consensus" sheetId="9" r:id="rId6"/>
    <sheet name="Eindscores" sheetId="18" r:id="rId7"/>
  </sheets>
  <definedNames>
    <definedName name="SCORE">'Beoordelen open vragen'!$A$17:$A$22</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63" i="9" l="1"/>
  <c r="G63" i="9"/>
  <c r="D63" i="9"/>
  <c r="J57" i="9"/>
  <c r="G57" i="9"/>
  <c r="D57" i="9"/>
  <c r="J61" i="9"/>
  <c r="J60" i="9"/>
  <c r="J59" i="9"/>
  <c r="J58" i="9"/>
  <c r="G61" i="9"/>
  <c r="G60" i="9"/>
  <c r="G59" i="9"/>
  <c r="G58" i="9"/>
  <c r="D61" i="9"/>
  <c r="D60" i="9"/>
  <c r="D59" i="9"/>
  <c r="J55" i="9"/>
  <c r="J54" i="9"/>
  <c r="J53" i="9"/>
  <c r="J52" i="9"/>
  <c r="G55" i="9"/>
  <c r="G54" i="9"/>
  <c r="G53" i="9"/>
  <c r="G52" i="9"/>
  <c r="D55" i="9"/>
  <c r="D54" i="9"/>
  <c r="D53" i="9"/>
  <c r="D52" i="9"/>
  <c r="A52" i="9"/>
  <c r="J51" i="9"/>
  <c r="G51" i="9"/>
  <c r="D51" i="9"/>
  <c r="J49" i="9"/>
  <c r="J48" i="9"/>
  <c r="J47" i="9"/>
  <c r="J46" i="9"/>
  <c r="G49" i="9"/>
  <c r="G48" i="9"/>
  <c r="G47" i="9"/>
  <c r="G46" i="9"/>
  <c r="D49" i="9"/>
  <c r="D48" i="9"/>
  <c r="D47" i="9"/>
  <c r="D46" i="9"/>
  <c r="J45" i="9"/>
  <c r="G45" i="9"/>
  <c r="D45" i="9"/>
  <c r="J43" i="9"/>
  <c r="J42" i="9"/>
  <c r="J41" i="9"/>
  <c r="J40" i="9"/>
  <c r="G43" i="9"/>
  <c r="G42" i="9"/>
  <c r="G41" i="9"/>
  <c r="G40" i="9"/>
  <c r="D43" i="9"/>
  <c r="D42" i="9"/>
  <c r="D41" i="9"/>
  <c r="D40" i="9"/>
  <c r="J39" i="9"/>
  <c r="G39" i="9"/>
  <c r="D39" i="9"/>
  <c r="J33" i="9"/>
  <c r="G33" i="9"/>
  <c r="D33" i="9"/>
  <c r="J26" i="9"/>
  <c r="G26" i="9"/>
  <c r="D26" i="9"/>
  <c r="J20" i="9"/>
  <c r="G20" i="9"/>
  <c r="D20" i="9"/>
  <c r="J14" i="9"/>
  <c r="J65" i="9" s="1"/>
  <c r="G3" i="18" s="1"/>
  <c r="G5" i="18" s="1"/>
  <c r="G9" i="18" s="1"/>
  <c r="G14" i="9"/>
  <c r="D14" i="9"/>
  <c r="J8" i="9"/>
  <c r="G8" i="9"/>
  <c r="D8" i="9"/>
  <c r="J37" i="9"/>
  <c r="J36" i="9"/>
  <c r="J35" i="9"/>
  <c r="J34" i="9"/>
  <c r="G37" i="9"/>
  <c r="G36" i="9"/>
  <c r="G35" i="9"/>
  <c r="G34" i="9"/>
  <c r="D37" i="9"/>
  <c r="D36" i="9"/>
  <c r="D35" i="9"/>
  <c r="D34" i="9"/>
  <c r="J31" i="9"/>
  <c r="J30" i="9"/>
  <c r="J29" i="9"/>
  <c r="J28" i="9"/>
  <c r="G31" i="9"/>
  <c r="G30" i="9"/>
  <c r="G29" i="9"/>
  <c r="G28" i="9"/>
  <c r="D31" i="9"/>
  <c r="D30" i="9"/>
  <c r="D29" i="9"/>
  <c r="D28" i="9"/>
  <c r="A46" i="9"/>
  <c r="A40" i="9"/>
  <c r="A34" i="9"/>
  <c r="A28" i="9"/>
  <c r="A22" i="17"/>
  <c r="A21" i="17"/>
  <c r="A20" i="17"/>
  <c r="A19" i="17"/>
  <c r="A18" i="17"/>
  <c r="A16" i="17"/>
  <c r="A14" i="17"/>
  <c r="A12" i="17"/>
  <c r="A11" i="17"/>
  <c r="A10" i="17"/>
  <c r="A9" i="17"/>
  <c r="A8" i="17"/>
  <c r="A7" i="17"/>
  <c r="A6" i="17"/>
  <c r="A5" i="17"/>
  <c r="A4" i="17"/>
  <c r="A3" i="17"/>
  <c r="A22" i="16"/>
  <c r="A21" i="16"/>
  <c r="A20" i="16"/>
  <c r="A19" i="16"/>
  <c r="A18" i="16"/>
  <c r="A16" i="16"/>
  <c r="A14" i="16"/>
  <c r="A12" i="16"/>
  <c r="A11" i="16"/>
  <c r="A10" i="16"/>
  <c r="A9" i="16"/>
  <c r="A8" i="16"/>
  <c r="A7" i="16"/>
  <c r="A6" i="16"/>
  <c r="A5" i="16"/>
  <c r="A4" i="16"/>
  <c r="A3" i="16"/>
  <c r="A22" i="15"/>
  <c r="A21" i="15"/>
  <c r="A20" i="15"/>
  <c r="A19" i="15"/>
  <c r="A18" i="15"/>
  <c r="A16" i="15"/>
  <c r="A14" i="15"/>
  <c r="A12" i="15"/>
  <c r="A11" i="15"/>
  <c r="A10" i="15"/>
  <c r="A9" i="15"/>
  <c r="A8" i="15"/>
  <c r="A7" i="15"/>
  <c r="A6" i="15"/>
  <c r="A5" i="15"/>
  <c r="A4" i="15"/>
  <c r="A3" i="15"/>
  <c r="A18" i="7"/>
  <c r="A16" i="7"/>
  <c r="A14" i="7"/>
  <c r="A12" i="7"/>
  <c r="A19" i="7"/>
  <c r="A20" i="7"/>
  <c r="A22" i="7"/>
  <c r="A21" i="7"/>
  <c r="A11" i="7"/>
  <c r="A10" i="7"/>
  <c r="A9" i="7"/>
  <c r="A8" i="7"/>
  <c r="A7" i="7"/>
  <c r="A5" i="7"/>
  <c r="A3" i="7"/>
  <c r="A6" i="7"/>
  <c r="A4" i="7"/>
  <c r="A58" i="9"/>
  <c r="A27" i="9"/>
  <c r="A21" i="9"/>
  <c r="A15" i="9"/>
  <c r="A9" i="9"/>
  <c r="A3" i="9"/>
  <c r="G2" i="18"/>
  <c r="E2" i="18"/>
  <c r="C2" i="18"/>
  <c r="D2" i="9"/>
  <c r="J2" i="9"/>
  <c r="G2" i="9"/>
  <c r="G3" i="9"/>
  <c r="G4" i="9"/>
  <c r="G5" i="9"/>
  <c r="G6" i="9"/>
  <c r="G9" i="9"/>
  <c r="G10" i="9"/>
  <c r="G11" i="9"/>
  <c r="G12" i="9"/>
  <c r="G15" i="9"/>
  <c r="G16" i="9"/>
  <c r="G17" i="9"/>
  <c r="G18" i="9"/>
  <c r="G21" i="9"/>
  <c r="G22" i="9"/>
  <c r="G23" i="9"/>
  <c r="G24" i="9"/>
  <c r="J24" i="9"/>
  <c r="J23" i="9"/>
  <c r="J18" i="9"/>
  <c r="J17" i="9"/>
  <c r="J12" i="9"/>
  <c r="J11" i="9"/>
  <c r="J6" i="9"/>
  <c r="J5" i="9"/>
  <c r="D24" i="9"/>
  <c r="D23" i="9"/>
  <c r="D18" i="9"/>
  <c r="D17" i="9"/>
  <c r="D12" i="9"/>
  <c r="D11" i="9"/>
  <c r="D6" i="9"/>
  <c r="D5" i="9"/>
  <c r="J10" i="9"/>
  <c r="D10" i="9"/>
  <c r="J4" i="9"/>
  <c r="D4" i="9"/>
  <c r="D58" i="9"/>
  <c r="D21" i="9"/>
  <c r="D15" i="9"/>
  <c r="J9" i="9"/>
  <c r="D9" i="9"/>
  <c r="J3" i="9"/>
  <c r="D3" i="9"/>
  <c r="J22" i="9"/>
  <c r="J16" i="9"/>
  <c r="D22" i="9"/>
  <c r="D16" i="9"/>
  <c r="J15" i="9"/>
  <c r="J21" i="9"/>
  <c r="G65" i="9" l="1"/>
  <c r="E3" i="18" s="1"/>
  <c r="E5" i="18" s="1"/>
  <c r="E9" i="18" s="1"/>
  <c r="D65" i="9"/>
  <c r="C3" i="18" s="1"/>
  <c r="C5" i="18" s="1"/>
  <c r="C9" i="18" s="1"/>
</calcChain>
</file>

<file path=xl/sharedStrings.xml><?xml version="1.0" encoding="utf-8"?>
<sst xmlns="http://schemas.openxmlformats.org/spreadsheetml/2006/main" count="458" uniqueCount="65">
  <si>
    <t>&lt;MOTIVATIE&gt;</t>
  </si>
  <si>
    <t>&lt;NAAM INSCHRIJVER&gt;</t>
  </si>
  <si>
    <t>Consensus</t>
  </si>
  <si>
    <t>Onvoldoende</t>
  </si>
  <si>
    <t>Matig</t>
  </si>
  <si>
    <t>Voldoende</t>
  </si>
  <si>
    <t>Goed</t>
  </si>
  <si>
    <t>Uitmuntend</t>
  </si>
  <si>
    <t>Beoordelaar 1</t>
  </si>
  <si>
    <t>Beoordelaar 2</t>
  </si>
  <si>
    <t>Beoordelaar 3</t>
  </si>
  <si>
    <t>Totaal behaalde waarde open vragen:</t>
  </si>
  <si>
    <t>Score:</t>
  </si>
  <si>
    <t>Om de kwaliteit en toegevoegde waarde van de inschrijver(s) te kunnen beoordelen dient inschrijver haar kwaliteit aan te tonen en meerwaarde uit te werken conform onderstaande open vragen.</t>
  </si>
  <si>
    <t>KO</t>
  </si>
  <si>
    <t>Beoordelaar 4</t>
  </si>
  <si>
    <t>MOTIVATIE CONSENSUS</t>
  </si>
  <si>
    <t>Totaalwaardes</t>
  </si>
  <si>
    <t>Open vraag</t>
  </si>
  <si>
    <t>Totaalwaarde criterium kwaliteit</t>
  </si>
  <si>
    <t>Onderdeel</t>
  </si>
  <si>
    <t>Totaal behaalde waarde criterium kwaliteit:</t>
  </si>
  <si>
    <t>Totaal behaalde waarde criterium prijs:</t>
  </si>
  <si>
    <t>FICTIEVE EINDWAARDE (prijs -/- kwaliteit):</t>
  </si>
  <si>
    <t>Open vragen</t>
  </si>
  <si>
    <t>&lt;&lt;motivatie CONSENSUS&gt;&gt;</t>
  </si>
  <si>
    <t xml:space="preserve">Dit onderdeel kent dus GEEN eigen beoordelingskader, maar kan leiden tot een aanpassing van een beoordeling van de beantwoording van de open vragen. </t>
  </si>
  <si>
    <t>7.1.1</t>
  </si>
  <si>
    <t>7.1.3</t>
  </si>
  <si>
    <t>7.1.4</t>
  </si>
  <si>
    <t>7.1.5</t>
  </si>
  <si>
    <t>7.1.6</t>
  </si>
  <si>
    <t>Scores en motivaties</t>
  </si>
  <si>
    <t>7.1.2</t>
  </si>
  <si>
    <t>7.1 Open vragen + toelichting</t>
  </si>
  <si>
    <t>7.1.1 PLAN VAN AANPAK EN NIVEAU DIENSTVERLENING (MAX. 6 A4)</t>
  </si>
  <si>
    <t>7.1.2 GOEDE SAMENWERKING, VISIE OP PARTNERSCHAP (MAX. 4 A4)</t>
  </si>
  <si>
    <t xml:space="preserve">Inschrijver dient te beschrijven op maximaal 4 A4 op welke wijze zij invulling geeft aan een goede samenwerking met de opdrachtgever en welke visie zij heeft op een zakelijk partnerschap. Inschrijver beschrijft minimaal:
a.	op welke wijze inschrijver een invulling geeft aan een proactieve houding in relatie tot beheer door de opdrachtnemer en de eigen regiefunctie van de opdrachtgever;
b.	op welke wijze inschrijver een invulling geeft aan het geven van gevraagde en ongevraagde adviezen;
c.	op welke wijze (hoe, wanneer en hoe vaak) organiseert inschrijver een toetsing van de klanttevredenheid en welke acties daarna ingezet worden;
d.	welke inzichten er (per locatie/ afdeling etc.) in de managementinformatie wordt gegeven? Inschrijver dient bij haar inschrijving een voorbeeld rapportage in van maximaal 10 extra pagina’s A4 waarbij de layout ‘vrij’ is maar overeen komt met de rapportages na een gunning;
e.	welke middelen/ tools inschrijver hierbij gebruikt (screenshots toe te voegen in de schriftelijke beantwoording) en middels een “live” demonstratie waarbij de gebruikersvriendelijkheid van de tool inzichtelijk wordt tijdens de persoonlijke toelichting zoals beschreven in dit document (hoofdstuk 7.2);
f.	hoe krijgt opdrachtgever inzicht in relevante ICT-vraagstukken van haar eigen medewerkers waaronder de frequentie en aard van de vragen;
g.	op welke wijze inschrijver invulling geeft aan transparantie over de grenzen van haar eigen kennis en vaardigheden;
h.	welke toegevoegde waarde inschrijver biedt voor medewerkers van Avalex bovenop het gevraagde in deze aanbesteding;
i.	inschrijver voegt aanvullend (maximaal 1 A4 extra) een communicatiematrix toe waarbij een invulling is gegeven aan de communicatie op alle niveaus bij opdrachtgever en opdrachtnemer inclusief 24/7 escalatieplan. </t>
  </si>
  <si>
    <t>7.1.3 INLEVING IN ORGANISATIE AVALEX (MAX. 2 A4)</t>
  </si>
  <si>
    <t xml:space="preserve">Inschrijver beschrijft op maximaal 2 A4 op welke wijze inschrijving en dienstverlening in haar dienstverlening rekening houdt met de samenstelling van de organisatie van Avalex waarbij zijn inzoomt op;
-	mate van digitale geletterdheid van een uitvoeringsorganisatie;
-	ontbreken van een eigen ICT servicedesk;
-	op welke wijze (kwalitatief en kwantitatief) inschrijver de zichtbaarheid verhoogd voor zowel de binnendienst- als buitendienstmedewerkers van opdrachtgever teneinde zo laagdrempelig mogelijk haar diensten exploiteert. </t>
  </si>
  <si>
    <t>7.1.4 AANVRAGEN VANUIT AVALEX AAN DE HELPDESK VAN INSCHRIJVER (MAX. 3 A4)</t>
  </si>
  <si>
    <t>Beoordelaar 1: &lt;&lt;&gt;&gt;</t>
  </si>
  <si>
    <t>Beoordelaar 3: &lt;&lt;&gt;&gt;</t>
  </si>
  <si>
    <t>Beoordelaar 4: &lt;&lt;&gt;&gt;</t>
  </si>
  <si>
    <t>7.1.5 SLA INCIDENTEN EN SLA HERSTELTIJDEN (Formulier D)</t>
  </si>
  <si>
    <t>7.1.6 INFORMATIEBEVEILIGING (MAX. 2 A4)</t>
  </si>
  <si>
    <t>7.1.7 MILIEU, DUURZAAMHEID EN SROI (MAX. 1 A4)</t>
  </si>
  <si>
    <t>7.1.7</t>
  </si>
  <si>
    <t>Zware incidenten</t>
  </si>
  <si>
    <t>Minder zware incidenten</t>
  </si>
  <si>
    <t>Kleine problemen</t>
  </si>
  <si>
    <t>Standaard wijzigingen</t>
  </si>
  <si>
    <t>Adequate fysieke vervanging op locatie opdrachtgever</t>
  </si>
  <si>
    <t>7.1	 Schriftelijke beantwoording open vragen</t>
  </si>
  <si>
    <t>Zie hieronder</t>
  </si>
  <si>
    <t>7.2	 Persoonlijke toelichting beantwoording van de schriftelijk ingediende open vragen</t>
  </si>
  <si>
    <t>Beoordelaar 2: &lt;&lt;&gt;&gt;</t>
  </si>
  <si>
    <t>N.V.T.</t>
  </si>
  <si>
    <t>Formulier D - Invulformulier open vraag 7.1.5 (hersteltijden)</t>
  </si>
  <si>
    <t>Inschrijver beschrijft op maximaal 6 A4 (toe te voegen via TenderNed) haar plan van aanpak zodat een snel en kwalitatief een goede overname van het beheer kan plaatsvinden. De zittende partij dient in haar beantwoording er van uit te gaan dat er sprake is van een geheel nieuwe dienstverlening. Inschrijver beschrijft daarbij minimaal:
a.	Op basis van de huidige blauwdruk (zie bijlage 11) een roadmap voor de komende drie jaar (technisch en het niveau dienstverlening) bestaande uit 
- een beschrijving van een visie van inschrijver en strategische keuzes;
- aangevuld met een globale technische beschrijving;
- een overzicht van alle in te zetten componenten;
-  en de te leveren diensten.
b.	welke risico’s ziet inschrijver en welke beheersmaatregelen stel inschrijver voor;
c.	welk niveau medewerker inschrijver plaatst op locatie van de opdrachtgever en hoe inschrijver borgt dat deze medewerker kennis heeft van deze aanbesteding en het aangeboden niveau dienstverlening van inschrijver;
d.	op welke wijze geeft inschrijver invulling aan de ontwikkeling van deze medewerker (c) en binding aan zowel opdrachtgever als de eigen werkgever;
e.	op welke wijze inschrijver de kennis van de gevraagde dienstverlening borgt en vastlegt zodat bij uitval/ verlof van medewerkers of beëindiging van de overeenkomst er teruggevallen kan worden;
f.	hoe zij de transitie van de huidige dienstverlener naar de nieuwe dienstverlener ziet kijkend naar data, licenties, huidige en toekomstig beheer en backup’s;
g.	wat verwacht inschrijver van opdrachtgever (uitgedrukt in functies, rollen en uren per periode) en van de zittende dienstverlener;
h.	hoe ziet inschrijver de communicatie gedurende de transitie? geef dit vorm in een communicatiematrix voor de organisatie van de opdrachtgever;
i.	hoe ziet inschrijver de communicatie gedurende de transitie? geef dit vorm in een communicatiematrix voor de samenwerking met derden (betrokken leveranciers).</t>
  </si>
  <si>
    <t>Inschrijver dient te beschrijven op maximaal 3 A4 op welke wijze de servicemeldingen vanuit de opdrachtgever door de helpdesk van de inschrijver verwerkt worden en beschrijft daarbij minimaal;
a.	een procesbeschrijving op welke wijze de opdrachtgever een melding kan plaatsen;
b.	op welke wijze opvolging plaatsvindt; 
c.	op welke wijze bewaking plaatsvindt; 
d.	op welke wijze statusupdates plaatsvinden en op welke wijze een servicemelding opgelost is?;
e.	Op welke wijze wordt aan opdrachtnemer realtime inzicht verschaft in openstaande meldingen (voorbeeld van dashboard) bestaande uit soorten meldingen en verbeteringen (acteren op herhaalde meldingen);
f.	Op welke wijze wordt gerapporteerd over de meldingen per periode [maand/jaar] (inschrijver verstrekt een voorbeeld van rapport, maximaal 4 A4);
g.	op welke wijze wordt op repeterende meldingen geacteerd om verdere herhaling te voorkomen?</t>
  </si>
  <si>
    <r>
      <t>Van inschrijver wordt gevraagd een SLA in te dienen zoals zij de dienstverlening gaat inrichten. Inschrijver dient te beschrijven wat zij kwalitatief verstaat onder de verschillende incidenten en welke maximale oplostijd zij daarvoor biedt. Inschrijver vult op ‘</t>
    </r>
    <r>
      <rPr>
        <b/>
        <sz val="10"/>
        <color theme="1"/>
        <rFont val="Verdana"/>
        <family val="2"/>
      </rPr>
      <t>bijlage D invulformulier open vraag 7.1.5’</t>
    </r>
    <r>
      <rPr>
        <sz val="10"/>
        <color theme="1"/>
        <rFont val="Verdana"/>
        <family val="2"/>
      </rPr>
      <t xml:space="preserve"> (en voegt deze toe aan haar inschrijving) de antwoorden in waaruit de score volgt die in bijlage 7 staat beschreven, zie ook tabel.</t>
    </r>
  </si>
  <si>
    <t xml:space="preserve">Inschrijver dient te beschrijven op maximaal 2 A4 op welke wijze zij invulling geeft aan informatiebeveiliging (security) voor Avalex en beschrijft daarbij minimaal:
-	welke partnerstatus zij heeft voor Microsoft licenties;
-	op welke wijze zij invulling geeft aan ISO 27001;
-	op welke wijze zij de AVG borgt.
</t>
  </si>
  <si>
    <t>Inschrijver beschrijft op maximaal 1 A4 op welke wijze zij bijdraagt aan een beter milieu en duurzaamheid en geeft antwoord op de volgende vragen;
-	op welke wijze geeft zij invulling aan duurzaamheid in de keuzes die zij maakt in het uitvoeren van de in deze aanbesteding gevraagde diensten en gebruik van datacentra;
-	op welke wijze inschrijver duurzaamheid in de eigen bedrijfsvoering laat terugkomen kijkend naar fossiele brandstoffen, energieconsumptie en afvalverwerking;
-	in welke mate inschrijver CO2 neutraal werkt, haar bedrijfsvoering heeft ingericht en op welke wijze zij dit toepast in de dienstverlening;
-	op welke wijze inschrijver invulling geeft aan SROI waaronder het enthousiasmeren en mogelijk inzetten van medewerkers binnen haar organisatie die een achterstand hebben op de arbeidsmarkt.</t>
  </si>
  <si>
    <t>Zie bijlage 10 en bijlage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</si>
</sst>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164" formatCode="&quot;€&quot;\ #,##0.00_-;&quot;€&quot;\ #,##0.00\-"/>
    <numFmt numFmtId="165" formatCode="&quot;€&quot;\ #,##0_-"/>
    <numFmt numFmtId="166" formatCode="&quot;€&quot;\ #,##0.00"/>
    <numFmt numFmtId="167" formatCode="&quot;€&quot;\ #,##0.0000"/>
  </numFmts>
  <fonts count="21" x14ac:knownFonts="1">
    <font>
      <sz val="11"/>
      <color theme="1"/>
      <name val="Calibri"/>
      <family val="2"/>
      <scheme val="minor"/>
    </font>
    <font>
      <sz val="10"/>
      <color theme="1"/>
      <name val="Verdana"/>
      <family val="2"/>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8"/>
      <name val="Verdana"/>
      <family val="2"/>
    </font>
    <font>
      <b/>
      <sz val="11"/>
      <color theme="0"/>
      <name val="Verdana"/>
      <family val="2"/>
    </font>
    <font>
      <sz val="10"/>
      <color rgb="FF000000"/>
      <name val="Verdana"/>
      <family val="2"/>
    </font>
    <font>
      <b/>
      <sz val="10"/>
      <color rgb="FFFF0000"/>
      <name val="Verdana"/>
      <family val="2"/>
    </font>
    <font>
      <sz val="12"/>
      <color rgb="FF454545"/>
      <name val="Helvetica Neue"/>
      <family val="2"/>
    </font>
    <font>
      <i/>
      <sz val="10"/>
      <color theme="1"/>
      <name val="Verdana"/>
      <family val="2"/>
    </font>
    <font>
      <sz val="11"/>
      <color theme="1"/>
      <name val="Calibri"/>
      <family val="2"/>
      <scheme val="minor"/>
    </font>
    <font>
      <b/>
      <sz val="10"/>
      <color theme="6" tint="-0.499984740745262"/>
      <name val="Verdana"/>
      <family val="2"/>
    </font>
    <font>
      <b/>
      <sz val="10"/>
      <color theme="0"/>
      <name val="Verdana"/>
      <family val="2"/>
    </font>
    <font>
      <b/>
      <sz val="9"/>
      <color theme="0"/>
      <name val="Verdana"/>
      <family val="2"/>
    </font>
    <font>
      <b/>
      <sz val="8"/>
      <color theme="0"/>
      <name val="Verdana"/>
      <family val="2"/>
    </font>
    <font>
      <b/>
      <sz val="18"/>
      <color theme="0"/>
      <name val="Verdana"/>
      <family val="2"/>
    </font>
  </fonts>
  <fills count="1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theme="4" tint="0.59999389629810485"/>
        <bgColor indexed="64"/>
      </patternFill>
    </fill>
    <fill>
      <patternFill patternType="solid">
        <fgColor theme="3" tint="-0.249977111117893"/>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theme="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rgb="FF000000"/>
      </top>
      <bottom style="thin">
        <color rgb="FF000000"/>
      </bottom>
      <diagonal/>
    </border>
    <border>
      <left/>
      <right/>
      <top style="thin">
        <color auto="1"/>
      </top>
      <bottom/>
      <diagonal/>
    </border>
  </borders>
  <cellStyleXfs count="58">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44" fontId="15" fillId="0" borderId="0" applyFont="0" applyFill="0" applyBorder="0" applyAlignment="0" applyProtection="0"/>
  </cellStyleXfs>
  <cellXfs count="133">
    <xf numFmtId="0" fontId="0" fillId="0" borderId="0" xfId="0"/>
    <xf numFmtId="0" fontId="0" fillId="0" borderId="0" xfId="0" applyAlignment="1">
      <alignment wrapText="1"/>
    </xf>
    <xf numFmtId="0" fontId="2" fillId="0" borderId="0" xfId="0" applyFont="1" applyAlignment="1" applyProtection="1"/>
    <xf numFmtId="0" fontId="3" fillId="0" borderId="0" xfId="0" applyFont="1" applyProtection="1"/>
    <xf numFmtId="165" fontId="3" fillId="0" borderId="0" xfId="0" applyNumberFormat="1" applyFont="1" applyAlignment="1" applyProtection="1">
      <alignment horizontal="center"/>
    </xf>
    <xf numFmtId="0" fontId="3" fillId="2" borderId="0" xfId="0" applyFont="1" applyFill="1" applyProtection="1"/>
    <xf numFmtId="0" fontId="4" fillId="2" borderId="8" xfId="0" applyFont="1" applyFill="1" applyBorder="1" applyAlignment="1" applyProtection="1">
      <alignment horizontal="left" vertical="center" indent="1"/>
    </xf>
    <xf numFmtId="0" fontId="3" fillId="2" borderId="8" xfId="0" applyFont="1" applyFill="1" applyBorder="1" applyAlignment="1" applyProtection="1">
      <alignment horizontal="left" vertical="center" wrapText="1" indent="1"/>
    </xf>
    <xf numFmtId="0" fontId="3" fillId="2" borderId="8" xfId="0" applyFont="1" applyFill="1" applyBorder="1" applyAlignment="1" applyProtection="1"/>
    <xf numFmtId="0" fontId="8" fillId="0" borderId="0" xfId="0" applyFont="1"/>
    <xf numFmtId="0" fontId="5" fillId="2" borderId="8" xfId="0" applyFont="1" applyFill="1" applyBorder="1" applyAlignment="1" applyProtection="1">
      <alignment horizontal="left" vertical="center" indent="1"/>
    </xf>
    <xf numFmtId="0" fontId="9" fillId="2" borderId="8" xfId="0" applyFont="1" applyFill="1" applyBorder="1" applyAlignment="1" applyProtection="1">
      <alignment horizontal="center" vertical="center" wrapText="1"/>
    </xf>
    <xf numFmtId="164" fontId="3" fillId="2" borderId="8" xfId="0" applyNumberFormat="1" applyFont="1" applyFill="1" applyBorder="1" applyAlignment="1" applyProtection="1">
      <alignment horizontal="center" vertical="center" wrapText="1"/>
    </xf>
    <xf numFmtId="0" fontId="0" fillId="0" borderId="0" xfId="0" applyProtection="1"/>
    <xf numFmtId="0" fontId="5" fillId="2" borderId="8" xfId="0" applyFont="1" applyFill="1" applyBorder="1" applyAlignment="1">
      <alignment horizontal="left" vertical="center" indent="1"/>
    </xf>
    <xf numFmtId="0" fontId="2" fillId="0" borderId="7" xfId="0" applyFont="1" applyFill="1" applyBorder="1" applyAlignment="1">
      <alignment vertical="center"/>
    </xf>
    <xf numFmtId="164" fontId="3" fillId="0" borderId="8" xfId="0" applyNumberFormat="1" applyFont="1" applyFill="1" applyBorder="1" applyAlignment="1" applyProtection="1">
      <alignment horizontal="center" vertical="center" wrapText="1"/>
    </xf>
    <xf numFmtId="0" fontId="9" fillId="0" borderId="8" xfId="0" applyFont="1" applyFill="1" applyBorder="1" applyAlignment="1" applyProtection="1">
      <alignment horizontal="center" vertical="center" wrapText="1"/>
    </xf>
    <xf numFmtId="0" fontId="0" fillId="0" borderId="0" xfId="0" applyFill="1"/>
    <xf numFmtId="0" fontId="2" fillId="0" borderId="0" xfId="0" applyFont="1" applyFill="1" applyBorder="1" applyAlignment="1">
      <alignment vertical="center"/>
    </xf>
    <xf numFmtId="0" fontId="10" fillId="0" borderId="0" xfId="0" applyFont="1" applyFill="1" applyBorder="1" applyAlignment="1">
      <alignment horizontal="right" vertical="center" wrapText="1"/>
    </xf>
    <xf numFmtId="0" fontId="9" fillId="0" borderId="0" xfId="0" applyFont="1" applyFill="1" applyBorder="1" applyAlignment="1" applyProtection="1">
      <alignment horizontal="center" vertical="center" wrapText="1"/>
    </xf>
    <xf numFmtId="0" fontId="0" fillId="0" borderId="0" xfId="0" applyFill="1" applyBorder="1"/>
    <xf numFmtId="0" fontId="0" fillId="0" borderId="0" xfId="0" applyBorder="1" applyProtection="1"/>
    <xf numFmtId="0" fontId="0" fillId="0" borderId="0" xfId="0" applyFill="1" applyBorder="1" applyProtection="1"/>
    <xf numFmtId="0" fontId="0" fillId="0" borderId="0" xfId="0" applyAlignment="1">
      <alignment horizontal="left"/>
    </xf>
    <xf numFmtId="0" fontId="13" fillId="0" borderId="0" xfId="0" applyFont="1"/>
    <xf numFmtId="164" fontId="4" fillId="2" borderId="8" xfId="0" applyNumberFormat="1" applyFont="1" applyFill="1" applyBorder="1" applyAlignment="1" applyProtection="1">
      <alignment horizontal="center" vertical="center" wrapText="1"/>
    </xf>
    <xf numFmtId="164" fontId="4" fillId="0" borderId="8" xfId="0" applyNumberFormat="1" applyFont="1" applyFill="1" applyBorder="1" applyAlignment="1" applyProtection="1">
      <alignment horizontal="center" vertical="center" wrapText="1"/>
    </xf>
    <xf numFmtId="0" fontId="5" fillId="0" borderId="8" xfId="0" applyFont="1" applyFill="1" applyBorder="1" applyAlignment="1">
      <alignment horizontal="left" vertical="center" indent="1"/>
    </xf>
    <xf numFmtId="0" fontId="5" fillId="0" borderId="8" xfId="0" applyFont="1" applyFill="1" applyBorder="1" applyAlignment="1">
      <alignment horizontal="left" vertical="center"/>
    </xf>
    <xf numFmtId="167" fontId="5" fillId="0" borderId="8" xfId="0" applyNumberFormat="1" applyFont="1" applyFill="1" applyBorder="1" applyAlignment="1">
      <alignment horizontal="left" vertical="center"/>
    </xf>
    <xf numFmtId="0" fontId="17" fillId="4" borderId="1" xfId="0" applyFont="1" applyFill="1" applyBorder="1" applyAlignment="1">
      <alignment vertical="center" wrapText="1"/>
    </xf>
    <xf numFmtId="0" fontId="17" fillId="4" borderId="13" xfId="0" applyFont="1" applyFill="1" applyBorder="1" applyAlignment="1">
      <alignment vertical="center" wrapText="1"/>
    </xf>
    <xf numFmtId="0" fontId="3" fillId="5" borderId="14" xfId="0" applyFont="1" applyFill="1" applyBorder="1" applyAlignment="1">
      <alignment horizontal="justify" vertical="center" wrapText="1"/>
    </xf>
    <xf numFmtId="166" fontId="11" fillId="5" borderId="1" xfId="57" applyNumberFormat="1" applyFont="1" applyFill="1" applyBorder="1" applyAlignment="1">
      <alignment horizontal="left" vertical="center" wrapText="1"/>
    </xf>
    <xf numFmtId="0" fontId="11" fillId="5" borderId="14" xfId="0" applyFont="1" applyFill="1" applyBorder="1" applyAlignment="1">
      <alignment horizontal="justify" vertical="center" wrapText="1"/>
    </xf>
    <xf numFmtId="166" fontId="12" fillId="5" borderId="1" xfId="0" applyNumberFormat="1" applyFont="1" applyFill="1" applyBorder="1" applyAlignment="1">
      <alignment horizontal="left" vertical="center" wrapText="1"/>
    </xf>
    <xf numFmtId="0" fontId="12" fillId="5" borderId="1" xfId="0" applyFont="1" applyFill="1" applyBorder="1" applyAlignment="1">
      <alignment horizontal="left" vertical="center" wrapText="1"/>
    </xf>
    <xf numFmtId="0" fontId="5" fillId="4" borderId="1" xfId="0" applyFont="1" applyFill="1" applyBorder="1" applyAlignment="1" applyProtection="1">
      <alignment horizontal="left" vertical="center" indent="1"/>
      <protection locked="0"/>
    </xf>
    <xf numFmtId="0" fontId="5" fillId="6" borderId="1" xfId="0" applyFont="1" applyFill="1" applyBorder="1" applyAlignment="1" applyProtection="1">
      <alignment horizontal="left" vertical="center" indent="1"/>
    </xf>
    <xf numFmtId="0" fontId="17" fillId="8" borderId="13" xfId="0" applyFont="1" applyFill="1" applyBorder="1" applyAlignment="1" applyProtection="1">
      <alignment vertical="center" wrapText="1"/>
    </xf>
    <xf numFmtId="0" fontId="3" fillId="5" borderId="12" xfId="0" applyFont="1" applyFill="1" applyBorder="1" applyAlignment="1" applyProtection="1">
      <alignment vertical="center" wrapText="1"/>
    </xf>
    <xf numFmtId="0" fontId="3" fillId="5" borderId="7" xfId="0" applyFont="1" applyFill="1" applyBorder="1" applyAlignment="1" applyProtection="1">
      <alignment vertical="center" wrapText="1"/>
    </xf>
    <xf numFmtId="0" fontId="3" fillId="4" borderId="2" xfId="0" applyFont="1" applyFill="1" applyBorder="1" applyAlignment="1" applyProtection="1"/>
    <xf numFmtId="0" fontId="3" fillId="4" borderId="4" xfId="0" applyFont="1" applyFill="1" applyBorder="1" applyAlignment="1" applyProtection="1"/>
    <xf numFmtId="0" fontId="3" fillId="4" borderId="3" xfId="0" applyFont="1" applyFill="1" applyBorder="1" applyAlignment="1" applyProtection="1"/>
    <xf numFmtId="164" fontId="17" fillId="7" borderId="2" xfId="0" applyNumberFormat="1" applyFont="1" applyFill="1" applyBorder="1" applyAlignment="1">
      <alignment horizontal="center" vertical="center"/>
    </xf>
    <xf numFmtId="164" fontId="17" fillId="7" borderId="3" xfId="0" applyNumberFormat="1" applyFont="1" applyFill="1" applyBorder="1" applyAlignment="1">
      <alignment horizontal="center" vertical="center"/>
    </xf>
    <xf numFmtId="0" fontId="18" fillId="7" borderId="9" xfId="0" applyFont="1" applyFill="1" applyBorder="1" applyAlignment="1" applyProtection="1">
      <alignment horizontal="center" vertical="center"/>
    </xf>
    <xf numFmtId="0" fontId="18" fillId="7" borderId="1" xfId="0" applyFont="1" applyFill="1" applyBorder="1" applyAlignment="1" applyProtection="1">
      <alignment horizontal="center" vertical="center"/>
    </xf>
    <xf numFmtId="0" fontId="18" fillId="7" borderId="7" xfId="0" applyFont="1" applyFill="1" applyBorder="1" applyAlignment="1" applyProtection="1">
      <alignment horizontal="center" vertical="center"/>
    </xf>
    <xf numFmtId="0" fontId="3" fillId="10" borderId="1" xfId="0" applyFont="1" applyFill="1" applyBorder="1" applyAlignment="1">
      <alignment horizontal="center" vertical="center"/>
    </xf>
    <xf numFmtId="0" fontId="19" fillId="8" borderId="2" xfId="0" applyFont="1" applyFill="1" applyBorder="1" applyAlignment="1" applyProtection="1">
      <alignment horizontal="center" vertical="center" wrapText="1"/>
    </xf>
    <xf numFmtId="0" fontId="9" fillId="9" borderId="2" xfId="0" applyFont="1" applyFill="1" applyBorder="1" applyAlignment="1" applyProtection="1">
      <alignment horizontal="center" vertical="center" wrapText="1"/>
      <protection locked="0"/>
    </xf>
    <xf numFmtId="164" fontId="3" fillId="3" borderId="1" xfId="0" applyNumberFormat="1" applyFont="1" applyFill="1" applyBorder="1" applyAlignment="1">
      <alignment horizontal="center" vertical="center" wrapText="1"/>
    </xf>
    <xf numFmtId="164" fontId="3" fillId="3" borderId="2" xfId="0" applyNumberFormat="1" applyFont="1" applyFill="1" applyBorder="1" applyAlignment="1">
      <alignment horizontal="center" vertical="center" wrapText="1"/>
    </xf>
    <xf numFmtId="164" fontId="3" fillId="3" borderId="12" xfId="0" applyNumberFormat="1" applyFont="1" applyFill="1" applyBorder="1" applyAlignment="1">
      <alignment horizontal="center" vertical="center" wrapText="1"/>
    </xf>
    <xf numFmtId="0" fontId="5" fillId="4" borderId="2" xfId="0" applyFont="1" applyFill="1" applyBorder="1" applyAlignment="1">
      <alignment vertical="center"/>
    </xf>
    <xf numFmtId="0" fontId="5" fillId="4" borderId="3" xfId="0" applyFont="1" applyFill="1" applyBorder="1" applyAlignment="1">
      <alignment vertical="center"/>
    </xf>
    <xf numFmtId="0" fontId="5" fillId="8" borderId="1" xfId="0" applyFont="1" applyFill="1" applyBorder="1" applyAlignment="1">
      <alignment horizontal="left" vertical="center"/>
    </xf>
    <xf numFmtId="0" fontId="5" fillId="8" borderId="1" xfId="0" applyFont="1" applyFill="1" applyBorder="1" applyAlignment="1">
      <alignment horizontal="center" vertical="center"/>
    </xf>
    <xf numFmtId="0" fontId="5" fillId="8" borderId="1" xfId="0" applyFont="1" applyFill="1" applyBorder="1" applyAlignment="1">
      <alignment horizontal="right" vertical="center"/>
    </xf>
    <xf numFmtId="166" fontId="5" fillId="8" borderId="1" xfId="0" applyNumberFormat="1" applyFont="1" applyFill="1" applyBorder="1" applyAlignment="1">
      <alignment horizontal="center" vertical="center"/>
    </xf>
    <xf numFmtId="166" fontId="5" fillId="8" borderId="1" xfId="0" applyNumberFormat="1" applyFont="1" applyFill="1" applyBorder="1" applyAlignment="1" applyProtection="1">
      <alignment horizontal="center" vertical="center"/>
      <protection locked="0"/>
    </xf>
    <xf numFmtId="0" fontId="20" fillId="7" borderId="1" xfId="0" applyFont="1" applyFill="1" applyBorder="1" applyAlignment="1">
      <alignment horizontal="center" vertical="center"/>
    </xf>
    <xf numFmtId="167" fontId="5" fillId="7" borderId="1" xfId="0" applyNumberFormat="1" applyFont="1" applyFill="1" applyBorder="1" applyAlignment="1">
      <alignment horizontal="center" vertical="center"/>
    </xf>
    <xf numFmtId="0" fontId="2" fillId="3" borderId="1" xfId="0" applyFont="1" applyFill="1" applyBorder="1" applyAlignment="1">
      <alignment vertical="center" wrapText="1"/>
    </xf>
    <xf numFmtId="166" fontId="2" fillId="3" borderId="13" xfId="0" applyNumberFormat="1" applyFont="1" applyFill="1" applyBorder="1" applyAlignment="1">
      <alignment horizontal="center" vertical="center" wrapText="1"/>
    </xf>
    <xf numFmtId="0" fontId="3" fillId="5" borderId="1" xfId="0" applyFont="1" applyFill="1" applyBorder="1" applyAlignment="1" applyProtection="1">
      <alignment vertical="center" wrapText="1"/>
    </xf>
    <xf numFmtId="0" fontId="3" fillId="5" borderId="13" xfId="0" applyFont="1" applyFill="1" applyBorder="1" applyAlignment="1" applyProtection="1">
      <alignment vertical="center" wrapText="1"/>
    </xf>
    <xf numFmtId="0" fontId="3" fillId="0" borderId="7" xfId="0" applyFont="1" applyFill="1" applyBorder="1" applyAlignment="1">
      <alignment horizontal="justify" vertical="center" wrapText="1"/>
    </xf>
    <xf numFmtId="166" fontId="12" fillId="0" borderId="4" xfId="0" applyNumberFormat="1"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7" fillId="4" borderId="6" xfId="0" applyFont="1" applyFill="1" applyBorder="1" applyAlignment="1">
      <alignment vertical="center" wrapText="1"/>
    </xf>
    <xf numFmtId="0" fontId="12" fillId="0" borderId="15" xfId="0" applyFont="1" applyFill="1" applyBorder="1" applyAlignment="1">
      <alignment horizontal="left" vertical="center" wrapText="1"/>
    </xf>
    <xf numFmtId="166" fontId="1" fillId="5" borderId="1" xfId="0" applyNumberFormat="1" applyFont="1" applyFill="1" applyBorder="1" applyAlignment="1">
      <alignment horizontal="left" vertical="center" wrapText="1"/>
    </xf>
    <xf numFmtId="0" fontId="1" fillId="0" borderId="6" xfId="0" applyFont="1" applyFill="1" applyBorder="1" applyAlignment="1">
      <alignment horizontal="justify" vertical="center" wrapText="1"/>
    </xf>
    <xf numFmtId="166" fontId="1" fillId="0" borderId="15" xfId="0" applyNumberFormat="1" applyFont="1" applyFill="1" applyBorder="1" applyAlignment="1">
      <alignment horizontal="left" vertical="center" wrapText="1"/>
    </xf>
    <xf numFmtId="164" fontId="3" fillId="11" borderId="1" xfId="0" applyNumberFormat="1" applyFont="1" applyFill="1" applyBorder="1" applyAlignment="1">
      <alignment horizontal="center" vertical="center" wrapText="1"/>
    </xf>
    <xf numFmtId="166" fontId="2" fillId="3" borderId="1" xfId="57" applyNumberFormat="1" applyFont="1" applyFill="1" applyBorder="1" applyAlignment="1">
      <alignment horizontal="center" vertical="center" wrapText="1"/>
    </xf>
    <xf numFmtId="164" fontId="14" fillId="11" borderId="1" xfId="0" applyNumberFormat="1" applyFont="1" applyFill="1" applyBorder="1" applyAlignment="1" applyProtection="1">
      <alignment horizontal="center" vertical="center" wrapText="1"/>
    </xf>
    <xf numFmtId="0" fontId="17" fillId="6"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6" fillId="7" borderId="1" xfId="0" applyFont="1" applyFill="1" applyBorder="1" applyAlignment="1">
      <alignment horizontal="center" vertical="center"/>
    </xf>
    <xf numFmtId="0" fontId="5" fillId="7" borderId="1" xfId="0" applyFont="1" applyFill="1" applyBorder="1" applyAlignment="1">
      <alignment horizontal="left" vertical="center"/>
    </xf>
    <xf numFmtId="0" fontId="4" fillId="5"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4" fillId="5" borderId="7" xfId="0" applyFont="1" applyFill="1" applyBorder="1" applyAlignment="1">
      <alignment horizontal="left" vertical="center" wrapText="1"/>
    </xf>
    <xf numFmtId="0" fontId="4" fillId="5" borderId="0" xfId="0" applyFont="1" applyFill="1" applyBorder="1" applyAlignment="1">
      <alignment horizontal="left" vertical="center" wrapText="1"/>
    </xf>
    <xf numFmtId="0" fontId="5" fillId="4" borderId="7" xfId="0" applyFont="1" applyFill="1" applyBorder="1" applyAlignment="1">
      <alignment horizontal="center" vertical="center"/>
    </xf>
    <xf numFmtId="0" fontId="5" fillId="4" borderId="0" xfId="0" applyFont="1" applyFill="1" applyBorder="1" applyAlignment="1">
      <alignment horizontal="center" vertical="center"/>
    </xf>
    <xf numFmtId="0" fontId="17" fillId="4"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17" fillId="6" borderId="9" xfId="0" applyFont="1" applyFill="1" applyBorder="1" applyAlignment="1">
      <alignment horizontal="center" vertical="center" wrapText="1"/>
    </xf>
    <xf numFmtId="0" fontId="17" fillId="6" borderId="10" xfId="0" applyFont="1" applyFill="1" applyBorder="1" applyAlignment="1">
      <alignment horizontal="center" vertical="center" wrapText="1"/>
    </xf>
    <xf numFmtId="166" fontId="11" fillId="5" borderId="13" xfId="57" applyNumberFormat="1" applyFont="1" applyFill="1" applyBorder="1" applyAlignment="1">
      <alignment horizontal="center" vertical="center" wrapText="1"/>
    </xf>
    <xf numFmtId="166" fontId="11" fillId="5" borderId="8" xfId="57" applyNumberFormat="1" applyFont="1" applyFill="1" applyBorder="1" applyAlignment="1">
      <alignment horizontal="center" vertical="center" wrapText="1"/>
    </xf>
    <xf numFmtId="166" fontId="11" fillId="5" borderId="12" xfId="57" applyNumberFormat="1" applyFont="1" applyFill="1" applyBorder="1" applyAlignment="1">
      <alignment horizontal="center" vertical="center" wrapText="1"/>
    </xf>
    <xf numFmtId="165" fontId="17" fillId="8" borderId="2" xfId="0" applyNumberFormat="1" applyFont="1" applyFill="1" applyBorder="1" applyAlignment="1" applyProtection="1">
      <alignment horizontal="center" vertical="center"/>
      <protection locked="0"/>
    </xf>
    <xf numFmtId="165" fontId="17" fillId="8" borderId="3" xfId="0" applyNumberFormat="1" applyFont="1" applyFill="1" applyBorder="1" applyAlignment="1" applyProtection="1">
      <alignment horizontal="center" vertical="center"/>
      <protection locked="0"/>
    </xf>
    <xf numFmtId="165" fontId="4" fillId="3" borderId="4" xfId="0" applyNumberFormat="1" applyFont="1" applyFill="1" applyBorder="1" applyAlignment="1" applyProtection="1">
      <alignment horizontal="center" vertical="center" wrapText="1"/>
      <protection locked="0"/>
    </xf>
    <xf numFmtId="165" fontId="4" fillId="3" borderId="3"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wrapText="1"/>
      <protection locked="0"/>
    </xf>
    <xf numFmtId="165" fontId="4" fillId="3" borderId="10" xfId="0" applyNumberFormat="1" applyFont="1" applyFill="1" applyBorder="1" applyAlignment="1" applyProtection="1">
      <alignment horizontal="center" vertical="center" wrapText="1"/>
      <protection locked="0"/>
    </xf>
    <xf numFmtId="165" fontId="4" fillId="3" borderId="5" xfId="0" applyNumberFormat="1" applyFont="1" applyFill="1" applyBorder="1" applyAlignment="1" applyProtection="1">
      <alignment horizontal="center" vertical="center" wrapText="1"/>
      <protection locked="0"/>
    </xf>
    <xf numFmtId="165" fontId="5" fillId="4" borderId="2" xfId="0" applyNumberFormat="1" applyFont="1" applyFill="1" applyBorder="1" applyAlignment="1" applyProtection="1">
      <alignment horizontal="center" vertical="center"/>
      <protection locked="0"/>
    </xf>
    <xf numFmtId="165" fontId="5" fillId="4" borderId="3" xfId="0" applyNumberFormat="1" applyFont="1" applyFill="1" applyBorder="1" applyAlignment="1" applyProtection="1">
      <alignment horizontal="center" vertical="center"/>
      <protection locked="0"/>
    </xf>
    <xf numFmtId="165" fontId="17" fillId="6" borderId="2" xfId="0" applyNumberFormat="1" applyFont="1" applyFill="1" applyBorder="1" applyAlignment="1" applyProtection="1">
      <alignment horizontal="center" vertical="center"/>
    </xf>
    <xf numFmtId="165" fontId="17" fillId="6" borderId="3" xfId="0" applyNumberFormat="1" applyFont="1" applyFill="1" applyBorder="1" applyAlignment="1" applyProtection="1">
      <alignment horizontal="center" vertical="center"/>
    </xf>
    <xf numFmtId="164" fontId="14" fillId="3" borderId="1" xfId="0" applyNumberFormat="1" applyFont="1" applyFill="1" applyBorder="1" applyAlignment="1" applyProtection="1">
      <alignment horizontal="center" vertical="center" wrapText="1"/>
      <protection locked="0"/>
    </xf>
    <xf numFmtId="0" fontId="10" fillId="4" borderId="7" xfId="0" applyFont="1" applyFill="1" applyBorder="1" applyAlignment="1">
      <alignment horizontal="right" vertical="center" wrapText="1"/>
    </xf>
    <xf numFmtId="0" fontId="10" fillId="4" borderId="5" xfId="0" applyFont="1" applyFill="1" applyBorder="1" applyAlignment="1">
      <alignment horizontal="right" vertical="center" wrapText="1"/>
    </xf>
    <xf numFmtId="0" fontId="5" fillId="7" borderId="2" xfId="0" applyFont="1" applyFill="1" applyBorder="1" applyAlignment="1">
      <alignment horizontal="right" vertical="center" wrapText="1"/>
    </xf>
    <xf numFmtId="0" fontId="5" fillId="7" borderId="3" xfId="0" applyFont="1" applyFill="1" applyBorder="1" applyAlignment="1">
      <alignment horizontal="right" vertical="center" wrapText="1"/>
    </xf>
    <xf numFmtId="0" fontId="10" fillId="8" borderId="6" xfId="0" applyFont="1" applyFill="1" applyBorder="1" applyAlignment="1">
      <alignment horizontal="right" vertical="center" wrapText="1"/>
    </xf>
    <xf numFmtId="0" fontId="10" fillId="8" borderId="11" xfId="0" applyFont="1" applyFill="1" applyBorder="1" applyAlignment="1">
      <alignment horizontal="right" vertical="center" wrapText="1"/>
    </xf>
    <xf numFmtId="0" fontId="4" fillId="10" borderId="6" xfId="0" applyFont="1" applyFill="1" applyBorder="1" applyAlignment="1">
      <alignment horizontal="left" vertical="center" wrapText="1"/>
    </xf>
    <xf numFmtId="0" fontId="4" fillId="10" borderId="7" xfId="0" applyFont="1" applyFill="1" applyBorder="1" applyAlignment="1">
      <alignment horizontal="left" vertical="center" wrapText="1"/>
    </xf>
    <xf numFmtId="0" fontId="4" fillId="10" borderId="1" xfId="0" applyFont="1" applyFill="1" applyBorder="1" applyAlignment="1">
      <alignment horizontal="left" vertical="center" wrapText="1"/>
    </xf>
    <xf numFmtId="164" fontId="14" fillId="3" borderId="13" xfId="0" applyNumberFormat="1" applyFont="1" applyFill="1" applyBorder="1" applyAlignment="1" applyProtection="1">
      <alignment horizontal="center" vertical="center" wrapText="1"/>
      <protection locked="0"/>
    </xf>
    <xf numFmtId="164" fontId="14" fillId="3" borderId="8" xfId="0" applyNumberFormat="1" applyFont="1" applyFill="1" applyBorder="1" applyAlignment="1" applyProtection="1">
      <alignment horizontal="center" vertical="center" wrapText="1"/>
      <protection locked="0"/>
    </xf>
    <xf numFmtId="164" fontId="14" fillId="3" borderId="12" xfId="0" applyNumberFormat="1" applyFont="1" applyFill="1" applyBorder="1" applyAlignment="1" applyProtection="1">
      <alignment horizontal="center" vertical="center" wrapText="1"/>
      <protection locked="0"/>
    </xf>
    <xf numFmtId="0" fontId="10" fillId="4" borderId="9" xfId="0" applyFont="1" applyFill="1" applyBorder="1" applyAlignment="1">
      <alignment horizontal="right" vertical="center" wrapText="1"/>
    </xf>
    <xf numFmtId="0" fontId="5" fillId="4" borderId="2" xfId="0" applyFont="1" applyFill="1" applyBorder="1" applyAlignment="1">
      <alignment horizontal="left" vertical="center"/>
    </xf>
    <xf numFmtId="0" fontId="5" fillId="4" borderId="3" xfId="0" applyFont="1" applyFill="1" applyBorder="1" applyAlignment="1">
      <alignment horizontal="left"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10" fillId="7" borderId="2" xfId="0" applyFont="1" applyFill="1" applyBorder="1" applyAlignment="1">
      <alignment horizontal="left" vertical="center"/>
    </xf>
    <xf numFmtId="0" fontId="10" fillId="7" borderId="3" xfId="0" applyFont="1" applyFill="1" applyBorder="1" applyAlignment="1">
      <alignment horizontal="left" vertical="center"/>
    </xf>
  </cellXfs>
  <cellStyles count="58">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 name="Valuta" xfId="57" builtinId="4"/>
  </cellStyles>
  <dxfs count="0"/>
  <tableStyles count="0" defaultTableStyle="TableStyleMedium2" defaultPivotStyle="PivotStyleMedium9"/>
  <colors>
    <mruColors>
      <color rgb="FFFF9A02"/>
      <color rgb="FFFFCC99"/>
      <color rgb="FFFDE9D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I33"/>
  <sheetViews>
    <sheetView showGridLines="0" topLeftCell="A16" zoomScaleNormal="100" workbookViewId="0">
      <selection activeCell="P17" sqref="P17"/>
    </sheetView>
  </sheetViews>
  <sheetFormatPr baseColWidth="10" defaultColWidth="8.83203125" defaultRowHeight="15" x14ac:dyDescent="0.2"/>
  <cols>
    <col min="1" max="1" width="45.83203125" customWidth="1"/>
    <col min="2" max="5" width="13.83203125" customWidth="1"/>
    <col min="6" max="6" width="14.6640625" customWidth="1"/>
    <col min="7" max="8" width="13.83203125" customWidth="1"/>
    <col min="9" max="9" width="14.83203125" customWidth="1"/>
  </cols>
  <sheetData>
    <row r="1" spans="1:9" s="25" customFormat="1" ht="30" customHeight="1" x14ac:dyDescent="0.2">
      <c r="A1" s="92" t="s">
        <v>53</v>
      </c>
      <c r="B1" s="93"/>
      <c r="C1" s="93"/>
      <c r="D1" s="93"/>
      <c r="E1" s="93"/>
      <c r="F1" s="93"/>
      <c r="G1" s="93"/>
      <c r="H1" s="93"/>
      <c r="I1" s="93"/>
    </row>
    <row r="2" spans="1:9" s="1" customFormat="1" ht="40" customHeight="1" x14ac:dyDescent="0.2">
      <c r="A2" s="90" t="s">
        <v>13</v>
      </c>
      <c r="B2" s="91"/>
      <c r="C2" s="91"/>
      <c r="D2" s="91"/>
      <c r="E2" s="91"/>
      <c r="F2" s="91"/>
      <c r="G2" s="91"/>
      <c r="H2" s="91"/>
      <c r="I2" s="91"/>
    </row>
    <row r="3" spans="1:9" s="1" customFormat="1" ht="30" customHeight="1" x14ac:dyDescent="0.2">
      <c r="A3" s="96" t="s">
        <v>35</v>
      </c>
      <c r="B3" s="97"/>
      <c r="C3" s="97"/>
      <c r="D3" s="97"/>
      <c r="E3" s="97"/>
      <c r="F3" s="97"/>
      <c r="G3" s="97"/>
      <c r="H3" s="97"/>
      <c r="I3" s="97"/>
    </row>
    <row r="4" spans="1:9" s="1" customFormat="1" ht="279" customHeight="1" x14ac:dyDescent="0.2">
      <c r="A4" s="84" t="s">
        <v>59</v>
      </c>
      <c r="B4" s="95"/>
      <c r="C4" s="95"/>
      <c r="D4" s="95"/>
      <c r="E4" s="95"/>
      <c r="F4" s="95"/>
      <c r="G4" s="95"/>
      <c r="H4" s="95"/>
      <c r="I4" s="95"/>
    </row>
    <row r="5" spans="1:9" s="1" customFormat="1" ht="30" customHeight="1" x14ac:dyDescent="0.2">
      <c r="A5" s="83" t="s">
        <v>36</v>
      </c>
      <c r="B5" s="83"/>
      <c r="C5" s="83"/>
      <c r="D5" s="83"/>
      <c r="E5" s="83"/>
      <c r="F5" s="83"/>
      <c r="G5" s="83"/>
      <c r="H5" s="83"/>
      <c r="I5" s="83"/>
    </row>
    <row r="6" spans="1:9" s="1" customFormat="1" ht="255" customHeight="1" x14ac:dyDescent="0.2">
      <c r="A6" s="84" t="s">
        <v>37</v>
      </c>
      <c r="B6" s="95"/>
      <c r="C6" s="95"/>
      <c r="D6" s="95"/>
      <c r="E6" s="95"/>
      <c r="F6" s="95"/>
      <c r="G6" s="95"/>
      <c r="H6" s="95"/>
      <c r="I6" s="95"/>
    </row>
    <row r="7" spans="1:9" s="1" customFormat="1" ht="30" customHeight="1" x14ac:dyDescent="0.2">
      <c r="A7" s="83" t="s">
        <v>38</v>
      </c>
      <c r="B7" s="83"/>
      <c r="C7" s="83"/>
      <c r="D7" s="83"/>
      <c r="E7" s="83"/>
      <c r="F7" s="83"/>
      <c r="G7" s="83"/>
      <c r="H7" s="83"/>
      <c r="I7" s="83"/>
    </row>
    <row r="8" spans="1:9" ht="123" customHeight="1" x14ac:dyDescent="0.2">
      <c r="A8" s="84" t="s">
        <v>39</v>
      </c>
      <c r="B8" s="95"/>
      <c r="C8" s="95"/>
      <c r="D8" s="95"/>
      <c r="E8" s="95"/>
      <c r="F8" s="95"/>
      <c r="G8" s="95"/>
      <c r="H8" s="95"/>
      <c r="I8" s="95"/>
    </row>
    <row r="9" spans="1:9" s="1" customFormat="1" ht="30" customHeight="1" x14ac:dyDescent="0.2">
      <c r="A9" s="83" t="s">
        <v>40</v>
      </c>
      <c r="B9" s="83"/>
      <c r="C9" s="83"/>
      <c r="D9" s="83"/>
      <c r="E9" s="83"/>
      <c r="F9" s="83"/>
      <c r="G9" s="83"/>
      <c r="H9" s="83"/>
      <c r="I9" s="83"/>
    </row>
    <row r="10" spans="1:9" s="1" customFormat="1" ht="175" customHeight="1" x14ac:dyDescent="0.2">
      <c r="A10" s="84" t="s">
        <v>60</v>
      </c>
      <c r="B10" s="95"/>
      <c r="C10" s="95"/>
      <c r="D10" s="95"/>
      <c r="E10" s="95"/>
      <c r="F10" s="95"/>
      <c r="G10" s="95"/>
      <c r="H10" s="95"/>
      <c r="I10" s="95"/>
    </row>
    <row r="11" spans="1:9" s="1" customFormat="1" ht="30" customHeight="1" x14ac:dyDescent="0.2">
      <c r="A11" s="83" t="s">
        <v>44</v>
      </c>
      <c r="B11" s="83"/>
      <c r="C11" s="83"/>
      <c r="D11" s="83"/>
      <c r="E11" s="83"/>
      <c r="F11" s="83"/>
      <c r="G11" s="83"/>
      <c r="H11" s="83"/>
      <c r="I11" s="83"/>
    </row>
    <row r="12" spans="1:9" ht="86" customHeight="1" x14ac:dyDescent="0.2">
      <c r="A12" s="84" t="s">
        <v>61</v>
      </c>
      <c r="B12" s="84"/>
      <c r="C12" s="84"/>
      <c r="D12" s="84"/>
      <c r="E12" s="84"/>
      <c r="F12" s="84"/>
      <c r="G12" s="84"/>
      <c r="H12" s="84"/>
      <c r="I12" s="84"/>
    </row>
    <row r="13" spans="1:9" s="1" customFormat="1" ht="30" customHeight="1" x14ac:dyDescent="0.2">
      <c r="A13" s="83" t="s">
        <v>45</v>
      </c>
      <c r="B13" s="83"/>
      <c r="C13" s="83"/>
      <c r="D13" s="83"/>
      <c r="E13" s="83"/>
      <c r="F13" s="83"/>
      <c r="G13" s="83"/>
      <c r="H13" s="83"/>
      <c r="I13" s="83"/>
    </row>
    <row r="14" spans="1:9" ht="120" customHeight="1" x14ac:dyDescent="0.2">
      <c r="A14" s="84" t="s">
        <v>62</v>
      </c>
      <c r="B14" s="84"/>
      <c r="C14" s="84"/>
      <c r="D14" s="84"/>
      <c r="E14" s="84"/>
      <c r="F14" s="84"/>
      <c r="G14" s="84"/>
      <c r="H14" s="84"/>
      <c r="I14" s="84"/>
    </row>
    <row r="15" spans="1:9" s="1" customFormat="1" ht="30" customHeight="1" x14ac:dyDescent="0.2">
      <c r="A15" s="83" t="s">
        <v>46</v>
      </c>
      <c r="B15" s="83"/>
      <c r="C15" s="83"/>
      <c r="D15" s="83"/>
      <c r="E15" s="83"/>
      <c r="F15" s="83"/>
      <c r="G15" s="83"/>
      <c r="H15" s="83"/>
      <c r="I15" s="83"/>
    </row>
    <row r="16" spans="1:9" s="25" customFormat="1" ht="159" customHeight="1" x14ac:dyDescent="0.2">
      <c r="A16" s="84" t="s">
        <v>63</v>
      </c>
      <c r="B16" s="95"/>
      <c r="C16" s="95"/>
      <c r="D16" s="95"/>
      <c r="E16" s="95"/>
      <c r="F16" s="95"/>
      <c r="G16" s="95"/>
      <c r="H16" s="95"/>
      <c r="I16" s="95"/>
    </row>
    <row r="17" spans="1:9" ht="25" customHeight="1" x14ac:dyDescent="0.2">
      <c r="A17" s="32" t="s">
        <v>12</v>
      </c>
      <c r="B17" s="33" t="s">
        <v>27</v>
      </c>
      <c r="C17" s="33" t="s">
        <v>33</v>
      </c>
      <c r="D17" s="33" t="s">
        <v>28</v>
      </c>
      <c r="E17" s="33" t="s">
        <v>29</v>
      </c>
      <c r="F17" s="33" t="s">
        <v>30</v>
      </c>
      <c r="G17" s="33" t="s">
        <v>30</v>
      </c>
      <c r="H17" s="33" t="s">
        <v>31</v>
      </c>
      <c r="I17" s="33" t="s">
        <v>47</v>
      </c>
    </row>
    <row r="18" spans="1:9" ht="20" customHeight="1" x14ac:dyDescent="0.2">
      <c r="A18" s="34" t="s">
        <v>7</v>
      </c>
      <c r="B18" s="35">
        <v>50000</v>
      </c>
      <c r="C18" s="35">
        <v>50000</v>
      </c>
      <c r="D18" s="35">
        <v>50000</v>
      </c>
      <c r="E18" s="35">
        <v>10000</v>
      </c>
      <c r="F18" s="35">
        <v>10000</v>
      </c>
      <c r="G18" s="35">
        <v>10000</v>
      </c>
      <c r="H18" s="35">
        <v>10000</v>
      </c>
      <c r="I18" s="35">
        <v>10000</v>
      </c>
    </row>
    <row r="19" spans="1:9" ht="20" customHeight="1" x14ac:dyDescent="0.2">
      <c r="A19" s="36" t="s">
        <v>6</v>
      </c>
      <c r="B19" s="35">
        <v>25000</v>
      </c>
      <c r="C19" s="35">
        <v>25000</v>
      </c>
      <c r="D19" s="35">
        <v>25000</v>
      </c>
      <c r="E19" s="35">
        <v>5000</v>
      </c>
      <c r="F19" s="35" t="s">
        <v>54</v>
      </c>
      <c r="G19" s="98" t="s">
        <v>64</v>
      </c>
      <c r="H19" s="35">
        <v>5000</v>
      </c>
      <c r="I19" s="35">
        <v>5000</v>
      </c>
    </row>
    <row r="20" spans="1:9" ht="20" customHeight="1" x14ac:dyDescent="0.2">
      <c r="A20" s="36" t="s">
        <v>5</v>
      </c>
      <c r="B20" s="35">
        <v>12500</v>
      </c>
      <c r="C20" s="35">
        <v>12500</v>
      </c>
      <c r="D20" s="35">
        <v>12500</v>
      </c>
      <c r="E20" s="35">
        <v>2500</v>
      </c>
      <c r="F20" s="35" t="s">
        <v>54</v>
      </c>
      <c r="G20" s="99"/>
      <c r="H20" s="35">
        <v>2500</v>
      </c>
      <c r="I20" s="35">
        <v>2500</v>
      </c>
    </row>
    <row r="21" spans="1:9" ht="20" customHeight="1" x14ac:dyDescent="0.2">
      <c r="A21" s="34" t="s">
        <v>4</v>
      </c>
      <c r="B21" s="35">
        <v>0</v>
      </c>
      <c r="C21" s="35">
        <v>0</v>
      </c>
      <c r="D21" s="35">
        <v>0</v>
      </c>
      <c r="E21" s="35">
        <v>0</v>
      </c>
      <c r="F21" s="35" t="s">
        <v>54</v>
      </c>
      <c r="G21" s="99"/>
      <c r="H21" s="35">
        <v>0</v>
      </c>
      <c r="I21" s="35">
        <v>0</v>
      </c>
    </row>
    <row r="22" spans="1:9" ht="20" customHeight="1" x14ac:dyDescent="0.2">
      <c r="A22" s="34" t="s">
        <v>3</v>
      </c>
      <c r="B22" s="37" t="s">
        <v>14</v>
      </c>
      <c r="C22" s="38" t="s">
        <v>14</v>
      </c>
      <c r="D22" s="38" t="s">
        <v>14</v>
      </c>
      <c r="E22" s="38" t="s">
        <v>14</v>
      </c>
      <c r="F22" s="35" t="s">
        <v>54</v>
      </c>
      <c r="G22" s="100"/>
      <c r="H22" s="38" t="s">
        <v>14</v>
      </c>
      <c r="I22" s="38" t="s">
        <v>14</v>
      </c>
    </row>
    <row r="23" spans="1:9" s="18" customFormat="1" ht="10" customHeight="1" x14ac:dyDescent="0.2">
      <c r="A23" s="71"/>
      <c r="B23" s="72"/>
      <c r="C23" s="73"/>
      <c r="D23" s="73"/>
      <c r="E23" s="73"/>
      <c r="F23" s="73"/>
      <c r="G23" s="76"/>
      <c r="H23" s="74"/>
      <c r="I23" s="74"/>
    </row>
    <row r="24" spans="1:9" ht="71" customHeight="1" x14ac:dyDescent="0.2">
      <c r="A24" s="94" t="s">
        <v>12</v>
      </c>
      <c r="B24" s="94"/>
      <c r="C24" s="94"/>
      <c r="D24" s="94"/>
      <c r="E24" s="33" t="s">
        <v>48</v>
      </c>
      <c r="F24" s="33" t="s">
        <v>49</v>
      </c>
      <c r="G24" s="33" t="s">
        <v>50</v>
      </c>
      <c r="H24" s="33" t="s">
        <v>51</v>
      </c>
      <c r="I24" s="75" t="s">
        <v>52</v>
      </c>
    </row>
    <row r="25" spans="1:9" ht="20" customHeight="1" x14ac:dyDescent="0.2">
      <c r="A25" s="89" t="s">
        <v>7</v>
      </c>
      <c r="B25" s="89"/>
      <c r="C25" s="89"/>
      <c r="D25" s="89"/>
      <c r="E25" s="77">
        <v>2500</v>
      </c>
      <c r="F25" s="77">
        <v>2500</v>
      </c>
      <c r="G25" s="77">
        <v>2500</v>
      </c>
      <c r="H25" s="77">
        <v>2500</v>
      </c>
      <c r="I25" s="77" t="s">
        <v>57</v>
      </c>
    </row>
    <row r="26" spans="1:9" ht="20" customHeight="1" x14ac:dyDescent="0.2">
      <c r="A26" s="88" t="s">
        <v>6</v>
      </c>
      <c r="B26" s="88"/>
      <c r="C26" s="88"/>
      <c r="D26" s="88"/>
      <c r="E26" s="77">
        <v>1000</v>
      </c>
      <c r="F26" s="77">
        <v>1000</v>
      </c>
      <c r="G26" s="77">
        <v>1000</v>
      </c>
      <c r="H26" s="77">
        <v>1000</v>
      </c>
      <c r="I26" s="77" t="s">
        <v>57</v>
      </c>
    </row>
    <row r="27" spans="1:9" ht="20" customHeight="1" x14ac:dyDescent="0.2">
      <c r="A27" s="88" t="s">
        <v>5</v>
      </c>
      <c r="B27" s="88"/>
      <c r="C27" s="88"/>
      <c r="D27" s="88"/>
      <c r="E27" s="77">
        <v>500</v>
      </c>
      <c r="F27" s="77">
        <v>500</v>
      </c>
      <c r="G27" s="77">
        <v>500</v>
      </c>
      <c r="H27" s="77">
        <v>500</v>
      </c>
      <c r="I27" s="77" t="s">
        <v>57</v>
      </c>
    </row>
    <row r="28" spans="1:9" ht="20" customHeight="1" x14ac:dyDescent="0.2">
      <c r="A28" s="89" t="s">
        <v>4</v>
      </c>
      <c r="B28" s="89"/>
      <c r="C28" s="89"/>
      <c r="D28" s="89"/>
      <c r="E28" s="77">
        <v>0</v>
      </c>
      <c r="F28" s="77">
        <v>0</v>
      </c>
      <c r="G28" s="77">
        <v>0</v>
      </c>
      <c r="H28" s="77">
        <v>0</v>
      </c>
      <c r="I28" s="77" t="s">
        <v>57</v>
      </c>
    </row>
    <row r="29" spans="1:9" ht="20" customHeight="1" x14ac:dyDescent="0.2">
      <c r="A29" s="89" t="s">
        <v>3</v>
      </c>
      <c r="B29" s="89"/>
      <c r="C29" s="89"/>
      <c r="D29" s="89"/>
      <c r="E29" s="37" t="s">
        <v>14</v>
      </c>
      <c r="F29" s="37" t="s">
        <v>14</v>
      </c>
      <c r="G29" s="37" t="s">
        <v>14</v>
      </c>
      <c r="H29" s="37" t="s">
        <v>14</v>
      </c>
      <c r="I29" s="77" t="s">
        <v>57</v>
      </c>
    </row>
    <row r="30" spans="1:9" s="18" customFormat="1" ht="20" customHeight="1" x14ac:dyDescent="0.2">
      <c r="A30" s="78"/>
      <c r="B30" s="79"/>
      <c r="C30" s="79"/>
      <c r="D30" s="79"/>
      <c r="E30" s="79"/>
      <c r="F30" s="79"/>
      <c r="G30" s="74"/>
      <c r="H30" s="74"/>
      <c r="I30" s="74"/>
    </row>
    <row r="31" spans="1:9" s="25" customFormat="1" ht="30" customHeight="1" x14ac:dyDescent="0.2">
      <c r="A31" s="86" t="s">
        <v>55</v>
      </c>
      <c r="B31" s="86"/>
      <c r="C31" s="86"/>
      <c r="D31" s="86"/>
      <c r="E31" s="86"/>
      <c r="F31" s="86"/>
      <c r="G31" s="86"/>
      <c r="H31" s="86"/>
      <c r="I31" s="86"/>
    </row>
    <row r="32" spans="1:9" s="1" customFormat="1" ht="40" customHeight="1" x14ac:dyDescent="0.2">
      <c r="A32" s="87" t="s">
        <v>26</v>
      </c>
      <c r="B32" s="87"/>
      <c r="C32" s="87"/>
      <c r="D32" s="87"/>
      <c r="E32" s="87"/>
      <c r="F32" s="87"/>
      <c r="G32" s="87"/>
      <c r="H32" s="87"/>
      <c r="I32" s="87"/>
    </row>
    <row r="33" spans="1:9" ht="20" customHeight="1" x14ac:dyDescent="0.2">
      <c r="A33" s="85"/>
      <c r="B33" s="85"/>
      <c r="C33" s="85"/>
      <c r="D33" s="85"/>
      <c r="E33" s="85"/>
      <c r="F33" s="85"/>
      <c r="G33" s="85"/>
      <c r="H33" s="85"/>
      <c r="I33" s="85"/>
    </row>
  </sheetData>
  <sheetProtection algorithmName="SHA-512" hashValue="Im9nGmFppObZDS4hwxxcXcBKUemSAdE+GTxAnv5ejE3mZM6szph/pU0D9sKc7dstAxeOnFwwnjraJLl8YXzvXQ==" saltValue="0VQ6mVK7rriGcGyFozDQCg==" spinCount="100000" sheet="1" objects="1" scenarios="1"/>
  <mergeCells count="26">
    <mergeCell ref="A2:I2"/>
    <mergeCell ref="A1:I1"/>
    <mergeCell ref="A24:D24"/>
    <mergeCell ref="A25:D25"/>
    <mergeCell ref="A26:D26"/>
    <mergeCell ref="A7:I7"/>
    <mergeCell ref="A6:I6"/>
    <mergeCell ref="A5:I5"/>
    <mergeCell ref="A4:I4"/>
    <mergeCell ref="A3:I3"/>
    <mergeCell ref="G19:G22"/>
    <mergeCell ref="A11:I11"/>
    <mergeCell ref="A10:I10"/>
    <mergeCell ref="A9:I9"/>
    <mergeCell ref="A8:I8"/>
    <mergeCell ref="A16:I16"/>
    <mergeCell ref="A15:I15"/>
    <mergeCell ref="A14:I14"/>
    <mergeCell ref="A13:I13"/>
    <mergeCell ref="A12:I12"/>
    <mergeCell ref="A33:I33"/>
    <mergeCell ref="A31:I31"/>
    <mergeCell ref="A32:I32"/>
    <mergeCell ref="A27:D27"/>
    <mergeCell ref="A28:D28"/>
    <mergeCell ref="A29:D29"/>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23"/>
  <sheetViews>
    <sheetView showGridLines="0" zoomScale="90" zoomScaleNormal="90" zoomScalePageLayoutView="85" workbookViewId="0">
      <selection activeCell="A4" sqref="A4"/>
    </sheetView>
  </sheetViews>
  <sheetFormatPr baseColWidth="10" defaultColWidth="8.83203125" defaultRowHeight="13" x14ac:dyDescent="0.15"/>
  <cols>
    <col min="1" max="1" width="145.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9" t="s">
        <v>41</v>
      </c>
      <c r="B1" s="10"/>
      <c r="C1" s="108" t="s">
        <v>1</v>
      </c>
      <c r="D1" s="109"/>
      <c r="E1" s="10"/>
      <c r="F1" s="108" t="s">
        <v>1</v>
      </c>
      <c r="G1" s="109"/>
      <c r="H1" s="10"/>
      <c r="I1" s="108" t="s">
        <v>1</v>
      </c>
      <c r="J1" s="109"/>
      <c r="K1" s="2"/>
    </row>
    <row r="2" spans="1:11" ht="33" customHeight="1" x14ac:dyDescent="0.15">
      <c r="A2" s="40" t="s">
        <v>24</v>
      </c>
      <c r="B2" s="6"/>
      <c r="C2" s="110" t="s">
        <v>32</v>
      </c>
      <c r="D2" s="111"/>
      <c r="E2" s="6"/>
      <c r="F2" s="110" t="s">
        <v>32</v>
      </c>
      <c r="G2" s="111"/>
      <c r="H2" s="6"/>
      <c r="I2" s="110" t="s">
        <v>32</v>
      </c>
      <c r="J2" s="111"/>
    </row>
    <row r="3" spans="1:11" ht="20" customHeight="1" x14ac:dyDescent="0.15">
      <c r="A3" s="41" t="str">
        <f>'Beoordelen open vragen'!A3</f>
        <v>7.1.1 PLAN VAN AANPAK EN NIVEAU DIENSTVERLENING (MAX. 6 A4)</v>
      </c>
      <c r="B3" s="7"/>
      <c r="C3" s="101" t="s">
        <v>12</v>
      </c>
      <c r="D3" s="102"/>
      <c r="E3" s="7"/>
      <c r="F3" s="101" t="s">
        <v>12</v>
      </c>
      <c r="G3" s="102"/>
      <c r="H3" s="7"/>
      <c r="I3" s="101" t="s">
        <v>12</v>
      </c>
      <c r="J3" s="102"/>
    </row>
    <row r="4" spans="1:11" ht="309" customHeight="1" x14ac:dyDescent="0.15">
      <c r="A4" s="42" t="str">
        <f>'Beoordelen open vragen'!A4</f>
        <v>Inschrijver beschrijft op maximaal 6 A4 (toe te voegen via TenderNed) haar plan van aanpak zodat een snel en kwalitatief een goede overname van het beheer kan plaatsvinden. De zittende partij dient in haar beantwoording er van uit te gaan dat er sprake is van een geheel nieuwe dienstverlening. Inschrijver beschrijft daarbij minimaal:
a.	Op basis van de huidige blauwdruk (zie bijlage 11) een roadmap voor de komende drie jaar (technisch en het niveau dienstverlening) bestaande uit 
- een beschrijving van een visie van inschrijver en strategische keuzes;
- aangevuld met een globale technische beschrijving;
- een overzicht van alle in te zetten componenten;
-  en de te leveren diensten.
b.	welke risico’s ziet inschrijver en welke beheersmaatregelen stel inschrijver voor;
c.	welk niveau medewerker inschrijver plaatst op locatie van de opdrachtgever en hoe inschrijver borgt dat deze medewerker kennis heeft van deze aanbesteding en het aangeboden niveau dienstverlening van inschrijver;
d.	op welke wijze geeft inschrijver invulling aan de ontwikkeling van deze medewerker (c) en binding aan zowel opdrachtgever als de eigen werkgever;
e.	op welke wijze inschrijver de kennis van de gevraagde dienstverlening borgt en vastlegt zodat bij uitval/ verlof van medewerkers of beëindiging van de overeenkomst er teruggevallen kan worden;
f.	hoe zij de transitie van de huidige dienstverlener naar de nieuwe dienstverlener ziet kijkend naar data, licenties, huidige en toekomstig beheer en backup’s;
g.	wat verwacht inschrijver van opdrachtgever (uitgedrukt in functies, rollen en uren per periode) en van de zittende dienstverlener;
h.	hoe ziet inschrijver de communicatie gedurende de transitie? geef dit vorm in een communicatiematrix voor de organisatie van de opdrachtgever;
i.	hoe ziet inschrijver de communicatie gedurende de transitie? geef dit vorm in een communicatiematrix voor de samenwerking met derden (betrokken leveranciers).</v>
      </c>
      <c r="B4" s="7"/>
      <c r="C4" s="106" t="s">
        <v>0</v>
      </c>
      <c r="D4" s="107"/>
      <c r="E4" s="7"/>
      <c r="F4" s="105" t="s">
        <v>0</v>
      </c>
      <c r="G4" s="104"/>
      <c r="H4" s="7"/>
      <c r="I4" s="105" t="s">
        <v>0</v>
      </c>
      <c r="J4" s="104"/>
    </row>
    <row r="5" spans="1:11" ht="20" customHeight="1" x14ac:dyDescent="0.15">
      <c r="A5" s="41" t="str">
        <f>'Beoordelen open vragen'!A5</f>
        <v>7.1.2 GOEDE SAMENWERKING, VISIE OP PARTNERSCHAP (MAX. 4 A4)</v>
      </c>
      <c r="B5" s="7"/>
      <c r="C5" s="101" t="s">
        <v>12</v>
      </c>
      <c r="D5" s="102"/>
      <c r="E5" s="7"/>
      <c r="F5" s="101" t="s">
        <v>12</v>
      </c>
      <c r="G5" s="102"/>
      <c r="H5" s="7"/>
      <c r="I5" s="101" t="s">
        <v>12</v>
      </c>
      <c r="J5" s="102"/>
    </row>
    <row r="6" spans="1:11" ht="308" customHeight="1" x14ac:dyDescent="0.15">
      <c r="A6" s="43" t="str">
        <f>'Beoordelen open vragen'!A6</f>
        <v xml:space="preserve">Inschrijver dient te beschrijven op maximaal 4 A4 op welke wijze zij invulling geeft aan een goede samenwerking met de opdrachtgever en welke visie zij heeft op een zakelijk partnerschap. Inschrijver beschrijft minimaal:
a.	op welke wijze inschrijver een invulling geeft aan een proactieve houding in relatie tot beheer door de opdrachtnemer en de eigen regiefunctie van de opdrachtgever;
b.	op welke wijze inschrijver een invulling geeft aan het geven van gevraagde en ongevraagde adviezen;
c.	op welke wijze (hoe, wanneer en hoe vaak) organiseert inschrijver een toetsing van de klanttevredenheid en welke acties daarna ingezet worden;
d.	welke inzichten er (per locatie/ afdeling etc.) in de managementinformatie wordt gegeven? Inschrijver dient bij haar inschrijving een voorbeeld rapportage in van maximaal 10 extra pagina’s A4 waarbij de layout ‘vrij’ is maar overeen komt met de rapportages na een gunning;
e.	welke middelen/ tools inschrijver hierbij gebruikt (screenshots toe te voegen in de schriftelijke beantwoording) en middels een “live” demonstratie waarbij de gebruikersvriendelijkheid van de tool inzichtelijk wordt tijdens de persoonlijke toelichting zoals beschreven in dit document (hoofdstuk 7.2);
f.	hoe krijgt opdrachtgever inzicht in relevante ICT-vraagstukken van haar eigen medewerkers waaronder de frequentie en aard van de vragen;
g.	op welke wijze inschrijver invulling geeft aan transparantie over de grenzen van haar eigen kennis en vaardigheden;
h.	welke toegevoegde waarde inschrijver biedt voor medewerkers van Avalex bovenop het gevraagde in deze aanbesteding;
i.	inschrijver voegt aanvullend (maximaal 1 A4 extra) een communicatiematrix toe waarbij een invulling is gegeven aan de communicatie op alle niveaus bij opdrachtgever en opdrachtnemer inclusief 24/7 escalatieplan. </v>
      </c>
      <c r="B6" s="7"/>
      <c r="C6" s="106" t="s">
        <v>0</v>
      </c>
      <c r="D6" s="107"/>
      <c r="E6" s="7"/>
      <c r="F6" s="105" t="s">
        <v>0</v>
      </c>
      <c r="G6" s="104"/>
      <c r="H6" s="7"/>
      <c r="I6" s="105" t="s">
        <v>0</v>
      </c>
      <c r="J6" s="104"/>
    </row>
    <row r="7" spans="1:11" ht="20" customHeight="1" x14ac:dyDescent="0.15">
      <c r="A7" s="41" t="str">
        <f>'Beoordelen open vragen'!A7</f>
        <v>7.1.3 INLEVING IN ORGANISATIE AVALEX (MAX. 2 A4)</v>
      </c>
      <c r="B7" s="7"/>
      <c r="C7" s="101" t="s">
        <v>12</v>
      </c>
      <c r="D7" s="102"/>
      <c r="E7" s="7"/>
      <c r="F7" s="101" t="s">
        <v>12</v>
      </c>
      <c r="G7" s="102"/>
      <c r="H7" s="7"/>
      <c r="I7" s="101" t="s">
        <v>12</v>
      </c>
      <c r="J7" s="102"/>
    </row>
    <row r="8" spans="1:11" ht="160" customHeight="1" x14ac:dyDescent="0.15">
      <c r="A8" s="43" t="str">
        <f>'Beoordelen open vragen'!A8</f>
        <v xml:space="preserve">Inschrijver beschrijft op maximaal 2 A4 op welke wijze inschrijving en dienstverlening in haar dienstverlening rekening houdt met de samenstelling van de organisatie van Avalex waarbij zijn inzoomt op;
-	mate van digitale geletterdheid van een uitvoeringsorganisatie;
-	ontbreken van een eigen ICT servicedesk;
-	op welke wijze (kwalitatief en kwantitatief) inschrijver de zichtbaarheid verhoogd voor zowel de binnendienst- als buitendienstmedewerkers van opdrachtgever teneinde zo laagdrempelig mogelijk haar diensten exploiteert. </v>
      </c>
      <c r="B8" s="7"/>
      <c r="C8" s="103" t="s">
        <v>0</v>
      </c>
      <c r="D8" s="104"/>
      <c r="E8" s="7"/>
      <c r="F8" s="105" t="s">
        <v>0</v>
      </c>
      <c r="G8" s="104"/>
      <c r="H8" s="7"/>
      <c r="I8" s="105" t="s">
        <v>0</v>
      </c>
      <c r="J8" s="104"/>
    </row>
    <row r="9" spans="1:11" ht="20" customHeight="1" x14ac:dyDescent="0.15">
      <c r="A9" s="41" t="str">
        <f>'Beoordelen open vragen'!A9</f>
        <v>7.1.4 AANVRAGEN VANUIT AVALEX AAN DE HELPDESK VAN INSCHRIJVER (MAX. 3 A4)</v>
      </c>
      <c r="B9" s="7"/>
      <c r="C9" s="101" t="s">
        <v>12</v>
      </c>
      <c r="D9" s="102"/>
      <c r="E9" s="7"/>
      <c r="F9" s="101" t="s">
        <v>12</v>
      </c>
      <c r="G9" s="102"/>
      <c r="H9" s="7"/>
      <c r="I9" s="101" t="s">
        <v>12</v>
      </c>
      <c r="J9" s="102"/>
    </row>
    <row r="10" spans="1:11" ht="160" customHeight="1" x14ac:dyDescent="0.15">
      <c r="A10" s="43" t="str">
        <f>'Beoordelen open vragen'!A10</f>
        <v>Inschrijver dient te beschrijven op maximaal 3 A4 op welke wijze de servicemeldingen vanuit de opdrachtgever door de helpdesk van de inschrijver verwerkt worden en beschrijft daarbij minimaal;
a.	een procesbeschrijving op welke wijze de opdrachtgever een melding kan plaatsen;
b.	op welke wijze opvolging plaatsvindt; 
c.	op welke wijze bewaking plaatsvindt; 
d.	op welke wijze statusupdates plaatsvinden en op welke wijze een servicemelding opgelost is?;
e.	Op welke wijze wordt aan opdrachtnemer realtime inzicht verschaft in openstaande meldingen (voorbeeld van dashboard) bestaande uit soorten meldingen en verbeteringen (acteren op herhaalde meldingen);
f.	Op welke wijze wordt gerapporteerd over de meldingen per periode [maand/jaar] (inschrijver verstrekt een voorbeeld van rapport, maximaal 4 A4);
g.	op welke wijze wordt op repeterende meldingen geacteerd om verdere herhaling te voorkomen?</v>
      </c>
      <c r="B10" s="7"/>
      <c r="C10" s="103" t="s">
        <v>0</v>
      </c>
      <c r="D10" s="104"/>
      <c r="E10" s="7"/>
      <c r="F10" s="105" t="s">
        <v>0</v>
      </c>
      <c r="G10" s="104"/>
      <c r="H10" s="7"/>
      <c r="I10" s="105" t="s">
        <v>0</v>
      </c>
      <c r="J10" s="104"/>
    </row>
    <row r="11" spans="1:11" ht="20" customHeight="1" x14ac:dyDescent="0.15">
      <c r="A11" s="41" t="str">
        <f>'Beoordelen open vragen'!A11</f>
        <v>7.1.5 SLA INCIDENTEN EN SLA HERSTELTIJDEN (Formulier D)</v>
      </c>
      <c r="B11" s="7"/>
      <c r="C11" s="101" t="s">
        <v>12</v>
      </c>
      <c r="D11" s="102"/>
      <c r="E11" s="7"/>
      <c r="F11" s="101" t="s">
        <v>12</v>
      </c>
      <c r="G11" s="102"/>
      <c r="H11" s="7"/>
      <c r="I11" s="101" t="s">
        <v>12</v>
      </c>
      <c r="J11" s="102"/>
    </row>
    <row r="12" spans="1:11" ht="111" customHeight="1" x14ac:dyDescent="0.15">
      <c r="A12" s="69" t="str">
        <f>'Beoordelen open vragen'!E24</f>
        <v>Zware incidenten</v>
      </c>
      <c r="B12" s="7"/>
      <c r="C12" s="103" t="s">
        <v>0</v>
      </c>
      <c r="D12" s="104"/>
      <c r="E12" s="7"/>
      <c r="F12" s="105" t="s">
        <v>0</v>
      </c>
      <c r="G12" s="104"/>
      <c r="H12" s="7"/>
      <c r="I12" s="105" t="s">
        <v>0</v>
      </c>
      <c r="J12" s="104"/>
    </row>
    <row r="13" spans="1:11" ht="20" customHeight="1" x14ac:dyDescent="0.15">
      <c r="A13" s="41"/>
      <c r="B13" s="7"/>
      <c r="C13" s="101" t="s">
        <v>12</v>
      </c>
      <c r="D13" s="102"/>
      <c r="E13" s="7"/>
      <c r="F13" s="101" t="s">
        <v>12</v>
      </c>
      <c r="G13" s="102"/>
      <c r="H13" s="7"/>
      <c r="I13" s="101" t="s">
        <v>12</v>
      </c>
      <c r="J13" s="102"/>
    </row>
    <row r="14" spans="1:11" ht="111" customHeight="1" x14ac:dyDescent="0.15">
      <c r="A14" s="70" t="str">
        <f>'Beoordelen open vragen'!F24</f>
        <v>Minder zware incidenten</v>
      </c>
      <c r="B14" s="7"/>
      <c r="C14" s="103" t="s">
        <v>0</v>
      </c>
      <c r="D14" s="104"/>
      <c r="E14" s="7"/>
      <c r="F14" s="105" t="s">
        <v>0</v>
      </c>
      <c r="G14" s="104"/>
      <c r="H14" s="7"/>
      <c r="I14" s="105" t="s">
        <v>0</v>
      </c>
      <c r="J14" s="104"/>
    </row>
    <row r="15" spans="1:11" ht="20" customHeight="1" x14ac:dyDescent="0.15">
      <c r="A15" s="41"/>
      <c r="B15" s="7"/>
      <c r="C15" s="101" t="s">
        <v>12</v>
      </c>
      <c r="D15" s="102"/>
      <c r="E15" s="7"/>
      <c r="F15" s="101" t="s">
        <v>12</v>
      </c>
      <c r="G15" s="102"/>
      <c r="H15" s="7"/>
      <c r="I15" s="101" t="s">
        <v>12</v>
      </c>
      <c r="J15" s="102"/>
    </row>
    <row r="16" spans="1:11" ht="111" customHeight="1" x14ac:dyDescent="0.15">
      <c r="A16" s="70" t="str">
        <f>'Beoordelen open vragen'!G24</f>
        <v>Kleine problemen</v>
      </c>
      <c r="B16" s="7"/>
      <c r="C16" s="103" t="s">
        <v>0</v>
      </c>
      <c r="D16" s="104"/>
      <c r="E16" s="7"/>
      <c r="F16" s="105" t="s">
        <v>0</v>
      </c>
      <c r="G16" s="104"/>
      <c r="H16" s="7"/>
      <c r="I16" s="105" t="s">
        <v>0</v>
      </c>
      <c r="J16" s="104"/>
    </row>
    <row r="17" spans="1:10" ht="20" customHeight="1" x14ac:dyDescent="0.15">
      <c r="A17" s="41"/>
      <c r="B17" s="7"/>
      <c r="C17" s="101" t="s">
        <v>12</v>
      </c>
      <c r="D17" s="102"/>
      <c r="E17" s="7"/>
      <c r="F17" s="101" t="s">
        <v>12</v>
      </c>
      <c r="G17" s="102"/>
      <c r="H17" s="7"/>
      <c r="I17" s="101" t="s">
        <v>12</v>
      </c>
      <c r="J17" s="102"/>
    </row>
    <row r="18" spans="1:10" ht="111" customHeight="1" x14ac:dyDescent="0.15">
      <c r="A18" s="70" t="str">
        <f>'Beoordelen open vragen'!H24</f>
        <v>Standaard wijzigingen</v>
      </c>
      <c r="B18" s="7"/>
      <c r="C18" s="103" t="s">
        <v>0</v>
      </c>
      <c r="D18" s="104"/>
      <c r="E18" s="7"/>
      <c r="F18" s="105" t="s">
        <v>0</v>
      </c>
      <c r="G18" s="104"/>
      <c r="H18" s="7"/>
      <c r="I18" s="105" t="s">
        <v>0</v>
      </c>
      <c r="J18" s="104"/>
    </row>
    <row r="19" spans="1:10" ht="20" customHeight="1" x14ac:dyDescent="0.15">
      <c r="A19" s="41" t="str">
        <f>'Beoordelen open vragen'!A13</f>
        <v>7.1.6 INFORMATIEBEVEILIGING (MAX. 2 A4)</v>
      </c>
      <c r="B19" s="7"/>
      <c r="C19" s="101" t="s">
        <v>12</v>
      </c>
      <c r="D19" s="102"/>
      <c r="E19" s="7"/>
      <c r="F19" s="101" t="s">
        <v>12</v>
      </c>
      <c r="G19" s="102"/>
      <c r="H19" s="7"/>
      <c r="I19" s="101" t="s">
        <v>12</v>
      </c>
      <c r="J19" s="102"/>
    </row>
    <row r="20" spans="1:10" ht="160" customHeight="1" x14ac:dyDescent="0.15">
      <c r="A20" s="70" t="str">
        <f>'Beoordelen open vragen'!A14</f>
        <v xml:space="preserve">Inschrijver dient te beschrijven op maximaal 2 A4 op welke wijze zij invulling geeft aan informatiebeveiliging (security) voor Avalex en beschrijft daarbij minimaal:
-	welke partnerstatus zij heeft voor Microsoft licenties;
-	op welke wijze zij invulling geeft aan ISO 27001;
-	op welke wijze zij de AVG borgt.
</v>
      </c>
      <c r="B20" s="7"/>
      <c r="C20" s="103" t="s">
        <v>0</v>
      </c>
      <c r="D20" s="104"/>
      <c r="E20" s="7"/>
      <c r="F20" s="103" t="s">
        <v>0</v>
      </c>
      <c r="G20" s="104"/>
      <c r="H20" s="7"/>
      <c r="I20" s="103" t="s">
        <v>0</v>
      </c>
      <c r="J20" s="104"/>
    </row>
    <row r="21" spans="1:10" ht="20" customHeight="1" x14ac:dyDescent="0.15">
      <c r="A21" s="41" t="str">
        <f>'Beoordelen open vragen'!A15</f>
        <v>7.1.7 MILIEU, DUURZAAMHEID EN SROI (MAX. 1 A4)</v>
      </c>
      <c r="B21" s="7"/>
      <c r="C21" s="101" t="s">
        <v>12</v>
      </c>
      <c r="D21" s="102"/>
      <c r="E21" s="7"/>
      <c r="F21" s="101" t="s">
        <v>12</v>
      </c>
      <c r="G21" s="102"/>
      <c r="H21" s="7"/>
      <c r="I21" s="101" t="s">
        <v>12</v>
      </c>
      <c r="J21" s="102"/>
    </row>
    <row r="22" spans="1:10" ht="169" customHeight="1" x14ac:dyDescent="0.15">
      <c r="A22" s="43" t="str">
        <f>'Beoordelen open vragen'!A16</f>
        <v>Inschrijver beschrijft op maximaal 1 A4 op welke wijze zij bijdraagt aan een beter milieu en duurzaamheid en geeft antwoord op de volgende vragen;
-	op welke wijze geeft zij invulling aan duurzaamheid in de keuzes die zij maakt in het uitvoeren van de in deze aanbesteding gevraagde diensten en gebruik van datacentra;
-	op welke wijze inschrijver duurzaamheid in de eigen bedrijfsvoering laat terugkomen kijkend naar fossiele brandstoffen, energieconsumptie en afvalverwerking;
-	in welke mate inschrijver CO2 neutraal werkt, haar bedrijfsvoering heeft ingericht en op welke wijze zij dit toepast in de dienstverlening;
-	op welke wijze inschrijver invulling geeft aan SROI waaronder het enthousiasmeren en mogelijk inzetten van medewerkers binnen haar organisatie die een achterstand hebben op de arbeidsmarkt.</v>
      </c>
      <c r="B22" s="7"/>
      <c r="C22" s="103" t="s">
        <v>0</v>
      </c>
      <c r="D22" s="104"/>
      <c r="E22" s="7"/>
      <c r="F22" s="105" t="s">
        <v>0</v>
      </c>
      <c r="G22" s="104"/>
      <c r="H22" s="7"/>
      <c r="I22" s="105" t="s">
        <v>0</v>
      </c>
      <c r="J22" s="104"/>
    </row>
    <row r="23" spans="1:10" ht="20" customHeight="1" x14ac:dyDescent="0.15">
      <c r="A23" s="44"/>
      <c r="B23" s="8"/>
      <c r="C23" s="45"/>
      <c r="D23" s="45"/>
      <c r="E23" s="8"/>
      <c r="F23" s="45"/>
      <c r="G23" s="45"/>
      <c r="H23" s="8"/>
      <c r="I23" s="45"/>
      <c r="J23" s="46"/>
    </row>
  </sheetData>
  <sheetProtection algorithmName="SHA-512" hashValue="SrFpokPebtJkRBdoODrYpVDw3lVI6KzWiP6GbFU3Yb0NsgqA5BREOvcetleqzngux/akZksP3eNeERDt3oIqqg==" saltValue="xXFfI9Kn/mFQi/+/8GCTTg==" spinCount="100000" sheet="1" objects="1" scenarios="1"/>
  <mergeCells count="66">
    <mergeCell ref="I16:J16"/>
    <mergeCell ref="I18:J18"/>
    <mergeCell ref="C11:D11"/>
    <mergeCell ref="F11:G11"/>
    <mergeCell ref="I11:J11"/>
    <mergeCell ref="F14:G14"/>
    <mergeCell ref="F16:G16"/>
    <mergeCell ref="I13:J13"/>
    <mergeCell ref="C15:D15"/>
    <mergeCell ref="F15:G15"/>
    <mergeCell ref="I15:J15"/>
    <mergeCell ref="I12:J12"/>
    <mergeCell ref="I14:J14"/>
    <mergeCell ref="C12:D12"/>
    <mergeCell ref="C14:D14"/>
    <mergeCell ref="C16:D16"/>
    <mergeCell ref="I1:J1"/>
    <mergeCell ref="I8:J8"/>
    <mergeCell ref="I10:J10"/>
    <mergeCell ref="C2:D2"/>
    <mergeCell ref="I2:J2"/>
    <mergeCell ref="C1:D1"/>
    <mergeCell ref="F1:G1"/>
    <mergeCell ref="F8:G8"/>
    <mergeCell ref="F10:G10"/>
    <mergeCell ref="F2:G2"/>
    <mergeCell ref="C4:D4"/>
    <mergeCell ref="F4:G4"/>
    <mergeCell ref="I4:J4"/>
    <mergeCell ref="C3:D3"/>
    <mergeCell ref="F3:G3"/>
    <mergeCell ref="I3:J3"/>
    <mergeCell ref="C22:D22"/>
    <mergeCell ref="I22:J22"/>
    <mergeCell ref="I6:J6"/>
    <mergeCell ref="F22:G22"/>
    <mergeCell ref="F6:G6"/>
    <mergeCell ref="C6:D6"/>
    <mergeCell ref="C8:D8"/>
    <mergeCell ref="C10:D10"/>
    <mergeCell ref="C9:D9"/>
    <mergeCell ref="F9:G9"/>
    <mergeCell ref="I9:J9"/>
    <mergeCell ref="C21:D21"/>
    <mergeCell ref="F21:G21"/>
    <mergeCell ref="I21:J21"/>
    <mergeCell ref="C20:D20"/>
    <mergeCell ref="F20:G20"/>
    <mergeCell ref="C5:D5"/>
    <mergeCell ref="F5:G5"/>
    <mergeCell ref="I5:J5"/>
    <mergeCell ref="C7:D7"/>
    <mergeCell ref="F7:G7"/>
    <mergeCell ref="I7:J7"/>
    <mergeCell ref="F12:G12"/>
    <mergeCell ref="C13:D13"/>
    <mergeCell ref="F13:G13"/>
    <mergeCell ref="F18:G18"/>
    <mergeCell ref="C17:D17"/>
    <mergeCell ref="F17:G17"/>
    <mergeCell ref="I17:J17"/>
    <mergeCell ref="I20:J20"/>
    <mergeCell ref="C19:D19"/>
    <mergeCell ref="F19:G19"/>
    <mergeCell ref="I19:J19"/>
    <mergeCell ref="C18:D18"/>
  </mergeCells>
  <dataValidations count="1">
    <dataValidation type="list" errorStyle="warning" allowBlank="1" showErrorMessage="1" error="Voer juiste waarde in. " sqref="I3 F3 C3 C5 F5 I5 C7 F7 I7 C9 F9 I9 F11 C11 C19 F19 I19 C21 F21 I21 I11 C13 F13 I13 C15 F15 I15 C17 F17 I17" xr:uid="{CFADCB4A-99DB-AF4D-B4E3-C5FD69184C31}">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3"/>
  <sheetViews>
    <sheetView showGridLines="0" zoomScale="90" zoomScaleNormal="90" zoomScalePageLayoutView="85" workbookViewId="0">
      <pane ySplit="1" topLeftCell="A2" activePane="bottomLeft" state="frozen"/>
      <selection pane="bottomLeft" activeCell="A20" sqref="A19:XFD20"/>
    </sheetView>
  </sheetViews>
  <sheetFormatPr baseColWidth="10" defaultColWidth="8.83203125" defaultRowHeight="13" x14ac:dyDescent="0.15"/>
  <cols>
    <col min="1" max="1" width="128"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9" t="s">
        <v>56</v>
      </c>
      <c r="B1" s="10"/>
      <c r="C1" s="108" t="s">
        <v>1</v>
      </c>
      <c r="D1" s="109"/>
      <c r="E1" s="10"/>
      <c r="F1" s="108" t="s">
        <v>1</v>
      </c>
      <c r="G1" s="109"/>
      <c r="H1" s="10"/>
      <c r="I1" s="108" t="s">
        <v>1</v>
      </c>
      <c r="J1" s="109"/>
      <c r="K1" s="2"/>
    </row>
    <row r="2" spans="1:11" ht="33" customHeight="1" x14ac:dyDescent="0.15">
      <c r="A2" s="40" t="s">
        <v>24</v>
      </c>
      <c r="B2" s="6"/>
      <c r="C2" s="110" t="s">
        <v>32</v>
      </c>
      <c r="D2" s="111"/>
      <c r="E2" s="6"/>
      <c r="F2" s="110" t="s">
        <v>32</v>
      </c>
      <c r="G2" s="111"/>
      <c r="H2" s="6"/>
      <c r="I2" s="110" t="s">
        <v>32</v>
      </c>
      <c r="J2" s="111"/>
    </row>
    <row r="3" spans="1:11" ht="20" customHeight="1" x14ac:dyDescent="0.15">
      <c r="A3" s="41" t="str">
        <f>'Beoordelen open vragen'!A3</f>
        <v>7.1.1 PLAN VAN AANPAK EN NIVEAU DIENSTVERLENING (MAX. 6 A4)</v>
      </c>
      <c r="B3" s="7"/>
      <c r="C3" s="101" t="s">
        <v>12</v>
      </c>
      <c r="D3" s="102"/>
      <c r="E3" s="7"/>
      <c r="F3" s="101" t="s">
        <v>12</v>
      </c>
      <c r="G3" s="102"/>
      <c r="H3" s="7"/>
      <c r="I3" s="101" t="s">
        <v>12</v>
      </c>
      <c r="J3" s="102"/>
    </row>
    <row r="4" spans="1:11" ht="309" customHeight="1" x14ac:dyDescent="0.15">
      <c r="A4" s="42" t="str">
        <f>'Beoordelen open vragen'!A4</f>
        <v>Inschrijver beschrijft op maximaal 6 A4 (toe te voegen via TenderNed) haar plan van aanpak zodat een snel en kwalitatief een goede overname van het beheer kan plaatsvinden. De zittende partij dient in haar beantwoording er van uit te gaan dat er sprake is van een geheel nieuwe dienstverlening. Inschrijver beschrijft daarbij minimaal:
a.	Op basis van de huidige blauwdruk (zie bijlage 11) een roadmap voor de komende drie jaar (technisch en het niveau dienstverlening) bestaande uit 
- een beschrijving van een visie van inschrijver en strategische keuzes;
- aangevuld met een globale technische beschrijving;
- een overzicht van alle in te zetten componenten;
-  en de te leveren diensten.
b.	welke risico’s ziet inschrijver en welke beheersmaatregelen stel inschrijver voor;
c.	welk niveau medewerker inschrijver plaatst op locatie van de opdrachtgever en hoe inschrijver borgt dat deze medewerker kennis heeft van deze aanbesteding en het aangeboden niveau dienstverlening van inschrijver;
d.	op welke wijze geeft inschrijver invulling aan de ontwikkeling van deze medewerker (c) en binding aan zowel opdrachtgever als de eigen werkgever;
e.	op welke wijze inschrijver de kennis van de gevraagde dienstverlening borgt en vastlegt zodat bij uitval/ verlof van medewerkers of beëindiging van de overeenkomst er teruggevallen kan worden;
f.	hoe zij de transitie van de huidige dienstverlener naar de nieuwe dienstverlener ziet kijkend naar data, licenties, huidige en toekomstig beheer en backup’s;
g.	wat verwacht inschrijver van opdrachtgever (uitgedrukt in functies, rollen en uren per periode) en van de zittende dienstverlener;
h.	hoe ziet inschrijver de communicatie gedurende de transitie? geef dit vorm in een communicatiematrix voor de organisatie van de opdrachtgever;
i.	hoe ziet inschrijver de communicatie gedurende de transitie? geef dit vorm in een communicatiematrix voor de samenwerking met derden (betrokken leveranciers).</v>
      </c>
      <c r="B4" s="7"/>
      <c r="C4" s="106" t="s">
        <v>0</v>
      </c>
      <c r="D4" s="107"/>
      <c r="E4" s="7"/>
      <c r="F4" s="105" t="s">
        <v>0</v>
      </c>
      <c r="G4" s="104"/>
      <c r="H4" s="7"/>
      <c r="I4" s="105" t="s">
        <v>0</v>
      </c>
      <c r="J4" s="104"/>
    </row>
    <row r="5" spans="1:11" ht="20" customHeight="1" x14ac:dyDescent="0.15">
      <c r="A5" s="41" t="str">
        <f>'Beoordelen open vragen'!A5</f>
        <v>7.1.2 GOEDE SAMENWERKING, VISIE OP PARTNERSCHAP (MAX. 4 A4)</v>
      </c>
      <c r="B5" s="7"/>
      <c r="C5" s="101" t="s">
        <v>12</v>
      </c>
      <c r="D5" s="102"/>
      <c r="E5" s="7"/>
      <c r="F5" s="101" t="s">
        <v>12</v>
      </c>
      <c r="G5" s="102"/>
      <c r="H5" s="7"/>
      <c r="I5" s="101" t="s">
        <v>12</v>
      </c>
      <c r="J5" s="102"/>
    </row>
    <row r="6" spans="1:11" ht="260" customHeight="1" x14ac:dyDescent="0.15">
      <c r="A6" s="43" t="str">
        <f>'Beoordelen open vragen'!A6</f>
        <v xml:space="preserve">Inschrijver dient te beschrijven op maximaal 4 A4 op welke wijze zij invulling geeft aan een goede samenwerking met de opdrachtgever en welke visie zij heeft op een zakelijk partnerschap. Inschrijver beschrijft minimaal:
a.	op welke wijze inschrijver een invulling geeft aan een proactieve houding in relatie tot beheer door de opdrachtnemer en de eigen regiefunctie van de opdrachtgever;
b.	op welke wijze inschrijver een invulling geeft aan het geven van gevraagde en ongevraagde adviezen;
c.	op welke wijze (hoe, wanneer en hoe vaak) organiseert inschrijver een toetsing van de klanttevredenheid en welke acties daarna ingezet worden;
d.	welke inzichten er (per locatie/ afdeling etc.) in de managementinformatie wordt gegeven? Inschrijver dient bij haar inschrijving een voorbeeld rapportage in van maximaal 10 extra pagina’s A4 waarbij de layout ‘vrij’ is maar overeen komt met de rapportages na een gunning;
e.	welke middelen/ tools inschrijver hierbij gebruikt (screenshots toe te voegen in de schriftelijke beantwoording) en middels een “live” demonstratie waarbij de gebruikersvriendelijkheid van de tool inzichtelijk wordt tijdens de persoonlijke toelichting zoals beschreven in dit document (hoofdstuk 7.2);
f.	hoe krijgt opdrachtgever inzicht in relevante ICT-vraagstukken van haar eigen medewerkers waaronder de frequentie en aard van de vragen;
g.	op welke wijze inschrijver invulling geeft aan transparantie over de grenzen van haar eigen kennis en vaardigheden;
h.	welke toegevoegde waarde inschrijver biedt voor medewerkers van Avalex bovenop het gevraagde in deze aanbesteding;
i.	inschrijver voegt aanvullend (maximaal 1 A4 extra) een communicatiematrix toe waarbij een invulling is gegeven aan de communicatie op alle niveaus bij opdrachtgever en opdrachtnemer inclusief 24/7 escalatieplan. </v>
      </c>
      <c r="B6" s="7"/>
      <c r="C6" s="106" t="s">
        <v>0</v>
      </c>
      <c r="D6" s="107"/>
      <c r="E6" s="7"/>
      <c r="F6" s="105" t="s">
        <v>0</v>
      </c>
      <c r="G6" s="104"/>
      <c r="H6" s="7"/>
      <c r="I6" s="105" t="s">
        <v>0</v>
      </c>
      <c r="J6" s="104"/>
    </row>
    <row r="7" spans="1:11" ht="20" customHeight="1" x14ac:dyDescent="0.15">
      <c r="A7" s="41" t="str">
        <f>'Beoordelen open vragen'!A7</f>
        <v>7.1.3 INLEVING IN ORGANISATIE AVALEX (MAX. 2 A4)</v>
      </c>
      <c r="B7" s="7"/>
      <c r="C7" s="101" t="s">
        <v>12</v>
      </c>
      <c r="D7" s="102"/>
      <c r="E7" s="7"/>
      <c r="F7" s="101" t="s">
        <v>12</v>
      </c>
      <c r="G7" s="102"/>
      <c r="H7" s="7"/>
      <c r="I7" s="101" t="s">
        <v>12</v>
      </c>
      <c r="J7" s="102"/>
    </row>
    <row r="8" spans="1:11" ht="144" customHeight="1" x14ac:dyDescent="0.15">
      <c r="A8" s="43" t="str">
        <f>'Beoordelen open vragen'!A8</f>
        <v xml:space="preserve">Inschrijver beschrijft op maximaal 2 A4 op welke wijze inschrijving en dienstverlening in haar dienstverlening rekening houdt met de samenstelling van de organisatie van Avalex waarbij zijn inzoomt op;
-	mate van digitale geletterdheid van een uitvoeringsorganisatie;
-	ontbreken van een eigen ICT servicedesk;
-	op welke wijze (kwalitatief en kwantitatief) inschrijver de zichtbaarheid verhoogd voor zowel de binnendienst- als buitendienstmedewerkers van opdrachtgever teneinde zo laagdrempelig mogelijk haar diensten exploiteert. </v>
      </c>
      <c r="B8" s="7"/>
      <c r="C8" s="103" t="s">
        <v>0</v>
      </c>
      <c r="D8" s="104"/>
      <c r="E8" s="7"/>
      <c r="F8" s="105" t="s">
        <v>0</v>
      </c>
      <c r="G8" s="104"/>
      <c r="H8" s="7"/>
      <c r="I8" s="105" t="s">
        <v>0</v>
      </c>
      <c r="J8" s="104"/>
    </row>
    <row r="9" spans="1:11" ht="20" customHeight="1" x14ac:dyDescent="0.15">
      <c r="A9" s="41" t="str">
        <f>'Beoordelen open vragen'!A9</f>
        <v>7.1.4 AANVRAGEN VANUIT AVALEX AAN DE HELPDESK VAN INSCHRIJVER (MAX. 3 A4)</v>
      </c>
      <c r="B9" s="7"/>
      <c r="C9" s="101" t="s">
        <v>12</v>
      </c>
      <c r="D9" s="102"/>
      <c r="E9" s="7"/>
      <c r="F9" s="101" t="s">
        <v>12</v>
      </c>
      <c r="G9" s="102"/>
      <c r="H9" s="7"/>
      <c r="I9" s="101" t="s">
        <v>12</v>
      </c>
      <c r="J9" s="102"/>
    </row>
    <row r="10" spans="1:11" ht="160" customHeight="1" x14ac:dyDescent="0.15">
      <c r="A10" s="43" t="str">
        <f>'Beoordelen open vragen'!A10</f>
        <v>Inschrijver dient te beschrijven op maximaal 3 A4 op welke wijze de servicemeldingen vanuit de opdrachtgever door de helpdesk van de inschrijver verwerkt worden en beschrijft daarbij minimaal;
a.	een procesbeschrijving op welke wijze de opdrachtgever een melding kan plaatsen;
b.	op welke wijze opvolging plaatsvindt; 
c.	op welke wijze bewaking plaatsvindt; 
d.	op welke wijze statusupdates plaatsvinden en op welke wijze een servicemelding opgelost is?;
e.	Op welke wijze wordt aan opdrachtnemer realtime inzicht verschaft in openstaande meldingen (voorbeeld van dashboard) bestaande uit soorten meldingen en verbeteringen (acteren op herhaalde meldingen);
f.	Op welke wijze wordt gerapporteerd over de meldingen per periode [maand/jaar] (inschrijver verstrekt een voorbeeld van rapport, maximaal 4 A4);
g.	op welke wijze wordt op repeterende meldingen geacteerd om verdere herhaling te voorkomen?</v>
      </c>
      <c r="B10" s="7"/>
      <c r="C10" s="103" t="s">
        <v>0</v>
      </c>
      <c r="D10" s="104"/>
      <c r="E10" s="7"/>
      <c r="F10" s="105" t="s">
        <v>0</v>
      </c>
      <c r="G10" s="104"/>
      <c r="H10" s="7"/>
      <c r="I10" s="105" t="s">
        <v>0</v>
      </c>
      <c r="J10" s="104"/>
    </row>
    <row r="11" spans="1:11" ht="20" customHeight="1" x14ac:dyDescent="0.15">
      <c r="A11" s="41" t="str">
        <f>'Beoordelen open vragen'!A11</f>
        <v>7.1.5 SLA INCIDENTEN EN SLA HERSTELTIJDEN (Formulier D)</v>
      </c>
      <c r="B11" s="7"/>
      <c r="C11" s="101" t="s">
        <v>12</v>
      </c>
      <c r="D11" s="102"/>
      <c r="E11" s="7"/>
      <c r="F11" s="101" t="s">
        <v>12</v>
      </c>
      <c r="G11" s="102"/>
      <c r="H11" s="7"/>
      <c r="I11" s="101" t="s">
        <v>12</v>
      </c>
      <c r="J11" s="102"/>
    </row>
    <row r="12" spans="1:11" ht="111" customHeight="1" x14ac:dyDescent="0.15">
      <c r="A12" s="69" t="str">
        <f>'Beoordelen open vragen'!E24</f>
        <v>Zware incidenten</v>
      </c>
      <c r="B12" s="7"/>
      <c r="C12" s="103" t="s">
        <v>0</v>
      </c>
      <c r="D12" s="104"/>
      <c r="E12" s="7"/>
      <c r="F12" s="105" t="s">
        <v>0</v>
      </c>
      <c r="G12" s="104"/>
      <c r="H12" s="7"/>
      <c r="I12" s="105" t="s">
        <v>0</v>
      </c>
      <c r="J12" s="104"/>
    </row>
    <row r="13" spans="1:11" ht="20" customHeight="1" x14ac:dyDescent="0.15">
      <c r="A13" s="41"/>
      <c r="B13" s="7"/>
      <c r="C13" s="101" t="s">
        <v>12</v>
      </c>
      <c r="D13" s="102"/>
      <c r="E13" s="7"/>
      <c r="F13" s="101" t="s">
        <v>12</v>
      </c>
      <c r="G13" s="102"/>
      <c r="H13" s="7"/>
      <c r="I13" s="101" t="s">
        <v>12</v>
      </c>
      <c r="J13" s="102"/>
    </row>
    <row r="14" spans="1:11" ht="111" customHeight="1" x14ac:dyDescent="0.15">
      <c r="A14" s="70" t="str">
        <f>'Beoordelen open vragen'!F24</f>
        <v>Minder zware incidenten</v>
      </c>
      <c r="B14" s="7"/>
      <c r="C14" s="103" t="s">
        <v>0</v>
      </c>
      <c r="D14" s="104"/>
      <c r="E14" s="7"/>
      <c r="F14" s="105" t="s">
        <v>0</v>
      </c>
      <c r="G14" s="104"/>
      <c r="H14" s="7"/>
      <c r="I14" s="105" t="s">
        <v>0</v>
      </c>
      <c r="J14" s="104"/>
    </row>
    <row r="15" spans="1:11" ht="20" customHeight="1" x14ac:dyDescent="0.15">
      <c r="A15" s="41"/>
      <c r="B15" s="7"/>
      <c r="C15" s="101" t="s">
        <v>12</v>
      </c>
      <c r="D15" s="102"/>
      <c r="E15" s="7"/>
      <c r="F15" s="101" t="s">
        <v>12</v>
      </c>
      <c r="G15" s="102"/>
      <c r="H15" s="7"/>
      <c r="I15" s="101" t="s">
        <v>12</v>
      </c>
      <c r="J15" s="102"/>
    </row>
    <row r="16" spans="1:11" ht="111" customHeight="1" x14ac:dyDescent="0.15">
      <c r="A16" s="70" t="str">
        <f>'Beoordelen open vragen'!G24</f>
        <v>Kleine problemen</v>
      </c>
      <c r="B16" s="7"/>
      <c r="C16" s="103" t="s">
        <v>0</v>
      </c>
      <c r="D16" s="104"/>
      <c r="E16" s="7"/>
      <c r="F16" s="105" t="s">
        <v>0</v>
      </c>
      <c r="G16" s="104"/>
      <c r="H16" s="7"/>
      <c r="I16" s="105" t="s">
        <v>0</v>
      </c>
      <c r="J16" s="104"/>
    </row>
    <row r="17" spans="1:10" ht="20" customHeight="1" x14ac:dyDescent="0.15">
      <c r="A17" s="41"/>
      <c r="B17" s="7"/>
      <c r="C17" s="101" t="s">
        <v>12</v>
      </c>
      <c r="D17" s="102"/>
      <c r="E17" s="7"/>
      <c r="F17" s="101" t="s">
        <v>12</v>
      </c>
      <c r="G17" s="102"/>
      <c r="H17" s="7"/>
      <c r="I17" s="101" t="s">
        <v>12</v>
      </c>
      <c r="J17" s="102"/>
    </row>
    <row r="18" spans="1:10" ht="111" customHeight="1" x14ac:dyDescent="0.15">
      <c r="A18" s="70" t="str">
        <f>'Beoordelen open vragen'!H24</f>
        <v>Standaard wijzigingen</v>
      </c>
      <c r="B18" s="7"/>
      <c r="C18" s="103" t="s">
        <v>0</v>
      </c>
      <c r="D18" s="104"/>
      <c r="E18" s="7"/>
      <c r="F18" s="105" t="s">
        <v>0</v>
      </c>
      <c r="G18" s="104"/>
      <c r="H18" s="7"/>
      <c r="I18" s="105" t="s">
        <v>0</v>
      </c>
      <c r="J18" s="104"/>
    </row>
    <row r="19" spans="1:10" ht="20" customHeight="1" x14ac:dyDescent="0.15">
      <c r="A19" s="41" t="str">
        <f>'Beoordelen open vragen'!A13</f>
        <v>7.1.6 INFORMATIEBEVEILIGING (MAX. 2 A4)</v>
      </c>
      <c r="B19" s="7"/>
      <c r="C19" s="101" t="s">
        <v>12</v>
      </c>
      <c r="D19" s="102"/>
      <c r="E19" s="7"/>
      <c r="F19" s="101" t="s">
        <v>12</v>
      </c>
      <c r="G19" s="102"/>
      <c r="H19" s="7"/>
      <c r="I19" s="101" t="s">
        <v>12</v>
      </c>
      <c r="J19" s="102"/>
    </row>
    <row r="20" spans="1:10" ht="160" customHeight="1" x14ac:dyDescent="0.15">
      <c r="A20" s="70" t="str">
        <f>'Beoordelen open vragen'!A14</f>
        <v xml:space="preserve">Inschrijver dient te beschrijven op maximaal 2 A4 op welke wijze zij invulling geeft aan informatiebeveiliging (security) voor Avalex en beschrijft daarbij minimaal:
-	welke partnerstatus zij heeft voor Microsoft licenties;
-	op welke wijze zij invulling geeft aan ISO 27001;
-	op welke wijze zij de AVG borgt.
</v>
      </c>
      <c r="B20" s="7"/>
      <c r="C20" s="103" t="s">
        <v>0</v>
      </c>
      <c r="D20" s="104"/>
      <c r="E20" s="7"/>
      <c r="F20" s="103" t="s">
        <v>0</v>
      </c>
      <c r="G20" s="104"/>
      <c r="H20" s="7"/>
      <c r="I20" s="103" t="s">
        <v>0</v>
      </c>
      <c r="J20" s="104"/>
    </row>
    <row r="21" spans="1:10" ht="20" customHeight="1" x14ac:dyDescent="0.15">
      <c r="A21" s="41" t="str">
        <f>'Beoordelen open vragen'!A15</f>
        <v>7.1.7 MILIEU, DUURZAAMHEID EN SROI (MAX. 1 A4)</v>
      </c>
      <c r="B21" s="7"/>
      <c r="C21" s="101" t="s">
        <v>12</v>
      </c>
      <c r="D21" s="102"/>
      <c r="E21" s="7"/>
      <c r="F21" s="101" t="s">
        <v>12</v>
      </c>
      <c r="G21" s="102"/>
      <c r="H21" s="7"/>
      <c r="I21" s="101" t="s">
        <v>12</v>
      </c>
      <c r="J21" s="102"/>
    </row>
    <row r="22" spans="1:10" ht="169" customHeight="1" x14ac:dyDescent="0.15">
      <c r="A22" s="43" t="str">
        <f>'Beoordelen open vragen'!A16</f>
        <v>Inschrijver beschrijft op maximaal 1 A4 op welke wijze zij bijdraagt aan een beter milieu en duurzaamheid en geeft antwoord op de volgende vragen;
-	op welke wijze geeft zij invulling aan duurzaamheid in de keuzes die zij maakt in het uitvoeren van de in deze aanbesteding gevraagde diensten en gebruik van datacentra;
-	op welke wijze inschrijver duurzaamheid in de eigen bedrijfsvoering laat terugkomen kijkend naar fossiele brandstoffen, energieconsumptie en afvalverwerking;
-	in welke mate inschrijver CO2 neutraal werkt, haar bedrijfsvoering heeft ingericht en op welke wijze zij dit toepast in de dienstverlening;
-	op welke wijze inschrijver invulling geeft aan SROI waaronder het enthousiasmeren en mogelijk inzetten van medewerkers binnen haar organisatie die een achterstand hebben op de arbeidsmarkt.</v>
      </c>
      <c r="B22" s="7"/>
      <c r="C22" s="103" t="s">
        <v>0</v>
      </c>
      <c r="D22" s="104"/>
      <c r="E22" s="7"/>
      <c r="F22" s="105" t="s">
        <v>0</v>
      </c>
      <c r="G22" s="104"/>
      <c r="H22" s="7"/>
      <c r="I22" s="105" t="s">
        <v>0</v>
      </c>
      <c r="J22" s="104"/>
    </row>
    <row r="23" spans="1:10" ht="20" customHeight="1" x14ac:dyDescent="0.15">
      <c r="A23" s="44"/>
      <c r="B23" s="8"/>
      <c r="C23" s="45"/>
      <c r="D23" s="45"/>
      <c r="E23" s="8"/>
      <c r="F23" s="45"/>
      <c r="G23" s="45"/>
      <c r="H23" s="8"/>
      <c r="I23" s="45"/>
      <c r="J23" s="46"/>
    </row>
  </sheetData>
  <sheetProtection algorithmName="SHA-512" hashValue="h5XeDudyd3Qk40bqxlxMWXgkd4UuzPi16Fh1qziwP5AHcW56g7+fVmUdRFvQTnINJSWVQN1jsbrcl3udTDdPFQ==" saltValue="W8rd9fCbn1OD5C+GIRmS4g==" spinCount="100000" sheet="1" objects="1" scenarios="1"/>
  <mergeCells count="66">
    <mergeCell ref="F8:G8"/>
    <mergeCell ref="I8:J8"/>
    <mergeCell ref="I6:J6"/>
    <mergeCell ref="C8:D8"/>
    <mergeCell ref="C4:D4"/>
    <mergeCell ref="F4:G4"/>
    <mergeCell ref="I4:J4"/>
    <mergeCell ref="I1:J1"/>
    <mergeCell ref="C1:D1"/>
    <mergeCell ref="F1:G1"/>
    <mergeCell ref="C2:D2"/>
    <mergeCell ref="F2:G2"/>
    <mergeCell ref="I2:J2"/>
    <mergeCell ref="C3:D3"/>
    <mergeCell ref="F3:G3"/>
    <mergeCell ref="I3:J3"/>
    <mergeCell ref="C12:D12"/>
    <mergeCell ref="F12:G12"/>
    <mergeCell ref="I12:J12"/>
    <mergeCell ref="I10:J10"/>
    <mergeCell ref="C10:D10"/>
    <mergeCell ref="C5:D5"/>
    <mergeCell ref="F5:G5"/>
    <mergeCell ref="I5:J5"/>
    <mergeCell ref="C7:D7"/>
    <mergeCell ref="F7:G7"/>
    <mergeCell ref="I7:J7"/>
    <mergeCell ref="C6:D6"/>
    <mergeCell ref="F6:G6"/>
    <mergeCell ref="C9:D9"/>
    <mergeCell ref="F9:G9"/>
    <mergeCell ref="I9:J9"/>
    <mergeCell ref="C11:D11"/>
    <mergeCell ref="F11:G11"/>
    <mergeCell ref="I11:J11"/>
    <mergeCell ref="F10:G10"/>
    <mergeCell ref="C16:D16"/>
    <mergeCell ref="F16:G16"/>
    <mergeCell ref="I16:J16"/>
    <mergeCell ref="C13:D13"/>
    <mergeCell ref="F13:G13"/>
    <mergeCell ref="I13:J13"/>
    <mergeCell ref="C15:D15"/>
    <mergeCell ref="F15:G15"/>
    <mergeCell ref="I15:J15"/>
    <mergeCell ref="C14:D14"/>
    <mergeCell ref="F14:G14"/>
    <mergeCell ref="I14:J14"/>
    <mergeCell ref="C17:D17"/>
    <mergeCell ref="F17:G17"/>
    <mergeCell ref="I17:J17"/>
    <mergeCell ref="C18:D18"/>
    <mergeCell ref="F18:G18"/>
    <mergeCell ref="I18:J18"/>
    <mergeCell ref="C19:D19"/>
    <mergeCell ref="F19:G19"/>
    <mergeCell ref="I19:J19"/>
    <mergeCell ref="C20:D20"/>
    <mergeCell ref="F20:G20"/>
    <mergeCell ref="I20:J20"/>
    <mergeCell ref="C21:D21"/>
    <mergeCell ref="F21:G21"/>
    <mergeCell ref="I21:J21"/>
    <mergeCell ref="C22:D22"/>
    <mergeCell ref="F22:G22"/>
    <mergeCell ref="I22:J22"/>
  </mergeCells>
  <dataValidations count="1">
    <dataValidation type="list" errorStyle="warning" allowBlank="1" showErrorMessage="1" error="Voer juiste waarde in. " sqref="I3 F3 C3 C5 F5 I5 C7 F7 I7 C9 F9 I9 F11 C11 C19 F19 I19 C21 F21 I21 I11 C13 F13 I13 C15 F15 I15 C17 F17 I17" xr:uid="{20AD8066-F183-C242-A146-B5A308B92A8E}">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3"/>
  <sheetViews>
    <sheetView showGridLines="0" zoomScale="90" zoomScaleNormal="90" zoomScalePageLayoutView="85" workbookViewId="0">
      <pane ySplit="1" topLeftCell="A7" activePane="bottomLeft" state="frozen"/>
      <selection pane="bottomLeft" activeCell="A10" sqref="A10"/>
    </sheetView>
  </sheetViews>
  <sheetFormatPr baseColWidth="10" defaultColWidth="8.83203125" defaultRowHeight="13" x14ac:dyDescent="0.15"/>
  <cols>
    <col min="1" max="1" width="128.16406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9" t="s">
        <v>42</v>
      </c>
      <c r="B1" s="10"/>
      <c r="C1" s="108" t="s">
        <v>1</v>
      </c>
      <c r="D1" s="109"/>
      <c r="E1" s="10"/>
      <c r="F1" s="108" t="s">
        <v>1</v>
      </c>
      <c r="G1" s="109"/>
      <c r="H1" s="10"/>
      <c r="I1" s="108" t="s">
        <v>1</v>
      </c>
      <c r="J1" s="109"/>
      <c r="K1" s="2"/>
    </row>
    <row r="2" spans="1:11" ht="33" customHeight="1" x14ac:dyDescent="0.15">
      <c r="A2" s="40" t="s">
        <v>24</v>
      </c>
      <c r="B2" s="6"/>
      <c r="C2" s="110" t="s">
        <v>32</v>
      </c>
      <c r="D2" s="111"/>
      <c r="E2" s="6"/>
      <c r="F2" s="110" t="s">
        <v>32</v>
      </c>
      <c r="G2" s="111"/>
      <c r="H2" s="6"/>
      <c r="I2" s="110" t="s">
        <v>32</v>
      </c>
      <c r="J2" s="111"/>
    </row>
    <row r="3" spans="1:11" ht="20" customHeight="1" x14ac:dyDescent="0.15">
      <c r="A3" s="41" t="str">
        <f>'Beoordelen open vragen'!A3</f>
        <v>7.1.1 PLAN VAN AANPAK EN NIVEAU DIENSTVERLENING (MAX. 6 A4)</v>
      </c>
      <c r="B3" s="7"/>
      <c r="C3" s="101" t="s">
        <v>12</v>
      </c>
      <c r="D3" s="102"/>
      <c r="E3" s="7"/>
      <c r="F3" s="101" t="s">
        <v>12</v>
      </c>
      <c r="G3" s="102"/>
      <c r="H3" s="7"/>
      <c r="I3" s="101" t="s">
        <v>12</v>
      </c>
      <c r="J3" s="102"/>
    </row>
    <row r="4" spans="1:11" ht="317" customHeight="1" x14ac:dyDescent="0.15">
      <c r="A4" s="42" t="str">
        <f>'Beoordelen open vragen'!A4</f>
        <v>Inschrijver beschrijft op maximaal 6 A4 (toe te voegen via TenderNed) haar plan van aanpak zodat een snel en kwalitatief een goede overname van het beheer kan plaatsvinden. De zittende partij dient in haar beantwoording er van uit te gaan dat er sprake is van een geheel nieuwe dienstverlening. Inschrijver beschrijft daarbij minimaal:
a.	Op basis van de huidige blauwdruk (zie bijlage 11) een roadmap voor de komende drie jaar (technisch en het niveau dienstverlening) bestaande uit 
- een beschrijving van een visie van inschrijver en strategische keuzes;
- aangevuld met een globale technische beschrijving;
- een overzicht van alle in te zetten componenten;
-  en de te leveren diensten.
b.	welke risico’s ziet inschrijver en welke beheersmaatregelen stel inschrijver voor;
c.	welk niveau medewerker inschrijver plaatst op locatie van de opdrachtgever en hoe inschrijver borgt dat deze medewerker kennis heeft van deze aanbesteding en het aangeboden niveau dienstverlening van inschrijver;
d.	op welke wijze geeft inschrijver invulling aan de ontwikkeling van deze medewerker (c) en binding aan zowel opdrachtgever als de eigen werkgever;
e.	op welke wijze inschrijver de kennis van de gevraagde dienstverlening borgt en vastlegt zodat bij uitval/ verlof van medewerkers of beëindiging van de overeenkomst er teruggevallen kan worden;
f.	hoe zij de transitie van de huidige dienstverlener naar de nieuwe dienstverlener ziet kijkend naar data, licenties, huidige en toekomstig beheer en backup’s;
g.	wat verwacht inschrijver van opdrachtgever (uitgedrukt in functies, rollen en uren per periode) en van de zittende dienstverlener;
h.	hoe ziet inschrijver de communicatie gedurende de transitie? geef dit vorm in een communicatiematrix voor de organisatie van de opdrachtgever;
i.	hoe ziet inschrijver de communicatie gedurende de transitie? geef dit vorm in een communicatiematrix voor de samenwerking met derden (betrokken leveranciers).</v>
      </c>
      <c r="B4" s="7"/>
      <c r="C4" s="106" t="s">
        <v>0</v>
      </c>
      <c r="D4" s="107"/>
      <c r="E4" s="7"/>
      <c r="F4" s="105" t="s">
        <v>0</v>
      </c>
      <c r="G4" s="104"/>
      <c r="H4" s="7"/>
      <c r="I4" s="105" t="s">
        <v>0</v>
      </c>
      <c r="J4" s="104"/>
    </row>
    <row r="5" spans="1:11" ht="20" customHeight="1" x14ac:dyDescent="0.15">
      <c r="A5" s="41" t="str">
        <f>'Beoordelen open vragen'!A5</f>
        <v>7.1.2 GOEDE SAMENWERKING, VISIE OP PARTNERSCHAP (MAX. 4 A4)</v>
      </c>
      <c r="B5" s="7"/>
      <c r="C5" s="101" t="s">
        <v>12</v>
      </c>
      <c r="D5" s="102"/>
      <c r="E5" s="7"/>
      <c r="F5" s="101" t="s">
        <v>12</v>
      </c>
      <c r="G5" s="102"/>
      <c r="H5" s="7"/>
      <c r="I5" s="101" t="s">
        <v>12</v>
      </c>
      <c r="J5" s="102"/>
    </row>
    <row r="6" spans="1:11" ht="248" customHeight="1" x14ac:dyDescent="0.15">
      <c r="A6" s="43" t="str">
        <f>'Beoordelen open vragen'!A6</f>
        <v xml:space="preserve">Inschrijver dient te beschrijven op maximaal 4 A4 op welke wijze zij invulling geeft aan een goede samenwerking met de opdrachtgever en welke visie zij heeft op een zakelijk partnerschap. Inschrijver beschrijft minimaal:
a.	op welke wijze inschrijver een invulling geeft aan een proactieve houding in relatie tot beheer door de opdrachtnemer en de eigen regiefunctie van de opdrachtgever;
b.	op welke wijze inschrijver een invulling geeft aan het geven van gevraagde en ongevraagde adviezen;
c.	op welke wijze (hoe, wanneer en hoe vaak) organiseert inschrijver een toetsing van de klanttevredenheid en welke acties daarna ingezet worden;
d.	welke inzichten er (per locatie/ afdeling etc.) in de managementinformatie wordt gegeven? Inschrijver dient bij haar inschrijving een voorbeeld rapportage in van maximaal 10 extra pagina’s A4 waarbij de layout ‘vrij’ is maar overeen komt met de rapportages na een gunning;
e.	welke middelen/ tools inschrijver hierbij gebruikt (screenshots toe te voegen in de schriftelijke beantwoording) en middels een “live” demonstratie waarbij de gebruikersvriendelijkheid van de tool inzichtelijk wordt tijdens de persoonlijke toelichting zoals beschreven in dit document (hoofdstuk 7.2);
f.	hoe krijgt opdrachtgever inzicht in relevante ICT-vraagstukken van haar eigen medewerkers waaronder de frequentie en aard van de vragen;
g.	op welke wijze inschrijver invulling geeft aan transparantie over de grenzen van haar eigen kennis en vaardigheden;
h.	welke toegevoegde waarde inschrijver biedt voor medewerkers van Avalex bovenop het gevraagde in deze aanbesteding;
i.	inschrijver voegt aanvullend (maximaal 1 A4 extra) een communicatiematrix toe waarbij een invulling is gegeven aan de communicatie op alle niveaus bij opdrachtgever en opdrachtnemer inclusief 24/7 escalatieplan. </v>
      </c>
      <c r="B6" s="7"/>
      <c r="C6" s="106" t="s">
        <v>0</v>
      </c>
      <c r="D6" s="107"/>
      <c r="E6" s="7"/>
      <c r="F6" s="105" t="s">
        <v>0</v>
      </c>
      <c r="G6" s="104"/>
      <c r="H6" s="7"/>
      <c r="I6" s="105" t="s">
        <v>0</v>
      </c>
      <c r="J6" s="104"/>
    </row>
    <row r="7" spans="1:11" ht="20" customHeight="1" x14ac:dyDescent="0.15">
      <c r="A7" s="41" t="str">
        <f>'Beoordelen open vragen'!A7</f>
        <v>7.1.3 INLEVING IN ORGANISATIE AVALEX (MAX. 2 A4)</v>
      </c>
      <c r="B7" s="7"/>
      <c r="C7" s="101" t="s">
        <v>12</v>
      </c>
      <c r="D7" s="102"/>
      <c r="E7" s="7"/>
      <c r="F7" s="101" t="s">
        <v>12</v>
      </c>
      <c r="G7" s="102"/>
      <c r="H7" s="7"/>
      <c r="I7" s="101" t="s">
        <v>12</v>
      </c>
      <c r="J7" s="102"/>
    </row>
    <row r="8" spans="1:11" ht="160" customHeight="1" x14ac:dyDescent="0.15">
      <c r="A8" s="43" t="str">
        <f>'Beoordelen open vragen'!A8</f>
        <v xml:space="preserve">Inschrijver beschrijft op maximaal 2 A4 op welke wijze inschrijving en dienstverlening in haar dienstverlening rekening houdt met de samenstelling van de organisatie van Avalex waarbij zijn inzoomt op;
-	mate van digitale geletterdheid van een uitvoeringsorganisatie;
-	ontbreken van een eigen ICT servicedesk;
-	op welke wijze (kwalitatief en kwantitatief) inschrijver de zichtbaarheid verhoogd voor zowel de binnendienst- als buitendienstmedewerkers van opdrachtgever teneinde zo laagdrempelig mogelijk haar diensten exploiteert. </v>
      </c>
      <c r="B8" s="7"/>
      <c r="C8" s="103" t="s">
        <v>0</v>
      </c>
      <c r="D8" s="104"/>
      <c r="E8" s="7"/>
      <c r="F8" s="105" t="s">
        <v>0</v>
      </c>
      <c r="G8" s="104"/>
      <c r="H8" s="7"/>
      <c r="I8" s="105" t="s">
        <v>0</v>
      </c>
      <c r="J8" s="104"/>
    </row>
    <row r="9" spans="1:11" ht="20" customHeight="1" x14ac:dyDescent="0.15">
      <c r="A9" s="41" t="str">
        <f>'Beoordelen open vragen'!A9</f>
        <v>7.1.4 AANVRAGEN VANUIT AVALEX AAN DE HELPDESK VAN INSCHRIJVER (MAX. 3 A4)</v>
      </c>
      <c r="B9" s="7"/>
      <c r="C9" s="101" t="s">
        <v>12</v>
      </c>
      <c r="D9" s="102"/>
      <c r="E9" s="7"/>
      <c r="F9" s="101" t="s">
        <v>12</v>
      </c>
      <c r="G9" s="102"/>
      <c r="H9" s="7"/>
      <c r="I9" s="101" t="s">
        <v>12</v>
      </c>
      <c r="J9" s="102"/>
    </row>
    <row r="10" spans="1:11" ht="176" customHeight="1" x14ac:dyDescent="0.15">
      <c r="A10" s="43" t="str">
        <f>'Beoordelen open vragen'!A10</f>
        <v>Inschrijver dient te beschrijven op maximaal 3 A4 op welke wijze de servicemeldingen vanuit de opdrachtgever door de helpdesk van de inschrijver verwerkt worden en beschrijft daarbij minimaal;
a.	een procesbeschrijving op welke wijze de opdrachtgever een melding kan plaatsen;
b.	op welke wijze opvolging plaatsvindt; 
c.	op welke wijze bewaking plaatsvindt; 
d.	op welke wijze statusupdates plaatsvinden en op welke wijze een servicemelding opgelost is?;
e.	Op welke wijze wordt aan opdrachtnemer realtime inzicht verschaft in openstaande meldingen (voorbeeld van dashboard) bestaande uit soorten meldingen en verbeteringen (acteren op herhaalde meldingen);
f.	Op welke wijze wordt gerapporteerd over de meldingen per periode [maand/jaar] (inschrijver verstrekt een voorbeeld van rapport, maximaal 4 A4);
g.	op welke wijze wordt op repeterende meldingen geacteerd om verdere herhaling te voorkomen?</v>
      </c>
      <c r="B10" s="7"/>
      <c r="C10" s="103" t="s">
        <v>0</v>
      </c>
      <c r="D10" s="104"/>
      <c r="E10" s="7"/>
      <c r="F10" s="105" t="s">
        <v>0</v>
      </c>
      <c r="G10" s="104"/>
      <c r="H10" s="7"/>
      <c r="I10" s="105" t="s">
        <v>0</v>
      </c>
      <c r="J10" s="104"/>
    </row>
    <row r="11" spans="1:11" ht="20" customHeight="1" x14ac:dyDescent="0.15">
      <c r="A11" s="41" t="str">
        <f>'Beoordelen open vragen'!A11</f>
        <v>7.1.5 SLA INCIDENTEN EN SLA HERSTELTIJDEN (Formulier D)</v>
      </c>
      <c r="B11" s="7"/>
      <c r="C11" s="101" t="s">
        <v>12</v>
      </c>
      <c r="D11" s="102"/>
      <c r="E11" s="7"/>
      <c r="F11" s="101" t="s">
        <v>12</v>
      </c>
      <c r="G11" s="102"/>
      <c r="H11" s="7"/>
      <c r="I11" s="101" t="s">
        <v>12</v>
      </c>
      <c r="J11" s="102"/>
    </row>
    <row r="12" spans="1:11" ht="111" customHeight="1" x14ac:dyDescent="0.15">
      <c r="A12" s="69" t="str">
        <f>'Beoordelen open vragen'!E24</f>
        <v>Zware incidenten</v>
      </c>
      <c r="B12" s="7"/>
      <c r="C12" s="103" t="s">
        <v>0</v>
      </c>
      <c r="D12" s="104"/>
      <c r="E12" s="7"/>
      <c r="F12" s="105" t="s">
        <v>0</v>
      </c>
      <c r="G12" s="104"/>
      <c r="H12" s="7"/>
      <c r="I12" s="105" t="s">
        <v>0</v>
      </c>
      <c r="J12" s="104"/>
    </row>
    <row r="13" spans="1:11" ht="20" customHeight="1" x14ac:dyDescent="0.15">
      <c r="A13" s="41"/>
      <c r="B13" s="7"/>
      <c r="C13" s="101" t="s">
        <v>12</v>
      </c>
      <c r="D13" s="102"/>
      <c r="E13" s="7"/>
      <c r="F13" s="101" t="s">
        <v>12</v>
      </c>
      <c r="G13" s="102"/>
      <c r="H13" s="7"/>
      <c r="I13" s="101" t="s">
        <v>12</v>
      </c>
      <c r="J13" s="102"/>
    </row>
    <row r="14" spans="1:11" ht="111" customHeight="1" x14ac:dyDescent="0.15">
      <c r="A14" s="70" t="str">
        <f>'Beoordelen open vragen'!F24</f>
        <v>Minder zware incidenten</v>
      </c>
      <c r="B14" s="7"/>
      <c r="C14" s="103" t="s">
        <v>0</v>
      </c>
      <c r="D14" s="104"/>
      <c r="E14" s="7"/>
      <c r="F14" s="105" t="s">
        <v>0</v>
      </c>
      <c r="G14" s="104"/>
      <c r="H14" s="7"/>
      <c r="I14" s="105" t="s">
        <v>0</v>
      </c>
      <c r="J14" s="104"/>
    </row>
    <row r="15" spans="1:11" ht="20" customHeight="1" x14ac:dyDescent="0.15">
      <c r="A15" s="41"/>
      <c r="B15" s="7"/>
      <c r="C15" s="101" t="s">
        <v>12</v>
      </c>
      <c r="D15" s="102"/>
      <c r="E15" s="7"/>
      <c r="F15" s="101" t="s">
        <v>12</v>
      </c>
      <c r="G15" s="102"/>
      <c r="H15" s="7"/>
      <c r="I15" s="101" t="s">
        <v>12</v>
      </c>
      <c r="J15" s="102"/>
    </row>
    <row r="16" spans="1:11" ht="111" customHeight="1" x14ac:dyDescent="0.15">
      <c r="A16" s="70" t="str">
        <f>'Beoordelen open vragen'!G24</f>
        <v>Kleine problemen</v>
      </c>
      <c r="B16" s="7"/>
      <c r="C16" s="103" t="s">
        <v>0</v>
      </c>
      <c r="D16" s="104"/>
      <c r="E16" s="7"/>
      <c r="F16" s="105" t="s">
        <v>0</v>
      </c>
      <c r="G16" s="104"/>
      <c r="H16" s="7"/>
      <c r="I16" s="105" t="s">
        <v>0</v>
      </c>
      <c r="J16" s="104"/>
    </row>
    <row r="17" spans="1:10" ht="20" customHeight="1" x14ac:dyDescent="0.15">
      <c r="A17" s="41"/>
      <c r="B17" s="7"/>
      <c r="C17" s="101" t="s">
        <v>12</v>
      </c>
      <c r="D17" s="102"/>
      <c r="E17" s="7"/>
      <c r="F17" s="101" t="s">
        <v>12</v>
      </c>
      <c r="G17" s="102"/>
      <c r="H17" s="7"/>
      <c r="I17" s="101" t="s">
        <v>12</v>
      </c>
      <c r="J17" s="102"/>
    </row>
    <row r="18" spans="1:10" ht="111" customHeight="1" x14ac:dyDescent="0.15">
      <c r="A18" s="70" t="str">
        <f>'Beoordelen open vragen'!H24</f>
        <v>Standaard wijzigingen</v>
      </c>
      <c r="B18" s="7"/>
      <c r="C18" s="103" t="s">
        <v>0</v>
      </c>
      <c r="D18" s="104"/>
      <c r="E18" s="7"/>
      <c r="F18" s="105" t="s">
        <v>0</v>
      </c>
      <c r="G18" s="104"/>
      <c r="H18" s="7"/>
      <c r="I18" s="105" t="s">
        <v>0</v>
      </c>
      <c r="J18" s="104"/>
    </row>
    <row r="19" spans="1:10" ht="20" customHeight="1" x14ac:dyDescent="0.15">
      <c r="A19" s="41" t="str">
        <f>'Beoordelen open vragen'!A13</f>
        <v>7.1.6 INFORMATIEBEVEILIGING (MAX. 2 A4)</v>
      </c>
      <c r="B19" s="7"/>
      <c r="C19" s="101" t="s">
        <v>12</v>
      </c>
      <c r="D19" s="102"/>
      <c r="E19" s="7"/>
      <c r="F19" s="101" t="s">
        <v>12</v>
      </c>
      <c r="G19" s="102"/>
      <c r="H19" s="7"/>
      <c r="I19" s="101" t="s">
        <v>12</v>
      </c>
      <c r="J19" s="102"/>
    </row>
    <row r="20" spans="1:10" ht="160" customHeight="1" x14ac:dyDescent="0.15">
      <c r="A20" s="70" t="str">
        <f>'Beoordelen open vragen'!A14</f>
        <v xml:space="preserve">Inschrijver dient te beschrijven op maximaal 2 A4 op welke wijze zij invulling geeft aan informatiebeveiliging (security) voor Avalex en beschrijft daarbij minimaal:
-	welke partnerstatus zij heeft voor Microsoft licenties;
-	op welke wijze zij invulling geeft aan ISO 27001;
-	op welke wijze zij de AVG borgt.
</v>
      </c>
      <c r="B20" s="7"/>
      <c r="C20" s="103" t="s">
        <v>0</v>
      </c>
      <c r="D20" s="104"/>
      <c r="E20" s="7"/>
      <c r="F20" s="103" t="s">
        <v>0</v>
      </c>
      <c r="G20" s="104"/>
      <c r="H20" s="7"/>
      <c r="I20" s="103" t="s">
        <v>0</v>
      </c>
      <c r="J20" s="104"/>
    </row>
    <row r="21" spans="1:10" ht="20" customHeight="1" x14ac:dyDescent="0.15">
      <c r="A21" s="41" t="str">
        <f>'Beoordelen open vragen'!A15</f>
        <v>7.1.7 MILIEU, DUURZAAMHEID EN SROI (MAX. 1 A4)</v>
      </c>
      <c r="B21" s="7"/>
      <c r="C21" s="101" t="s">
        <v>12</v>
      </c>
      <c r="D21" s="102"/>
      <c r="E21" s="7"/>
      <c r="F21" s="101" t="s">
        <v>12</v>
      </c>
      <c r="G21" s="102"/>
      <c r="H21" s="7"/>
      <c r="I21" s="101" t="s">
        <v>12</v>
      </c>
      <c r="J21" s="102"/>
    </row>
    <row r="22" spans="1:10" ht="169" customHeight="1" x14ac:dyDescent="0.15">
      <c r="A22" s="43" t="str">
        <f>'Beoordelen open vragen'!A16</f>
        <v>Inschrijver beschrijft op maximaal 1 A4 op welke wijze zij bijdraagt aan een beter milieu en duurzaamheid en geeft antwoord op de volgende vragen;
-	op welke wijze geeft zij invulling aan duurzaamheid in de keuzes die zij maakt in het uitvoeren van de in deze aanbesteding gevraagde diensten en gebruik van datacentra;
-	op welke wijze inschrijver duurzaamheid in de eigen bedrijfsvoering laat terugkomen kijkend naar fossiele brandstoffen, energieconsumptie en afvalverwerking;
-	in welke mate inschrijver CO2 neutraal werkt, haar bedrijfsvoering heeft ingericht en op welke wijze zij dit toepast in de dienstverlening;
-	op welke wijze inschrijver invulling geeft aan SROI waaronder het enthousiasmeren en mogelijk inzetten van medewerkers binnen haar organisatie die een achterstand hebben op de arbeidsmarkt.</v>
      </c>
      <c r="B22" s="7"/>
      <c r="C22" s="103" t="s">
        <v>0</v>
      </c>
      <c r="D22" s="104"/>
      <c r="E22" s="7"/>
      <c r="F22" s="105" t="s">
        <v>0</v>
      </c>
      <c r="G22" s="104"/>
      <c r="H22" s="7"/>
      <c r="I22" s="105" t="s">
        <v>0</v>
      </c>
      <c r="J22" s="104"/>
    </row>
    <row r="23" spans="1:10" ht="20" customHeight="1" x14ac:dyDescent="0.15">
      <c r="A23" s="44"/>
      <c r="B23" s="8"/>
      <c r="C23" s="45"/>
      <c r="D23" s="45"/>
      <c r="E23" s="8"/>
      <c r="F23" s="45"/>
      <c r="G23" s="45"/>
      <c r="H23" s="8"/>
      <c r="I23" s="45"/>
      <c r="J23" s="46"/>
    </row>
  </sheetData>
  <sheetProtection algorithmName="SHA-512" hashValue="f9BsegODswFa94jGTYINxPMGkW7bgSArInTRj8aX6Gv3xALwfzwwPtoEHv9caNlKv16EzeJrXpcTj8Kh7a0lgA==" saltValue="89sZ9Bp0YRcKU316IHXNFA==" spinCount="100000" sheet="1" objects="1" scenarios="1"/>
  <mergeCells count="66">
    <mergeCell ref="F8:G8"/>
    <mergeCell ref="I8:J8"/>
    <mergeCell ref="I6:J6"/>
    <mergeCell ref="C8:D8"/>
    <mergeCell ref="C4:D4"/>
    <mergeCell ref="F4:G4"/>
    <mergeCell ref="I4:J4"/>
    <mergeCell ref="I1:J1"/>
    <mergeCell ref="C1:D1"/>
    <mergeCell ref="F1:G1"/>
    <mergeCell ref="C2:D2"/>
    <mergeCell ref="F2:G2"/>
    <mergeCell ref="I2:J2"/>
    <mergeCell ref="C3:D3"/>
    <mergeCell ref="F3:G3"/>
    <mergeCell ref="I3:J3"/>
    <mergeCell ref="C12:D12"/>
    <mergeCell ref="F12:G12"/>
    <mergeCell ref="I12:J12"/>
    <mergeCell ref="I10:J10"/>
    <mergeCell ref="C10:D10"/>
    <mergeCell ref="C5:D5"/>
    <mergeCell ref="F5:G5"/>
    <mergeCell ref="I5:J5"/>
    <mergeCell ref="C7:D7"/>
    <mergeCell ref="F7:G7"/>
    <mergeCell ref="I7:J7"/>
    <mergeCell ref="C6:D6"/>
    <mergeCell ref="F6:G6"/>
    <mergeCell ref="C9:D9"/>
    <mergeCell ref="F9:G9"/>
    <mergeCell ref="I9:J9"/>
    <mergeCell ref="C11:D11"/>
    <mergeCell ref="F11:G11"/>
    <mergeCell ref="I11:J11"/>
    <mergeCell ref="F10:G10"/>
    <mergeCell ref="C16:D16"/>
    <mergeCell ref="F16:G16"/>
    <mergeCell ref="I16:J16"/>
    <mergeCell ref="C13:D13"/>
    <mergeCell ref="F13:G13"/>
    <mergeCell ref="I13:J13"/>
    <mergeCell ref="C15:D15"/>
    <mergeCell ref="F15:G15"/>
    <mergeCell ref="I15:J15"/>
    <mergeCell ref="C14:D14"/>
    <mergeCell ref="F14:G14"/>
    <mergeCell ref="I14:J14"/>
    <mergeCell ref="C17:D17"/>
    <mergeCell ref="F17:G17"/>
    <mergeCell ref="I17:J17"/>
    <mergeCell ref="C18:D18"/>
    <mergeCell ref="F18:G18"/>
    <mergeCell ref="I18:J18"/>
    <mergeCell ref="C19:D19"/>
    <mergeCell ref="F19:G19"/>
    <mergeCell ref="I19:J19"/>
    <mergeCell ref="C20:D20"/>
    <mergeCell ref="F20:G20"/>
    <mergeCell ref="I20:J20"/>
    <mergeCell ref="C21:D21"/>
    <mergeCell ref="F21:G21"/>
    <mergeCell ref="I21:J21"/>
    <mergeCell ref="C22:D22"/>
    <mergeCell ref="F22:G22"/>
    <mergeCell ref="I22:J22"/>
  </mergeCells>
  <dataValidations count="1">
    <dataValidation type="list" errorStyle="warning" allowBlank="1" showErrorMessage="1" error="Voer juiste waarde in. " sqref="I3 F3 C3 C5 F5 I5 C7 F7 I7 C9 F9 I9 F11 C11 C19 F19 I19 C21 F21 I21 I11 C13 F13 I13 C15 F15 I15 C17 F17 I17" xr:uid="{D1E59E8F-67D7-2A4F-8009-69A50EC8E373}">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9A684-3402-094D-B2A8-B30B8AE7F18E}">
  <dimension ref="A1:K23"/>
  <sheetViews>
    <sheetView showGridLines="0" topLeftCell="A14" zoomScale="90" zoomScaleNormal="90" workbookViewId="0">
      <selection activeCell="A4" sqref="A4"/>
    </sheetView>
  </sheetViews>
  <sheetFormatPr baseColWidth="10" defaultColWidth="8.83203125" defaultRowHeight="13" x14ac:dyDescent="0.15"/>
  <cols>
    <col min="1" max="1" width="124.6640625" style="3"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39" t="s">
        <v>43</v>
      </c>
      <c r="B1" s="10"/>
      <c r="C1" s="108" t="s">
        <v>1</v>
      </c>
      <c r="D1" s="109"/>
      <c r="E1" s="10"/>
      <c r="F1" s="108" t="s">
        <v>1</v>
      </c>
      <c r="G1" s="109"/>
      <c r="H1" s="10"/>
      <c r="I1" s="108" t="s">
        <v>1</v>
      </c>
      <c r="J1" s="109"/>
      <c r="K1" s="2"/>
    </row>
    <row r="2" spans="1:11" ht="33" customHeight="1" x14ac:dyDescent="0.15">
      <c r="A2" s="40" t="s">
        <v>24</v>
      </c>
      <c r="B2" s="6"/>
      <c r="C2" s="110" t="s">
        <v>32</v>
      </c>
      <c r="D2" s="111"/>
      <c r="E2" s="6"/>
      <c r="F2" s="110" t="s">
        <v>32</v>
      </c>
      <c r="G2" s="111"/>
      <c r="H2" s="6"/>
      <c r="I2" s="110" t="s">
        <v>32</v>
      </c>
      <c r="J2" s="111"/>
    </row>
    <row r="3" spans="1:11" ht="20" customHeight="1" x14ac:dyDescent="0.15">
      <c r="A3" s="41" t="str">
        <f>'Beoordelen open vragen'!A3</f>
        <v>7.1.1 PLAN VAN AANPAK EN NIVEAU DIENSTVERLENING (MAX. 6 A4)</v>
      </c>
      <c r="B3" s="7"/>
      <c r="C3" s="101" t="s">
        <v>12</v>
      </c>
      <c r="D3" s="102"/>
      <c r="E3" s="7"/>
      <c r="F3" s="101" t="s">
        <v>12</v>
      </c>
      <c r="G3" s="102"/>
      <c r="H3" s="7"/>
      <c r="I3" s="101" t="s">
        <v>12</v>
      </c>
      <c r="J3" s="102"/>
    </row>
    <row r="4" spans="1:11" ht="335" customHeight="1" x14ac:dyDescent="0.15">
      <c r="A4" s="42" t="str">
        <f>'Beoordelen open vragen'!A4</f>
        <v>Inschrijver beschrijft op maximaal 6 A4 (toe te voegen via TenderNed) haar plan van aanpak zodat een snel en kwalitatief een goede overname van het beheer kan plaatsvinden. De zittende partij dient in haar beantwoording er van uit te gaan dat er sprake is van een geheel nieuwe dienstverlening. Inschrijver beschrijft daarbij minimaal:
a.	Op basis van de huidige blauwdruk (zie bijlage 11) een roadmap voor de komende drie jaar (technisch en het niveau dienstverlening) bestaande uit 
- een beschrijving van een visie van inschrijver en strategische keuzes;
- aangevuld met een globale technische beschrijving;
- een overzicht van alle in te zetten componenten;
-  en de te leveren diensten.
b.	welke risico’s ziet inschrijver en welke beheersmaatregelen stel inschrijver voor;
c.	welk niveau medewerker inschrijver plaatst op locatie van de opdrachtgever en hoe inschrijver borgt dat deze medewerker kennis heeft van deze aanbesteding en het aangeboden niveau dienstverlening van inschrijver;
d.	op welke wijze geeft inschrijver invulling aan de ontwikkeling van deze medewerker (c) en binding aan zowel opdrachtgever als de eigen werkgever;
e.	op welke wijze inschrijver de kennis van de gevraagde dienstverlening borgt en vastlegt zodat bij uitval/ verlof van medewerkers of beëindiging van de overeenkomst er teruggevallen kan worden;
f.	hoe zij de transitie van de huidige dienstverlener naar de nieuwe dienstverlener ziet kijkend naar data, licenties, huidige en toekomstig beheer en backup’s;
g.	wat verwacht inschrijver van opdrachtgever (uitgedrukt in functies, rollen en uren per periode) en van de zittende dienstverlener;
h.	hoe ziet inschrijver de communicatie gedurende de transitie? geef dit vorm in een communicatiematrix voor de organisatie van de opdrachtgever;
i.	hoe ziet inschrijver de communicatie gedurende de transitie? geef dit vorm in een communicatiematrix voor de samenwerking met derden (betrokken leveranciers).</v>
      </c>
      <c r="B4" s="7"/>
      <c r="C4" s="106" t="s">
        <v>0</v>
      </c>
      <c r="D4" s="107"/>
      <c r="E4" s="7"/>
      <c r="F4" s="105" t="s">
        <v>0</v>
      </c>
      <c r="G4" s="104"/>
      <c r="H4" s="7"/>
      <c r="I4" s="105" t="s">
        <v>0</v>
      </c>
      <c r="J4" s="104"/>
    </row>
    <row r="5" spans="1:11" ht="20" customHeight="1" x14ac:dyDescent="0.15">
      <c r="A5" s="41" t="str">
        <f>'Beoordelen open vragen'!A5</f>
        <v>7.1.2 GOEDE SAMENWERKING, VISIE OP PARTNERSCHAP (MAX. 4 A4)</v>
      </c>
      <c r="B5" s="7"/>
      <c r="C5" s="101" t="s">
        <v>12</v>
      </c>
      <c r="D5" s="102"/>
      <c r="E5" s="7"/>
      <c r="F5" s="101" t="s">
        <v>12</v>
      </c>
      <c r="G5" s="102"/>
      <c r="H5" s="7"/>
      <c r="I5" s="101" t="s">
        <v>12</v>
      </c>
      <c r="J5" s="102"/>
    </row>
    <row r="6" spans="1:11" ht="262" customHeight="1" x14ac:dyDescent="0.15">
      <c r="A6" s="43" t="str">
        <f>'Beoordelen open vragen'!A6</f>
        <v xml:space="preserve">Inschrijver dient te beschrijven op maximaal 4 A4 op welke wijze zij invulling geeft aan een goede samenwerking met de opdrachtgever en welke visie zij heeft op een zakelijk partnerschap. Inschrijver beschrijft minimaal:
a.	op welke wijze inschrijver een invulling geeft aan een proactieve houding in relatie tot beheer door de opdrachtnemer en de eigen regiefunctie van de opdrachtgever;
b.	op welke wijze inschrijver een invulling geeft aan het geven van gevraagde en ongevraagde adviezen;
c.	op welke wijze (hoe, wanneer en hoe vaak) organiseert inschrijver een toetsing van de klanttevredenheid en welke acties daarna ingezet worden;
d.	welke inzichten er (per locatie/ afdeling etc.) in de managementinformatie wordt gegeven? Inschrijver dient bij haar inschrijving een voorbeeld rapportage in van maximaal 10 extra pagina’s A4 waarbij de layout ‘vrij’ is maar overeen komt met de rapportages na een gunning;
e.	welke middelen/ tools inschrijver hierbij gebruikt (screenshots toe te voegen in de schriftelijke beantwoording) en middels een “live” demonstratie waarbij de gebruikersvriendelijkheid van de tool inzichtelijk wordt tijdens de persoonlijke toelichting zoals beschreven in dit document (hoofdstuk 7.2);
f.	hoe krijgt opdrachtgever inzicht in relevante ICT-vraagstukken van haar eigen medewerkers waaronder de frequentie en aard van de vragen;
g.	op welke wijze inschrijver invulling geeft aan transparantie over de grenzen van haar eigen kennis en vaardigheden;
h.	welke toegevoegde waarde inschrijver biedt voor medewerkers van Avalex bovenop het gevraagde in deze aanbesteding;
i.	inschrijver voegt aanvullend (maximaal 1 A4 extra) een communicatiematrix toe waarbij een invulling is gegeven aan de communicatie op alle niveaus bij opdrachtgever en opdrachtnemer inclusief 24/7 escalatieplan. </v>
      </c>
      <c r="B6" s="7"/>
      <c r="C6" s="106" t="s">
        <v>0</v>
      </c>
      <c r="D6" s="107"/>
      <c r="E6" s="7"/>
      <c r="F6" s="105" t="s">
        <v>0</v>
      </c>
      <c r="G6" s="104"/>
      <c r="H6" s="7"/>
      <c r="I6" s="105" t="s">
        <v>0</v>
      </c>
      <c r="J6" s="104"/>
    </row>
    <row r="7" spans="1:11" ht="20" customHeight="1" x14ac:dyDescent="0.15">
      <c r="A7" s="41" t="str">
        <f>'Beoordelen open vragen'!A7</f>
        <v>7.1.3 INLEVING IN ORGANISATIE AVALEX (MAX. 2 A4)</v>
      </c>
      <c r="B7" s="7"/>
      <c r="C7" s="101" t="s">
        <v>12</v>
      </c>
      <c r="D7" s="102"/>
      <c r="E7" s="7"/>
      <c r="F7" s="101" t="s">
        <v>12</v>
      </c>
      <c r="G7" s="102"/>
      <c r="H7" s="7"/>
      <c r="I7" s="101" t="s">
        <v>12</v>
      </c>
      <c r="J7" s="102"/>
    </row>
    <row r="8" spans="1:11" ht="160" customHeight="1" x14ac:dyDescent="0.15">
      <c r="A8" s="43" t="str">
        <f>'Beoordelen open vragen'!A8</f>
        <v xml:space="preserve">Inschrijver beschrijft op maximaal 2 A4 op welke wijze inschrijving en dienstverlening in haar dienstverlening rekening houdt met de samenstelling van de organisatie van Avalex waarbij zijn inzoomt op;
-	mate van digitale geletterdheid van een uitvoeringsorganisatie;
-	ontbreken van een eigen ICT servicedesk;
-	op welke wijze (kwalitatief en kwantitatief) inschrijver de zichtbaarheid verhoogd voor zowel de binnendienst- als buitendienstmedewerkers van opdrachtgever teneinde zo laagdrempelig mogelijk haar diensten exploiteert. </v>
      </c>
      <c r="B8" s="7"/>
      <c r="C8" s="103" t="s">
        <v>0</v>
      </c>
      <c r="D8" s="104"/>
      <c r="E8" s="7"/>
      <c r="F8" s="105" t="s">
        <v>0</v>
      </c>
      <c r="G8" s="104"/>
      <c r="H8" s="7"/>
      <c r="I8" s="105" t="s">
        <v>0</v>
      </c>
      <c r="J8" s="104"/>
    </row>
    <row r="9" spans="1:11" ht="20" customHeight="1" x14ac:dyDescent="0.15">
      <c r="A9" s="41" t="str">
        <f>'Beoordelen open vragen'!A9</f>
        <v>7.1.4 AANVRAGEN VANUIT AVALEX AAN DE HELPDESK VAN INSCHRIJVER (MAX. 3 A4)</v>
      </c>
      <c r="B9" s="7"/>
      <c r="C9" s="101" t="s">
        <v>12</v>
      </c>
      <c r="D9" s="102"/>
      <c r="E9" s="7"/>
      <c r="F9" s="101" t="s">
        <v>12</v>
      </c>
      <c r="G9" s="102"/>
      <c r="H9" s="7"/>
      <c r="I9" s="101" t="s">
        <v>12</v>
      </c>
      <c r="J9" s="102"/>
    </row>
    <row r="10" spans="1:11" ht="160" customHeight="1" x14ac:dyDescent="0.15">
      <c r="A10" s="43" t="str">
        <f>'Beoordelen open vragen'!A10</f>
        <v>Inschrijver dient te beschrijven op maximaal 3 A4 op welke wijze de servicemeldingen vanuit de opdrachtgever door de helpdesk van de inschrijver verwerkt worden en beschrijft daarbij minimaal;
a.	een procesbeschrijving op welke wijze de opdrachtgever een melding kan plaatsen;
b.	op welke wijze opvolging plaatsvindt; 
c.	op welke wijze bewaking plaatsvindt; 
d.	op welke wijze statusupdates plaatsvinden en op welke wijze een servicemelding opgelost is?;
e.	Op welke wijze wordt aan opdrachtnemer realtime inzicht verschaft in openstaande meldingen (voorbeeld van dashboard) bestaande uit soorten meldingen en verbeteringen (acteren op herhaalde meldingen);
f.	Op welke wijze wordt gerapporteerd over de meldingen per periode [maand/jaar] (inschrijver verstrekt een voorbeeld van rapport, maximaal 4 A4);
g.	op welke wijze wordt op repeterende meldingen geacteerd om verdere herhaling te voorkomen?</v>
      </c>
      <c r="B10" s="7"/>
      <c r="C10" s="103" t="s">
        <v>0</v>
      </c>
      <c r="D10" s="104"/>
      <c r="E10" s="7"/>
      <c r="F10" s="105" t="s">
        <v>0</v>
      </c>
      <c r="G10" s="104"/>
      <c r="H10" s="7"/>
      <c r="I10" s="105" t="s">
        <v>0</v>
      </c>
      <c r="J10" s="104"/>
    </row>
    <row r="11" spans="1:11" ht="20" customHeight="1" x14ac:dyDescent="0.15">
      <c r="A11" s="41" t="str">
        <f>'Beoordelen open vragen'!A11</f>
        <v>7.1.5 SLA INCIDENTEN EN SLA HERSTELTIJDEN (Formulier D)</v>
      </c>
      <c r="B11" s="7"/>
      <c r="C11" s="101" t="s">
        <v>12</v>
      </c>
      <c r="D11" s="102"/>
      <c r="E11" s="7"/>
      <c r="F11" s="101" t="s">
        <v>12</v>
      </c>
      <c r="G11" s="102"/>
      <c r="H11" s="7"/>
      <c r="I11" s="101" t="s">
        <v>12</v>
      </c>
      <c r="J11" s="102"/>
    </row>
    <row r="12" spans="1:11" ht="111" customHeight="1" x14ac:dyDescent="0.15">
      <c r="A12" s="69" t="str">
        <f>'Beoordelen open vragen'!E24</f>
        <v>Zware incidenten</v>
      </c>
      <c r="B12" s="7"/>
      <c r="C12" s="103" t="s">
        <v>0</v>
      </c>
      <c r="D12" s="104"/>
      <c r="E12" s="7"/>
      <c r="F12" s="105" t="s">
        <v>0</v>
      </c>
      <c r="G12" s="104"/>
      <c r="H12" s="7"/>
      <c r="I12" s="105" t="s">
        <v>0</v>
      </c>
      <c r="J12" s="104"/>
    </row>
    <row r="13" spans="1:11" ht="20" customHeight="1" x14ac:dyDescent="0.15">
      <c r="A13" s="41"/>
      <c r="B13" s="7"/>
      <c r="C13" s="101" t="s">
        <v>12</v>
      </c>
      <c r="D13" s="102"/>
      <c r="E13" s="7"/>
      <c r="F13" s="101" t="s">
        <v>12</v>
      </c>
      <c r="G13" s="102"/>
      <c r="H13" s="7"/>
      <c r="I13" s="101" t="s">
        <v>12</v>
      </c>
      <c r="J13" s="102"/>
    </row>
    <row r="14" spans="1:11" ht="111" customHeight="1" x14ac:dyDescent="0.15">
      <c r="A14" s="70" t="str">
        <f>'Beoordelen open vragen'!F24</f>
        <v>Minder zware incidenten</v>
      </c>
      <c r="B14" s="7"/>
      <c r="C14" s="103" t="s">
        <v>0</v>
      </c>
      <c r="D14" s="104"/>
      <c r="E14" s="7"/>
      <c r="F14" s="105" t="s">
        <v>0</v>
      </c>
      <c r="G14" s="104"/>
      <c r="H14" s="7"/>
      <c r="I14" s="105" t="s">
        <v>0</v>
      </c>
      <c r="J14" s="104"/>
    </row>
    <row r="15" spans="1:11" ht="20" customHeight="1" x14ac:dyDescent="0.15">
      <c r="A15" s="41"/>
      <c r="B15" s="7"/>
      <c r="C15" s="101" t="s">
        <v>12</v>
      </c>
      <c r="D15" s="102"/>
      <c r="E15" s="7"/>
      <c r="F15" s="101" t="s">
        <v>12</v>
      </c>
      <c r="G15" s="102"/>
      <c r="H15" s="7"/>
      <c r="I15" s="101" t="s">
        <v>12</v>
      </c>
      <c r="J15" s="102"/>
    </row>
    <row r="16" spans="1:11" ht="111" customHeight="1" x14ac:dyDescent="0.15">
      <c r="A16" s="70" t="str">
        <f>'Beoordelen open vragen'!G24</f>
        <v>Kleine problemen</v>
      </c>
      <c r="B16" s="7"/>
      <c r="C16" s="103" t="s">
        <v>0</v>
      </c>
      <c r="D16" s="104"/>
      <c r="E16" s="7"/>
      <c r="F16" s="105" t="s">
        <v>0</v>
      </c>
      <c r="G16" s="104"/>
      <c r="H16" s="7"/>
      <c r="I16" s="105" t="s">
        <v>0</v>
      </c>
      <c r="J16" s="104"/>
    </row>
    <row r="17" spans="1:10" ht="20" customHeight="1" x14ac:dyDescent="0.15">
      <c r="A17" s="41"/>
      <c r="B17" s="7"/>
      <c r="C17" s="101" t="s">
        <v>12</v>
      </c>
      <c r="D17" s="102"/>
      <c r="E17" s="7"/>
      <c r="F17" s="101" t="s">
        <v>12</v>
      </c>
      <c r="G17" s="102"/>
      <c r="H17" s="7"/>
      <c r="I17" s="101" t="s">
        <v>12</v>
      </c>
      <c r="J17" s="102"/>
    </row>
    <row r="18" spans="1:10" ht="111" customHeight="1" x14ac:dyDescent="0.15">
      <c r="A18" s="70" t="str">
        <f>'Beoordelen open vragen'!H24</f>
        <v>Standaard wijzigingen</v>
      </c>
      <c r="B18" s="7"/>
      <c r="C18" s="103" t="s">
        <v>0</v>
      </c>
      <c r="D18" s="104"/>
      <c r="E18" s="7"/>
      <c r="F18" s="105" t="s">
        <v>0</v>
      </c>
      <c r="G18" s="104"/>
      <c r="H18" s="7"/>
      <c r="I18" s="105" t="s">
        <v>0</v>
      </c>
      <c r="J18" s="104"/>
    </row>
    <row r="19" spans="1:10" ht="20" customHeight="1" x14ac:dyDescent="0.15">
      <c r="A19" s="41" t="str">
        <f>'Beoordelen open vragen'!A13</f>
        <v>7.1.6 INFORMATIEBEVEILIGING (MAX. 2 A4)</v>
      </c>
      <c r="B19" s="7"/>
      <c r="C19" s="101" t="s">
        <v>12</v>
      </c>
      <c r="D19" s="102"/>
      <c r="E19" s="7"/>
      <c r="F19" s="101" t="s">
        <v>12</v>
      </c>
      <c r="G19" s="102"/>
      <c r="H19" s="7"/>
      <c r="I19" s="101" t="s">
        <v>12</v>
      </c>
      <c r="J19" s="102"/>
    </row>
    <row r="20" spans="1:10" ht="160" customHeight="1" x14ac:dyDescent="0.15">
      <c r="A20" s="70" t="str">
        <f>'Beoordelen open vragen'!A14</f>
        <v xml:space="preserve">Inschrijver dient te beschrijven op maximaal 2 A4 op welke wijze zij invulling geeft aan informatiebeveiliging (security) voor Avalex en beschrijft daarbij minimaal:
-	welke partnerstatus zij heeft voor Microsoft licenties;
-	op welke wijze zij invulling geeft aan ISO 27001;
-	op welke wijze zij de AVG borgt.
</v>
      </c>
      <c r="B20" s="7"/>
      <c r="C20" s="103" t="s">
        <v>0</v>
      </c>
      <c r="D20" s="104"/>
      <c r="E20" s="7"/>
      <c r="F20" s="103" t="s">
        <v>0</v>
      </c>
      <c r="G20" s="104"/>
      <c r="H20" s="7"/>
      <c r="I20" s="103" t="s">
        <v>0</v>
      </c>
      <c r="J20" s="104"/>
    </row>
    <row r="21" spans="1:10" ht="20" customHeight="1" x14ac:dyDescent="0.15">
      <c r="A21" s="41" t="str">
        <f>'Beoordelen open vragen'!A15</f>
        <v>7.1.7 MILIEU, DUURZAAMHEID EN SROI (MAX. 1 A4)</v>
      </c>
      <c r="B21" s="7"/>
      <c r="C21" s="101" t="s">
        <v>12</v>
      </c>
      <c r="D21" s="102"/>
      <c r="E21" s="7"/>
      <c r="F21" s="101" t="s">
        <v>12</v>
      </c>
      <c r="G21" s="102"/>
      <c r="H21" s="7"/>
      <c r="I21" s="101" t="s">
        <v>12</v>
      </c>
      <c r="J21" s="102"/>
    </row>
    <row r="22" spans="1:10" ht="169" customHeight="1" x14ac:dyDescent="0.15">
      <c r="A22" s="43" t="str">
        <f>'Beoordelen open vragen'!A16</f>
        <v>Inschrijver beschrijft op maximaal 1 A4 op welke wijze zij bijdraagt aan een beter milieu en duurzaamheid en geeft antwoord op de volgende vragen;
-	op welke wijze geeft zij invulling aan duurzaamheid in de keuzes die zij maakt in het uitvoeren van de in deze aanbesteding gevraagde diensten en gebruik van datacentra;
-	op welke wijze inschrijver duurzaamheid in de eigen bedrijfsvoering laat terugkomen kijkend naar fossiele brandstoffen, energieconsumptie en afvalverwerking;
-	in welke mate inschrijver CO2 neutraal werkt, haar bedrijfsvoering heeft ingericht en op welke wijze zij dit toepast in de dienstverlening;
-	op welke wijze inschrijver invulling geeft aan SROI waaronder het enthousiasmeren en mogelijk inzetten van medewerkers binnen haar organisatie die een achterstand hebben op de arbeidsmarkt.</v>
      </c>
      <c r="B22" s="7"/>
      <c r="C22" s="103" t="s">
        <v>0</v>
      </c>
      <c r="D22" s="104"/>
      <c r="E22" s="7"/>
      <c r="F22" s="105" t="s">
        <v>0</v>
      </c>
      <c r="G22" s="104"/>
      <c r="H22" s="7"/>
      <c r="I22" s="105" t="s">
        <v>0</v>
      </c>
      <c r="J22" s="104"/>
    </row>
    <row r="23" spans="1:10" ht="20" customHeight="1" x14ac:dyDescent="0.15">
      <c r="A23" s="44"/>
      <c r="B23" s="8"/>
      <c r="C23" s="45"/>
      <c r="D23" s="45"/>
      <c r="E23" s="8"/>
      <c r="F23" s="45"/>
      <c r="G23" s="45"/>
      <c r="H23" s="8"/>
      <c r="I23" s="45"/>
      <c r="J23" s="46"/>
    </row>
  </sheetData>
  <sheetProtection algorithmName="SHA-512" hashValue="/NM+ubVjYFblwIjaSb/vyKcq0V2oC++dXSyP7r9N4V8aN/DovRd8u6Jsw6MTh4z9jSklnDfbNj7sPPTSEqGt6w==" saltValue="oRv6hnIz0xQGn38ZxFVXpQ==" spinCount="100000" sheet="1" objects="1" scenarios="1"/>
  <mergeCells count="66">
    <mergeCell ref="C12:D12"/>
    <mergeCell ref="F12:G12"/>
    <mergeCell ref="I12:J12"/>
    <mergeCell ref="C6:D6"/>
    <mergeCell ref="F6:G6"/>
    <mergeCell ref="I6:J6"/>
    <mergeCell ref="C8:D8"/>
    <mergeCell ref="F8:G8"/>
    <mergeCell ref="I8:J8"/>
    <mergeCell ref="C7:D7"/>
    <mergeCell ref="F7:G7"/>
    <mergeCell ref="I7:J7"/>
    <mergeCell ref="C9:D9"/>
    <mergeCell ref="F9:G9"/>
    <mergeCell ref="I9:J9"/>
    <mergeCell ref="C11:D11"/>
    <mergeCell ref="C1:D1"/>
    <mergeCell ref="F1:G1"/>
    <mergeCell ref="I1:J1"/>
    <mergeCell ref="C2:D2"/>
    <mergeCell ref="F2:G2"/>
    <mergeCell ref="I2:J2"/>
    <mergeCell ref="C3:D3"/>
    <mergeCell ref="F3:G3"/>
    <mergeCell ref="I3:J3"/>
    <mergeCell ref="C5:D5"/>
    <mergeCell ref="F5:G5"/>
    <mergeCell ref="I5:J5"/>
    <mergeCell ref="C4:D4"/>
    <mergeCell ref="F4:G4"/>
    <mergeCell ref="I4:J4"/>
    <mergeCell ref="F11:G11"/>
    <mergeCell ref="I11:J11"/>
    <mergeCell ref="C10:D10"/>
    <mergeCell ref="F10:G10"/>
    <mergeCell ref="I10:J10"/>
    <mergeCell ref="C13:D13"/>
    <mergeCell ref="F13:G13"/>
    <mergeCell ref="I13:J13"/>
    <mergeCell ref="C14:D14"/>
    <mergeCell ref="F14:G14"/>
    <mergeCell ref="I14:J14"/>
    <mergeCell ref="C15:D15"/>
    <mergeCell ref="F15:G15"/>
    <mergeCell ref="I15:J15"/>
    <mergeCell ref="C16:D16"/>
    <mergeCell ref="F16:G16"/>
    <mergeCell ref="I16:J16"/>
    <mergeCell ref="C17:D17"/>
    <mergeCell ref="F17:G17"/>
    <mergeCell ref="I17:J17"/>
    <mergeCell ref="C18:D18"/>
    <mergeCell ref="F18:G18"/>
    <mergeCell ref="I18:J18"/>
    <mergeCell ref="C19:D19"/>
    <mergeCell ref="F19:G19"/>
    <mergeCell ref="I19:J19"/>
    <mergeCell ref="C20:D20"/>
    <mergeCell ref="F20:G20"/>
    <mergeCell ref="I20:J20"/>
    <mergeCell ref="C21:D21"/>
    <mergeCell ref="F21:G21"/>
    <mergeCell ref="I21:J21"/>
    <mergeCell ref="C22:D22"/>
    <mergeCell ref="F22:G22"/>
    <mergeCell ref="I22:J22"/>
  </mergeCells>
  <dataValidations count="1">
    <dataValidation type="list" errorStyle="warning" allowBlank="1" showErrorMessage="1" error="Voer juiste waarde in. " sqref="I3 F3 C3 C5 F5 I5 C7 F7 I7 C9 F9 I9 F11 C11 C19 F19 I19 C21 F21 I21 I11 C13 F13 I13 C15 F15 I15 C17 F17 I17" xr:uid="{85F13042-2FBE-B24E-AF24-B0F94AA22714}">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66"/>
  <sheetViews>
    <sheetView showGridLines="0" tabSelected="1" zoomScale="90" zoomScaleNormal="90" workbookViewId="0">
      <selection activeCell="R31" sqref="R31"/>
    </sheetView>
  </sheetViews>
  <sheetFormatPr baseColWidth="10" defaultColWidth="8.83203125" defaultRowHeight="15" x14ac:dyDescent="0.2"/>
  <cols>
    <col min="1" max="1" width="71.6640625" customWidth="1"/>
    <col min="2" max="2" width="15.6640625" customWidth="1"/>
    <col min="3" max="3" width="2.83203125" customWidth="1"/>
    <col min="4" max="5" width="26.1640625" customWidth="1"/>
    <col min="6" max="6" width="2.83203125" customWidth="1"/>
    <col min="7" max="8" width="26.1640625" customWidth="1"/>
    <col min="9" max="9" width="5" style="18" customWidth="1"/>
    <col min="10" max="11" width="26.1640625" customWidth="1"/>
  </cols>
  <sheetData>
    <row r="1" spans="1:11" ht="40" customHeight="1" x14ac:dyDescent="0.2">
      <c r="A1" s="126" t="s">
        <v>17</v>
      </c>
      <c r="B1" s="127"/>
      <c r="C1" s="14"/>
      <c r="D1" s="128"/>
      <c r="E1" s="128"/>
      <c r="F1" s="15"/>
      <c r="G1" s="129"/>
      <c r="H1" s="130"/>
      <c r="I1" s="19"/>
      <c r="J1" s="129"/>
      <c r="K1" s="130"/>
    </row>
    <row r="2" spans="1:11" ht="28" customHeight="1" x14ac:dyDescent="0.2">
      <c r="A2" s="131" t="s">
        <v>18</v>
      </c>
      <c r="B2" s="132"/>
      <c r="C2" s="12"/>
      <c r="D2" s="49" t="str">
        <f>'Beoordelaar 1'!C1</f>
        <v>&lt;NAAM INSCHRIJVER&gt;</v>
      </c>
      <c r="E2" s="50" t="s">
        <v>16</v>
      </c>
      <c r="F2" s="27"/>
      <c r="G2" s="49" t="str">
        <f>'Beoordelaar 1'!F1</f>
        <v>&lt;NAAM INSCHRIJVER&gt;</v>
      </c>
      <c r="H2" s="51" t="s">
        <v>16</v>
      </c>
      <c r="I2" s="28"/>
      <c r="J2" s="49" t="str">
        <f>'Beoordelaar 1'!I1</f>
        <v>&lt;NAAM INSCHRIJVER&gt;</v>
      </c>
      <c r="K2" s="51" t="s">
        <v>16</v>
      </c>
    </row>
    <row r="3" spans="1:11" ht="18" customHeight="1" x14ac:dyDescent="0.2">
      <c r="A3" s="119" t="str">
        <f>'Beoordelen open vragen'!A3</f>
        <v>7.1.1 PLAN VAN AANPAK EN NIVEAU DIENSTVERLENING (MAX. 6 A4)</v>
      </c>
      <c r="B3" s="52" t="s">
        <v>8</v>
      </c>
      <c r="C3" s="12"/>
      <c r="D3" s="55" t="str">
        <f>'Beoordelaar 1'!C3</f>
        <v>Score:</v>
      </c>
      <c r="E3" s="112" t="s">
        <v>25</v>
      </c>
      <c r="F3" s="12"/>
      <c r="G3" s="55" t="str">
        <f>'Beoordelaar 1'!F3</f>
        <v>Score:</v>
      </c>
      <c r="H3" s="112" t="s">
        <v>25</v>
      </c>
      <c r="I3" s="16"/>
      <c r="J3" s="55" t="str">
        <f>'Beoordelaar 1'!I3</f>
        <v>Score:</v>
      </c>
      <c r="K3" s="112" t="s">
        <v>25</v>
      </c>
    </row>
    <row r="4" spans="1:11" ht="18" customHeight="1" x14ac:dyDescent="0.2">
      <c r="A4" s="120"/>
      <c r="B4" s="52" t="s">
        <v>9</v>
      </c>
      <c r="C4" s="12"/>
      <c r="D4" s="55" t="str">
        <f>'Beoordelaar 2'!C3</f>
        <v>Score:</v>
      </c>
      <c r="E4" s="112"/>
      <c r="F4" s="12"/>
      <c r="G4" s="55" t="str">
        <f>'Beoordelaar 2'!F3</f>
        <v>Score:</v>
      </c>
      <c r="H4" s="112"/>
      <c r="I4" s="16"/>
      <c r="J4" s="55" t="str">
        <f>'Beoordelaar 2'!I3</f>
        <v>Score:</v>
      </c>
      <c r="K4" s="112"/>
    </row>
    <row r="5" spans="1:11" ht="18" customHeight="1" x14ac:dyDescent="0.2">
      <c r="A5" s="120"/>
      <c r="B5" s="52" t="s">
        <v>10</v>
      </c>
      <c r="C5" s="12"/>
      <c r="D5" s="55" t="str">
        <f>'Beoordelaar 3'!C3</f>
        <v>Score:</v>
      </c>
      <c r="E5" s="112"/>
      <c r="F5" s="12"/>
      <c r="G5" s="55" t="str">
        <f>'Beoordelaar 3'!F3</f>
        <v>Score:</v>
      </c>
      <c r="H5" s="112"/>
      <c r="I5" s="16"/>
      <c r="J5" s="55" t="str">
        <f>'Beoordelaar 3'!I3</f>
        <v>Score:</v>
      </c>
      <c r="K5" s="112"/>
    </row>
    <row r="6" spans="1:11" ht="18" customHeight="1" x14ac:dyDescent="0.2">
      <c r="A6" s="120"/>
      <c r="B6" s="52" t="s">
        <v>15</v>
      </c>
      <c r="C6" s="12"/>
      <c r="D6" s="56" t="str">
        <f>'Beoordelaar 4'!C3</f>
        <v>Score:</v>
      </c>
      <c r="E6" s="112"/>
      <c r="F6" s="12"/>
      <c r="G6" s="56" t="str">
        <f>'Beoordelaar 4'!F3</f>
        <v>Score:</v>
      </c>
      <c r="H6" s="112"/>
      <c r="I6" s="16"/>
      <c r="J6" s="56" t="str">
        <f>'Beoordelaar 4'!I3</f>
        <v>Score:</v>
      </c>
      <c r="K6" s="112"/>
    </row>
    <row r="7" spans="1:11" ht="20" customHeight="1" x14ac:dyDescent="0.2">
      <c r="A7" s="117" t="s">
        <v>2</v>
      </c>
      <c r="B7" s="118"/>
      <c r="C7" s="12"/>
      <c r="D7" s="54" t="s">
        <v>12</v>
      </c>
      <c r="E7" s="112"/>
      <c r="F7" s="12"/>
      <c r="G7" s="54" t="s">
        <v>12</v>
      </c>
      <c r="H7" s="112"/>
      <c r="I7" s="16"/>
      <c r="J7" s="54" t="s">
        <v>12</v>
      </c>
      <c r="K7" s="112"/>
    </row>
    <row r="8" spans="1:11" ht="20" customHeight="1" x14ac:dyDescent="0.2">
      <c r="A8" s="125"/>
      <c r="B8" s="114"/>
      <c r="C8" s="11"/>
      <c r="D8" s="53" t="str">
        <f>IF(D7="Uitmuntend","€ 50.000",IF(D7="Goed","€25.000",IF(D7="Voldoende","€ 12.500",IF(D7="Matig","€ 0",IF(D7="Onvoldoende","KO"," ")))))</f>
        <v xml:space="preserve"> </v>
      </c>
      <c r="E8" s="112"/>
      <c r="F8" s="11"/>
      <c r="G8" s="53" t="str">
        <f>IF(G7="Uitmuntend","€ 50.000",IF(G7="Goed","€25.000",IF(G7="Voldoende","€ 12.500",IF(G7="Matig","€ 0",IF(G7="Onvoldoende","KO"," ")))))</f>
        <v xml:space="preserve"> </v>
      </c>
      <c r="H8" s="112"/>
      <c r="I8" s="17"/>
      <c r="J8" s="53" t="str">
        <f>IF(J7="Uitmuntend","€ 50.000",IF(J7="Goed","€25.000",IF(J7="Voldoende","€ 12.500",IF(J7="Matig","€ 0",IF(J7="Onvoldoende","KO"," ")))))</f>
        <v xml:space="preserve"> </v>
      </c>
      <c r="K8" s="112"/>
    </row>
    <row r="9" spans="1:11" ht="18" customHeight="1" x14ac:dyDescent="0.2">
      <c r="A9" s="119" t="str">
        <f>'Beoordelen open vragen'!A5</f>
        <v>7.1.2 GOEDE SAMENWERKING, VISIE OP PARTNERSCHAP (MAX. 4 A4)</v>
      </c>
      <c r="B9" s="52" t="s">
        <v>8</v>
      </c>
      <c r="C9" s="12"/>
      <c r="D9" s="55" t="str">
        <f>'Beoordelaar 1'!C5</f>
        <v>Score:</v>
      </c>
      <c r="E9" s="123" t="s">
        <v>25</v>
      </c>
      <c r="F9" s="12"/>
      <c r="G9" s="55" t="str">
        <f>'Beoordelaar 1'!F5</f>
        <v>Score:</v>
      </c>
      <c r="H9" s="112" t="s">
        <v>25</v>
      </c>
      <c r="I9" s="16"/>
      <c r="J9" s="55" t="str">
        <f>'Beoordelaar 1'!I5</f>
        <v>Score:</v>
      </c>
      <c r="K9" s="112" t="s">
        <v>25</v>
      </c>
    </row>
    <row r="10" spans="1:11" ht="18" customHeight="1" x14ac:dyDescent="0.2">
      <c r="A10" s="120"/>
      <c r="B10" s="52" t="s">
        <v>9</v>
      </c>
      <c r="C10" s="12"/>
      <c r="D10" s="55" t="str">
        <f>'Beoordelaar 2'!C5</f>
        <v>Score:</v>
      </c>
      <c r="E10" s="123"/>
      <c r="F10" s="12"/>
      <c r="G10" s="55" t="str">
        <f>'Beoordelaar 2'!F5</f>
        <v>Score:</v>
      </c>
      <c r="H10" s="112"/>
      <c r="I10" s="16"/>
      <c r="J10" s="55" t="str">
        <f>'Beoordelaar 2'!I5</f>
        <v>Score:</v>
      </c>
      <c r="K10" s="112"/>
    </row>
    <row r="11" spans="1:11" ht="18" customHeight="1" x14ac:dyDescent="0.2">
      <c r="A11" s="120"/>
      <c r="B11" s="52" t="s">
        <v>10</v>
      </c>
      <c r="C11" s="12"/>
      <c r="D11" s="55" t="str">
        <f>'Beoordelaar 3'!C5</f>
        <v>Score:</v>
      </c>
      <c r="E11" s="123"/>
      <c r="F11" s="12"/>
      <c r="G11" s="55" t="str">
        <f>'Beoordelaar 3'!F5</f>
        <v>Score:</v>
      </c>
      <c r="H11" s="112"/>
      <c r="I11" s="16"/>
      <c r="J11" s="55" t="str">
        <f>'Beoordelaar 3'!I5</f>
        <v>Score:</v>
      </c>
      <c r="K11" s="112"/>
    </row>
    <row r="12" spans="1:11" ht="18" customHeight="1" x14ac:dyDescent="0.2">
      <c r="A12" s="120"/>
      <c r="B12" s="52" t="s">
        <v>15</v>
      </c>
      <c r="C12" s="12"/>
      <c r="D12" s="56" t="str">
        <f>'Beoordelaar 4'!C5</f>
        <v>Score:</v>
      </c>
      <c r="E12" s="123"/>
      <c r="F12" s="12"/>
      <c r="G12" s="56" t="str">
        <f>'Beoordelaar 4'!F5</f>
        <v>Score:</v>
      </c>
      <c r="H12" s="112"/>
      <c r="I12" s="16"/>
      <c r="J12" s="56" t="str">
        <f>'Beoordelaar 4'!I5</f>
        <v>Score:</v>
      </c>
      <c r="K12" s="112"/>
    </row>
    <row r="13" spans="1:11" ht="20" customHeight="1" x14ac:dyDescent="0.2">
      <c r="A13" s="117" t="s">
        <v>2</v>
      </c>
      <c r="B13" s="118"/>
      <c r="C13" s="11"/>
      <c r="D13" s="54" t="s">
        <v>12</v>
      </c>
      <c r="E13" s="123"/>
      <c r="F13" s="11"/>
      <c r="G13" s="54" t="s">
        <v>12</v>
      </c>
      <c r="H13" s="112"/>
      <c r="I13" s="17"/>
      <c r="J13" s="54" t="s">
        <v>12</v>
      </c>
      <c r="K13" s="112"/>
    </row>
    <row r="14" spans="1:11" ht="20" customHeight="1" x14ac:dyDescent="0.2">
      <c r="A14" s="125"/>
      <c r="B14" s="114"/>
      <c r="C14" s="11"/>
      <c r="D14" s="53" t="str">
        <f>IF(D13="Uitmuntend","€ 50.000",IF(D13="Goed","€25.000",IF(D13="Voldoende","€ 12.500",IF(D13="Matig","€ 0",IF(D13="Onvoldoende","KO"," ")))))</f>
        <v xml:space="preserve"> </v>
      </c>
      <c r="E14" s="124"/>
      <c r="F14" s="11"/>
      <c r="G14" s="53" t="str">
        <f>IF(G13="Uitmuntend","€ 50.000",IF(G13="Goed","€25.000",IF(G13="Voldoende","€ 12.500",IF(G13="Matig","€ 0",IF(G13="Onvoldoende","KO"," ")))))</f>
        <v xml:space="preserve"> </v>
      </c>
      <c r="H14" s="112"/>
      <c r="I14" s="17"/>
      <c r="J14" s="53" t="str">
        <f>IF(J13="Uitmuntend","€ 50.000",IF(J13="Goed","€25.000",IF(J13="Voldoende","€ 12.500",IF(J13="Matig","€ 0",IF(J13="Onvoldoende","KO"," ")))))</f>
        <v xml:space="preserve"> </v>
      </c>
      <c r="K14" s="112"/>
    </row>
    <row r="15" spans="1:11" ht="18" customHeight="1" x14ac:dyDescent="0.2">
      <c r="A15" s="119" t="str">
        <f>'Beoordelen open vragen'!A7</f>
        <v>7.1.3 INLEVING IN ORGANISATIE AVALEX (MAX. 2 A4)</v>
      </c>
      <c r="B15" s="52" t="s">
        <v>8</v>
      </c>
      <c r="C15" s="12"/>
      <c r="D15" s="55" t="str">
        <f>'Beoordelaar 1'!C7</f>
        <v>Score:</v>
      </c>
      <c r="E15" s="123" t="s">
        <v>25</v>
      </c>
      <c r="F15" s="12"/>
      <c r="G15" s="55" t="str">
        <f>'Beoordelaar 1'!F7</f>
        <v>Score:</v>
      </c>
      <c r="H15" s="112" t="s">
        <v>25</v>
      </c>
      <c r="I15" s="16"/>
      <c r="J15" s="55" t="str">
        <f>'Beoordelaar 1'!I7</f>
        <v>Score:</v>
      </c>
      <c r="K15" s="112" t="s">
        <v>25</v>
      </c>
    </row>
    <row r="16" spans="1:11" ht="18" customHeight="1" x14ac:dyDescent="0.2">
      <c r="A16" s="120"/>
      <c r="B16" s="52" t="s">
        <v>9</v>
      </c>
      <c r="C16" s="12"/>
      <c r="D16" s="55" t="str">
        <f>'Beoordelaar 2'!C7</f>
        <v>Score:</v>
      </c>
      <c r="E16" s="123"/>
      <c r="F16" s="12"/>
      <c r="G16" s="55" t="str">
        <f>'Beoordelaar 2'!F7</f>
        <v>Score:</v>
      </c>
      <c r="H16" s="112"/>
      <c r="I16" s="16"/>
      <c r="J16" s="55" t="str">
        <f>'Beoordelaar 2'!I7</f>
        <v>Score:</v>
      </c>
      <c r="K16" s="112"/>
    </row>
    <row r="17" spans="1:11" ht="18" customHeight="1" x14ac:dyDescent="0.2">
      <c r="A17" s="120"/>
      <c r="B17" s="52" t="s">
        <v>10</v>
      </c>
      <c r="C17" s="12"/>
      <c r="D17" s="55" t="str">
        <f>'Beoordelaar 3'!C7</f>
        <v>Score:</v>
      </c>
      <c r="E17" s="123"/>
      <c r="F17" s="12"/>
      <c r="G17" s="55" t="str">
        <f>'Beoordelaar 3'!F7</f>
        <v>Score:</v>
      </c>
      <c r="H17" s="112"/>
      <c r="I17" s="16"/>
      <c r="J17" s="55" t="str">
        <f>'Beoordelaar 3'!I7</f>
        <v>Score:</v>
      </c>
      <c r="K17" s="112"/>
    </row>
    <row r="18" spans="1:11" ht="18" customHeight="1" x14ac:dyDescent="0.2">
      <c r="A18" s="120"/>
      <c r="B18" s="52" t="s">
        <v>15</v>
      </c>
      <c r="C18" s="12"/>
      <c r="D18" s="56" t="str">
        <f>'Beoordelaar 4'!C7</f>
        <v>Score:</v>
      </c>
      <c r="E18" s="123"/>
      <c r="F18" s="12"/>
      <c r="G18" s="56" t="str">
        <f>'Beoordelaar 4'!F7</f>
        <v>Score:</v>
      </c>
      <c r="H18" s="112"/>
      <c r="I18" s="16"/>
      <c r="J18" s="56" t="str">
        <f>'Beoordelaar 4'!I7</f>
        <v>Score:</v>
      </c>
      <c r="K18" s="112"/>
    </row>
    <row r="19" spans="1:11" ht="20" customHeight="1" x14ac:dyDescent="0.2">
      <c r="A19" s="117" t="s">
        <v>2</v>
      </c>
      <c r="B19" s="118"/>
      <c r="C19" s="11"/>
      <c r="D19" s="54" t="s">
        <v>12</v>
      </c>
      <c r="E19" s="123"/>
      <c r="F19" s="11"/>
      <c r="G19" s="54" t="s">
        <v>12</v>
      </c>
      <c r="H19" s="112"/>
      <c r="I19" s="17"/>
      <c r="J19" s="54" t="s">
        <v>12</v>
      </c>
      <c r="K19" s="112"/>
    </row>
    <row r="20" spans="1:11" ht="20" customHeight="1" x14ac:dyDescent="0.2">
      <c r="A20" s="125"/>
      <c r="B20" s="114"/>
      <c r="C20" s="11"/>
      <c r="D20" s="53" t="str">
        <f>IF(D19="Uitmuntend","€ 50.000",IF(D19="Goed","€25.000",IF(D19="Voldoende","€ 12.500",IF(D19="Matig","€ 0",IF(D19="Onvoldoende","KO"," ")))))</f>
        <v xml:space="preserve"> </v>
      </c>
      <c r="E20" s="124"/>
      <c r="F20" s="11"/>
      <c r="G20" s="53" t="str">
        <f>IF(G19="Uitmuntend","€ 50.000",IF(G19="Goed","€25.000",IF(G19="Voldoende","€ 12.500",IF(G19="Matig","€ 0",IF(G19="Onvoldoende","KO"," ")))))</f>
        <v xml:space="preserve"> </v>
      </c>
      <c r="H20" s="112"/>
      <c r="I20" s="17"/>
      <c r="J20" s="53" t="str">
        <f>IF(J19="Uitmuntend","€ 50.000",IF(J19="Goed","€25.000",IF(J19="Voldoende","€ 12.500",IF(J19="Matig","€ 0",IF(J19="Onvoldoende","KO"," ")))))</f>
        <v xml:space="preserve"> </v>
      </c>
      <c r="K20" s="112"/>
    </row>
    <row r="21" spans="1:11" ht="18" customHeight="1" x14ac:dyDescent="0.2">
      <c r="A21" s="119" t="str">
        <f>'Beoordelen open vragen'!A9</f>
        <v>7.1.4 AANVRAGEN VANUIT AVALEX AAN DE HELPDESK VAN INSCHRIJVER (MAX. 3 A4)</v>
      </c>
      <c r="B21" s="52" t="s">
        <v>8</v>
      </c>
      <c r="C21" s="12"/>
      <c r="D21" s="55" t="str">
        <f>'Beoordelaar 1'!C9</f>
        <v>Score:</v>
      </c>
      <c r="E21" s="123" t="s">
        <v>25</v>
      </c>
      <c r="F21" s="12"/>
      <c r="G21" s="55" t="str">
        <f>'Beoordelaar 1'!F9</f>
        <v>Score:</v>
      </c>
      <c r="H21" s="112" t="s">
        <v>25</v>
      </c>
      <c r="I21" s="16"/>
      <c r="J21" s="55" t="str">
        <f>'Beoordelaar 1'!I9</f>
        <v>Score:</v>
      </c>
      <c r="K21" s="112" t="s">
        <v>25</v>
      </c>
    </row>
    <row r="22" spans="1:11" ht="18" customHeight="1" x14ac:dyDescent="0.2">
      <c r="A22" s="120"/>
      <c r="B22" s="52" t="s">
        <v>9</v>
      </c>
      <c r="C22" s="12"/>
      <c r="D22" s="55" t="str">
        <f>'Beoordelaar 2'!C9</f>
        <v>Score:</v>
      </c>
      <c r="E22" s="123"/>
      <c r="F22" s="12"/>
      <c r="G22" s="55" t="str">
        <f>'Beoordelaar 2'!F9</f>
        <v>Score:</v>
      </c>
      <c r="H22" s="112"/>
      <c r="I22" s="16"/>
      <c r="J22" s="55" t="str">
        <f>'Beoordelaar 2'!I9</f>
        <v>Score:</v>
      </c>
      <c r="K22" s="112"/>
    </row>
    <row r="23" spans="1:11" ht="18" customHeight="1" x14ac:dyDescent="0.2">
      <c r="A23" s="120"/>
      <c r="B23" s="52" t="s">
        <v>10</v>
      </c>
      <c r="C23" s="12"/>
      <c r="D23" s="55" t="str">
        <f>'Beoordelaar 3'!C9</f>
        <v>Score:</v>
      </c>
      <c r="E23" s="123"/>
      <c r="F23" s="12"/>
      <c r="G23" s="55" t="str">
        <f>'Beoordelaar 3'!F9</f>
        <v>Score:</v>
      </c>
      <c r="H23" s="112"/>
      <c r="I23" s="16"/>
      <c r="J23" s="55" t="str">
        <f>'Beoordelaar 3'!I9</f>
        <v>Score:</v>
      </c>
      <c r="K23" s="112"/>
    </row>
    <row r="24" spans="1:11" ht="18" customHeight="1" x14ac:dyDescent="0.2">
      <c r="A24" s="120"/>
      <c r="B24" s="52" t="s">
        <v>15</v>
      </c>
      <c r="C24" s="12"/>
      <c r="D24" s="56" t="str">
        <f>'Beoordelaar 4'!C9</f>
        <v>Score:</v>
      </c>
      <c r="E24" s="123"/>
      <c r="F24" s="12"/>
      <c r="G24" s="56" t="str">
        <f>'Beoordelaar 4'!F9</f>
        <v>Score:</v>
      </c>
      <c r="H24" s="112"/>
      <c r="I24" s="16"/>
      <c r="J24" s="56" t="str">
        <f>'Beoordelaar 4'!I9</f>
        <v>Score:</v>
      </c>
      <c r="K24" s="112"/>
    </row>
    <row r="25" spans="1:11" ht="20" customHeight="1" x14ac:dyDescent="0.2">
      <c r="A25" s="117" t="s">
        <v>2</v>
      </c>
      <c r="B25" s="118"/>
      <c r="C25" s="11"/>
      <c r="D25" s="54" t="s">
        <v>12</v>
      </c>
      <c r="E25" s="123"/>
      <c r="F25" s="11"/>
      <c r="G25" s="54" t="s">
        <v>12</v>
      </c>
      <c r="H25" s="112"/>
      <c r="I25" s="17"/>
      <c r="J25" s="54" t="s">
        <v>12</v>
      </c>
      <c r="K25" s="112"/>
    </row>
    <row r="26" spans="1:11" ht="20" customHeight="1" x14ac:dyDescent="0.2">
      <c r="A26" s="113"/>
      <c r="B26" s="114"/>
      <c r="C26" s="11"/>
      <c r="D26" s="53" t="str">
        <f>IF(D25="Uitmuntend","€ 10.000",IF(D25="Goed","€ 5.000",IF(D25="Voldoende","€ 2.500",IF(D25="Matig","€ 0",IF(D25="Onvoldoende","KO"," ")))))</f>
        <v xml:space="preserve"> </v>
      </c>
      <c r="E26" s="124"/>
      <c r="F26" s="11"/>
      <c r="G26" s="53" t="str">
        <f>IF(G25="Uitmuntend","€ 10.000",IF(G25="Goed","€ 5.000",IF(G25="Voldoende","€ 2.500",IF(G25="Matig","€ 0",IF(G25="Onvoldoende","KO"," ")))))</f>
        <v xml:space="preserve"> </v>
      </c>
      <c r="H26" s="112"/>
      <c r="I26" s="17"/>
      <c r="J26" s="53" t="str">
        <f>IF(J25="Uitmuntend","€ 10.000",IF(J25="Goed","€ 5.000",IF(J25="Voldoende","€ 2.500",IF(J25="Matig","€ 0",IF(J25="Onvoldoende","KO"," ")))))</f>
        <v xml:space="preserve"> </v>
      </c>
      <c r="K26" s="112"/>
    </row>
    <row r="27" spans="1:11" ht="18" customHeight="1" x14ac:dyDescent="0.2">
      <c r="A27" s="121" t="str">
        <f>'Beoordelen open vragen'!A11</f>
        <v>7.1.5 SLA INCIDENTEN EN SLA HERSTELTIJDEN (Formulier D)</v>
      </c>
      <c r="B27" s="121"/>
      <c r="C27" s="12"/>
      <c r="D27" s="80"/>
      <c r="E27" s="80"/>
      <c r="F27" s="12"/>
      <c r="G27" s="80"/>
      <c r="H27" s="82"/>
      <c r="I27" s="16"/>
      <c r="J27" s="80"/>
      <c r="K27" s="82"/>
    </row>
    <row r="28" spans="1:11" ht="20" customHeight="1" x14ac:dyDescent="0.2">
      <c r="A28" s="119" t="str">
        <f>'Beoordelen open vragen'!E24</f>
        <v>Zware incidenten</v>
      </c>
      <c r="B28" s="52" t="s">
        <v>8</v>
      </c>
      <c r="C28" s="11"/>
      <c r="D28" s="55" t="str">
        <f>'Beoordelaar 1'!C11</f>
        <v>Score:</v>
      </c>
      <c r="E28" s="112" t="s">
        <v>25</v>
      </c>
      <c r="F28" s="11"/>
      <c r="G28" s="55" t="str">
        <f>'Beoordelaar 1'!F11</f>
        <v>Score:</v>
      </c>
      <c r="H28" s="112" t="s">
        <v>25</v>
      </c>
      <c r="I28" s="17"/>
      <c r="J28" s="55" t="str">
        <f>'Beoordelaar 1'!I11</f>
        <v>Score:</v>
      </c>
      <c r="K28" s="112" t="s">
        <v>25</v>
      </c>
    </row>
    <row r="29" spans="1:11" ht="20" customHeight="1" x14ac:dyDescent="0.2">
      <c r="A29" s="120"/>
      <c r="B29" s="52" t="s">
        <v>9</v>
      </c>
      <c r="C29" s="11"/>
      <c r="D29" s="55" t="str">
        <f>'Beoordelaar 2'!C11</f>
        <v>Score:</v>
      </c>
      <c r="E29" s="112"/>
      <c r="F29" s="11"/>
      <c r="G29" s="55" t="str">
        <f>'Beoordelaar 2'!F11</f>
        <v>Score:</v>
      </c>
      <c r="H29" s="112"/>
      <c r="I29" s="17"/>
      <c r="J29" s="55" t="str">
        <f>'Beoordelaar 2'!I11</f>
        <v>Score:</v>
      </c>
      <c r="K29" s="112"/>
    </row>
    <row r="30" spans="1:11" ht="20" customHeight="1" x14ac:dyDescent="0.2">
      <c r="A30" s="120"/>
      <c r="B30" s="52" t="s">
        <v>10</v>
      </c>
      <c r="C30" s="11"/>
      <c r="D30" s="55" t="str">
        <f>'Beoordelaar 3'!C11</f>
        <v>Score:</v>
      </c>
      <c r="E30" s="112"/>
      <c r="F30" s="11"/>
      <c r="G30" s="55" t="str">
        <f>'Beoordelaar 3'!F11</f>
        <v>Score:</v>
      </c>
      <c r="H30" s="112"/>
      <c r="I30" s="17"/>
      <c r="J30" s="55" t="str">
        <f>'Beoordelaar 3'!I11</f>
        <v>Score:</v>
      </c>
      <c r="K30" s="112"/>
    </row>
    <row r="31" spans="1:11" ht="20" customHeight="1" x14ac:dyDescent="0.2">
      <c r="A31" s="120"/>
      <c r="B31" s="52" t="s">
        <v>15</v>
      </c>
      <c r="C31" s="11"/>
      <c r="D31" s="56" t="str">
        <f>'Beoordelaar 4'!C11</f>
        <v>Score:</v>
      </c>
      <c r="E31" s="112"/>
      <c r="F31" s="11"/>
      <c r="G31" s="56" t="str">
        <f>'Beoordelaar 4'!F11</f>
        <v>Score:</v>
      </c>
      <c r="H31" s="112"/>
      <c r="I31" s="17"/>
      <c r="J31" s="56" t="str">
        <f>'Beoordelaar 4'!I11</f>
        <v>Score:</v>
      </c>
      <c r="K31" s="112"/>
    </row>
    <row r="32" spans="1:11" ht="20" customHeight="1" x14ac:dyDescent="0.2">
      <c r="A32" s="117" t="s">
        <v>2</v>
      </c>
      <c r="B32" s="118"/>
      <c r="C32" s="11"/>
      <c r="D32" s="54" t="s">
        <v>12</v>
      </c>
      <c r="E32" s="112"/>
      <c r="F32" s="11"/>
      <c r="G32" s="54" t="s">
        <v>12</v>
      </c>
      <c r="H32" s="112"/>
      <c r="I32" s="17"/>
      <c r="J32" s="54" t="s">
        <v>12</v>
      </c>
      <c r="K32" s="112"/>
    </row>
    <row r="33" spans="1:11" ht="20" customHeight="1" x14ac:dyDescent="0.2">
      <c r="A33" s="113"/>
      <c r="B33" s="114"/>
      <c r="C33" s="11"/>
      <c r="D33" s="53" t="str">
        <f>IF(D32="Uitmuntend","€ 2.500",IF(D32="Goed","€ 1.000",IF(D32="Voldoende","€ 500",IF(D32="Matig","€ 0",IF(D32="Onvoldoende","KO"," ")))))</f>
        <v xml:space="preserve"> </v>
      </c>
      <c r="E33" s="112"/>
      <c r="F33" s="11"/>
      <c r="G33" s="53" t="str">
        <f>IF(G32="Uitmuntend","€ 2.500",IF(G32="Goed","€ 1.000",IF(G32="Voldoende","€ 500",IF(G32="Matig","€ 0",IF(G32="Onvoldoende","KO"," ")))))</f>
        <v xml:space="preserve"> </v>
      </c>
      <c r="H33" s="112"/>
      <c r="I33" s="17"/>
      <c r="J33" s="53" t="str">
        <f>IF(J32="Uitmuntend","€ 2.500",IF(J32="Goed","€ 1.000",IF(J32="Voldoende","€ 500",IF(J32="Matig","€ 0",IF(J32="Onvoldoende","KO"," ")))))</f>
        <v xml:space="preserve"> </v>
      </c>
      <c r="K33" s="112"/>
    </row>
    <row r="34" spans="1:11" ht="20" customHeight="1" x14ac:dyDescent="0.2">
      <c r="A34" s="119" t="str">
        <f>'Beoordelen open vragen'!F24</f>
        <v>Minder zware incidenten</v>
      </c>
      <c r="B34" s="52" t="s">
        <v>8</v>
      </c>
      <c r="C34" s="11"/>
      <c r="D34" s="55" t="str">
        <f>'Beoordelaar 1'!C13</f>
        <v>Score:</v>
      </c>
      <c r="E34" s="112" t="s">
        <v>25</v>
      </c>
      <c r="F34" s="11"/>
      <c r="G34" s="55" t="str">
        <f>'Beoordelaar 1'!F13</f>
        <v>Score:</v>
      </c>
      <c r="H34" s="112" t="s">
        <v>25</v>
      </c>
      <c r="I34" s="17"/>
      <c r="J34" s="55" t="str">
        <f>'Beoordelaar 1'!I13</f>
        <v>Score:</v>
      </c>
      <c r="K34" s="112" t="s">
        <v>25</v>
      </c>
    </row>
    <row r="35" spans="1:11" ht="20" customHeight="1" x14ac:dyDescent="0.2">
      <c r="A35" s="120"/>
      <c r="B35" s="52" t="s">
        <v>9</v>
      </c>
      <c r="C35" s="11"/>
      <c r="D35" s="55" t="str">
        <f>'Beoordelaar 2'!C13</f>
        <v>Score:</v>
      </c>
      <c r="E35" s="112"/>
      <c r="F35" s="11"/>
      <c r="G35" s="55" t="str">
        <f>'Beoordelaar 2'!F13</f>
        <v>Score:</v>
      </c>
      <c r="H35" s="112"/>
      <c r="I35" s="17"/>
      <c r="J35" s="55" t="str">
        <f>'Beoordelaar 2'!I13</f>
        <v>Score:</v>
      </c>
      <c r="K35" s="112"/>
    </row>
    <row r="36" spans="1:11" ht="20" customHeight="1" x14ac:dyDescent="0.2">
      <c r="A36" s="120"/>
      <c r="B36" s="52" t="s">
        <v>10</v>
      </c>
      <c r="C36" s="11"/>
      <c r="D36" s="55" t="str">
        <f>'Beoordelaar 3'!C13</f>
        <v>Score:</v>
      </c>
      <c r="E36" s="112"/>
      <c r="F36" s="11"/>
      <c r="G36" s="55" t="str">
        <f>'Beoordelaar 3'!F13</f>
        <v>Score:</v>
      </c>
      <c r="H36" s="112"/>
      <c r="I36" s="17"/>
      <c r="J36" s="55" t="str">
        <f>'Beoordelaar 3'!I13</f>
        <v>Score:</v>
      </c>
      <c r="K36" s="112"/>
    </row>
    <row r="37" spans="1:11" ht="20" customHeight="1" x14ac:dyDescent="0.2">
      <c r="A37" s="120"/>
      <c r="B37" s="52" t="s">
        <v>15</v>
      </c>
      <c r="C37" s="11"/>
      <c r="D37" s="56" t="str">
        <f>'Beoordelaar 4'!C13</f>
        <v>Score:</v>
      </c>
      <c r="E37" s="112"/>
      <c r="F37" s="11"/>
      <c r="G37" s="56" t="str">
        <f>'Beoordelaar 4'!F13</f>
        <v>Score:</v>
      </c>
      <c r="H37" s="112"/>
      <c r="I37" s="17"/>
      <c r="J37" s="56" t="str">
        <f>'Beoordelaar 4'!I13</f>
        <v>Score:</v>
      </c>
      <c r="K37" s="112"/>
    </row>
    <row r="38" spans="1:11" ht="20" customHeight="1" x14ac:dyDescent="0.2">
      <c r="A38" s="117" t="s">
        <v>2</v>
      </c>
      <c r="B38" s="118"/>
      <c r="C38" s="11"/>
      <c r="D38" s="54" t="s">
        <v>12</v>
      </c>
      <c r="E38" s="112"/>
      <c r="F38" s="11"/>
      <c r="G38" s="54" t="s">
        <v>12</v>
      </c>
      <c r="H38" s="112"/>
      <c r="I38" s="17"/>
      <c r="J38" s="54" t="s">
        <v>12</v>
      </c>
      <c r="K38" s="112"/>
    </row>
    <row r="39" spans="1:11" ht="20" customHeight="1" x14ac:dyDescent="0.2">
      <c r="A39" s="113"/>
      <c r="B39" s="114"/>
      <c r="C39" s="11"/>
      <c r="D39" s="53" t="str">
        <f>IF(D38="Uitmuntend","€ 2.500",IF(D38="Goed","€ 1.000",IF(D38="Voldoende","€ 500",IF(D38="Matig","€ 0",IF(D38="Onvoldoende","KO"," ")))))</f>
        <v xml:space="preserve"> </v>
      </c>
      <c r="E39" s="112"/>
      <c r="F39" s="11"/>
      <c r="G39" s="53" t="str">
        <f>IF(G38="Uitmuntend","€ 2.500",IF(G38="Goed","€ 1.000",IF(G38="Voldoende","€ 500",IF(G38="Matig","€ 0",IF(G38="Onvoldoende","KO"," ")))))</f>
        <v xml:space="preserve"> </v>
      </c>
      <c r="H39" s="112"/>
      <c r="I39" s="17"/>
      <c r="J39" s="53" t="str">
        <f>IF(J38="Uitmuntend","€ 2.500",IF(J38="Goed","€ 1.000",IF(J38="Voldoende","€ 500",IF(J38="Matig","€ 0",IF(J38="Onvoldoende","KO"," ")))))</f>
        <v xml:space="preserve"> </v>
      </c>
      <c r="K39" s="112"/>
    </row>
    <row r="40" spans="1:11" ht="20" customHeight="1" x14ac:dyDescent="0.2">
      <c r="A40" s="119" t="str">
        <f>'Beoordelen open vragen'!G24</f>
        <v>Kleine problemen</v>
      </c>
      <c r="B40" s="52" t="s">
        <v>8</v>
      </c>
      <c r="C40" s="11"/>
      <c r="D40" s="55" t="str">
        <f>'Beoordelaar 1'!C15</f>
        <v>Score:</v>
      </c>
      <c r="E40" s="112" t="s">
        <v>25</v>
      </c>
      <c r="F40" s="11"/>
      <c r="G40" s="55" t="str">
        <f>'Beoordelaar 1'!F15</f>
        <v>Score:</v>
      </c>
      <c r="H40" s="112" t="s">
        <v>25</v>
      </c>
      <c r="I40" s="17"/>
      <c r="J40" s="55" t="str">
        <f>'Beoordelaar 1'!I15</f>
        <v>Score:</v>
      </c>
      <c r="K40" s="112" t="s">
        <v>25</v>
      </c>
    </row>
    <row r="41" spans="1:11" ht="20" customHeight="1" x14ac:dyDescent="0.2">
      <c r="A41" s="120"/>
      <c r="B41" s="52" t="s">
        <v>9</v>
      </c>
      <c r="C41" s="11"/>
      <c r="D41" s="55" t="str">
        <f>'Beoordelaar 2'!C15</f>
        <v>Score:</v>
      </c>
      <c r="E41" s="112"/>
      <c r="F41" s="11"/>
      <c r="G41" s="55" t="str">
        <f>'Beoordelaar 2'!F15</f>
        <v>Score:</v>
      </c>
      <c r="H41" s="112"/>
      <c r="I41" s="17"/>
      <c r="J41" s="55" t="str">
        <f>'Beoordelaar 2'!I15</f>
        <v>Score:</v>
      </c>
      <c r="K41" s="112"/>
    </row>
    <row r="42" spans="1:11" ht="20" customHeight="1" x14ac:dyDescent="0.2">
      <c r="A42" s="120"/>
      <c r="B42" s="52" t="s">
        <v>10</v>
      </c>
      <c r="C42" s="11"/>
      <c r="D42" s="55" t="str">
        <f>'Beoordelaar 3'!C15</f>
        <v>Score:</v>
      </c>
      <c r="E42" s="112"/>
      <c r="F42" s="11"/>
      <c r="G42" s="55" t="str">
        <f>'Beoordelaar 3'!F15</f>
        <v>Score:</v>
      </c>
      <c r="H42" s="112"/>
      <c r="I42" s="17"/>
      <c r="J42" s="55" t="str">
        <f>'Beoordelaar 3'!I15</f>
        <v>Score:</v>
      </c>
      <c r="K42" s="112"/>
    </row>
    <row r="43" spans="1:11" ht="20" customHeight="1" x14ac:dyDescent="0.2">
      <c r="A43" s="120"/>
      <c r="B43" s="52" t="s">
        <v>15</v>
      </c>
      <c r="C43" s="11"/>
      <c r="D43" s="56" t="str">
        <f>'Beoordelaar 4'!C15</f>
        <v>Score:</v>
      </c>
      <c r="E43" s="112"/>
      <c r="F43" s="11"/>
      <c r="G43" s="56" t="str">
        <f>'Beoordelaar 4'!F15</f>
        <v>Score:</v>
      </c>
      <c r="H43" s="112"/>
      <c r="I43" s="17"/>
      <c r="J43" s="56" t="str">
        <f>'Beoordelaar 4'!I15</f>
        <v>Score:</v>
      </c>
      <c r="K43" s="112"/>
    </row>
    <row r="44" spans="1:11" ht="20" customHeight="1" x14ac:dyDescent="0.2">
      <c r="A44" s="117" t="s">
        <v>2</v>
      </c>
      <c r="B44" s="118"/>
      <c r="C44" s="11"/>
      <c r="D44" s="54" t="s">
        <v>12</v>
      </c>
      <c r="E44" s="112"/>
      <c r="F44" s="11"/>
      <c r="G44" s="54" t="s">
        <v>12</v>
      </c>
      <c r="H44" s="112"/>
      <c r="I44" s="17"/>
      <c r="J44" s="54" t="s">
        <v>12</v>
      </c>
      <c r="K44" s="112"/>
    </row>
    <row r="45" spans="1:11" ht="20" customHeight="1" x14ac:dyDescent="0.2">
      <c r="A45" s="113"/>
      <c r="B45" s="114"/>
      <c r="C45" s="11"/>
      <c r="D45" s="53" t="str">
        <f>IF(D44="Uitmuntend","€ 2.500",IF(D44="Goed","€ 1.000",IF(D44="Voldoende","€ 500",IF(D44="Matig","€ 0",IF(D44="Onvoldoende","KO"," ")))))</f>
        <v xml:space="preserve"> </v>
      </c>
      <c r="E45" s="112"/>
      <c r="F45" s="11"/>
      <c r="G45" s="53" t="str">
        <f>IF(G44="Uitmuntend","€ 2.500",IF(G44="Goed","€ 1.000",IF(G44="Voldoende","€ 500",IF(G44="Matig","€ 0",IF(G44="Onvoldoende","KO"," ")))))</f>
        <v xml:space="preserve"> </v>
      </c>
      <c r="H45" s="112"/>
      <c r="I45" s="17"/>
      <c r="J45" s="53" t="str">
        <f>IF(J44="Uitmuntend","€ 2.500",IF(J44="Goed","€ 1.000",IF(J44="Voldoende","€ 500",IF(J44="Matig","€ 0",IF(J44="Onvoldoende","KO"," ")))))</f>
        <v xml:space="preserve"> </v>
      </c>
      <c r="K45" s="112"/>
    </row>
    <row r="46" spans="1:11" ht="20" customHeight="1" x14ac:dyDescent="0.2">
      <c r="A46" s="119" t="str">
        <f>'Beoordelen open vragen'!H24</f>
        <v>Standaard wijzigingen</v>
      </c>
      <c r="B46" s="52" t="s">
        <v>8</v>
      </c>
      <c r="C46" s="11"/>
      <c r="D46" s="55" t="str">
        <f>'Beoordelaar 1'!C17</f>
        <v>Score:</v>
      </c>
      <c r="E46" s="112" t="s">
        <v>25</v>
      </c>
      <c r="F46" s="11"/>
      <c r="G46" s="55" t="str">
        <f>'Beoordelaar 1'!F17</f>
        <v>Score:</v>
      </c>
      <c r="H46" s="112" t="s">
        <v>25</v>
      </c>
      <c r="I46" s="17"/>
      <c r="J46" s="55" t="str">
        <f>'Beoordelaar 1'!I17</f>
        <v>Score:</v>
      </c>
      <c r="K46" s="112" t="s">
        <v>25</v>
      </c>
    </row>
    <row r="47" spans="1:11" ht="20" customHeight="1" x14ac:dyDescent="0.2">
      <c r="A47" s="120"/>
      <c r="B47" s="52" t="s">
        <v>9</v>
      </c>
      <c r="C47" s="11"/>
      <c r="D47" s="55" t="str">
        <f>'Beoordelaar 2'!C17</f>
        <v>Score:</v>
      </c>
      <c r="E47" s="112"/>
      <c r="F47" s="11"/>
      <c r="G47" s="55" t="str">
        <f>'Beoordelaar 2'!F17</f>
        <v>Score:</v>
      </c>
      <c r="H47" s="112"/>
      <c r="I47" s="17"/>
      <c r="J47" s="55" t="str">
        <f>'Beoordelaar 2'!I17</f>
        <v>Score:</v>
      </c>
      <c r="K47" s="112"/>
    </row>
    <row r="48" spans="1:11" ht="20" customHeight="1" x14ac:dyDescent="0.2">
      <c r="A48" s="120"/>
      <c r="B48" s="52" t="s">
        <v>10</v>
      </c>
      <c r="C48" s="11"/>
      <c r="D48" s="55" t="str">
        <f>'Beoordelaar 3'!C17</f>
        <v>Score:</v>
      </c>
      <c r="E48" s="112"/>
      <c r="F48" s="11"/>
      <c r="G48" s="55" t="str">
        <f>'Beoordelaar 3'!F17</f>
        <v>Score:</v>
      </c>
      <c r="H48" s="112"/>
      <c r="I48" s="17"/>
      <c r="J48" s="55" t="str">
        <f>'Beoordelaar 3'!I17</f>
        <v>Score:</v>
      </c>
      <c r="K48" s="112"/>
    </row>
    <row r="49" spans="1:11" ht="20" customHeight="1" x14ac:dyDescent="0.2">
      <c r="A49" s="120"/>
      <c r="B49" s="52" t="s">
        <v>15</v>
      </c>
      <c r="C49" s="11"/>
      <c r="D49" s="56" t="str">
        <f>'Beoordelaar 4'!C17</f>
        <v>Score:</v>
      </c>
      <c r="E49" s="112"/>
      <c r="F49" s="11"/>
      <c r="G49" s="56" t="str">
        <f>'Beoordelaar 4'!F17</f>
        <v>Score:</v>
      </c>
      <c r="H49" s="112"/>
      <c r="I49" s="17"/>
      <c r="J49" s="56" t="str">
        <f>'Beoordelaar 4'!I17</f>
        <v>Score:</v>
      </c>
      <c r="K49" s="112"/>
    </row>
    <row r="50" spans="1:11" ht="20" customHeight="1" x14ac:dyDescent="0.2">
      <c r="A50" s="117" t="s">
        <v>2</v>
      </c>
      <c r="B50" s="118"/>
      <c r="C50" s="11"/>
      <c r="D50" s="54" t="s">
        <v>12</v>
      </c>
      <c r="E50" s="112"/>
      <c r="F50" s="11"/>
      <c r="G50" s="54" t="s">
        <v>12</v>
      </c>
      <c r="H50" s="112"/>
      <c r="I50" s="17"/>
      <c r="J50" s="54" t="s">
        <v>12</v>
      </c>
      <c r="K50" s="112"/>
    </row>
    <row r="51" spans="1:11" ht="20" customHeight="1" x14ac:dyDescent="0.2">
      <c r="A51" s="113"/>
      <c r="B51" s="114"/>
      <c r="C51" s="11"/>
      <c r="D51" s="53" t="str">
        <f>IF(D50="Uitmuntend","€ 2.500",IF(D50="Goed","€ 1.000",IF(D50="Voldoende","€ 500",IF(D50="Matig","€ 0",IF(D50="Onvoldoende","KO"," ")))))</f>
        <v xml:space="preserve"> </v>
      </c>
      <c r="E51" s="112"/>
      <c r="F51" s="11"/>
      <c r="G51" s="53" t="str">
        <f>IF(G50="Uitmuntend","€ 2.500",IF(G50="Goed","€ 1.000",IF(G50="Voldoende","€ 500",IF(G50="Matig","€ 0",IF(G50="Onvoldoende","KO"," ")))))</f>
        <v xml:space="preserve"> </v>
      </c>
      <c r="H51" s="112"/>
      <c r="I51" s="17"/>
      <c r="J51" s="53" t="str">
        <f>IF(J50="Uitmuntend","€ 2.500",IF(J50="Goed","€ 1.000",IF(J50="Voldoende","€ 500",IF(J50="Matig","€ 0",IF(J50="Onvoldoende","KO"," ")))))</f>
        <v xml:space="preserve"> </v>
      </c>
      <c r="K51" s="112"/>
    </row>
    <row r="52" spans="1:11" ht="18" customHeight="1" x14ac:dyDescent="0.2">
      <c r="A52" s="119" t="str">
        <f>'Beoordelen open vragen'!A13</f>
        <v>7.1.6 INFORMATIEBEVEILIGING (MAX. 2 A4)</v>
      </c>
      <c r="B52" s="52" t="s">
        <v>8</v>
      </c>
      <c r="C52" s="12"/>
      <c r="D52" s="57" t="str">
        <f>'Beoordelaar 1'!C19</f>
        <v>Score:</v>
      </c>
      <c r="E52" s="122" t="s">
        <v>25</v>
      </c>
      <c r="F52" s="12"/>
      <c r="G52" s="57" t="str">
        <f>'Beoordelaar 1'!F19</f>
        <v>Score:</v>
      </c>
      <c r="H52" s="112" t="s">
        <v>25</v>
      </c>
      <c r="I52" s="16"/>
      <c r="J52" s="57" t="str">
        <f>'Beoordelaar 1'!I19</f>
        <v>Score:</v>
      </c>
      <c r="K52" s="112" t="s">
        <v>25</v>
      </c>
    </row>
    <row r="53" spans="1:11" ht="18" customHeight="1" x14ac:dyDescent="0.2">
      <c r="A53" s="120"/>
      <c r="B53" s="52" t="s">
        <v>9</v>
      </c>
      <c r="C53" s="12"/>
      <c r="D53" s="55" t="str">
        <f>'Beoordelaar 2'!C19</f>
        <v>Score:</v>
      </c>
      <c r="E53" s="123"/>
      <c r="F53" s="12"/>
      <c r="G53" s="55" t="str">
        <f>'Beoordelaar 2'!F19</f>
        <v>Score:</v>
      </c>
      <c r="H53" s="112"/>
      <c r="I53" s="16"/>
      <c r="J53" s="55" t="str">
        <f>'Beoordelaar 2'!I19</f>
        <v>Score:</v>
      </c>
      <c r="K53" s="112"/>
    </row>
    <row r="54" spans="1:11" ht="18" customHeight="1" x14ac:dyDescent="0.2">
      <c r="A54" s="120"/>
      <c r="B54" s="52" t="s">
        <v>10</v>
      </c>
      <c r="C54" s="12"/>
      <c r="D54" s="55" t="str">
        <f>'Beoordelaar 3'!C19</f>
        <v>Score:</v>
      </c>
      <c r="E54" s="123"/>
      <c r="F54" s="12"/>
      <c r="G54" s="55" t="str">
        <f>'Beoordelaar 3'!F19</f>
        <v>Score:</v>
      </c>
      <c r="H54" s="112"/>
      <c r="I54" s="16"/>
      <c r="J54" s="55" t="str">
        <f>'Beoordelaar 3'!I19</f>
        <v>Score:</v>
      </c>
      <c r="K54" s="112"/>
    </row>
    <row r="55" spans="1:11" ht="18" customHeight="1" x14ac:dyDescent="0.2">
      <c r="A55" s="120"/>
      <c r="B55" s="52" t="s">
        <v>15</v>
      </c>
      <c r="C55" s="12"/>
      <c r="D55" s="56" t="str">
        <f>'Beoordelaar 4'!C19</f>
        <v>Score:</v>
      </c>
      <c r="E55" s="123"/>
      <c r="F55" s="12"/>
      <c r="G55" s="56" t="str">
        <f>'Beoordelaar 4'!F19</f>
        <v>Score:</v>
      </c>
      <c r="H55" s="112"/>
      <c r="I55" s="16"/>
      <c r="J55" s="56" t="str">
        <f>'Beoordelaar 4'!I19</f>
        <v>Score:</v>
      </c>
      <c r="K55" s="112"/>
    </row>
    <row r="56" spans="1:11" ht="20" customHeight="1" x14ac:dyDescent="0.2">
      <c r="A56" s="117" t="s">
        <v>2</v>
      </c>
      <c r="B56" s="118"/>
      <c r="C56" s="11"/>
      <c r="D56" s="54" t="s">
        <v>12</v>
      </c>
      <c r="E56" s="123"/>
      <c r="F56" s="11"/>
      <c r="G56" s="54" t="s">
        <v>12</v>
      </c>
      <c r="H56" s="112"/>
      <c r="I56" s="17"/>
      <c r="J56" s="54" t="s">
        <v>12</v>
      </c>
      <c r="K56" s="112"/>
    </row>
    <row r="57" spans="1:11" ht="20" customHeight="1" x14ac:dyDescent="0.2">
      <c r="A57" s="113"/>
      <c r="B57" s="114"/>
      <c r="C57" s="11"/>
      <c r="D57" s="53" t="str">
        <f>IF(D56="Uitmuntend","€ 10.000",IF(D56="Goed","€ 5.000",IF(D56="Voldoende","€ 2.500",IF(D56="Matig","€ 0",IF(D56="Onvoldoende","KO"," ")))))</f>
        <v xml:space="preserve"> </v>
      </c>
      <c r="E57" s="124"/>
      <c r="F57" s="11"/>
      <c r="G57" s="53" t="str">
        <f>IF(G56="Uitmuntend","€ 10.000",IF(G56="Goed","€ 5.000",IF(G56="Voldoende","€ 2.500",IF(G56="Matig","€ 0",IF(G56="Onvoldoende","KO"," ")))))</f>
        <v xml:space="preserve"> </v>
      </c>
      <c r="H57" s="112"/>
      <c r="I57" s="17"/>
      <c r="J57" s="53" t="str">
        <f>IF(J56="Uitmuntend","€ 10.000",IF(J56="Goed","€ 5.000",IF(J56="Voldoende","€ 2.500",IF(J56="Matig","€ 0",IF(J56="Onvoldoende","KO"," ")))))</f>
        <v xml:space="preserve"> </v>
      </c>
      <c r="K57" s="112"/>
    </row>
    <row r="58" spans="1:11" ht="18" customHeight="1" x14ac:dyDescent="0.2">
      <c r="A58" s="119" t="str">
        <f>'Beoordelen open vragen'!A15</f>
        <v>7.1.7 MILIEU, DUURZAAMHEID EN SROI (MAX. 1 A4)</v>
      </c>
      <c r="B58" s="52" t="s">
        <v>8</v>
      </c>
      <c r="C58" s="12"/>
      <c r="D58" s="57" t="str">
        <f>'Beoordelaar 1'!C21</f>
        <v>Score:</v>
      </c>
      <c r="E58" s="122" t="s">
        <v>25</v>
      </c>
      <c r="F58" s="12"/>
      <c r="G58" s="57" t="str">
        <f>'Beoordelaar 1'!F21</f>
        <v>Score:</v>
      </c>
      <c r="H58" s="112" t="s">
        <v>25</v>
      </c>
      <c r="I58" s="16"/>
      <c r="J58" s="57" t="str">
        <f>'Beoordelaar 1'!I21</f>
        <v>Score:</v>
      </c>
      <c r="K58" s="112" t="s">
        <v>25</v>
      </c>
    </row>
    <row r="59" spans="1:11" ht="18" customHeight="1" x14ac:dyDescent="0.2">
      <c r="A59" s="120"/>
      <c r="B59" s="52" t="s">
        <v>9</v>
      </c>
      <c r="C59" s="12"/>
      <c r="D59" s="55" t="str">
        <f>'Beoordelaar 2'!C21</f>
        <v>Score:</v>
      </c>
      <c r="E59" s="123"/>
      <c r="F59" s="12"/>
      <c r="G59" s="55" t="str">
        <f>'Beoordelaar 2'!F21</f>
        <v>Score:</v>
      </c>
      <c r="H59" s="112"/>
      <c r="I59" s="16"/>
      <c r="J59" s="55" t="str">
        <f>'Beoordelaar 2'!I21</f>
        <v>Score:</v>
      </c>
      <c r="K59" s="112"/>
    </row>
    <row r="60" spans="1:11" ht="18" customHeight="1" x14ac:dyDescent="0.2">
      <c r="A60" s="120"/>
      <c r="B60" s="52" t="s">
        <v>10</v>
      </c>
      <c r="C60" s="12"/>
      <c r="D60" s="55" t="str">
        <f>'Beoordelaar 3'!C21</f>
        <v>Score:</v>
      </c>
      <c r="E60" s="123"/>
      <c r="F60" s="12"/>
      <c r="G60" s="55" t="str">
        <f>'Beoordelaar 3'!F21</f>
        <v>Score:</v>
      </c>
      <c r="H60" s="112"/>
      <c r="I60" s="16"/>
      <c r="J60" s="55" t="str">
        <f>'Beoordelaar 3'!I21</f>
        <v>Score:</v>
      </c>
      <c r="K60" s="112"/>
    </row>
    <row r="61" spans="1:11" ht="18" customHeight="1" x14ac:dyDescent="0.2">
      <c r="A61" s="120"/>
      <c r="B61" s="52" t="s">
        <v>15</v>
      </c>
      <c r="C61" s="12"/>
      <c r="D61" s="56" t="str">
        <f>'Beoordelaar 4'!C21</f>
        <v>Score:</v>
      </c>
      <c r="E61" s="123"/>
      <c r="F61" s="12"/>
      <c r="G61" s="56" t="str">
        <f>'Beoordelaar 4'!F21</f>
        <v>Score:</v>
      </c>
      <c r="H61" s="112"/>
      <c r="I61" s="16"/>
      <c r="J61" s="56" t="str">
        <f>'Beoordelaar 4'!I21</f>
        <v>Score:</v>
      </c>
      <c r="K61" s="112"/>
    </row>
    <row r="62" spans="1:11" ht="20" customHeight="1" x14ac:dyDescent="0.2">
      <c r="A62" s="117" t="s">
        <v>2</v>
      </c>
      <c r="B62" s="118"/>
      <c r="C62" s="11"/>
      <c r="D62" s="54" t="s">
        <v>12</v>
      </c>
      <c r="E62" s="123"/>
      <c r="F62" s="11"/>
      <c r="G62" s="54" t="s">
        <v>12</v>
      </c>
      <c r="H62" s="112"/>
      <c r="I62" s="17"/>
      <c r="J62" s="54" t="s">
        <v>12</v>
      </c>
      <c r="K62" s="112"/>
    </row>
    <row r="63" spans="1:11" ht="20" customHeight="1" x14ac:dyDescent="0.2">
      <c r="A63" s="113"/>
      <c r="B63" s="114"/>
      <c r="C63" s="11"/>
      <c r="D63" s="53" t="str">
        <f>IF(D62="Uitmuntend","€ 10.000",IF(D62="Goed","€ 5.000",IF(D62="Voldoende","€ 2.500",IF(D62="Matig","€ 0",IF(D62="Onvoldoende","KO"," ")))))</f>
        <v xml:space="preserve"> </v>
      </c>
      <c r="E63" s="124"/>
      <c r="F63" s="11"/>
      <c r="G63" s="53" t="str">
        <f>IF(G62="Uitmuntend","€ 10.000",IF(G62="Goed","€ 5.000",IF(G62="Voldoende","€ 2.500",IF(G62="Matig","€ 0",IF(G62="Onvoldoende","KO"," ")))))</f>
        <v xml:space="preserve"> </v>
      </c>
      <c r="H63" s="112"/>
      <c r="I63" s="17"/>
      <c r="J63" s="53" t="str">
        <f>IF(J62="Uitmuntend","€ 10.000",IF(J62="Goed","€ 5.000",IF(J62="Voldoende","€ 2.500",IF(J62="Matig","€ 0",IF(J62="Onvoldoende","KO"," ")))))</f>
        <v xml:space="preserve"> </v>
      </c>
      <c r="K63" s="112"/>
    </row>
    <row r="64" spans="1:11" s="22" customFormat="1" ht="20" customHeight="1" x14ac:dyDescent="0.2">
      <c r="A64" s="20"/>
      <c r="B64" s="20"/>
      <c r="C64" s="21"/>
      <c r="D64" s="21"/>
      <c r="E64" s="21"/>
      <c r="F64" s="21"/>
      <c r="G64" s="21"/>
      <c r="H64" s="21"/>
      <c r="I64" s="21"/>
      <c r="J64" s="21"/>
      <c r="K64" s="21"/>
    </row>
    <row r="65" spans="1:11" s="9" customFormat="1" ht="28" customHeight="1" x14ac:dyDescent="0.2">
      <c r="A65" s="115" t="s">
        <v>11</v>
      </c>
      <c r="B65" s="116"/>
      <c r="C65" s="11"/>
      <c r="D65" s="47" t="e">
        <f>D8+D14+D20+D26+D33+D39+D45+D51+D63</f>
        <v>#VALUE!</v>
      </c>
      <c r="E65" s="48"/>
      <c r="F65" s="11"/>
      <c r="G65" s="47" t="e">
        <f>G8+G14+G20+G26+G33+G39+G45+G51+G63</f>
        <v>#VALUE!</v>
      </c>
      <c r="H65" s="48"/>
      <c r="I65" s="17"/>
      <c r="J65" s="47" t="e">
        <f>J8+J14+J20+J26+J33+J39+J45+J51+J63</f>
        <v>#VALUE!</v>
      </c>
      <c r="K65" s="48"/>
    </row>
    <row r="66" spans="1:11" x14ac:dyDescent="0.2">
      <c r="C66" s="13"/>
      <c r="F66" s="23"/>
      <c r="I66" s="24"/>
    </row>
  </sheetData>
  <sheetProtection algorithmName="SHA-512" hashValue="5iSW59L2LzT1OKeIwdyHPXteFFn7riwXerR2sCOX/ZgkiKuBvhUr5aXkI9OrPV43Zj04wMOXLVjv7F5sNL1hzg==" saltValue="iv3rz1pm/YuIHgrmyb8Z7Q==" spinCount="100000" sheet="1" objects="1" scenarios="1"/>
  <mergeCells count="67">
    <mergeCell ref="H52:H57"/>
    <mergeCell ref="K52:K57"/>
    <mergeCell ref="A56:B56"/>
    <mergeCell ref="A57:B57"/>
    <mergeCell ref="E3:E8"/>
    <mergeCell ref="E9:E14"/>
    <mergeCell ref="E15:E20"/>
    <mergeCell ref="H28:H33"/>
    <mergeCell ref="K28:K33"/>
    <mergeCell ref="K9:K14"/>
    <mergeCell ref="K15:K20"/>
    <mergeCell ref="K21:K26"/>
    <mergeCell ref="E21:E26"/>
    <mergeCell ref="K3:K8"/>
    <mergeCell ref="H58:H63"/>
    <mergeCell ref="K58:K63"/>
    <mergeCell ref="A15:A18"/>
    <mergeCell ref="A21:A24"/>
    <mergeCell ref="J1:K1"/>
    <mergeCell ref="G1:H1"/>
    <mergeCell ref="H3:H8"/>
    <mergeCell ref="A20:B20"/>
    <mergeCell ref="A2:B2"/>
    <mergeCell ref="H9:H14"/>
    <mergeCell ref="H15:H20"/>
    <mergeCell ref="H21:H26"/>
    <mergeCell ref="A7:B7"/>
    <mergeCell ref="A19:B19"/>
    <mergeCell ref="A13:B13"/>
    <mergeCell ref="A14:B14"/>
    <mergeCell ref="A8:B8"/>
    <mergeCell ref="A1:B1"/>
    <mergeCell ref="D1:E1"/>
    <mergeCell ref="A58:A61"/>
    <mergeCell ref="A33:B33"/>
    <mergeCell ref="E28:E33"/>
    <mergeCell ref="A34:A37"/>
    <mergeCell ref="A38:B38"/>
    <mergeCell ref="A39:B39"/>
    <mergeCell ref="A40:A43"/>
    <mergeCell ref="A44:B44"/>
    <mergeCell ref="A45:B45"/>
    <mergeCell ref="A46:A49"/>
    <mergeCell ref="A50:B50"/>
    <mergeCell ref="A3:A6"/>
    <mergeCell ref="A9:A12"/>
    <mergeCell ref="A51:B51"/>
    <mergeCell ref="E34:E39"/>
    <mergeCell ref="E46:E51"/>
    <mergeCell ref="A65:B65"/>
    <mergeCell ref="A25:B25"/>
    <mergeCell ref="A26:B26"/>
    <mergeCell ref="A62:B62"/>
    <mergeCell ref="A63:B63"/>
    <mergeCell ref="A28:A31"/>
    <mergeCell ref="A27:B27"/>
    <mergeCell ref="A32:B32"/>
    <mergeCell ref="E58:E63"/>
    <mergeCell ref="A52:A55"/>
    <mergeCell ref="E52:E57"/>
    <mergeCell ref="H46:H51"/>
    <mergeCell ref="K46:K51"/>
    <mergeCell ref="H34:H39"/>
    <mergeCell ref="K34:K39"/>
    <mergeCell ref="E40:E45"/>
    <mergeCell ref="H40:H45"/>
    <mergeCell ref="K40:K45"/>
  </mergeCells>
  <dataValidations count="1">
    <dataValidation type="list" errorStyle="warning" allowBlank="1" showErrorMessage="1" sqref="I7:J7 I19:J19 F19:G19 F13:G13 I13:J13 I62:J62 F62:G62 I25:J25 F7:G7 F25:G25 D7 D13 D19 D25 D62 D32 G32 J32 D38 G38 J38 D44 G44 J44 D50 G50 J50 I56:J56 F56:G56 D56" xr:uid="{00000000-0002-0000-0400-000000000000}">
      <formula1>SCORE</formula1>
    </dataValidation>
  </dataValidations>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7024-C0F0-B44E-941B-87D79D3F4AD4}">
  <dimension ref="A1:G19"/>
  <sheetViews>
    <sheetView showGridLines="0" zoomScale="90" zoomScaleNormal="90" workbookViewId="0">
      <selection activeCell="C4" sqref="C4"/>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104" customHeight="1" x14ac:dyDescent="0.2">
      <c r="A1" s="58" t="s">
        <v>19</v>
      </c>
      <c r="B1" s="29"/>
      <c r="C1" s="59"/>
      <c r="D1" s="29"/>
      <c r="E1" s="59"/>
      <c r="F1" s="29"/>
      <c r="G1" s="59"/>
    </row>
    <row r="2" spans="1:7" ht="30" customHeight="1" x14ac:dyDescent="0.2">
      <c r="A2" s="60" t="s">
        <v>20</v>
      </c>
      <c r="B2" s="29"/>
      <c r="C2" s="61" t="str">
        <f>'Beoordelaar 1'!C1:D1</f>
        <v>&lt;NAAM INSCHRIJVER&gt;</v>
      </c>
      <c r="D2" s="30"/>
      <c r="E2" s="61" t="str">
        <f>'Beoordelaar 1'!F1</f>
        <v>&lt;NAAM INSCHRIJVER&gt;</v>
      </c>
      <c r="F2" s="30"/>
      <c r="G2" s="61" t="str">
        <f>'Beoordelaar 1'!I1</f>
        <v>&lt;NAAM INSCHRIJVER&gt;</v>
      </c>
    </row>
    <row r="3" spans="1:7" s="1" customFormat="1" ht="35" customHeight="1" x14ac:dyDescent="0.2">
      <c r="A3" s="67" t="s">
        <v>34</v>
      </c>
      <c r="B3" s="29"/>
      <c r="C3" s="68" t="e">
        <f>Consensus!D65</f>
        <v>#VALUE!</v>
      </c>
      <c r="D3" s="30"/>
      <c r="E3" s="68" t="e">
        <f>Consensus!G65</f>
        <v>#VALUE!</v>
      </c>
      <c r="F3" s="30"/>
      <c r="G3" s="68" t="e">
        <f>Consensus!J65</f>
        <v>#VALUE!</v>
      </c>
    </row>
    <row r="4" spans="1:7" s="1" customFormat="1" ht="35" customHeight="1" x14ac:dyDescent="0.2">
      <c r="A4" s="67" t="s">
        <v>58</v>
      </c>
      <c r="B4" s="29"/>
      <c r="C4" s="81">
        <v>0</v>
      </c>
      <c r="D4" s="30"/>
      <c r="E4" s="81">
        <v>0</v>
      </c>
      <c r="F4" s="30"/>
      <c r="G4" s="81">
        <v>0</v>
      </c>
    </row>
    <row r="5" spans="1:7" ht="30" customHeight="1" x14ac:dyDescent="0.2">
      <c r="A5" s="62" t="s">
        <v>21</v>
      </c>
      <c r="B5" s="29"/>
      <c r="C5" s="63" t="e">
        <f>C3+C4</f>
        <v>#VALUE!</v>
      </c>
      <c r="D5" s="30"/>
      <c r="E5" s="63" t="e">
        <f>E3+E4</f>
        <v>#VALUE!</v>
      </c>
      <c r="F5" s="30"/>
      <c r="G5" s="63" t="e">
        <f>G3+G4</f>
        <v>#VALUE!</v>
      </c>
    </row>
    <row r="6" spans="1:7" ht="15" customHeight="1" x14ac:dyDescent="0.2">
      <c r="B6" s="18"/>
      <c r="D6" s="18"/>
      <c r="F6" s="18"/>
    </row>
    <row r="7" spans="1:7" ht="30" customHeight="1" x14ac:dyDescent="0.2">
      <c r="A7" s="62" t="s">
        <v>22</v>
      </c>
      <c r="B7" s="29"/>
      <c r="C7" s="64">
        <v>0</v>
      </c>
      <c r="D7" s="30"/>
      <c r="E7" s="64">
        <v>0</v>
      </c>
      <c r="F7" s="30"/>
      <c r="G7" s="64">
        <v>0</v>
      </c>
    </row>
    <row r="8" spans="1:7" x14ac:dyDescent="0.2">
      <c r="B8" s="18"/>
      <c r="D8" s="18"/>
      <c r="F8" s="18"/>
    </row>
    <row r="9" spans="1:7" ht="30" customHeight="1" x14ac:dyDescent="0.2">
      <c r="A9" s="65" t="s">
        <v>23</v>
      </c>
      <c r="B9" s="29"/>
      <c r="C9" s="66" t="e">
        <f>C7-C5</f>
        <v>#VALUE!</v>
      </c>
      <c r="D9" s="31"/>
      <c r="E9" s="66" t="e">
        <f>E7-E5</f>
        <v>#VALUE!</v>
      </c>
      <c r="F9" s="31"/>
      <c r="G9" s="66" t="e">
        <f>G7-G5</f>
        <v>#VALUE!</v>
      </c>
    </row>
    <row r="10" spans="1:7" x14ac:dyDescent="0.2">
      <c r="B10" s="18"/>
      <c r="D10" s="18"/>
      <c r="F10" s="18"/>
    </row>
    <row r="11" spans="1:7" x14ac:dyDescent="0.2">
      <c r="B11" s="18"/>
      <c r="D11" s="18"/>
      <c r="F11" s="18"/>
    </row>
    <row r="16" spans="1:7" ht="16" x14ac:dyDescent="0.2">
      <c r="C16" s="26"/>
    </row>
    <row r="17" spans="3:3" ht="16" x14ac:dyDescent="0.2">
      <c r="C17" s="26"/>
    </row>
    <row r="18" spans="3:3" ht="16" x14ac:dyDescent="0.2">
      <c r="C18" s="26"/>
    </row>
    <row r="19" spans="3:3" ht="16" x14ac:dyDescent="0.2">
      <c r="C19" s="26"/>
    </row>
  </sheetData>
  <sheetProtection algorithmName="SHA-512" hashValue="Xj/6zOgjJfByB9kXpgJOksXH8uVjur74NqjHIp8HpkGGEOtUqCfVIClGozdw3WeoNZZWuOb4jzwQOo5LaAKdEg==" saltValue="ETA9hKhqw6tvBLMaLn8iT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Beoordelen open vragen</vt:lpstr>
      <vt:lpstr>Beoordelaar 1</vt:lpstr>
      <vt:lpstr>Beoordelaar 2</vt:lpstr>
      <vt:lpstr>Beoordelaar 3</vt:lpstr>
      <vt:lpstr>Beoordelaar 4</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25-6</dc:description>
  <cp:lastModifiedBy/>
  <dcterms:created xsi:type="dcterms:W3CDTF">2006-09-16T00:00:00Z</dcterms:created>
  <dcterms:modified xsi:type="dcterms:W3CDTF">2021-09-16T10:31:31Z</dcterms:modified>
  <cp:category/>
</cp:coreProperties>
</file>