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ingenionnl.sharepoint.com/sites/SP-Projecten/Shared Documents/Keender/EA Meubilair (2021)/Gepubliceerd/"/>
    </mc:Choice>
  </mc:AlternateContent>
  <xr:revisionPtr revIDLastSave="0" documentId="8_{16BCD97D-9676-446D-96FF-151CD9708AF2}" xr6:coauthVersionLast="47" xr6:coauthVersionMax="47" xr10:uidLastSave="{00000000-0000-0000-0000-000000000000}"/>
  <bookViews>
    <workbookView xWindow="-28920" yWindow="-120" windowWidth="29040" windowHeight="15840" xr2:uid="{00000000-000D-0000-FFFF-FFFF00000000}"/>
  </bookViews>
  <sheets>
    <sheet name="Toelichting" sheetId="9" r:id="rId1"/>
    <sheet name="Prijsopgav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 l="1"/>
  <c r="F14" i="1"/>
  <c r="F12" i="1"/>
  <c r="F8" i="1"/>
  <c r="J8" i="1" s="1"/>
  <c r="F6" i="1"/>
  <c r="F4" i="1"/>
  <c r="F24" i="1"/>
  <c r="F22" i="1"/>
  <c r="F20" i="1"/>
  <c r="F53" i="1" l="1"/>
  <c r="F52" i="1"/>
  <c r="F18" i="1" l="1"/>
  <c r="F46" i="1" l="1"/>
  <c r="F45" i="1"/>
  <c r="F44" i="1"/>
  <c r="F43" i="1"/>
  <c r="F42" i="1"/>
  <c r="F41" i="1"/>
  <c r="F40" i="1"/>
  <c r="F39" i="1"/>
  <c r="F38" i="1"/>
  <c r="F37" i="1"/>
  <c r="F36" i="1"/>
  <c r="F35" i="1"/>
  <c r="F34" i="1"/>
  <c r="F33" i="1"/>
  <c r="F32" i="1"/>
  <c r="F31" i="1"/>
  <c r="F30" i="1"/>
  <c r="F29" i="1"/>
  <c r="F28" i="1"/>
  <c r="F27" i="1"/>
  <c r="F26" i="1"/>
  <c r="F19" i="1"/>
  <c r="F11" i="1"/>
  <c r="F10" i="1"/>
  <c r="J44" i="1" l="1"/>
  <c r="H40" i="1" l="1"/>
  <c r="H39" i="1"/>
  <c r="H38" i="1"/>
  <c r="H36" i="1"/>
  <c r="H34" i="1"/>
  <c r="H32" i="1"/>
  <c r="H30" i="1"/>
  <c r="H28" i="1"/>
  <c r="H27" i="1"/>
  <c r="J43" i="1"/>
  <c r="J29" i="1"/>
  <c r="J42" i="1" l="1"/>
  <c r="J18" i="1"/>
  <c r="J10" i="1"/>
  <c r="J38" i="1" l="1"/>
  <c r="J36" i="1" l="1"/>
  <c r="J35" i="1"/>
  <c r="J40" i="1"/>
  <c r="J39" i="1"/>
  <c r="J37" i="1"/>
  <c r="J34" i="1"/>
  <c r="J33" i="1"/>
  <c r="J32" i="1"/>
  <c r="J31" i="1"/>
  <c r="J28" i="1"/>
  <c r="J30" i="1"/>
  <c r="J22" i="1"/>
  <c r="J14" i="1"/>
  <c r="J6" i="1"/>
  <c r="F54" i="1" l="1"/>
  <c r="F51" i="1"/>
  <c r="F50" i="1"/>
  <c r="J24" i="1"/>
  <c r="J26" i="1"/>
  <c r="J20" i="1"/>
  <c r="J27" i="1"/>
  <c r="J45" i="1"/>
  <c r="J19" i="1"/>
  <c r="J16" i="1"/>
  <c r="J12" i="1"/>
  <c r="J11" i="1"/>
  <c r="J4" i="1"/>
  <c r="J46" i="1" l="1"/>
  <c r="J41" i="1"/>
  <c r="J47" i="1" s="1"/>
</calcChain>
</file>

<file path=xl/sharedStrings.xml><?xml version="1.0" encoding="utf-8"?>
<sst xmlns="http://schemas.openxmlformats.org/spreadsheetml/2006/main" count="143" uniqueCount="77">
  <si>
    <t>Weging</t>
  </si>
  <si>
    <t>Nettoprijs</t>
  </si>
  <si>
    <t>Weging x nettoprijs</t>
  </si>
  <si>
    <t>Bureaustoel</t>
  </si>
  <si>
    <t>Kortings
percentage</t>
  </si>
  <si>
    <t>Brutoprijs</t>
  </si>
  <si>
    <t>Sub
weging</t>
  </si>
  <si>
    <t xml:space="preserve">Leerlingen werkplek </t>
  </si>
  <si>
    <t>Verwijzing</t>
  </si>
  <si>
    <t>Toelichting</t>
  </si>
  <si>
    <t>Algemeen</t>
  </si>
  <si>
    <t xml:space="preserve">De opgegeven prijzen zijn conform het gestelde in de Uitnodiging tot Inschrijving en het Programma van Eisen (o.a. Commerciële eisen). 
</t>
  </si>
  <si>
    <r>
      <t xml:space="preserve">Dit werkblad bevat meerdere berekeningen en functies. Indien u gebruik wenst te maken van de gegevens uit dit werkblad raden wij u aan te werken met een kopie. De bladen zijn niet beveiligd om u in gelegenheid te stellen uw eigen berekeningen in een kopie te hanteren. </t>
    </r>
    <r>
      <rPr>
        <b/>
        <sz val="11"/>
        <color theme="1"/>
        <rFont val="Calibri Light"/>
        <family val="2"/>
        <scheme val="major"/>
      </rPr>
      <t>Echter in het up te loaden document dient de Inschrijver slechts de gevraagde cellen in te vullen en verder geen wijzigingen aan te brengen in gegevens of formules, zulks op risico van het ter zijde leggen door Aanbestedende Dienst van de Inschrijving._x000D_</t>
    </r>
    <r>
      <rPr>
        <sz val="11"/>
        <color theme="1"/>
        <rFont val="Calibri Light"/>
        <family val="2"/>
        <scheme val="major"/>
      </rPr>
      <t xml:space="preserve">
</t>
    </r>
  </si>
  <si>
    <t>Merk /</t>
  </si>
  <si>
    <t>Model A</t>
  </si>
  <si>
    <t>Model B</t>
  </si>
  <si>
    <t>Model C</t>
  </si>
  <si>
    <t>Kleuter kring</t>
  </si>
  <si>
    <t>Overig</t>
  </si>
  <si>
    <t>Opslag meubilair prijs per m³ per jaar</t>
  </si>
  <si>
    <t>Afvoeren oud meubilair</t>
  </si>
  <si>
    <t>Opbrengsten oud meubilair?</t>
  </si>
  <si>
    <t xml:space="preserve">In deze kolommen dient de Inschrijver in de groen gekleurde cellen de gevraagde gegevens in te vullen. Prijs [= kolom C] en eventuele korting [= kolom D]. Indien geen korting wordt verstrekt hoeft in de cel van kolom D niets te worden ingevuld.
</t>
  </si>
  <si>
    <t xml:space="preserve">Alleen de groene gekleurde cellen op het prijzenblad dienen te worden ingevuld. Aan de hand van formules worden vervolgens de wegingen toegepast en wordt onderin het werkblad de totaalprijs zichtbaar. Deze totaalprijs wordt gebruikt voor de beoordeling op prijs.
</t>
  </si>
  <si>
    <t xml:space="preserve">Het opgegeven Meubilair en de opgegeven Diensten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</si>
  <si>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Transportkosten p/u (vervoersmiddel incl. personeel)</t>
  </si>
  <si>
    <t>OPTIES</t>
  </si>
  <si>
    <t>Nadere informatie met betrekking tot de aangeboden optie.</t>
  </si>
  <si>
    <t>Kolom C en D</t>
  </si>
  <si>
    <t>Terug naar tabblad toelichting</t>
  </si>
  <si>
    <r>
      <t>In navolgende cellen in kolom A staan onderstreept de namen van cellen op het tabblad</t>
    </r>
    <r>
      <rPr>
        <i/>
        <sz val="11"/>
        <color theme="1"/>
        <rFont val="Calibri Light"/>
        <family val="2"/>
        <scheme val="major"/>
      </rPr>
      <t>"Prijsopgave</t>
    </r>
    <r>
      <rPr>
        <sz val="11"/>
        <color theme="1"/>
        <rFont val="Calibri Light"/>
        <family val="2"/>
        <scheme val="major"/>
      </rPr>
      <t xml:space="preserve">". De namen bevatten een snelkoppeling. Door op de naam te klikken gaat u rechtstreeks naar het betreffende tabblad. Bovenin het tabblad vindt u eenzelfde soort link met de naam </t>
    </r>
    <r>
      <rPr>
        <sz val="11"/>
        <rFont val="Calibri Light"/>
        <family val="2"/>
        <scheme val="major"/>
      </rPr>
      <t>"</t>
    </r>
    <r>
      <rPr>
        <u/>
        <sz val="11"/>
        <color rgb="FFFF0000"/>
        <rFont val="Calibri Light"/>
        <family val="2"/>
        <scheme val="major"/>
      </rPr>
      <t>Terug naar het tabblad Toelichting</t>
    </r>
    <r>
      <rPr>
        <sz val="11"/>
        <rFont val="Calibri Light"/>
        <family val="2"/>
        <scheme val="major"/>
      </rPr>
      <t>"</t>
    </r>
    <r>
      <rPr>
        <sz val="11"/>
        <color theme="1"/>
        <rFont val="Calibri Light"/>
        <family val="2"/>
        <scheme val="major"/>
      </rPr>
      <t xml:space="preserve">. Door hierop te klikken keert u weer terug naar het huidige tabblad.
</t>
    </r>
  </si>
  <si>
    <t xml:space="preserve">Leerlingentafel onderbouw </t>
  </si>
  <si>
    <t xml:space="preserve">Leerlingenstoel onderbouw </t>
  </si>
  <si>
    <t xml:space="preserve">Leerlingentafel bovenbouw </t>
  </si>
  <si>
    <t xml:space="preserve">Leerlingenstoel bovenbouw </t>
  </si>
  <si>
    <t>Instructietafel vierkant</t>
  </si>
  <si>
    <t>Instructietafel druppel</t>
  </si>
  <si>
    <t xml:space="preserve">Leerlingentafel middenbouw </t>
  </si>
  <si>
    <t xml:space="preserve">Leerlingenstoel middenbouw </t>
  </si>
  <si>
    <t>per stuk</t>
  </si>
  <si>
    <t>Eenheid</t>
  </si>
  <si>
    <t>Omschrijving</t>
  </si>
  <si>
    <t>Totaalprijs schoolmeubilair</t>
  </si>
  <si>
    <t>Kantoor</t>
  </si>
  <si>
    <t>Standaard vergaderstoel</t>
  </si>
  <si>
    <t xml:space="preserve">Het is Inschrijver niet toegestaan, zulks op straffe van uitsluiting, om manipulatief in te schrijven door prijzen te hanteren voor producten die abnormaal laag zijn. Dit betekent dat alle op te geven prijzen reëel en waar te maken zijn. Een en ander ter beoordeling van de Aanbestedende Dienst.
Een voorbeeld van manipulatief inschrijven: er worden 3 prijzen voor even zoveel verschillende leerlingensets gevraagd. Ondanks dat hier prijsverschillen in zitten wordt het niet reëel geacht dat hierin verschillen zitten die bijvoorbeeld meer dan 30% van elkaar afwijken.
Een voorbeeld van abnormaal laag is dat een leerlingstoel van bijvoorbeeld € 30,- wordt aangeboden.
</t>
  </si>
  <si>
    <t xml:space="preserve">Het benaming van het Meubilair uit kolom B komt overeen met de beschrijving in de Uitnodiging tot Inschrijving en het Programma van Eisen.
</t>
  </si>
  <si>
    <t>Leerlingentafel onderbouw</t>
  </si>
  <si>
    <t>Leerlingen werkplek / groepstafel</t>
  </si>
  <si>
    <t>Kast laag</t>
  </si>
  <si>
    <t>Lade voor kast laag (inclusief geleiders, montage etc.)</t>
  </si>
  <si>
    <t>Plank voor kast laag (inclusief dragers, montage etc.)</t>
  </si>
  <si>
    <t>Schuifdeuren t.b.v. kast laag (inclusief geleiders, montage etc.)</t>
  </si>
  <si>
    <t xml:space="preserve">Kast hoog </t>
  </si>
  <si>
    <t>Lade voor kast hoog (inclusief geleiders, montage etc.)</t>
  </si>
  <si>
    <t>Plank voor kast hoog (inclusief dragers, montage etc.)</t>
  </si>
  <si>
    <t>Deuren t.b.v. kast hoog (inclusief scharnieren, montage etc.)</t>
  </si>
  <si>
    <t xml:space="preserve">Laden opbergkast </t>
  </si>
  <si>
    <t>Krukken t.b.v. leerlingen bij instructietafel</t>
  </si>
  <si>
    <t>Taboeret t.b.v. leerkracht</t>
  </si>
  <si>
    <t>Docentenbureau met ladenblok</t>
  </si>
  <si>
    <t xml:space="preserve">Kleine vergadertafel </t>
  </si>
  <si>
    <t>Grote vergadertafel</t>
  </si>
  <si>
    <t>Roldeurkast incl. vier legplanken</t>
  </si>
  <si>
    <t>Maximale prijs per product</t>
  </si>
  <si>
    <t xml:space="preserve">De prijs uit kolom G is de maximale prijs die een Inschrijver mag hanteren voor het bijbehorende product. In de Inschrijver met een hogere prijs inschrijft is de Inschrijving ongeldig en wordt de Inschrijving ter zijde gelegd.
</t>
  </si>
  <si>
    <t>Kolom G</t>
  </si>
  <si>
    <t>Lades onder tafel (inclusief geleiders, montage etc.)</t>
  </si>
  <si>
    <t>Lade(s) onder tafel (inclusief geleiders, montage etc.)</t>
  </si>
  <si>
    <t>Type</t>
  </si>
  <si>
    <t>Model</t>
  </si>
  <si>
    <t>Intern artikelnummer</t>
  </si>
  <si>
    <t>Overige (vrij voor Inschrijver)</t>
  </si>
  <si>
    <t>Kolom L t/m O</t>
  </si>
  <si>
    <t xml:space="preserve">In deze kolommen dient de Inschrijver in de lichtgroen gekleurde cellen de gevraagde gegevens in te vullen (type, model, interne artikelnummers en overige zoals bijvoorbeeld bijzonderheden en/of specificaties, deze overige naar eigen inzicht van Inschrijver).
</t>
  </si>
  <si>
    <t>Statafel Midden- en Bovenbouw merk / model A</t>
  </si>
  <si>
    <t>Prijsopgave Meubilair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</si>
</sst>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1"/>
      <color rgb="FFFFFFFF"/>
      <name val="Calibri"/>
      <family val="2"/>
      <scheme val="minor"/>
    </font>
    <font>
      <sz val="16"/>
      <color theme="1"/>
      <name val="Calibri"/>
      <family val="2"/>
      <scheme val="minor"/>
    </font>
    <font>
      <sz val="11"/>
      <color theme="0"/>
      <name val="Calibri"/>
      <family val="2"/>
      <scheme val="minor"/>
    </font>
    <font>
      <sz val="15"/>
      <name val="Calibri Light"/>
      <family val="2"/>
      <scheme val="major"/>
    </font>
    <font>
      <sz val="11"/>
      <color theme="1"/>
      <name val="Calibri Light"/>
      <family val="2"/>
      <scheme val="major"/>
    </font>
    <font>
      <b/>
      <sz val="16"/>
      <color theme="0"/>
      <name val="Calibri Light"/>
      <family val="2"/>
      <scheme val="major"/>
    </font>
    <font>
      <sz val="16"/>
      <color theme="1"/>
      <name val="Calibri Light"/>
      <family val="2"/>
      <scheme val="major"/>
    </font>
    <font>
      <b/>
      <sz val="11"/>
      <color theme="1"/>
      <name val="Calibri Light"/>
      <family val="2"/>
      <scheme val="major"/>
    </font>
    <font>
      <sz val="11"/>
      <color theme="0"/>
      <name val="Calibri Light"/>
      <family val="2"/>
      <scheme val="major"/>
    </font>
    <font>
      <u/>
      <sz val="11"/>
      <color rgb="FFFF0000"/>
      <name val="Calibri Light"/>
      <family val="2"/>
      <scheme val="major"/>
    </font>
    <font>
      <b/>
      <sz val="11"/>
      <color theme="0"/>
      <name val="Calibri"/>
      <family val="2"/>
      <scheme val="minor"/>
    </font>
    <font>
      <sz val="11"/>
      <color theme="0" tint="-0.499984740745262"/>
      <name val="Calibri"/>
      <family val="2"/>
      <scheme val="minor"/>
    </font>
    <font>
      <sz val="11"/>
      <name val="Calibri"/>
      <family val="2"/>
      <scheme val="minor"/>
    </font>
    <font>
      <b/>
      <sz val="14"/>
      <name val="Calibri"/>
      <family val="2"/>
      <scheme val="minor"/>
    </font>
    <font>
      <b/>
      <sz val="11"/>
      <name val="Calibri"/>
      <family val="2"/>
      <scheme val="minor"/>
    </font>
    <font>
      <b/>
      <sz val="14"/>
      <color rgb="FFFFFF00"/>
      <name val="Calibri"/>
      <family val="2"/>
      <scheme val="minor"/>
    </font>
    <font>
      <sz val="11"/>
      <name val="Calibri Light"/>
      <family val="2"/>
      <scheme val="major"/>
    </font>
    <font>
      <u/>
      <sz val="11"/>
      <color theme="10"/>
      <name val="Calibri"/>
      <family val="2"/>
      <scheme val="minor"/>
    </font>
    <font>
      <u/>
      <sz val="16"/>
      <name val="Calibri"/>
      <family val="2"/>
      <scheme val="minor"/>
    </font>
    <font>
      <i/>
      <sz val="11"/>
      <color theme="1"/>
      <name val="Calibri Light"/>
      <family val="2"/>
      <scheme val="major"/>
    </font>
  </fonts>
  <fills count="12">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00FF99"/>
        <bgColor indexed="64"/>
      </patternFill>
    </fill>
    <fill>
      <patternFill patternType="solid">
        <fgColor rgb="FFC9FFE9"/>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5" tint="0.749992370372631"/>
        <bgColor indexed="64"/>
      </patternFill>
    </fill>
  </fills>
  <borders count="43">
    <border>
      <left/>
      <right/>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110">
    <xf numFmtId="0" fontId="0" fillId="0" borderId="0" xfId="0"/>
    <xf numFmtId="0" fontId="0" fillId="0" borderId="0" xfId="0" applyProtection="1">
      <protection hidden="1"/>
    </xf>
    <xf numFmtId="0" fontId="0" fillId="0" borderId="0" xfId="0" applyAlignment="1" applyProtection="1">
      <alignment wrapText="1"/>
      <protection hidden="1"/>
    </xf>
    <xf numFmtId="0" fontId="7" fillId="0" borderId="0" xfId="0" applyFont="1"/>
    <xf numFmtId="0" fontId="11" fillId="0" borderId="0" xfId="0" applyFont="1"/>
    <xf numFmtId="0" fontId="9" fillId="4" borderId="3" xfId="0" applyFont="1" applyFill="1" applyBorder="1" applyAlignment="1">
      <alignment vertical="center"/>
    </xf>
    <xf numFmtId="0" fontId="7" fillId="0" borderId="3" xfId="0" applyFont="1" applyBorder="1" applyAlignment="1">
      <alignment wrapText="1"/>
    </xf>
    <xf numFmtId="0" fontId="6" fillId="4" borderId="3" xfId="0" applyFont="1" applyFill="1" applyBorder="1" applyAlignment="1">
      <alignment vertical="center"/>
    </xf>
    <xf numFmtId="0" fontId="7" fillId="0" borderId="3" xfId="0" applyFont="1" applyFill="1" applyBorder="1" applyAlignment="1">
      <alignment wrapText="1"/>
    </xf>
    <xf numFmtId="0" fontId="7" fillId="0" borderId="3" xfId="0" applyFont="1" applyBorder="1" applyAlignment="1">
      <alignment vertical="top" wrapText="1"/>
    </xf>
    <xf numFmtId="0" fontId="15" fillId="0" borderId="0" xfId="0" applyFont="1" applyProtection="1">
      <protection hidden="1"/>
    </xf>
    <xf numFmtId="44" fontId="15" fillId="5" borderId="3" xfId="1" applyFont="1" applyFill="1" applyBorder="1" applyAlignment="1" applyProtection="1">
      <alignment horizontal="justify" vertical="center" wrapText="1"/>
      <protection locked="0"/>
    </xf>
    <xf numFmtId="9" fontId="15" fillId="5" borderId="3" xfId="2" applyFont="1" applyFill="1" applyBorder="1" applyAlignment="1" applyProtection="1">
      <alignment horizontal="right" vertical="center" wrapText="1"/>
      <protection locked="0"/>
    </xf>
    <xf numFmtId="0" fontId="15" fillId="0" borderId="0" xfId="0" applyFont="1" applyAlignment="1" applyProtection="1">
      <alignment wrapText="1"/>
      <protection hidden="1"/>
    </xf>
    <xf numFmtId="44" fontId="15" fillId="5" borderId="14" xfId="1" applyFont="1" applyFill="1" applyBorder="1" applyAlignment="1" applyProtection="1">
      <alignment horizontal="justify" vertical="center" wrapText="1"/>
      <protection locked="0"/>
    </xf>
    <xf numFmtId="9" fontId="15" fillId="5" borderId="14" xfId="2" applyFont="1" applyFill="1" applyBorder="1" applyAlignment="1" applyProtection="1">
      <alignment horizontal="right" vertical="center" wrapText="1"/>
      <protection locked="0"/>
    </xf>
    <xf numFmtId="44" fontId="15" fillId="5" borderId="9" xfId="1" applyFont="1" applyFill="1" applyBorder="1" applyAlignment="1" applyProtection="1">
      <alignment horizontal="justify" vertical="center" wrapText="1"/>
      <protection locked="0"/>
    </xf>
    <xf numFmtId="9" fontId="15" fillId="5" borderId="9" xfId="2" applyFont="1" applyFill="1" applyBorder="1" applyAlignment="1" applyProtection="1">
      <alignment horizontal="right" vertical="center" wrapText="1"/>
      <protection locked="0"/>
    </xf>
    <xf numFmtId="9" fontId="15" fillId="5" borderId="5" xfId="2" applyFont="1" applyFill="1" applyBorder="1" applyAlignment="1" applyProtection="1">
      <alignment horizontal="right" vertical="center" wrapText="1"/>
      <protection locked="0"/>
    </xf>
    <xf numFmtId="0" fontId="17" fillId="2" borderId="30" xfId="0" applyFont="1" applyFill="1" applyBorder="1" applyAlignment="1" applyProtection="1">
      <alignment horizontal="right" wrapText="1"/>
      <protection hidden="1"/>
    </xf>
    <xf numFmtId="0" fontId="2" fillId="2" borderId="31" xfId="0" applyFont="1" applyFill="1" applyBorder="1" applyProtection="1">
      <protection hidden="1"/>
    </xf>
    <xf numFmtId="0" fontId="0" fillId="6" borderId="16" xfId="0" applyFill="1" applyBorder="1" applyProtection="1">
      <protection hidden="1"/>
    </xf>
    <xf numFmtId="0" fontId="0" fillId="6" borderId="17" xfId="0" applyFill="1" applyBorder="1" applyProtection="1">
      <protection hidden="1"/>
    </xf>
    <xf numFmtId="0" fontId="0" fillId="6" borderId="18" xfId="0" applyFill="1" applyBorder="1" applyProtection="1">
      <protection hidden="1"/>
    </xf>
    <xf numFmtId="0" fontId="4" fillId="0" borderId="0" xfId="0" applyFont="1" applyAlignment="1" applyProtection="1">
      <alignment horizontal="right" vertical="center"/>
      <protection hidden="1"/>
    </xf>
    <xf numFmtId="0" fontId="20" fillId="7" borderId="4" xfId="3" applyFill="1" applyBorder="1" applyAlignment="1" applyProtection="1">
      <alignment horizontal="center" vertical="center" wrapText="1"/>
      <protection hidden="1"/>
    </xf>
    <xf numFmtId="0" fontId="21" fillId="5" borderId="3" xfId="3" applyFont="1" applyFill="1" applyBorder="1" applyAlignment="1">
      <alignment vertical="center" wrapText="1"/>
    </xf>
    <xf numFmtId="0" fontId="21" fillId="6" borderId="3" xfId="3" applyFont="1" applyFill="1" applyBorder="1" applyAlignment="1">
      <alignment vertical="center" wrapText="1"/>
    </xf>
    <xf numFmtId="44" fontId="15" fillId="5" borderId="5" xfId="1" applyFont="1" applyFill="1" applyBorder="1" applyAlignment="1" applyProtection="1">
      <alignment horizontal="justify" vertical="center" wrapText="1"/>
      <protection locked="0"/>
    </xf>
    <xf numFmtId="0" fontId="0" fillId="6" borderId="26" xfId="0" applyFill="1" applyBorder="1" applyProtection="1">
      <protection hidden="1"/>
    </xf>
    <xf numFmtId="0" fontId="0" fillId="0" borderId="0" xfId="0" applyBorder="1" applyProtection="1">
      <protection hidden="1"/>
    </xf>
    <xf numFmtId="164" fontId="0" fillId="0" borderId="0" xfId="2" applyNumberFormat="1" applyFont="1" applyProtection="1">
      <protection hidden="1"/>
    </xf>
    <xf numFmtId="9" fontId="18" fillId="0" borderId="33" xfId="0" applyNumberFormat="1" applyFont="1" applyFill="1" applyBorder="1" applyAlignment="1" applyProtection="1">
      <alignment vertical="center"/>
      <protection hidden="1"/>
    </xf>
    <xf numFmtId="0" fontId="0" fillId="0" borderId="0" xfId="0" applyAlignment="1" applyProtection="1">
      <alignment vertical="center"/>
      <protection hidden="1"/>
    </xf>
    <xf numFmtId="44" fontId="15" fillId="3" borderId="12" xfId="0" applyNumberFormat="1" applyFont="1" applyFill="1" applyBorder="1" applyAlignment="1" applyProtection="1">
      <alignment vertical="center"/>
      <protection hidden="1"/>
    </xf>
    <xf numFmtId="44" fontId="15" fillId="3" borderId="29" xfId="0" applyNumberFormat="1" applyFont="1" applyFill="1" applyBorder="1" applyAlignment="1" applyProtection="1">
      <alignment vertical="center"/>
      <protection hidden="1"/>
    </xf>
    <xf numFmtId="44" fontId="15" fillId="3" borderId="34" xfId="0" applyNumberFormat="1" applyFont="1" applyFill="1" applyBorder="1" applyAlignment="1" applyProtection="1">
      <alignment vertical="center"/>
      <protection hidden="1"/>
    </xf>
    <xf numFmtId="44" fontId="15" fillId="3" borderId="10" xfId="0" applyNumberFormat="1" applyFont="1" applyFill="1" applyBorder="1" applyAlignment="1" applyProtection="1">
      <alignment vertical="center"/>
      <protection hidden="1"/>
    </xf>
    <xf numFmtId="44" fontId="15" fillId="3" borderId="15" xfId="0" applyNumberFormat="1" applyFont="1" applyFill="1" applyBorder="1" applyAlignment="1" applyProtection="1">
      <alignment vertical="center"/>
      <protection hidden="1"/>
    </xf>
    <xf numFmtId="44" fontId="15" fillId="3" borderId="25" xfId="0" applyNumberFormat="1" applyFont="1" applyFill="1" applyBorder="1" applyAlignment="1" applyProtection="1">
      <alignment vertical="center"/>
      <protection hidden="1"/>
    </xf>
    <xf numFmtId="44" fontId="5" fillId="8" borderId="3" xfId="1" applyFont="1" applyFill="1" applyBorder="1" applyAlignment="1" applyProtection="1">
      <alignment horizontal="justify" vertical="center" wrapText="1"/>
      <protection hidden="1"/>
    </xf>
    <xf numFmtId="44" fontId="5" fillId="8" borderId="21" xfId="1" applyFont="1" applyFill="1" applyBorder="1" applyAlignment="1" applyProtection="1">
      <alignment horizontal="justify" vertical="center" wrapText="1"/>
      <protection hidden="1"/>
    </xf>
    <xf numFmtId="44" fontId="5" fillId="8" borderId="9" xfId="1" applyFont="1" applyFill="1" applyBorder="1" applyAlignment="1" applyProtection="1">
      <alignment horizontal="justify" vertical="center" wrapText="1"/>
      <protection hidden="1"/>
    </xf>
    <xf numFmtId="44" fontId="5" fillId="8" borderId="35" xfId="1" applyFont="1" applyFill="1" applyBorder="1" applyAlignment="1" applyProtection="1">
      <alignment horizontal="justify" vertical="center" wrapText="1"/>
      <protection hidden="1"/>
    </xf>
    <xf numFmtId="44" fontId="5" fillId="8" borderId="14" xfId="1" applyFont="1" applyFill="1" applyBorder="1" applyAlignment="1" applyProtection="1">
      <alignment horizontal="justify" vertical="center" wrapText="1"/>
      <protection hidden="1"/>
    </xf>
    <xf numFmtId="44" fontId="5" fillId="8" borderId="5" xfId="1" applyFont="1" applyFill="1" applyBorder="1" applyAlignment="1" applyProtection="1">
      <alignment horizontal="justify" vertical="center" wrapText="1"/>
      <protection hidden="1"/>
    </xf>
    <xf numFmtId="0" fontId="2" fillId="2" borderId="6" xfId="0" applyFont="1" applyFill="1" applyBorder="1" applyAlignment="1" applyProtection="1">
      <alignment vertical="center"/>
      <protection hidden="1"/>
    </xf>
    <xf numFmtId="0" fontId="2" fillId="2" borderId="39" xfId="0" applyFont="1" applyFill="1" applyBorder="1" applyAlignment="1" applyProtection="1">
      <alignment vertical="center"/>
      <protection hidden="1"/>
    </xf>
    <xf numFmtId="164" fontId="0" fillId="2" borderId="39" xfId="2" applyNumberFormat="1" applyFont="1" applyFill="1" applyBorder="1" applyAlignment="1" applyProtection="1">
      <alignment vertical="center"/>
      <protection hidden="1"/>
    </xf>
    <xf numFmtId="0" fontId="16" fillId="2" borderId="39" xfId="0" applyFont="1" applyFill="1" applyBorder="1" applyAlignment="1" applyProtection="1">
      <alignment horizontal="right" vertical="center"/>
      <protection hidden="1"/>
    </xf>
    <xf numFmtId="44" fontId="16" fillId="2" borderId="40" xfId="0" applyNumberFormat="1" applyFont="1" applyFill="1" applyBorder="1" applyAlignment="1" applyProtection="1">
      <alignment vertical="center"/>
      <protection hidden="1"/>
    </xf>
    <xf numFmtId="0" fontId="8" fillId="8" borderId="3" xfId="0" applyFont="1" applyFill="1" applyBorder="1" applyAlignment="1">
      <alignment vertical="center"/>
    </xf>
    <xf numFmtId="44" fontId="15" fillId="3" borderId="10" xfId="1" applyFont="1" applyFill="1" applyBorder="1" applyAlignment="1" applyProtection="1">
      <alignment horizontal="justify" vertical="center" wrapText="1"/>
      <protection hidden="1"/>
    </xf>
    <xf numFmtId="44" fontId="15" fillId="3" borderId="12" xfId="1" applyFont="1" applyFill="1" applyBorder="1" applyAlignment="1" applyProtection="1">
      <alignment horizontal="justify" vertical="center" wrapText="1"/>
      <protection hidden="1"/>
    </xf>
    <xf numFmtId="44" fontId="15" fillId="3" borderId="15" xfId="1" applyFont="1" applyFill="1" applyBorder="1" applyAlignment="1" applyProtection="1">
      <alignment horizontal="justify" vertical="center" wrapText="1"/>
      <protection hidden="1"/>
    </xf>
    <xf numFmtId="44" fontId="5" fillId="8" borderId="27" xfId="1" applyFont="1" applyFill="1" applyBorder="1" applyAlignment="1" applyProtection="1">
      <alignment horizontal="justify" vertical="center" wrapText="1"/>
      <protection hidden="1"/>
    </xf>
    <xf numFmtId="44" fontId="15" fillId="3" borderId="38" xfId="0" applyNumberFormat="1" applyFont="1" applyFill="1" applyBorder="1" applyAlignment="1" applyProtection="1">
      <alignment vertical="center"/>
      <protection hidden="1"/>
    </xf>
    <xf numFmtId="44" fontId="15" fillId="3" borderId="41" xfId="0" applyNumberFormat="1" applyFont="1" applyFill="1" applyBorder="1" applyAlignment="1" applyProtection="1">
      <alignment vertical="center"/>
      <protection hidden="1"/>
    </xf>
    <xf numFmtId="44" fontId="5" fillId="8" borderId="7" xfId="1" applyFont="1" applyFill="1" applyBorder="1" applyAlignment="1" applyProtection="1">
      <alignment horizontal="justify" vertical="center" wrapText="1"/>
      <protection hidden="1"/>
    </xf>
    <xf numFmtId="44" fontId="15" fillId="3" borderId="42" xfId="0" applyNumberFormat="1" applyFont="1" applyFill="1" applyBorder="1" applyAlignment="1" applyProtection="1">
      <alignment vertical="center"/>
      <protection hidden="1"/>
    </xf>
    <xf numFmtId="0" fontId="0" fillId="9" borderId="0" xfId="0" applyFill="1" applyProtection="1">
      <protection hidden="1"/>
    </xf>
    <xf numFmtId="0" fontId="15" fillId="9" borderId="0" xfId="0" applyFont="1" applyFill="1" applyProtection="1">
      <protection hidden="1"/>
    </xf>
    <xf numFmtId="0" fontId="15" fillId="9" borderId="22" xfId="0" applyFont="1" applyFill="1" applyBorder="1" applyProtection="1">
      <protection hidden="1"/>
    </xf>
    <xf numFmtId="0" fontId="15" fillId="9" borderId="24" xfId="0" applyFont="1" applyFill="1" applyBorder="1" applyProtection="1">
      <protection hidden="1"/>
    </xf>
    <xf numFmtId="0" fontId="15" fillId="9" borderId="22" xfId="0" applyFont="1" applyFill="1" applyBorder="1" applyAlignment="1" applyProtection="1">
      <alignment vertical="center" wrapText="1"/>
      <protection hidden="1"/>
    </xf>
    <xf numFmtId="0" fontId="15" fillId="9" borderId="8" xfId="0" applyFont="1" applyFill="1" applyBorder="1" applyAlignment="1" applyProtection="1">
      <alignment horizontal="justify" vertical="center" wrapText="1"/>
      <protection hidden="1"/>
    </xf>
    <xf numFmtId="0" fontId="15" fillId="9" borderId="23" xfId="0" applyFont="1" applyFill="1" applyBorder="1" applyAlignment="1" applyProtection="1">
      <alignment vertical="center" wrapText="1"/>
      <protection hidden="1"/>
    </xf>
    <xf numFmtId="0" fontId="15" fillId="9" borderId="11" xfId="0" applyFont="1" applyFill="1" applyBorder="1" applyAlignment="1" applyProtection="1">
      <alignment horizontal="justify" vertical="center" wrapText="1"/>
      <protection hidden="1"/>
    </xf>
    <xf numFmtId="0" fontId="15" fillId="9" borderId="36" xfId="0" applyFont="1" applyFill="1" applyBorder="1" applyAlignment="1" applyProtection="1">
      <alignment horizontal="justify" vertical="center" wrapText="1"/>
      <protection hidden="1"/>
    </xf>
    <xf numFmtId="0" fontId="15" fillId="9" borderId="24" xfId="0" applyFont="1" applyFill="1" applyBorder="1" applyAlignment="1" applyProtection="1">
      <alignment vertical="center" wrapText="1"/>
      <protection hidden="1"/>
    </xf>
    <xf numFmtId="0" fontId="15" fillId="9" borderId="13" xfId="0" applyFont="1" applyFill="1" applyBorder="1" applyAlignment="1" applyProtection="1">
      <alignment horizontal="justify" vertical="center" wrapText="1"/>
      <protection hidden="1"/>
    </xf>
    <xf numFmtId="0" fontId="15" fillId="9" borderId="32" xfId="0" applyFont="1" applyFill="1" applyBorder="1" applyAlignment="1" applyProtection="1">
      <alignment vertical="center" wrapText="1"/>
      <protection hidden="1"/>
    </xf>
    <xf numFmtId="0" fontId="15" fillId="9" borderId="33" xfId="0" applyFont="1" applyFill="1" applyBorder="1" applyAlignment="1" applyProtection="1">
      <alignment vertical="center" wrapText="1"/>
      <protection hidden="1"/>
    </xf>
    <xf numFmtId="0" fontId="15" fillId="9" borderId="30" xfId="0" applyFont="1" applyFill="1" applyBorder="1" applyAlignment="1" applyProtection="1">
      <alignment vertical="center" wrapText="1"/>
      <protection hidden="1"/>
    </xf>
    <xf numFmtId="0" fontId="15" fillId="9" borderId="23" xfId="0" applyFont="1" applyFill="1" applyBorder="1" applyProtection="1">
      <protection hidden="1"/>
    </xf>
    <xf numFmtId="44" fontId="15" fillId="9" borderId="27" xfId="1" applyFont="1" applyFill="1" applyBorder="1" applyAlignment="1" applyProtection="1">
      <alignment horizontal="justify" vertical="center" wrapText="1"/>
      <protection hidden="1"/>
    </xf>
    <xf numFmtId="44" fontId="15" fillId="9" borderId="7" xfId="1" applyFont="1" applyFill="1" applyBorder="1" applyAlignment="1" applyProtection="1">
      <alignment horizontal="justify" vertical="center" wrapText="1"/>
      <protection hidden="1"/>
    </xf>
    <xf numFmtId="44" fontId="15" fillId="9" borderId="5" xfId="1" applyFont="1" applyFill="1" applyBorder="1" applyAlignment="1" applyProtection="1">
      <alignment horizontal="justify" vertical="center" wrapText="1"/>
      <protection hidden="1"/>
    </xf>
    <xf numFmtId="44" fontId="15" fillId="9" borderId="35" xfId="1" applyFont="1" applyFill="1" applyBorder="1" applyAlignment="1" applyProtection="1">
      <alignment horizontal="justify" vertical="center" wrapText="1"/>
      <protection hidden="1"/>
    </xf>
    <xf numFmtId="44" fontId="15" fillId="9" borderId="3" xfId="1" applyFont="1" applyFill="1" applyBorder="1" applyAlignment="1" applyProtection="1">
      <alignment horizontal="justify" vertical="center" wrapText="1"/>
      <protection hidden="1"/>
    </xf>
    <xf numFmtId="44" fontId="15" fillId="9" borderId="14" xfId="1" applyFont="1" applyFill="1" applyBorder="1" applyAlignment="1" applyProtection="1">
      <alignment horizontal="justify" vertical="center" wrapText="1"/>
      <protection hidden="1"/>
    </xf>
    <xf numFmtId="44" fontId="15" fillId="9" borderId="9" xfId="1" applyFont="1" applyFill="1" applyBorder="1" applyAlignment="1" applyProtection="1">
      <alignment horizontal="justify" vertical="center" wrapText="1"/>
      <protection hidden="1"/>
    </xf>
    <xf numFmtId="164" fontId="14" fillId="9" borderId="27" xfId="2" applyNumberFormat="1" applyFont="1" applyFill="1" applyBorder="1" applyAlignment="1" applyProtection="1">
      <alignment horizontal="center" vertical="center" wrapText="1"/>
      <protection hidden="1"/>
    </xf>
    <xf numFmtId="9" fontId="0" fillId="9" borderId="27" xfId="2" applyFont="1" applyFill="1" applyBorder="1" applyAlignment="1" applyProtection="1">
      <alignment horizontal="center" vertical="center" wrapText="1"/>
      <protection hidden="1"/>
    </xf>
    <xf numFmtId="164" fontId="14" fillId="9" borderId="7" xfId="2" applyNumberFormat="1" applyFont="1" applyFill="1" applyBorder="1" applyAlignment="1" applyProtection="1">
      <alignment horizontal="center" vertical="center" wrapText="1"/>
      <protection hidden="1"/>
    </xf>
    <xf numFmtId="9" fontId="0" fillId="9" borderId="7" xfId="2" applyFont="1" applyFill="1" applyBorder="1" applyAlignment="1" applyProtection="1">
      <alignment horizontal="center" vertical="center" wrapText="1"/>
      <protection hidden="1"/>
    </xf>
    <xf numFmtId="164" fontId="14" fillId="9" borderId="5" xfId="2" applyNumberFormat="1" applyFont="1" applyFill="1" applyBorder="1" applyAlignment="1" applyProtection="1">
      <alignment horizontal="center" vertical="center" wrapText="1"/>
      <protection hidden="1"/>
    </xf>
    <xf numFmtId="164" fontId="14" fillId="9" borderId="35" xfId="2" applyNumberFormat="1" applyFont="1" applyFill="1" applyBorder="1" applyAlignment="1" applyProtection="1">
      <alignment horizontal="center" vertical="center" wrapText="1"/>
      <protection hidden="1"/>
    </xf>
    <xf numFmtId="164" fontId="14" fillId="9" borderId="3" xfId="2" applyNumberFormat="1" applyFont="1" applyFill="1" applyBorder="1" applyAlignment="1" applyProtection="1">
      <alignment horizontal="center" vertical="center" wrapText="1"/>
      <protection hidden="1"/>
    </xf>
    <xf numFmtId="0" fontId="0" fillId="9" borderId="0" xfId="0" applyFill="1" applyBorder="1" applyProtection="1">
      <protection hidden="1"/>
    </xf>
    <xf numFmtId="164" fontId="14" fillId="9" borderId="21" xfId="2" applyNumberFormat="1" applyFont="1" applyFill="1" applyBorder="1" applyAlignment="1" applyProtection="1">
      <alignment horizontal="center" vertical="center" wrapText="1"/>
      <protection hidden="1"/>
    </xf>
    <xf numFmtId="9" fontId="17" fillId="9" borderId="28" xfId="2" applyFont="1" applyFill="1" applyBorder="1" applyAlignment="1" applyProtection="1">
      <alignment horizontal="center" vertical="center" wrapText="1"/>
      <protection hidden="1"/>
    </xf>
    <xf numFmtId="164" fontId="14" fillId="9" borderId="14" xfId="2" applyNumberFormat="1" applyFont="1" applyFill="1" applyBorder="1" applyAlignment="1" applyProtection="1">
      <alignment horizontal="center" vertical="center" wrapText="1"/>
      <protection hidden="1"/>
    </xf>
    <xf numFmtId="9" fontId="2" fillId="9" borderId="7" xfId="2" applyFont="1" applyFill="1" applyBorder="1" applyAlignment="1" applyProtection="1">
      <alignment horizontal="center" vertical="center" wrapText="1"/>
      <protection hidden="1"/>
    </xf>
    <xf numFmtId="9" fontId="17" fillId="9" borderId="0" xfId="2" applyFont="1" applyFill="1" applyBorder="1" applyAlignment="1" applyProtection="1">
      <alignment horizontal="center" vertical="center" wrapText="1"/>
      <protection hidden="1"/>
    </xf>
    <xf numFmtId="9" fontId="17" fillId="9" borderId="7" xfId="2" applyFont="1" applyFill="1" applyBorder="1" applyAlignment="1" applyProtection="1">
      <alignment horizontal="center" vertical="center" wrapText="1"/>
      <protection hidden="1"/>
    </xf>
    <xf numFmtId="164" fontId="14" fillId="9" borderId="9" xfId="2" applyNumberFormat="1" applyFont="1" applyFill="1" applyBorder="1" applyAlignment="1" applyProtection="1">
      <alignment horizontal="center" vertical="center" wrapText="1"/>
      <protection hidden="1"/>
    </xf>
    <xf numFmtId="9" fontId="2" fillId="9" borderId="27" xfId="0" applyNumberFormat="1" applyFont="1" applyFill="1" applyBorder="1" applyAlignment="1" applyProtection="1">
      <alignment horizontal="center" vertical="center" wrapText="1"/>
      <protection hidden="1"/>
    </xf>
    <xf numFmtId="9" fontId="2" fillId="9" borderId="28" xfId="0" applyNumberFormat="1" applyFont="1" applyFill="1" applyBorder="1" applyAlignment="1" applyProtection="1">
      <alignment horizontal="center" vertical="center" wrapText="1"/>
      <protection hidden="1"/>
    </xf>
    <xf numFmtId="0" fontId="3" fillId="10" borderId="37" xfId="0" applyFont="1" applyFill="1" applyBorder="1" applyAlignment="1" applyProtection="1">
      <alignment horizontal="center" vertical="center" wrapText="1"/>
      <protection hidden="1"/>
    </xf>
    <xf numFmtId="0" fontId="13" fillId="10" borderId="27" xfId="0" applyFont="1" applyFill="1" applyBorder="1" applyAlignment="1" applyProtection="1">
      <alignment horizontal="center" vertical="center" wrapText="1"/>
      <protection hidden="1"/>
    </xf>
    <xf numFmtId="0" fontId="3" fillId="10" borderId="27" xfId="0" applyFont="1" applyFill="1" applyBorder="1" applyAlignment="1" applyProtection="1">
      <alignment horizontal="center" vertical="center" wrapText="1"/>
      <protection hidden="1"/>
    </xf>
    <xf numFmtId="164" fontId="3" fillId="10" borderId="27" xfId="2" applyNumberFormat="1" applyFont="1" applyFill="1" applyBorder="1" applyAlignment="1" applyProtection="1">
      <alignment horizontal="center" vertical="center" wrapText="1"/>
      <protection hidden="1"/>
    </xf>
    <xf numFmtId="0" fontId="3" fillId="10" borderId="38" xfId="0" applyFont="1" applyFill="1" applyBorder="1" applyAlignment="1" applyProtection="1">
      <alignment horizontal="center" vertical="center" wrapText="1"/>
      <protection hidden="1"/>
    </xf>
    <xf numFmtId="0" fontId="13" fillId="10" borderId="6" xfId="0" applyFont="1" applyFill="1" applyBorder="1" applyAlignment="1" applyProtection="1">
      <alignment horizontal="center" vertical="center"/>
      <protection hidden="1"/>
    </xf>
    <xf numFmtId="0" fontId="13" fillId="10" borderId="19" xfId="0" applyFont="1" applyFill="1" applyBorder="1" applyAlignment="1" applyProtection="1">
      <alignment horizontal="center" vertical="center" wrapText="1"/>
      <protection hidden="1"/>
    </xf>
    <xf numFmtId="0" fontId="3" fillId="10" borderId="20" xfId="0" applyFont="1" applyFill="1" applyBorder="1" applyAlignment="1" applyProtection="1">
      <alignment horizontal="center" vertical="center" wrapText="1"/>
      <protection hidden="1"/>
    </xf>
    <xf numFmtId="0" fontId="17" fillId="11" borderId="4" xfId="0" applyFont="1" applyFill="1" applyBorder="1" applyAlignment="1" applyProtection="1">
      <alignment horizontal="center" vertical="center" wrapText="1"/>
      <protection hidden="1"/>
    </xf>
    <xf numFmtId="0" fontId="8" fillId="10" borderId="1" xfId="0" applyFont="1" applyFill="1" applyBorder="1"/>
    <xf numFmtId="0" fontId="8" fillId="10" borderId="2" xfId="0" applyFont="1" applyFill="1" applyBorder="1"/>
  </cellXfs>
  <cellStyles count="4">
    <cellStyle name="Hyperlink" xfId="3" builtinId="8"/>
    <cellStyle name="Procent" xfId="2" builtinId="5"/>
    <cellStyle name="Standaard" xfId="0" builtinId="0"/>
    <cellStyle name="Valuta" xfId="1" builtinId="4"/>
  </cellStyles>
  <dxfs count="12">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s>
  <tableStyles count="0" defaultTableStyle="TableStyleMedium2" defaultPivotStyle="PivotStyleLight16"/>
  <colors>
    <mruColors>
      <color rgb="FFC9FFE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5DC66-EAAC-482D-A034-331268CAB01F}">
  <dimension ref="A1:B13"/>
  <sheetViews>
    <sheetView showGridLines="0" tabSelected="1" zoomScaleNormal="100" workbookViewId="0"/>
  </sheetViews>
  <sheetFormatPr defaultColWidth="9.1796875" defaultRowHeight="14.5" x14ac:dyDescent="0.35"/>
  <cols>
    <col min="1" max="1" width="34.1796875" style="3" bestFit="1" customWidth="1"/>
    <col min="2" max="2" width="130.54296875" style="3" customWidth="1"/>
    <col min="3" max="16384" width="9.1796875" style="3"/>
  </cols>
  <sheetData>
    <row r="1" spans="1:2" ht="21.5" thickTop="1" x14ac:dyDescent="0.5">
      <c r="A1" s="108" t="s">
        <v>8</v>
      </c>
      <c r="B1" s="109" t="s">
        <v>9</v>
      </c>
    </row>
    <row r="2" spans="1:2" ht="72.5" x14ac:dyDescent="0.35">
      <c r="A2" s="5" t="s">
        <v>10</v>
      </c>
      <c r="B2" s="6" t="s">
        <v>12</v>
      </c>
    </row>
    <row r="3" spans="1:2" ht="58" x14ac:dyDescent="0.35">
      <c r="A3" s="7" t="s">
        <v>10</v>
      </c>
      <c r="B3" s="8" t="s">
        <v>30</v>
      </c>
    </row>
    <row r="4" spans="1:2" ht="29" x14ac:dyDescent="0.35">
      <c r="A4" s="5" t="s">
        <v>10</v>
      </c>
      <c r="B4" s="6" t="s">
        <v>11</v>
      </c>
    </row>
    <row r="5" spans="1:2" ht="43.5" x14ac:dyDescent="0.35">
      <c r="A5" s="5" t="s">
        <v>10</v>
      </c>
      <c r="B5" s="6" t="s">
        <v>23</v>
      </c>
    </row>
    <row r="6" spans="1:2" ht="58" x14ac:dyDescent="0.35">
      <c r="A6" s="5" t="s">
        <v>10</v>
      </c>
      <c r="B6" s="6" t="s">
        <v>24</v>
      </c>
    </row>
    <row r="7" spans="1:2" ht="29" x14ac:dyDescent="0.35">
      <c r="A7" s="5" t="s">
        <v>10</v>
      </c>
      <c r="B7" s="6" t="s">
        <v>46</v>
      </c>
    </row>
    <row r="8" spans="1:2" ht="101.5" x14ac:dyDescent="0.35">
      <c r="A8" s="5" t="s">
        <v>10</v>
      </c>
      <c r="B8" s="6" t="s">
        <v>45</v>
      </c>
    </row>
    <row r="9" spans="1:2" ht="43.5" x14ac:dyDescent="0.35">
      <c r="A9" s="26" t="s">
        <v>28</v>
      </c>
      <c r="B9" s="9" t="s">
        <v>22</v>
      </c>
    </row>
    <row r="10" spans="1:2" ht="43.5" x14ac:dyDescent="0.35">
      <c r="A10" s="51" t="s">
        <v>66</v>
      </c>
      <c r="B10" s="6" t="s">
        <v>65</v>
      </c>
    </row>
    <row r="11" spans="1:2" ht="43.5" x14ac:dyDescent="0.35">
      <c r="A11" s="27" t="s">
        <v>73</v>
      </c>
      <c r="B11" s="9" t="s">
        <v>74</v>
      </c>
    </row>
    <row r="13" spans="1:2" x14ac:dyDescent="0.35">
      <c r="B13" s="4"/>
    </row>
  </sheetData>
  <hyperlinks>
    <hyperlink ref="A9" location="Prijsopgave!C3" display="Kolom C en D" xr:uid="{798A3230-F8DF-4E48-9DC6-3CC342674623}"/>
    <hyperlink ref="A11" location="Prijsopgave!J3" display="Kolom J" xr:uid="{08088646-896F-4A54-832C-087702CA304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5"/>
  <sheetViews>
    <sheetView showGridLines="0" zoomScaleNormal="100" workbookViewId="0">
      <selection activeCell="G63" sqref="G63"/>
    </sheetView>
  </sheetViews>
  <sheetFormatPr defaultColWidth="9.08984375" defaultRowHeight="14.5" x14ac:dyDescent="0.35"/>
  <cols>
    <col min="1" max="1" width="10.6328125" style="1" customWidth="1"/>
    <col min="2" max="2" width="56.08984375" style="1" customWidth="1"/>
    <col min="3" max="3" width="13.6328125" style="1" customWidth="1"/>
    <col min="4" max="4" width="8" style="1" bestFit="1" customWidth="1"/>
    <col min="5" max="5" width="13.6328125" style="2" customWidth="1"/>
    <col min="6" max="6" width="15.453125" style="1" customWidth="1"/>
    <col min="7" max="7" width="13.81640625" style="1" customWidth="1"/>
    <col min="8" max="8" width="7.90625" style="31" bestFit="1" customWidth="1"/>
    <col min="9" max="9" width="7.6328125" style="1" bestFit="1" customWidth="1"/>
    <col min="10" max="10" width="16.81640625" style="33" customWidth="1"/>
    <col min="11" max="11" width="3.36328125" style="1" customWidth="1"/>
    <col min="12" max="15" width="27.54296875" style="1" customWidth="1"/>
    <col min="16" max="16" width="9.08984375" style="1"/>
    <col min="17" max="17" width="11.36328125" style="1" bestFit="1" customWidth="1"/>
    <col min="18" max="18" width="9.08984375" style="1"/>
    <col min="19" max="19" width="11.36328125" style="1" bestFit="1" customWidth="1"/>
    <col min="20" max="20" width="9.08984375" style="1"/>
    <col min="21" max="21" width="11.36328125" style="1" bestFit="1" customWidth="1"/>
    <col min="22" max="16384" width="9.08984375" style="1"/>
  </cols>
  <sheetData>
    <row r="1" spans="1:15" ht="52.25" customHeight="1" thickBot="1" x14ac:dyDescent="0.4">
      <c r="A1" s="25" t="s">
        <v>29</v>
      </c>
      <c r="B1" s="24" t="s">
        <v>76</v>
      </c>
      <c r="D1" s="24"/>
    </row>
    <row r="2" spans="1:15" ht="15" thickBot="1" x14ac:dyDescent="0.4">
      <c r="C2" s="10"/>
      <c r="E2" s="13"/>
    </row>
    <row r="3" spans="1:15" ht="29.5" thickBot="1" x14ac:dyDescent="0.4">
      <c r="B3" s="99" t="s">
        <v>41</v>
      </c>
      <c r="C3" s="100" t="s">
        <v>5</v>
      </c>
      <c r="D3" s="99" t="s">
        <v>40</v>
      </c>
      <c r="E3" s="100" t="s">
        <v>4</v>
      </c>
      <c r="F3" s="101" t="s">
        <v>1</v>
      </c>
      <c r="G3" s="101" t="s">
        <v>64</v>
      </c>
      <c r="H3" s="102" t="s">
        <v>6</v>
      </c>
      <c r="I3" s="101" t="s">
        <v>0</v>
      </c>
      <c r="J3" s="103" t="s">
        <v>2</v>
      </c>
      <c r="L3" s="107" t="s">
        <v>69</v>
      </c>
      <c r="M3" s="107" t="s">
        <v>70</v>
      </c>
      <c r="N3" s="107" t="s">
        <v>71</v>
      </c>
      <c r="O3" s="107" t="s">
        <v>72</v>
      </c>
    </row>
    <row r="4" spans="1:15" ht="15" customHeight="1" x14ac:dyDescent="0.35">
      <c r="A4" s="64"/>
      <c r="B4" s="65" t="s">
        <v>47</v>
      </c>
      <c r="C4" s="16">
        <v>0</v>
      </c>
      <c r="D4" s="65" t="s">
        <v>39</v>
      </c>
      <c r="E4" s="17">
        <v>0</v>
      </c>
      <c r="F4" s="75">
        <f>IF((C4-(C4*E4))+(C5-(C5*E5))&gt;G4,"te hoog bedrag",(C4-(C4*E4))+(C5-(C5*E5)))</f>
        <v>0</v>
      </c>
      <c r="G4" s="55">
        <v>160</v>
      </c>
      <c r="H4" s="82">
        <v>0.14000000000000001</v>
      </c>
      <c r="I4" s="83"/>
      <c r="J4" s="56">
        <f t="shared" ref="J4:J11" si="0">H4*F4*$I$7</f>
        <v>0</v>
      </c>
      <c r="L4" s="21"/>
      <c r="M4" s="21"/>
      <c r="N4" s="21"/>
      <c r="O4" s="21"/>
    </row>
    <row r="5" spans="1:15" x14ac:dyDescent="0.35">
      <c r="A5" s="66"/>
      <c r="B5" s="67" t="s">
        <v>32</v>
      </c>
      <c r="C5" s="28">
        <v>0</v>
      </c>
      <c r="D5" s="68" t="s">
        <v>39</v>
      </c>
      <c r="E5" s="18">
        <v>0</v>
      </c>
      <c r="F5" s="76"/>
      <c r="G5" s="58"/>
      <c r="H5" s="84"/>
      <c r="I5" s="85"/>
      <c r="J5" s="59"/>
      <c r="L5" s="22"/>
      <c r="M5" s="22"/>
      <c r="N5" s="22"/>
      <c r="O5" s="22"/>
    </row>
    <row r="6" spans="1:15" x14ac:dyDescent="0.35">
      <c r="A6" s="66"/>
      <c r="B6" s="67" t="s">
        <v>37</v>
      </c>
      <c r="C6" s="11">
        <v>0</v>
      </c>
      <c r="D6" s="67" t="s">
        <v>39</v>
      </c>
      <c r="E6" s="12">
        <v>0</v>
      </c>
      <c r="F6" s="77">
        <f>IF((C6-(C6*E6))+(C7-(C7*E7))&gt;G6,"te hoog bedrag",(C6-(C6*E6))+(C7-(C7*E7)))</f>
        <v>0</v>
      </c>
      <c r="G6" s="45">
        <v>215</v>
      </c>
      <c r="H6" s="86">
        <v>0.16500000000000001</v>
      </c>
      <c r="I6" s="85"/>
      <c r="J6" s="39">
        <f t="shared" si="0"/>
        <v>0</v>
      </c>
      <c r="L6" s="22"/>
      <c r="M6" s="22"/>
      <c r="N6" s="22"/>
      <c r="O6" s="22"/>
    </row>
    <row r="7" spans="1:15" x14ac:dyDescent="0.35">
      <c r="A7" s="66" t="s">
        <v>13</v>
      </c>
      <c r="B7" s="67" t="s">
        <v>38</v>
      </c>
      <c r="C7" s="11">
        <v>0</v>
      </c>
      <c r="D7" s="67" t="s">
        <v>39</v>
      </c>
      <c r="E7" s="12">
        <v>0</v>
      </c>
      <c r="F7" s="78"/>
      <c r="G7" s="43"/>
      <c r="H7" s="87"/>
      <c r="I7" s="85">
        <v>0.18</v>
      </c>
      <c r="J7" s="57"/>
      <c r="L7" s="22"/>
      <c r="M7" s="22"/>
      <c r="N7" s="22"/>
      <c r="O7" s="22"/>
    </row>
    <row r="8" spans="1:15" x14ac:dyDescent="0.35">
      <c r="A8" s="66" t="s">
        <v>14</v>
      </c>
      <c r="B8" s="67" t="s">
        <v>33</v>
      </c>
      <c r="C8" s="11">
        <v>0</v>
      </c>
      <c r="D8" s="67" t="s">
        <v>39</v>
      </c>
      <c r="E8" s="12">
        <v>0</v>
      </c>
      <c r="F8" s="77">
        <f>IF((C8-(C8*E8))+(C9-(C9*E9))&gt;G8,"te hoog bedrag",(C8-(C8*E8))+(C9-(C9*E9)))</f>
        <v>0</v>
      </c>
      <c r="G8" s="45">
        <v>215</v>
      </c>
      <c r="H8" s="86">
        <v>0.16500000000000001</v>
      </c>
      <c r="I8" s="85"/>
      <c r="J8" s="39">
        <f t="shared" si="0"/>
        <v>0</v>
      </c>
      <c r="L8" s="22"/>
      <c r="M8" s="22"/>
      <c r="N8" s="22"/>
      <c r="O8" s="22"/>
    </row>
    <row r="9" spans="1:15" x14ac:dyDescent="0.35">
      <c r="A9" s="61"/>
      <c r="B9" s="67" t="s">
        <v>34</v>
      </c>
      <c r="C9" s="11">
        <v>0</v>
      </c>
      <c r="D9" s="67" t="s">
        <v>39</v>
      </c>
      <c r="E9" s="12">
        <v>0</v>
      </c>
      <c r="F9" s="78"/>
      <c r="G9" s="43"/>
      <c r="H9" s="87"/>
      <c r="I9" s="85"/>
      <c r="J9" s="57"/>
      <c r="L9" s="22"/>
      <c r="M9" s="22"/>
      <c r="N9" s="22"/>
      <c r="O9" s="22"/>
    </row>
    <row r="10" spans="1:15" x14ac:dyDescent="0.35">
      <c r="A10" s="61"/>
      <c r="B10" s="68" t="s">
        <v>68</v>
      </c>
      <c r="C10" s="11">
        <v>0</v>
      </c>
      <c r="D10" s="68" t="s">
        <v>39</v>
      </c>
      <c r="E10" s="12">
        <v>0</v>
      </c>
      <c r="F10" s="79">
        <f t="shared" ref="F10:F46" si="1">IF((C10-(C10*E10))&gt;G10,"te hoog bedrag",(C10-(C10*E10)))</f>
        <v>0</v>
      </c>
      <c r="G10" s="40">
        <v>20</v>
      </c>
      <c r="H10" s="88">
        <v>0.02</v>
      </c>
      <c r="I10" s="89"/>
      <c r="J10" s="34">
        <f t="shared" si="0"/>
        <v>0</v>
      </c>
      <c r="L10" s="22"/>
      <c r="M10" s="22"/>
      <c r="N10" s="22"/>
      <c r="O10" s="22"/>
    </row>
    <row r="11" spans="1:15" ht="15" thickBot="1" x14ac:dyDescent="0.4">
      <c r="A11" s="69"/>
      <c r="B11" s="70" t="s">
        <v>48</v>
      </c>
      <c r="C11" s="14">
        <v>0</v>
      </c>
      <c r="D11" s="70" t="s">
        <v>39</v>
      </c>
      <c r="E11" s="15">
        <v>0</v>
      </c>
      <c r="F11" s="80">
        <f t="shared" si="1"/>
        <v>0</v>
      </c>
      <c r="G11" s="41">
        <v>240</v>
      </c>
      <c r="H11" s="90">
        <v>0.04</v>
      </c>
      <c r="I11" s="91"/>
      <c r="J11" s="35">
        <f t="shared" si="0"/>
        <v>0</v>
      </c>
      <c r="L11" s="22"/>
      <c r="M11" s="22"/>
      <c r="N11" s="22"/>
      <c r="O11" s="22"/>
    </row>
    <row r="12" spans="1:15" ht="15" customHeight="1" x14ac:dyDescent="0.35">
      <c r="A12" s="64"/>
      <c r="B12" s="65" t="s">
        <v>31</v>
      </c>
      <c r="C12" s="16">
        <v>0</v>
      </c>
      <c r="D12" s="65" t="s">
        <v>39</v>
      </c>
      <c r="E12" s="17">
        <v>0</v>
      </c>
      <c r="F12" s="75">
        <f>IF((C12-(C12*E12))+(C13-(C13*E13))&gt;G12,"te hoog bedrag",(C12-(C12*E12))+(C13-(C13*E13)))</f>
        <v>0</v>
      </c>
      <c r="G12" s="55">
        <v>200</v>
      </c>
      <c r="H12" s="82">
        <v>0.14000000000000001</v>
      </c>
      <c r="I12" s="83"/>
      <c r="J12" s="56">
        <f t="shared" ref="J12:J19" si="2">H12*F12*$I$15</f>
        <v>0</v>
      </c>
      <c r="L12" s="22"/>
      <c r="M12" s="22"/>
      <c r="N12" s="22"/>
      <c r="O12" s="22"/>
    </row>
    <row r="13" spans="1:15" ht="15" customHeight="1" x14ac:dyDescent="0.35">
      <c r="A13" s="66"/>
      <c r="B13" s="67" t="s">
        <v>32</v>
      </c>
      <c r="C13" s="28">
        <v>0</v>
      </c>
      <c r="D13" s="68" t="s">
        <v>39</v>
      </c>
      <c r="E13" s="18">
        <v>0</v>
      </c>
      <c r="F13" s="76"/>
      <c r="G13" s="58"/>
      <c r="H13" s="84"/>
      <c r="I13" s="85"/>
      <c r="J13" s="59"/>
      <c r="L13" s="22"/>
      <c r="M13" s="22"/>
      <c r="N13" s="22"/>
      <c r="O13" s="22"/>
    </row>
    <row r="14" spans="1:15" ht="15" customHeight="1" x14ac:dyDescent="0.35">
      <c r="A14" s="66"/>
      <c r="B14" s="67" t="s">
        <v>37</v>
      </c>
      <c r="C14" s="11">
        <v>0</v>
      </c>
      <c r="D14" s="67" t="s">
        <v>39</v>
      </c>
      <c r="E14" s="12">
        <v>0</v>
      </c>
      <c r="F14" s="77">
        <f>IF((C14-(C14*E14))+(C15-(C15*E15))&gt;G14,"te hoog bedrag",(C14-(C14*E14))+(C15-(C15*E15)))</f>
        <v>0</v>
      </c>
      <c r="G14" s="45">
        <v>185</v>
      </c>
      <c r="H14" s="86">
        <v>0.16500000000000001</v>
      </c>
      <c r="I14" s="85"/>
      <c r="J14" s="39">
        <f t="shared" si="2"/>
        <v>0</v>
      </c>
      <c r="L14" s="22"/>
      <c r="M14" s="22"/>
      <c r="N14" s="22"/>
      <c r="O14" s="22"/>
    </row>
    <row r="15" spans="1:15" x14ac:dyDescent="0.35">
      <c r="A15" s="66" t="s">
        <v>13</v>
      </c>
      <c r="B15" s="67" t="s">
        <v>38</v>
      </c>
      <c r="C15" s="11">
        <v>0</v>
      </c>
      <c r="D15" s="67" t="s">
        <v>39</v>
      </c>
      <c r="E15" s="12">
        <v>0</v>
      </c>
      <c r="F15" s="78"/>
      <c r="G15" s="43"/>
      <c r="H15" s="87"/>
      <c r="I15" s="85">
        <v>0.18</v>
      </c>
      <c r="J15" s="57"/>
      <c r="L15" s="22"/>
      <c r="M15" s="22"/>
      <c r="N15" s="22"/>
      <c r="O15" s="22"/>
    </row>
    <row r="16" spans="1:15" x14ac:dyDescent="0.35">
      <c r="A16" s="66" t="s">
        <v>15</v>
      </c>
      <c r="B16" s="67" t="s">
        <v>33</v>
      </c>
      <c r="C16" s="11">
        <v>0</v>
      </c>
      <c r="D16" s="67" t="s">
        <v>39</v>
      </c>
      <c r="E16" s="12">
        <v>0</v>
      </c>
      <c r="F16" s="77">
        <f>IF((C16-(C16*E16))+(C17-(C17*E17))&gt;G16,"te hoog bedrag",(C16-(C16*E16))+(C17-(C17*E17)))</f>
        <v>0</v>
      </c>
      <c r="G16" s="45">
        <v>185</v>
      </c>
      <c r="H16" s="86">
        <v>0.16500000000000001</v>
      </c>
      <c r="I16" s="85"/>
      <c r="J16" s="39">
        <f t="shared" si="2"/>
        <v>0</v>
      </c>
      <c r="L16" s="22"/>
      <c r="M16" s="22"/>
      <c r="N16" s="22"/>
      <c r="O16" s="22"/>
    </row>
    <row r="17" spans="1:15" x14ac:dyDescent="0.35">
      <c r="A17" s="61"/>
      <c r="B17" s="67" t="s">
        <v>34</v>
      </c>
      <c r="C17" s="11">
        <v>0</v>
      </c>
      <c r="D17" s="67" t="s">
        <v>39</v>
      </c>
      <c r="E17" s="12">
        <v>0</v>
      </c>
      <c r="F17" s="78"/>
      <c r="G17" s="43"/>
      <c r="H17" s="87"/>
      <c r="I17" s="85"/>
      <c r="J17" s="57"/>
      <c r="L17" s="22"/>
      <c r="M17" s="22"/>
      <c r="N17" s="22"/>
      <c r="O17" s="22"/>
    </row>
    <row r="18" spans="1:15" x14ac:dyDescent="0.35">
      <c r="A18" s="61"/>
      <c r="B18" s="68" t="s">
        <v>67</v>
      </c>
      <c r="C18" s="11">
        <v>0</v>
      </c>
      <c r="D18" s="68" t="s">
        <v>39</v>
      </c>
      <c r="E18" s="12">
        <v>0</v>
      </c>
      <c r="F18" s="79">
        <f t="shared" si="1"/>
        <v>0</v>
      </c>
      <c r="G18" s="40">
        <v>20</v>
      </c>
      <c r="H18" s="88">
        <v>0.02</v>
      </c>
      <c r="I18" s="89"/>
      <c r="J18" s="34">
        <f t="shared" si="2"/>
        <v>0</v>
      </c>
      <c r="L18" s="22"/>
      <c r="M18" s="22"/>
      <c r="N18" s="22"/>
      <c r="O18" s="22"/>
    </row>
    <row r="19" spans="1:15" ht="15" thickBot="1" x14ac:dyDescent="0.4">
      <c r="A19" s="69"/>
      <c r="B19" s="70" t="s">
        <v>7</v>
      </c>
      <c r="C19" s="14">
        <v>0</v>
      </c>
      <c r="D19" s="70" t="s">
        <v>39</v>
      </c>
      <c r="E19" s="15">
        <v>0</v>
      </c>
      <c r="F19" s="80">
        <f t="shared" si="1"/>
        <v>0</v>
      </c>
      <c r="G19" s="41">
        <v>190</v>
      </c>
      <c r="H19" s="90">
        <v>0.04</v>
      </c>
      <c r="I19" s="91"/>
      <c r="J19" s="36">
        <f t="shared" si="2"/>
        <v>0</v>
      </c>
      <c r="L19" s="22"/>
      <c r="M19" s="22"/>
      <c r="N19" s="22"/>
      <c r="O19" s="22"/>
    </row>
    <row r="20" spans="1:15" ht="15" customHeight="1" x14ac:dyDescent="0.35">
      <c r="A20" s="71"/>
      <c r="B20" s="65" t="s">
        <v>31</v>
      </c>
      <c r="C20" s="16">
        <v>0</v>
      </c>
      <c r="D20" s="65" t="s">
        <v>39</v>
      </c>
      <c r="E20" s="17">
        <v>0</v>
      </c>
      <c r="F20" s="75">
        <f>IF((C20-(C20*E20))+(C21-(C21*E21))&gt;G20,"te hoog bedrag",(C20-(C20*E20))+(C21-(C21*E21)))</f>
        <v>0</v>
      </c>
      <c r="G20" s="55">
        <v>145</v>
      </c>
      <c r="H20" s="82">
        <v>0.16</v>
      </c>
      <c r="I20" s="83"/>
      <c r="J20" s="56">
        <f t="shared" ref="J20:J26" si="3">H20*F20*$I$23</f>
        <v>0</v>
      </c>
      <c r="L20" s="22"/>
      <c r="M20" s="22"/>
      <c r="N20" s="22"/>
      <c r="O20" s="22"/>
    </row>
    <row r="21" spans="1:15" ht="15" customHeight="1" x14ac:dyDescent="0.35">
      <c r="A21" s="72"/>
      <c r="B21" s="67" t="s">
        <v>32</v>
      </c>
      <c r="C21" s="28">
        <v>0</v>
      </c>
      <c r="D21" s="68" t="s">
        <v>39</v>
      </c>
      <c r="E21" s="18">
        <v>0</v>
      </c>
      <c r="F21" s="76"/>
      <c r="G21" s="58"/>
      <c r="H21" s="84"/>
      <c r="I21" s="85"/>
      <c r="J21" s="59"/>
      <c r="L21" s="22"/>
      <c r="M21" s="22"/>
      <c r="N21" s="22"/>
      <c r="O21" s="22"/>
    </row>
    <row r="22" spans="1:15" ht="15" customHeight="1" x14ac:dyDescent="0.35">
      <c r="A22" s="72" t="s">
        <v>13</v>
      </c>
      <c r="B22" s="67" t="s">
        <v>37</v>
      </c>
      <c r="C22" s="11">
        <v>0</v>
      </c>
      <c r="D22" s="67" t="s">
        <v>39</v>
      </c>
      <c r="E22" s="12">
        <v>0</v>
      </c>
      <c r="F22" s="77">
        <f>IF((C22-(C22*E22))+(C23-(C23*E23))&gt;G22,"te hoog bedrag",(C22-(C22*E22))+(C23-(C23*E23)))</f>
        <v>0</v>
      </c>
      <c r="G22" s="45">
        <v>175</v>
      </c>
      <c r="H22" s="86">
        <v>0.16</v>
      </c>
      <c r="I22" s="85"/>
      <c r="J22" s="39">
        <f t="shared" si="3"/>
        <v>0</v>
      </c>
      <c r="L22" s="22"/>
      <c r="M22" s="22"/>
      <c r="N22" s="22"/>
      <c r="O22" s="22"/>
    </row>
    <row r="23" spans="1:15" x14ac:dyDescent="0.35">
      <c r="A23" s="72" t="s">
        <v>16</v>
      </c>
      <c r="B23" s="67" t="s">
        <v>38</v>
      </c>
      <c r="C23" s="11">
        <v>0</v>
      </c>
      <c r="D23" s="67" t="s">
        <v>39</v>
      </c>
      <c r="E23" s="12">
        <v>0</v>
      </c>
      <c r="F23" s="78"/>
      <c r="G23" s="43"/>
      <c r="H23" s="87"/>
      <c r="I23" s="85">
        <v>0.18</v>
      </c>
      <c r="J23" s="57"/>
      <c r="L23" s="22"/>
      <c r="M23" s="22"/>
      <c r="N23" s="22"/>
      <c r="O23" s="22"/>
    </row>
    <row r="24" spans="1:15" x14ac:dyDescent="0.35">
      <c r="A24" s="61"/>
      <c r="B24" s="67" t="s">
        <v>33</v>
      </c>
      <c r="C24" s="11">
        <v>0</v>
      </c>
      <c r="D24" s="67" t="s">
        <v>39</v>
      </c>
      <c r="E24" s="12">
        <v>0</v>
      </c>
      <c r="F24" s="77">
        <f>IF((C24-(C24*E24))+(C25-(C25*E25))&gt;G24,"te hoog bedrag",(C24-(C24*E24))+(C25-(C25*E25)))</f>
        <v>0</v>
      </c>
      <c r="G24" s="45">
        <v>175</v>
      </c>
      <c r="H24" s="86">
        <v>0.16</v>
      </c>
      <c r="I24" s="85"/>
      <c r="J24" s="39">
        <f t="shared" si="3"/>
        <v>0</v>
      </c>
      <c r="L24" s="22"/>
      <c r="M24" s="22"/>
      <c r="N24" s="22"/>
      <c r="O24" s="22"/>
    </row>
    <row r="25" spans="1:15" x14ac:dyDescent="0.35">
      <c r="A25" s="61"/>
      <c r="B25" s="67" t="s">
        <v>34</v>
      </c>
      <c r="C25" s="11">
        <v>0</v>
      </c>
      <c r="D25" s="67" t="s">
        <v>39</v>
      </c>
      <c r="E25" s="12">
        <v>0</v>
      </c>
      <c r="F25" s="78"/>
      <c r="G25" s="43"/>
      <c r="H25" s="87"/>
      <c r="I25" s="85"/>
      <c r="J25" s="57"/>
      <c r="L25" s="22"/>
      <c r="M25" s="22"/>
      <c r="N25" s="22"/>
      <c r="O25" s="22"/>
    </row>
    <row r="26" spans="1:15" ht="15" thickBot="1" x14ac:dyDescent="0.4">
      <c r="A26" s="73"/>
      <c r="B26" s="70" t="s">
        <v>7</v>
      </c>
      <c r="C26" s="14">
        <v>0</v>
      </c>
      <c r="D26" s="70" t="s">
        <v>39</v>
      </c>
      <c r="E26" s="15">
        <v>0</v>
      </c>
      <c r="F26" s="80">
        <f t="shared" si="1"/>
        <v>0</v>
      </c>
      <c r="G26" s="44">
        <v>235</v>
      </c>
      <c r="H26" s="92">
        <v>0.04</v>
      </c>
      <c r="I26" s="91"/>
      <c r="J26" s="38">
        <f t="shared" si="3"/>
        <v>0</v>
      </c>
      <c r="L26" s="22"/>
      <c r="M26" s="22"/>
      <c r="N26" s="22"/>
      <c r="O26" s="22"/>
    </row>
    <row r="27" spans="1:15" x14ac:dyDescent="0.35">
      <c r="A27" s="72"/>
      <c r="B27" s="67" t="s">
        <v>17</v>
      </c>
      <c r="C27" s="11">
        <v>0</v>
      </c>
      <c r="D27" s="67" t="s">
        <v>39</v>
      </c>
      <c r="E27" s="12">
        <v>0</v>
      </c>
      <c r="F27" s="79">
        <f t="shared" si="1"/>
        <v>0</v>
      </c>
      <c r="G27" s="40">
        <v>350</v>
      </c>
      <c r="H27" s="88">
        <f>1/14</f>
        <v>7.1428571428571425E-2</v>
      </c>
      <c r="I27" s="93"/>
      <c r="J27" s="34">
        <f t="shared" ref="J27:J37" si="4">H27*F27*$I$33</f>
        <v>0</v>
      </c>
      <c r="L27" s="22"/>
      <c r="M27" s="22"/>
      <c r="N27" s="22"/>
      <c r="O27" s="22"/>
    </row>
    <row r="28" spans="1:15" x14ac:dyDescent="0.35">
      <c r="A28" s="72"/>
      <c r="B28" s="67" t="s">
        <v>49</v>
      </c>
      <c r="C28" s="11">
        <v>0</v>
      </c>
      <c r="D28" s="67" t="s">
        <v>39</v>
      </c>
      <c r="E28" s="12">
        <v>0</v>
      </c>
      <c r="F28" s="79">
        <f t="shared" si="1"/>
        <v>0</v>
      </c>
      <c r="G28" s="40">
        <v>405</v>
      </c>
      <c r="H28" s="88">
        <f>1/14+((1/14)-0.025)</f>
        <v>0.11785714285714285</v>
      </c>
      <c r="I28" s="93"/>
      <c r="J28" s="34">
        <f t="shared" si="4"/>
        <v>0</v>
      </c>
      <c r="L28" s="22"/>
      <c r="M28" s="22"/>
      <c r="N28" s="22"/>
      <c r="O28" s="22"/>
    </row>
    <row r="29" spans="1:15" x14ac:dyDescent="0.35">
      <c r="A29" s="72"/>
      <c r="B29" s="67" t="s">
        <v>50</v>
      </c>
      <c r="C29" s="11">
        <v>0</v>
      </c>
      <c r="D29" s="67" t="s">
        <v>39</v>
      </c>
      <c r="E29" s="12">
        <v>0</v>
      </c>
      <c r="F29" s="79">
        <f t="shared" si="1"/>
        <v>0</v>
      </c>
      <c r="G29" s="40">
        <v>40</v>
      </c>
      <c r="H29" s="88">
        <v>2.5000000000000001E-2</v>
      </c>
      <c r="I29" s="60"/>
      <c r="J29" s="34">
        <f t="shared" ref="J29" si="5">H29*F29*$I$33</f>
        <v>0</v>
      </c>
      <c r="L29" s="22"/>
      <c r="M29" s="22"/>
      <c r="N29" s="22"/>
      <c r="O29" s="22"/>
    </row>
    <row r="30" spans="1:15" x14ac:dyDescent="0.35">
      <c r="A30" s="72"/>
      <c r="B30" s="67" t="s">
        <v>51</v>
      </c>
      <c r="C30" s="11">
        <v>0</v>
      </c>
      <c r="D30" s="67" t="s">
        <v>39</v>
      </c>
      <c r="E30" s="12">
        <v>0</v>
      </c>
      <c r="F30" s="79">
        <f t="shared" si="1"/>
        <v>0</v>
      </c>
      <c r="G30" s="40">
        <v>25</v>
      </c>
      <c r="H30" s="88">
        <f>1/14+((1/14)-0.025)</f>
        <v>0.11785714285714285</v>
      </c>
      <c r="I30" s="60"/>
      <c r="J30" s="34">
        <f t="shared" si="4"/>
        <v>0</v>
      </c>
      <c r="L30" s="22"/>
      <c r="M30" s="22"/>
      <c r="N30" s="22"/>
      <c r="O30" s="22"/>
    </row>
    <row r="31" spans="1:15" x14ac:dyDescent="0.35">
      <c r="A31" s="72"/>
      <c r="B31" s="67" t="s">
        <v>52</v>
      </c>
      <c r="C31" s="11">
        <v>0</v>
      </c>
      <c r="D31" s="67" t="s">
        <v>39</v>
      </c>
      <c r="E31" s="12">
        <v>0</v>
      </c>
      <c r="F31" s="79">
        <f t="shared" si="1"/>
        <v>0</v>
      </c>
      <c r="G31" s="40">
        <v>60</v>
      </c>
      <c r="H31" s="88">
        <v>2.5000000000000001E-2</v>
      </c>
      <c r="I31" s="94"/>
      <c r="J31" s="34">
        <f t="shared" si="4"/>
        <v>0</v>
      </c>
      <c r="L31" s="22"/>
      <c r="M31" s="22"/>
      <c r="N31" s="22"/>
      <c r="O31" s="22"/>
    </row>
    <row r="32" spans="1:15" x14ac:dyDescent="0.35">
      <c r="A32" s="72"/>
      <c r="B32" s="67" t="s">
        <v>53</v>
      </c>
      <c r="C32" s="11">
        <v>0</v>
      </c>
      <c r="D32" s="67" t="s">
        <v>39</v>
      </c>
      <c r="E32" s="12">
        <v>0</v>
      </c>
      <c r="F32" s="79">
        <f t="shared" si="1"/>
        <v>0</v>
      </c>
      <c r="G32" s="40">
        <v>475</v>
      </c>
      <c r="H32" s="88">
        <f>1/14+((1/14)-0.025)</f>
        <v>0.11785714285714285</v>
      </c>
      <c r="I32" s="60"/>
      <c r="J32" s="34">
        <f t="shared" si="4"/>
        <v>0</v>
      </c>
      <c r="L32" s="22"/>
      <c r="M32" s="22"/>
      <c r="N32" s="22"/>
      <c r="O32" s="22"/>
    </row>
    <row r="33" spans="1:15" x14ac:dyDescent="0.35">
      <c r="A33" s="72" t="s">
        <v>18</v>
      </c>
      <c r="B33" s="67" t="s">
        <v>54</v>
      </c>
      <c r="C33" s="11">
        <v>0</v>
      </c>
      <c r="D33" s="67" t="s">
        <v>39</v>
      </c>
      <c r="E33" s="12">
        <v>0</v>
      </c>
      <c r="F33" s="79">
        <f t="shared" si="1"/>
        <v>0</v>
      </c>
      <c r="G33" s="40">
        <v>40</v>
      </c>
      <c r="H33" s="88">
        <v>2.5000000000000001E-2</v>
      </c>
      <c r="I33" s="95">
        <v>0.3</v>
      </c>
      <c r="J33" s="34">
        <f t="shared" si="4"/>
        <v>0</v>
      </c>
      <c r="L33" s="22"/>
      <c r="M33" s="22"/>
      <c r="N33" s="22"/>
      <c r="O33" s="22"/>
    </row>
    <row r="34" spans="1:15" x14ac:dyDescent="0.35">
      <c r="A34" s="72"/>
      <c r="B34" s="67" t="s">
        <v>55</v>
      </c>
      <c r="C34" s="11">
        <v>0</v>
      </c>
      <c r="D34" s="67" t="s">
        <v>39</v>
      </c>
      <c r="E34" s="12">
        <v>0</v>
      </c>
      <c r="F34" s="79">
        <f t="shared" si="1"/>
        <v>0</v>
      </c>
      <c r="G34" s="40">
        <v>30</v>
      </c>
      <c r="H34" s="88">
        <f>1/14+((1/14)-0.025)</f>
        <v>0.11785714285714285</v>
      </c>
      <c r="I34" s="60"/>
      <c r="J34" s="34">
        <f t="shared" si="4"/>
        <v>0</v>
      </c>
      <c r="L34" s="22"/>
      <c r="M34" s="22"/>
      <c r="N34" s="22"/>
      <c r="O34" s="22"/>
    </row>
    <row r="35" spans="1:15" x14ac:dyDescent="0.35">
      <c r="A35" s="72"/>
      <c r="B35" s="67" t="s">
        <v>56</v>
      </c>
      <c r="C35" s="28">
        <v>0</v>
      </c>
      <c r="D35" s="68" t="s">
        <v>39</v>
      </c>
      <c r="E35" s="18">
        <v>0</v>
      </c>
      <c r="F35" s="77">
        <f t="shared" si="1"/>
        <v>0</v>
      </c>
      <c r="G35" s="45">
        <v>120</v>
      </c>
      <c r="H35" s="86">
        <v>2.5000000000000001E-2</v>
      </c>
      <c r="I35" s="60"/>
      <c r="J35" s="39">
        <f t="shared" si="4"/>
        <v>0</v>
      </c>
      <c r="L35" s="29"/>
      <c r="M35" s="29"/>
      <c r="N35" s="29"/>
      <c r="O35" s="29"/>
    </row>
    <row r="36" spans="1:15" x14ac:dyDescent="0.35">
      <c r="A36" s="72"/>
      <c r="B36" s="68" t="s">
        <v>57</v>
      </c>
      <c r="C36" s="28">
        <v>0</v>
      </c>
      <c r="D36" s="68" t="s">
        <v>39</v>
      </c>
      <c r="E36" s="18">
        <v>0</v>
      </c>
      <c r="F36" s="77">
        <f t="shared" si="1"/>
        <v>0</v>
      </c>
      <c r="G36" s="45">
        <v>610</v>
      </c>
      <c r="H36" s="86">
        <f>1/14+((1/14)-0.025)</f>
        <v>0.11785714285714285</v>
      </c>
      <c r="I36" s="60"/>
      <c r="J36" s="39">
        <f t="shared" si="4"/>
        <v>0</v>
      </c>
      <c r="L36" s="29"/>
      <c r="M36" s="29"/>
      <c r="N36" s="29"/>
      <c r="O36" s="29"/>
    </row>
    <row r="37" spans="1:15" x14ac:dyDescent="0.35">
      <c r="A37" s="72"/>
      <c r="B37" s="67" t="s">
        <v>35</v>
      </c>
      <c r="C37" s="28">
        <v>0</v>
      </c>
      <c r="D37" s="68" t="s">
        <v>39</v>
      </c>
      <c r="E37" s="18">
        <v>0</v>
      </c>
      <c r="F37" s="77">
        <f t="shared" si="1"/>
        <v>0</v>
      </c>
      <c r="G37" s="45">
        <v>325</v>
      </c>
      <c r="H37" s="86">
        <v>2.5000000000000001E-2</v>
      </c>
      <c r="I37" s="60"/>
      <c r="J37" s="39">
        <f t="shared" si="4"/>
        <v>0</v>
      </c>
      <c r="L37" s="29"/>
      <c r="M37" s="29"/>
      <c r="N37" s="29"/>
      <c r="O37" s="29"/>
    </row>
    <row r="38" spans="1:15" x14ac:dyDescent="0.35">
      <c r="A38" s="72"/>
      <c r="B38" s="68" t="s">
        <v>36</v>
      </c>
      <c r="C38" s="28">
        <v>0</v>
      </c>
      <c r="D38" s="68" t="s">
        <v>39</v>
      </c>
      <c r="E38" s="18">
        <v>0</v>
      </c>
      <c r="F38" s="77">
        <f t="shared" si="1"/>
        <v>0</v>
      </c>
      <c r="G38" s="45">
        <v>315</v>
      </c>
      <c r="H38" s="86">
        <f>1/14</f>
        <v>7.1428571428571425E-2</v>
      </c>
      <c r="I38" s="60"/>
      <c r="J38" s="39">
        <f t="shared" ref="J38" si="6">H38*F38*$I$33</f>
        <v>0</v>
      </c>
      <c r="L38" s="29"/>
      <c r="M38" s="29"/>
      <c r="N38" s="29"/>
      <c r="O38" s="29"/>
    </row>
    <row r="39" spans="1:15" x14ac:dyDescent="0.35">
      <c r="A39" s="72"/>
      <c r="B39" s="68" t="s">
        <v>58</v>
      </c>
      <c r="C39" s="28">
        <v>0</v>
      </c>
      <c r="D39" s="68" t="s">
        <v>39</v>
      </c>
      <c r="E39" s="18">
        <v>0</v>
      </c>
      <c r="F39" s="77">
        <f t="shared" si="1"/>
        <v>0</v>
      </c>
      <c r="G39" s="45">
        <v>35</v>
      </c>
      <c r="H39" s="86">
        <f>1/14</f>
        <v>7.1428571428571425E-2</v>
      </c>
      <c r="I39" s="60"/>
      <c r="J39" s="39">
        <f>H39*F39*$I$33</f>
        <v>0</v>
      </c>
      <c r="L39" s="29"/>
      <c r="M39" s="29"/>
      <c r="N39" s="29"/>
      <c r="O39" s="29"/>
    </row>
    <row r="40" spans="1:15" ht="15" thickBot="1" x14ac:dyDescent="0.4">
      <c r="A40" s="72"/>
      <c r="B40" s="68" t="s">
        <v>59</v>
      </c>
      <c r="C40" s="28">
        <v>0</v>
      </c>
      <c r="D40" s="68" t="s">
        <v>39</v>
      </c>
      <c r="E40" s="18">
        <v>0</v>
      </c>
      <c r="F40" s="77">
        <f t="shared" si="1"/>
        <v>0</v>
      </c>
      <c r="G40" s="45">
        <v>105</v>
      </c>
      <c r="H40" s="86">
        <f>1/14</f>
        <v>7.1428571428571425E-2</v>
      </c>
      <c r="I40" s="95"/>
      <c r="J40" s="39">
        <f>H40*F40*$I$33</f>
        <v>0</v>
      </c>
      <c r="L40" s="29"/>
      <c r="M40" s="29"/>
      <c r="N40" s="29"/>
      <c r="O40" s="29"/>
    </row>
    <row r="41" spans="1:15" x14ac:dyDescent="0.35">
      <c r="A41" s="62"/>
      <c r="B41" s="65" t="s">
        <v>3</v>
      </c>
      <c r="C41" s="16">
        <v>0</v>
      </c>
      <c r="D41" s="65" t="s">
        <v>39</v>
      </c>
      <c r="E41" s="17">
        <v>0</v>
      </c>
      <c r="F41" s="81">
        <f t="shared" si="1"/>
        <v>0</v>
      </c>
      <c r="G41" s="42">
        <v>310</v>
      </c>
      <c r="H41" s="96">
        <v>0.35</v>
      </c>
      <c r="I41" s="97"/>
      <c r="J41" s="37">
        <f t="shared" ref="J41:J46" si="7">H41*F41*$I$43</f>
        <v>0</v>
      </c>
      <c r="L41" s="21"/>
      <c r="M41" s="21"/>
      <c r="N41" s="21"/>
      <c r="O41" s="21"/>
    </row>
    <row r="42" spans="1:15" x14ac:dyDescent="0.35">
      <c r="A42" s="74"/>
      <c r="B42" s="67" t="s">
        <v>60</v>
      </c>
      <c r="C42" s="11">
        <v>0</v>
      </c>
      <c r="D42" s="67" t="s">
        <v>39</v>
      </c>
      <c r="E42" s="12">
        <v>0</v>
      </c>
      <c r="F42" s="79">
        <f t="shared" si="1"/>
        <v>0</v>
      </c>
      <c r="G42" s="40">
        <v>385</v>
      </c>
      <c r="H42" s="88">
        <v>0.2</v>
      </c>
      <c r="I42" s="93"/>
      <c r="J42" s="34">
        <f t="shared" si="7"/>
        <v>0</v>
      </c>
      <c r="K42" s="30"/>
      <c r="L42" s="22"/>
      <c r="M42" s="22"/>
      <c r="N42" s="22"/>
      <c r="O42" s="22"/>
    </row>
    <row r="43" spans="1:15" x14ac:dyDescent="0.35">
      <c r="A43" s="74" t="s">
        <v>43</v>
      </c>
      <c r="B43" s="67" t="s">
        <v>44</v>
      </c>
      <c r="C43" s="11">
        <v>0</v>
      </c>
      <c r="D43" s="67" t="s">
        <v>39</v>
      </c>
      <c r="E43" s="12">
        <v>0</v>
      </c>
      <c r="F43" s="79">
        <f t="shared" si="1"/>
        <v>0</v>
      </c>
      <c r="G43" s="40">
        <v>180</v>
      </c>
      <c r="H43" s="88">
        <v>0.1</v>
      </c>
      <c r="I43" s="93">
        <v>0.16</v>
      </c>
      <c r="J43" s="34">
        <f t="shared" si="7"/>
        <v>0</v>
      </c>
      <c r="K43" s="30"/>
      <c r="L43" s="22"/>
      <c r="M43" s="22"/>
      <c r="N43" s="22"/>
      <c r="O43" s="22"/>
    </row>
    <row r="44" spans="1:15" x14ac:dyDescent="0.35">
      <c r="A44" s="74"/>
      <c r="B44" s="67" t="s">
        <v>61</v>
      </c>
      <c r="C44" s="11">
        <v>0</v>
      </c>
      <c r="D44" s="67" t="s">
        <v>39</v>
      </c>
      <c r="E44" s="12">
        <v>0</v>
      </c>
      <c r="F44" s="79">
        <f t="shared" si="1"/>
        <v>0</v>
      </c>
      <c r="G44" s="40">
        <v>450</v>
      </c>
      <c r="H44" s="88">
        <v>0.1</v>
      </c>
      <c r="I44" s="93"/>
      <c r="J44" s="34">
        <f t="shared" si="7"/>
        <v>0</v>
      </c>
      <c r="K44" s="30"/>
      <c r="L44" s="22"/>
      <c r="M44" s="22"/>
      <c r="N44" s="22"/>
      <c r="O44" s="22"/>
    </row>
    <row r="45" spans="1:15" x14ac:dyDescent="0.35">
      <c r="A45" s="74"/>
      <c r="B45" s="67" t="s">
        <v>62</v>
      </c>
      <c r="C45" s="11">
        <v>0</v>
      </c>
      <c r="D45" s="67" t="s">
        <v>39</v>
      </c>
      <c r="E45" s="12">
        <v>0</v>
      </c>
      <c r="F45" s="79">
        <f t="shared" si="1"/>
        <v>0</v>
      </c>
      <c r="G45" s="40">
        <v>650</v>
      </c>
      <c r="H45" s="88">
        <v>0.1</v>
      </c>
      <c r="I45" s="93"/>
      <c r="J45" s="34">
        <f t="shared" si="7"/>
        <v>0</v>
      </c>
      <c r="K45" s="30"/>
      <c r="L45" s="22"/>
      <c r="M45" s="22"/>
      <c r="N45" s="22"/>
      <c r="O45" s="22"/>
    </row>
    <row r="46" spans="1:15" ht="15" thickBot="1" x14ac:dyDescent="0.4">
      <c r="A46" s="63"/>
      <c r="B46" s="70" t="s">
        <v>63</v>
      </c>
      <c r="C46" s="14">
        <v>0</v>
      </c>
      <c r="D46" s="70" t="s">
        <v>39</v>
      </c>
      <c r="E46" s="15">
        <v>0</v>
      </c>
      <c r="F46" s="80">
        <f t="shared" si="1"/>
        <v>0</v>
      </c>
      <c r="G46" s="44">
        <v>550</v>
      </c>
      <c r="H46" s="92">
        <v>0.15</v>
      </c>
      <c r="I46" s="98"/>
      <c r="J46" s="38">
        <f t="shared" si="7"/>
        <v>0</v>
      </c>
      <c r="K46" s="30"/>
      <c r="L46" s="23"/>
      <c r="M46" s="23"/>
      <c r="N46" s="23"/>
      <c r="O46" s="23"/>
    </row>
    <row r="47" spans="1:15" ht="19" thickBot="1" x14ac:dyDescent="0.4">
      <c r="E47" s="1"/>
      <c r="F47" s="46"/>
      <c r="G47" s="47"/>
      <c r="H47" s="48"/>
      <c r="I47" s="49" t="s">
        <v>42</v>
      </c>
      <c r="J47" s="50">
        <f>SUM(J4:J46)</f>
        <v>0</v>
      </c>
      <c r="K47" s="32"/>
    </row>
    <row r="48" spans="1:15" ht="15" thickBot="1" x14ac:dyDescent="0.4"/>
    <row r="49" spans="2:15" ht="44" thickBot="1" x14ac:dyDescent="0.4">
      <c r="B49" s="104" t="s">
        <v>26</v>
      </c>
      <c r="C49" s="105" t="s">
        <v>5</v>
      </c>
      <c r="D49" s="104"/>
      <c r="E49" s="105" t="s">
        <v>4</v>
      </c>
      <c r="F49" s="106" t="s">
        <v>1</v>
      </c>
      <c r="L49" s="107" t="s">
        <v>27</v>
      </c>
      <c r="M49" s="107"/>
      <c r="N49" s="107"/>
      <c r="O49" s="107"/>
    </row>
    <row r="50" spans="2:15" x14ac:dyDescent="0.35">
      <c r="B50" s="65" t="s">
        <v>19</v>
      </c>
      <c r="C50" s="16">
        <v>0</v>
      </c>
      <c r="D50" s="65"/>
      <c r="E50" s="17">
        <v>0</v>
      </c>
      <c r="F50" s="52">
        <f t="shared" ref="F50:F54" si="8">C50-(C50*E50)</f>
        <v>0</v>
      </c>
      <c r="L50" s="22"/>
      <c r="M50" s="22"/>
      <c r="N50" s="22"/>
      <c r="O50" s="22"/>
    </row>
    <row r="51" spans="2:15" x14ac:dyDescent="0.35">
      <c r="B51" s="67" t="s">
        <v>25</v>
      </c>
      <c r="C51" s="11">
        <v>0</v>
      </c>
      <c r="D51" s="67"/>
      <c r="E51" s="12">
        <v>0</v>
      </c>
      <c r="F51" s="53">
        <f t="shared" si="8"/>
        <v>0</v>
      </c>
      <c r="L51" s="22"/>
      <c r="M51" s="22"/>
      <c r="N51" s="22"/>
      <c r="O51" s="22"/>
    </row>
    <row r="52" spans="2:15" x14ac:dyDescent="0.35">
      <c r="B52" s="67" t="s">
        <v>20</v>
      </c>
      <c r="C52" s="11">
        <v>0</v>
      </c>
      <c r="D52" s="67"/>
      <c r="E52" s="12">
        <v>0</v>
      </c>
      <c r="F52" s="53">
        <f t="shared" ref="F52:F53" si="9">C52-(C52*E52)</f>
        <v>0</v>
      </c>
      <c r="L52" s="22"/>
      <c r="M52" s="22"/>
      <c r="N52" s="22"/>
      <c r="O52" s="22"/>
    </row>
    <row r="53" spans="2:15" x14ac:dyDescent="0.35">
      <c r="B53" s="67" t="s">
        <v>21</v>
      </c>
      <c r="C53" s="11">
        <v>0</v>
      </c>
      <c r="D53" s="67"/>
      <c r="E53" s="12">
        <v>0</v>
      </c>
      <c r="F53" s="53">
        <f t="shared" si="9"/>
        <v>0</v>
      </c>
      <c r="L53" s="22"/>
      <c r="M53" s="22"/>
      <c r="N53" s="22"/>
      <c r="O53" s="22"/>
    </row>
    <row r="54" spans="2:15" ht="15" thickBot="1" x14ac:dyDescent="0.4">
      <c r="B54" s="70" t="s">
        <v>75</v>
      </c>
      <c r="C54" s="14">
        <v>0</v>
      </c>
      <c r="D54" s="70" t="s">
        <v>39</v>
      </c>
      <c r="E54" s="15">
        <v>0</v>
      </c>
      <c r="F54" s="54">
        <f t="shared" si="8"/>
        <v>0</v>
      </c>
      <c r="L54" s="23"/>
      <c r="M54" s="23"/>
      <c r="N54" s="23"/>
      <c r="O54" s="23"/>
    </row>
    <row r="55" spans="2:15" ht="15" hidden="1" thickBot="1" x14ac:dyDescent="0.4">
      <c r="E55" s="19"/>
      <c r="F55" s="20"/>
    </row>
  </sheetData>
  <sheetProtection selectLockedCells="1"/>
  <conditionalFormatting sqref="F10:F11 F26:F46 F18:F21">
    <cfRule type="cellIs" dxfId="11" priority="12" operator="equal">
      <formula>"te hoog bedrag"</formula>
    </cfRule>
  </conditionalFormatting>
  <conditionalFormatting sqref="F22:F23">
    <cfRule type="cellIs" dxfId="10" priority="11" operator="equal">
      <formula>"te hoog bedrag"</formula>
    </cfRule>
  </conditionalFormatting>
  <conditionalFormatting sqref="F25">
    <cfRule type="cellIs" dxfId="9" priority="10" operator="equal">
      <formula>"te hoog bedrag"</formula>
    </cfRule>
  </conditionalFormatting>
  <conditionalFormatting sqref="F24">
    <cfRule type="cellIs" dxfId="8" priority="9" operator="equal">
      <formula>"te hoog bedrag"</formula>
    </cfRule>
  </conditionalFormatting>
  <conditionalFormatting sqref="F12:F13">
    <cfRule type="cellIs" dxfId="7" priority="8" operator="equal">
      <formula>"te hoog bedrag"</formula>
    </cfRule>
  </conditionalFormatting>
  <conditionalFormatting sqref="F14:F15">
    <cfRule type="cellIs" dxfId="6" priority="7" operator="equal">
      <formula>"te hoog bedrag"</formula>
    </cfRule>
  </conditionalFormatting>
  <conditionalFormatting sqref="F17">
    <cfRule type="cellIs" dxfId="5" priority="6" operator="equal">
      <formula>"te hoog bedrag"</formula>
    </cfRule>
  </conditionalFormatting>
  <conditionalFormatting sqref="F16">
    <cfRule type="cellIs" dxfId="4" priority="5" operator="equal">
      <formula>"te hoog bedrag"</formula>
    </cfRule>
  </conditionalFormatting>
  <conditionalFormatting sqref="F4:F5">
    <cfRule type="cellIs" dxfId="3" priority="4" operator="equal">
      <formula>"te hoog bedrag"</formula>
    </cfRule>
  </conditionalFormatting>
  <conditionalFormatting sqref="F6:F7">
    <cfRule type="cellIs" dxfId="2" priority="3" operator="equal">
      <formula>"te hoog bedrag"</formula>
    </cfRule>
  </conditionalFormatting>
  <conditionalFormatting sqref="F9">
    <cfRule type="cellIs" dxfId="1" priority="2" operator="equal">
      <formula>"te hoog bedrag"</formula>
    </cfRule>
  </conditionalFormatting>
  <conditionalFormatting sqref="F8">
    <cfRule type="cellIs" dxfId="0" priority="1" operator="equal">
      <formula>"te hoog bedrag"</formula>
    </cfRule>
  </conditionalFormatting>
  <dataValidations count="2">
    <dataValidation type="custom" allowBlank="1" showInputMessage="1" showErrorMessage="1" sqref="F4" xr:uid="{EE253989-7A47-4227-ABD6-D2ED43F8A3DB}">
      <formula1>ISTEXT(C2)</formula1>
    </dataValidation>
    <dataValidation type="custom" errorStyle="warning" allowBlank="1" showInputMessage="1" showErrorMessage="1" error="FOUT" prompt="Fouitje bedlsnsk" sqref="C4" xr:uid="{1DE8F1CA-561C-42DA-B6C6-46627073AE68}">
      <formula1>ISTEXT(C2)</formula1>
    </dataValidation>
  </dataValidations>
  <hyperlinks>
    <hyperlink ref="A1" location="Toelichting!A1" display="Terug naar tabblad toelichting" xr:uid="{743E1046-975A-4C4B-9BE7-8F9D17533991}"/>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2" ma:contentTypeDescription="Een nieuw document maken." ma:contentTypeScope="" ma:versionID="d1eee38ba68dec56de1cdb91f3958528">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73f349740a9e0c03b984bc0924048f5b"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E54291-9ED5-4705-BB53-F63CDD31A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f8e0e575-8568-4af1-85ef-794ef5b1c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DC0FA4-518A-4E78-B632-31DEE0DD9448}">
  <ds:schemaRefs>
    <ds:schemaRef ds:uri="http://schemas.microsoft.com/sharepoint/v3/contenttype/forms"/>
  </ds:schemaRefs>
</ds:datastoreItem>
</file>

<file path=customXml/itemProps3.xml><?xml version="1.0" encoding="utf-8"?>
<ds:datastoreItem xmlns:ds="http://schemas.openxmlformats.org/officeDocument/2006/customXml" ds:itemID="{DA802B8A-9165-4928-BABB-D7635AF58EF9}">
  <ds:schemaRefs>
    <ds:schemaRef ds:uri="http://schemas.microsoft.com/office/2006/metadata/properties"/>
    <ds:schemaRef ds:uri="http://purl.org/dc/terms/"/>
    <ds:schemaRef ds:uri="http://schemas.microsoft.com/office/2006/documentManagement/types"/>
    <ds:schemaRef ds:uri="ae586e2e-e207-45a9-a8a8-8ad30477958d"/>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Prijsopgave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Chris Sanderman</cp:lastModifiedBy>
  <cp:lastPrinted>2014-04-03T09:08:30Z</cp:lastPrinted>
  <dcterms:created xsi:type="dcterms:W3CDTF">2014-04-03T07:28:08Z</dcterms:created>
  <dcterms:modified xsi:type="dcterms:W3CDTF">2021-09-17T08:36:24Z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ies>
</file>