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tables/table3.xml" ContentType="application/vnd.openxmlformats-officedocument.spreadsheetml.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OVERIG\Aanbestedingen Beheer en Onderhoud\Aanbestedingen\2020 Aanbesteding Energie\01. Aanbestedingsdocumenten\"/>
    </mc:Choice>
  </mc:AlternateContent>
  <workbookProtection workbookAlgorithmName="SHA-512" workbookHashValue="ntBxACJ+Lro7cBd1NfaiH4d26ZPEV1g5PuYhjA9kfNKlZXBZ0JxDMyoK9j/T+pK4WH5uOPLpfUSpgglV8IyuCQ==" workbookSaltValue="Mh/AZK//YAYGpAk4wTFFmA==" workbookSpinCount="100000" lockStructure="1"/>
  <bookViews>
    <workbookView xWindow="0" yWindow="0" windowWidth="28800" windowHeight="12300" activeTab="5"/>
  </bookViews>
  <sheets>
    <sheet name="Samenvatting" sheetId="3" r:id="rId1"/>
    <sheet name="Teruglevering" sheetId="11" r:id="rId2"/>
    <sheet name="Elektra" sheetId="1" r:id="rId3"/>
    <sheet name="Gas" sheetId="2" r:id="rId4"/>
    <sheet name="Verbruik per groep" sheetId="9" r:id="rId5"/>
    <sheet name="Gasverbruik per gemeente" sheetId="10" r:id="rId6"/>
  </sheets>
  <definedNames>
    <definedName name="_xlnm._FilterDatabase" localSheetId="2" hidden="1">Elektra!$A$4:$P$482</definedName>
    <definedName name="_xlnm._FilterDatabase" localSheetId="0" hidden="1">Samenvatting!$A$6:$H$9</definedName>
    <definedName name="_xlnm._FilterDatabase" localSheetId="4" hidden="1">'Verbruik per groep'!$F$4:$I$4</definedName>
  </definedNames>
  <calcPr calcId="162913"/>
  <pivotCaches>
    <pivotCache cacheId="0" r:id="rId7"/>
    <pivotCache cacheId="1"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7" i="9" l="1"/>
  <c r="D27" i="9"/>
  <c r="C18" i="11" l="1"/>
  <c r="H56" i="2" l="1"/>
  <c r="I483" i="1"/>
  <c r="G22" i="9" l="1"/>
  <c r="H22" i="9"/>
  <c r="D44" i="9" l="1"/>
  <c r="D49" i="9"/>
  <c r="P381" i="1"/>
  <c r="P414" i="1"/>
  <c r="P186" i="1"/>
  <c r="P172" i="1"/>
  <c r="P113" i="1"/>
  <c r="P61" i="1"/>
  <c r="P388" i="1"/>
  <c r="P34" i="1"/>
  <c r="P246" i="1"/>
  <c r="P33" i="1"/>
  <c r="P280" i="1"/>
  <c r="P197" i="1"/>
  <c r="P403" i="1"/>
  <c r="P400" i="1"/>
  <c r="P401" i="1"/>
  <c r="P180" i="1"/>
  <c r="P421" i="1"/>
  <c r="P41" i="1"/>
  <c r="P105" i="1"/>
  <c r="P170" i="1"/>
  <c r="P201" i="1"/>
  <c r="P107" i="1"/>
  <c r="P396" i="1"/>
  <c r="P196" i="1"/>
  <c r="P129" i="1"/>
  <c r="P207" i="1"/>
  <c r="P119" i="1"/>
  <c r="P127" i="1"/>
  <c r="P389" i="1"/>
  <c r="P380" i="1"/>
  <c r="P176" i="1"/>
  <c r="P39" i="1"/>
  <c r="P275" i="1"/>
  <c r="P429" i="1"/>
  <c r="P273" i="1"/>
  <c r="P139" i="1"/>
  <c r="P210" i="1"/>
  <c r="P464" i="1"/>
  <c r="P416" i="1"/>
  <c r="P341" i="1"/>
  <c r="P242" i="1"/>
  <c r="P336" i="1"/>
  <c r="P125" i="1"/>
  <c r="P30" i="1"/>
  <c r="P174" i="1"/>
  <c r="P361" i="1"/>
  <c r="P121" i="1"/>
  <c r="P206" i="1"/>
  <c r="P278" i="1"/>
  <c r="P234" i="1"/>
  <c r="P382" i="1"/>
  <c r="P364" i="1"/>
  <c r="P194" i="1"/>
  <c r="P149" i="1"/>
  <c r="P279" i="1"/>
  <c r="P302" i="1"/>
  <c r="P132" i="1"/>
  <c r="P42" i="1"/>
  <c r="P73" i="1"/>
  <c r="P272" i="1"/>
  <c r="P40" i="1"/>
  <c r="P249" i="1"/>
  <c r="P230" i="1"/>
  <c r="P128" i="1"/>
  <c r="P274" i="1"/>
  <c r="P363" i="1"/>
  <c r="P458" i="1"/>
  <c r="P208" i="1"/>
  <c r="P425" i="1"/>
  <c r="P281" i="1"/>
  <c r="P152" i="1"/>
  <c r="P126" i="1"/>
  <c r="P19" i="1"/>
  <c r="P159" i="1"/>
  <c r="P390" i="1"/>
  <c r="P379" i="1"/>
  <c r="P417" i="1"/>
  <c r="P133" i="1"/>
  <c r="P243" i="1"/>
  <c r="P283" i="1"/>
  <c r="P167" i="1"/>
  <c r="P20" i="1"/>
  <c r="P240" i="1"/>
  <c r="P131" i="1"/>
  <c r="P360" i="1"/>
  <c r="P248" i="1"/>
  <c r="P36" i="1"/>
  <c r="P415" i="1"/>
  <c r="P282" i="1"/>
  <c r="P481" i="1"/>
  <c r="P362" i="1"/>
  <c r="P46" i="1"/>
  <c r="P130" i="1"/>
  <c r="P232" i="1"/>
  <c r="P319" i="1"/>
  <c r="P370" i="1"/>
  <c r="P314" i="1"/>
  <c r="P277" i="1"/>
  <c r="P231" i="1"/>
  <c r="P90" i="1"/>
  <c r="P38" i="1"/>
  <c r="P342" i="1"/>
  <c r="P37" i="1"/>
  <c r="P241" i="1"/>
  <c r="P391" i="1"/>
  <c r="P148" i="1"/>
  <c r="P250" i="1"/>
  <c r="P371" i="1"/>
  <c r="P209" i="1"/>
  <c r="P104" i="1"/>
  <c r="P173" i="1"/>
  <c r="P385" i="1"/>
  <c r="P21" i="1"/>
  <c r="P322" i="1"/>
  <c r="P402" i="1"/>
  <c r="P251" i="1"/>
  <c r="P171" i="1"/>
  <c r="P44" i="1"/>
  <c r="P316" i="1"/>
  <c r="P213" i="1"/>
  <c r="P53" i="1"/>
  <c r="P43" i="1"/>
  <c r="P300" i="1"/>
  <c r="P384" i="1"/>
  <c r="P87" i="1"/>
  <c r="P35" i="1"/>
  <c r="P91" i="1"/>
  <c r="P45" i="1"/>
  <c r="P106" i="1"/>
  <c r="P369" i="1"/>
  <c r="P299" i="1"/>
  <c r="P193" i="1"/>
  <c r="P373" i="1"/>
  <c r="P313" i="1"/>
  <c r="P254" i="1"/>
  <c r="P335" i="1"/>
  <c r="P228" i="1"/>
  <c r="P424" i="1"/>
  <c r="P110" i="1"/>
  <c r="P103" i="1"/>
  <c r="P111" i="1"/>
  <c r="P64" i="1"/>
  <c r="P63" i="1"/>
  <c r="P160" i="1"/>
  <c r="P359" i="1"/>
  <c r="P205" i="1"/>
  <c r="P93" i="1"/>
  <c r="P96" i="1"/>
  <c r="P182" i="1"/>
  <c r="P6" i="1"/>
  <c r="P77" i="1"/>
  <c r="P9" i="1"/>
  <c r="P310" i="1"/>
  <c r="P345" i="1"/>
  <c r="P83" i="1"/>
  <c r="P97" i="1"/>
  <c r="P112" i="1"/>
  <c r="P68" i="1"/>
  <c r="P8" i="1"/>
  <c r="P12" i="1"/>
  <c r="P372" i="1"/>
  <c r="P447" i="1"/>
  <c r="P203" i="1"/>
  <c r="P204" i="1"/>
  <c r="P411" i="1"/>
  <c r="P31" i="1"/>
  <c r="P227" i="1"/>
  <c r="P154" i="1"/>
  <c r="P343" i="1"/>
  <c r="P166" i="1"/>
  <c r="P477" i="1"/>
  <c r="P66" i="1"/>
  <c r="P378" i="1"/>
  <c r="P135" i="1"/>
  <c r="P258" i="1"/>
  <c r="P50" i="1"/>
  <c r="P267" i="1"/>
  <c r="P252" i="1"/>
  <c r="P18" i="1"/>
  <c r="P301" i="1"/>
  <c r="P260" i="1"/>
  <c r="P229" i="1"/>
  <c r="P178" i="1"/>
  <c r="P165" i="1"/>
  <c r="P79" i="1"/>
  <c r="P118" i="1"/>
  <c r="P340" i="1"/>
  <c r="P98" i="1"/>
  <c r="P268" i="1"/>
  <c r="P418" i="1"/>
  <c r="P225" i="1"/>
  <c r="P108" i="1"/>
  <c r="P51" i="1"/>
  <c r="P318" i="1"/>
  <c r="P62" i="1"/>
  <c r="P74" i="1"/>
  <c r="P226" i="1"/>
  <c r="P270" i="1"/>
  <c r="P344" i="1"/>
  <c r="P78" i="1"/>
  <c r="P405" i="1"/>
  <c r="P140" i="1"/>
  <c r="P17" i="1"/>
  <c r="P253" i="1"/>
  <c r="P164" i="1"/>
  <c r="P221" i="1"/>
  <c r="P101" i="1"/>
  <c r="P271" i="1"/>
  <c r="P48" i="1"/>
  <c r="P404" i="1"/>
  <c r="P134" i="1"/>
  <c r="P426" i="1"/>
  <c r="P430" i="1"/>
  <c r="P256" i="1"/>
  <c r="P120" i="1"/>
  <c r="P22" i="1"/>
  <c r="P374" i="1"/>
  <c r="P294" i="1"/>
  <c r="P293" i="1"/>
  <c r="P145" i="1"/>
  <c r="P438" i="1"/>
  <c r="P347" i="1"/>
  <c r="P408" i="1"/>
  <c r="P29" i="1"/>
  <c r="P255" i="1"/>
  <c r="P188" i="1"/>
  <c r="P475" i="1"/>
  <c r="P233" i="1"/>
  <c r="P406" i="1"/>
  <c r="P454" i="1"/>
  <c r="P286" i="1"/>
  <c r="P476" i="1"/>
  <c r="P109" i="1"/>
  <c r="P14" i="1"/>
  <c r="P212" i="1"/>
  <c r="P82" i="1"/>
  <c r="P142" i="1"/>
  <c r="P346" i="1"/>
  <c r="P448" i="1"/>
  <c r="P413" i="1"/>
  <c r="P449" i="1"/>
  <c r="P92" i="1"/>
  <c r="P220" i="1"/>
  <c r="P202" i="1"/>
  <c r="P422" i="1"/>
  <c r="P7" i="1"/>
  <c r="P16" i="1"/>
  <c r="P27" i="1"/>
  <c r="P247" i="1"/>
  <c r="P24" i="1"/>
  <c r="P143" i="1"/>
  <c r="P292" i="1"/>
  <c r="P427" i="1"/>
  <c r="P49" i="1"/>
  <c r="P290" i="1"/>
  <c r="P15" i="1"/>
  <c r="P377" i="1"/>
  <c r="P297" i="1"/>
  <c r="P54" i="1"/>
  <c r="P409" i="1"/>
  <c r="P116" i="1"/>
  <c r="P455" i="1"/>
  <c r="P94" i="1"/>
  <c r="P84" i="1"/>
  <c r="P10" i="1"/>
  <c r="P13" i="1"/>
  <c r="P298" i="1"/>
  <c r="P445" i="1"/>
  <c r="P168" i="1"/>
  <c r="P141" i="1"/>
  <c r="P26" i="1"/>
  <c r="P216" i="1"/>
  <c r="P23" i="1"/>
  <c r="P446" i="1"/>
  <c r="P407" i="1"/>
  <c r="P150" i="1"/>
  <c r="P263" i="1"/>
  <c r="P269" i="1"/>
  <c r="P114" i="1"/>
  <c r="P395" i="1"/>
  <c r="P440" i="1"/>
  <c r="P124" i="1"/>
  <c r="P67" i="1"/>
  <c r="P65" i="1"/>
  <c r="P155" i="1"/>
  <c r="P285" i="1"/>
  <c r="P420" i="1"/>
  <c r="P32" i="1"/>
  <c r="P339" i="1"/>
  <c r="P394" i="1"/>
  <c r="P468" i="1"/>
  <c r="P156" i="1"/>
  <c r="P441" i="1"/>
  <c r="P52" i="1"/>
  <c r="P474" i="1"/>
  <c r="P265" i="1"/>
  <c r="P169" i="1"/>
  <c r="P222" i="1"/>
  <c r="P266" i="1"/>
  <c r="P462" i="1"/>
  <c r="P289" i="1"/>
  <c r="P410" i="1"/>
  <c r="P444" i="1"/>
  <c r="P472" i="1"/>
  <c r="P59" i="1"/>
  <c r="P215" i="1"/>
  <c r="P439" i="1"/>
  <c r="P465" i="1"/>
  <c r="P348" i="1"/>
  <c r="P338" i="1"/>
  <c r="P479" i="1"/>
  <c r="P436" i="1"/>
  <c r="P153" i="1"/>
  <c r="P144" i="1"/>
  <c r="P137" i="1"/>
  <c r="P337" i="1"/>
  <c r="P262" i="1"/>
  <c r="P264" i="1"/>
  <c r="P214" i="1"/>
  <c r="P123" i="1"/>
  <c r="P257" i="1"/>
  <c r="P443" i="1"/>
  <c r="P5" i="1"/>
  <c r="P473" i="1"/>
  <c r="P95" i="1"/>
  <c r="P28" i="1"/>
  <c r="P11" i="1"/>
  <c r="P383" i="1"/>
  <c r="P288" i="1"/>
  <c r="P471" i="1"/>
  <c r="P442" i="1"/>
  <c r="P117" i="1"/>
  <c r="P393" i="1"/>
  <c r="P470" i="1"/>
  <c r="P75" i="1"/>
  <c r="P480" i="1"/>
  <c r="P412" i="1"/>
  <c r="P147" i="1"/>
  <c r="P482" i="1"/>
  <c r="P259" i="1"/>
  <c r="P80" i="1"/>
  <c r="P115" i="1"/>
  <c r="P291" i="1"/>
  <c r="P223" i="1"/>
  <c r="P437" i="1"/>
  <c r="P392" i="1"/>
  <c r="P478" i="1"/>
  <c r="P469" i="1"/>
  <c r="P25" i="1"/>
  <c r="P102" i="1"/>
  <c r="P376" i="1"/>
  <c r="P55" i="1"/>
  <c r="P161" i="1"/>
  <c r="P387" i="1"/>
  <c r="P397" i="1"/>
  <c r="P86" i="1"/>
  <c r="P99" i="1"/>
  <c r="P315" i="1"/>
  <c r="P312" i="1"/>
  <c r="P217" i="1"/>
  <c r="P238" i="1"/>
  <c r="P452" i="1"/>
  <c r="P195" i="1"/>
  <c r="P311" i="1"/>
  <c r="P303" i="1"/>
  <c r="P237" i="1"/>
  <c r="P295" i="1"/>
  <c r="P236" i="1"/>
  <c r="P450" i="1"/>
  <c r="P88" i="1"/>
  <c r="P423" i="1"/>
  <c r="P218" i="1"/>
  <c r="P183" i="1"/>
  <c r="P219" i="1"/>
  <c r="P296" i="1"/>
  <c r="P317" i="1"/>
  <c r="P177" i="1"/>
  <c r="P276" i="1"/>
  <c r="P184" i="1"/>
  <c r="P466" i="1"/>
  <c r="P89" i="1"/>
  <c r="P334" i="1"/>
  <c r="P71" i="1"/>
  <c r="P435" i="1"/>
  <c r="P368" i="1"/>
  <c r="P76" i="1"/>
  <c r="P467" i="1"/>
  <c r="P375" i="1"/>
  <c r="P451" i="1"/>
  <c r="P327" i="1"/>
  <c r="P331" i="1"/>
  <c r="P453" i="1"/>
  <c r="P433" i="1"/>
  <c r="P352" i="1"/>
  <c r="P179" i="1"/>
  <c r="P190" i="1"/>
  <c r="P100" i="1"/>
  <c r="P305" i="1"/>
  <c r="P351" i="1"/>
  <c r="P47" i="1"/>
  <c r="P459" i="1"/>
  <c r="P323" i="1"/>
  <c r="P308" i="1"/>
  <c r="P224" i="1"/>
  <c r="P200" i="1"/>
  <c r="P432" i="1"/>
  <c r="P353" i="1"/>
  <c r="P199" i="1"/>
  <c r="P460" i="1"/>
  <c r="P428" i="1"/>
  <c r="P261" i="1"/>
  <c r="P185" i="1"/>
  <c r="P461" i="1"/>
  <c r="P350" i="1"/>
  <c r="P309" i="1"/>
  <c r="P431" i="1"/>
  <c r="P356" i="1"/>
  <c r="P463" i="1"/>
  <c r="P398" i="1"/>
  <c r="P57" i="1"/>
  <c r="P456" i="1"/>
  <c r="P328" i="1"/>
  <c r="P151" i="1"/>
  <c r="P357" i="1"/>
  <c r="P329" i="1"/>
  <c r="P358" i="1"/>
  <c r="P70" i="1"/>
  <c r="P326" i="1"/>
  <c r="P81" i="1"/>
  <c r="P399" i="1"/>
  <c r="P211" i="1"/>
  <c r="P239" i="1"/>
  <c r="P181" i="1"/>
  <c r="P284" i="1"/>
  <c r="P85" i="1"/>
  <c r="P136" i="1"/>
  <c r="P333" i="1"/>
  <c r="P355" i="1"/>
  <c r="P386" i="1"/>
  <c r="P146" i="1"/>
  <c r="P56" i="1"/>
  <c r="P244" i="1"/>
  <c r="P58" i="1"/>
  <c r="P198" i="1"/>
  <c r="P307" i="1"/>
  <c r="P162" i="1"/>
  <c r="P175" i="1"/>
  <c r="P419" i="1"/>
  <c r="P69" i="1"/>
  <c r="P189" i="1"/>
  <c r="P187" i="1"/>
  <c r="P332" i="1"/>
  <c r="P330" i="1"/>
  <c r="P366" i="1"/>
  <c r="P434" i="1"/>
  <c r="P306" i="1"/>
  <c r="P320" i="1"/>
  <c r="P138" i="1"/>
  <c r="P72" i="1"/>
  <c r="P324" i="1"/>
  <c r="P367" i="1"/>
  <c r="P158" i="1"/>
  <c r="P122" i="1"/>
  <c r="P365" i="1"/>
  <c r="P245" i="1"/>
  <c r="P457" i="1"/>
  <c r="P321" i="1"/>
  <c r="P304" i="1"/>
  <c r="P325" i="1"/>
  <c r="P191" i="1"/>
  <c r="P60" i="1"/>
  <c r="P235" i="1"/>
  <c r="P349" i="1"/>
  <c r="P354" i="1"/>
  <c r="P287" i="1"/>
  <c r="P157" i="1"/>
  <c r="P192" i="1"/>
  <c r="P163" i="1"/>
  <c r="M381" i="1"/>
  <c r="M414" i="1"/>
  <c r="M186" i="1"/>
  <c r="M172" i="1"/>
  <c r="M113" i="1"/>
  <c r="M61" i="1"/>
  <c r="M388" i="1"/>
  <c r="M34" i="1"/>
  <c r="M246" i="1"/>
  <c r="M33" i="1"/>
  <c r="M280" i="1"/>
  <c r="M197" i="1"/>
  <c r="M403" i="1"/>
  <c r="M400" i="1"/>
  <c r="M401" i="1"/>
  <c r="M180" i="1"/>
  <c r="M421" i="1"/>
  <c r="M41" i="1"/>
  <c r="M105" i="1"/>
  <c r="M170" i="1"/>
  <c r="M201" i="1"/>
  <c r="M107" i="1"/>
  <c r="M396" i="1"/>
  <c r="M196" i="1"/>
  <c r="M129" i="1"/>
  <c r="M207" i="1"/>
  <c r="M119" i="1"/>
  <c r="M127" i="1"/>
  <c r="M389" i="1"/>
  <c r="M380" i="1"/>
  <c r="M176" i="1"/>
  <c r="M39" i="1"/>
  <c r="M275" i="1"/>
  <c r="M429" i="1"/>
  <c r="M273" i="1"/>
  <c r="M139" i="1"/>
  <c r="M210" i="1"/>
  <c r="M464" i="1"/>
  <c r="M416" i="1"/>
  <c r="M341" i="1"/>
  <c r="M242" i="1"/>
  <c r="M336" i="1"/>
  <c r="M125" i="1"/>
  <c r="M30" i="1"/>
  <c r="M174" i="1"/>
  <c r="M361" i="1"/>
  <c r="M121" i="1"/>
  <c r="M206" i="1"/>
  <c r="M278" i="1"/>
  <c r="M234" i="1"/>
  <c r="M382" i="1"/>
  <c r="M364" i="1"/>
  <c r="M194" i="1"/>
  <c r="M149" i="1"/>
  <c r="M279" i="1"/>
  <c r="M302" i="1"/>
  <c r="M132" i="1"/>
  <c r="M42" i="1"/>
  <c r="M73" i="1"/>
  <c r="M272" i="1"/>
  <c r="M40" i="1"/>
  <c r="M249" i="1"/>
  <c r="M230" i="1"/>
  <c r="M128" i="1"/>
  <c r="M274" i="1"/>
  <c r="M363" i="1"/>
  <c r="M458" i="1"/>
  <c r="M208" i="1"/>
  <c r="M425" i="1"/>
  <c r="M281" i="1"/>
  <c r="M152" i="1"/>
  <c r="M126" i="1"/>
  <c r="M19" i="1"/>
  <c r="M159" i="1"/>
  <c r="M390" i="1"/>
  <c r="M379" i="1"/>
  <c r="M417" i="1"/>
  <c r="M133" i="1"/>
  <c r="M243" i="1"/>
  <c r="M283" i="1"/>
  <c r="M167" i="1"/>
  <c r="M20" i="1"/>
  <c r="M240" i="1"/>
  <c r="M131" i="1"/>
  <c r="M360" i="1"/>
  <c r="M248" i="1"/>
  <c r="M36" i="1"/>
  <c r="M415" i="1"/>
  <c r="M282" i="1"/>
  <c r="M481" i="1"/>
  <c r="M362" i="1"/>
  <c r="M46" i="1"/>
  <c r="M130" i="1"/>
  <c r="M232" i="1"/>
  <c r="M319" i="1"/>
  <c r="M370" i="1"/>
  <c r="M314" i="1"/>
  <c r="M277" i="1"/>
  <c r="M231" i="1"/>
  <c r="M90" i="1"/>
  <c r="M38" i="1"/>
  <c r="M342" i="1"/>
  <c r="M37" i="1"/>
  <c r="M241" i="1"/>
  <c r="M391" i="1"/>
  <c r="M148" i="1"/>
  <c r="M250" i="1"/>
  <c r="M371" i="1"/>
  <c r="M209" i="1"/>
  <c r="M104" i="1"/>
  <c r="M173" i="1"/>
  <c r="M385" i="1"/>
  <c r="M21" i="1"/>
  <c r="M322" i="1"/>
  <c r="M402" i="1"/>
  <c r="M251" i="1"/>
  <c r="M171" i="1"/>
  <c r="M44" i="1"/>
  <c r="M316" i="1"/>
  <c r="M213" i="1"/>
  <c r="M53" i="1"/>
  <c r="M43" i="1"/>
  <c r="M300" i="1"/>
  <c r="M384" i="1"/>
  <c r="M87" i="1"/>
  <c r="M35" i="1"/>
  <c r="M91" i="1"/>
  <c r="M45" i="1"/>
  <c r="M106" i="1"/>
  <c r="M369" i="1"/>
  <c r="M299" i="1"/>
  <c r="M193" i="1"/>
  <c r="M373" i="1"/>
  <c r="M313" i="1"/>
  <c r="M254" i="1"/>
  <c r="M335" i="1"/>
  <c r="M228" i="1"/>
  <c r="M424" i="1"/>
  <c r="M110" i="1"/>
  <c r="M103" i="1"/>
  <c r="M111" i="1"/>
  <c r="M64" i="1"/>
  <c r="M63" i="1"/>
  <c r="M160" i="1"/>
  <c r="M359" i="1"/>
  <c r="M205" i="1"/>
  <c r="M93" i="1"/>
  <c r="M96" i="1"/>
  <c r="M182" i="1"/>
  <c r="M6" i="1"/>
  <c r="M77" i="1"/>
  <c r="M9" i="1"/>
  <c r="M310" i="1"/>
  <c r="M345" i="1"/>
  <c r="M83" i="1"/>
  <c r="M97" i="1"/>
  <c r="M112" i="1"/>
  <c r="M68" i="1"/>
  <c r="M8" i="1"/>
  <c r="M12" i="1"/>
  <c r="M372" i="1"/>
  <c r="M447" i="1"/>
  <c r="M203" i="1"/>
  <c r="M204" i="1"/>
  <c r="M411" i="1"/>
  <c r="M31" i="1"/>
  <c r="M227" i="1"/>
  <c r="M154" i="1"/>
  <c r="M343" i="1"/>
  <c r="M166" i="1"/>
  <c r="M477" i="1"/>
  <c r="M66" i="1"/>
  <c r="M378" i="1"/>
  <c r="M135" i="1"/>
  <c r="M258" i="1"/>
  <c r="M50" i="1"/>
  <c r="M267" i="1"/>
  <c r="M252" i="1"/>
  <c r="M18" i="1"/>
  <c r="M301" i="1"/>
  <c r="M260" i="1"/>
  <c r="M229" i="1"/>
  <c r="M178" i="1"/>
  <c r="M165" i="1"/>
  <c r="M79" i="1"/>
  <c r="M118" i="1"/>
  <c r="M340" i="1"/>
  <c r="M98" i="1"/>
  <c r="M268" i="1"/>
  <c r="M418" i="1"/>
  <c r="M225" i="1"/>
  <c r="M108" i="1"/>
  <c r="M51" i="1"/>
  <c r="M318" i="1"/>
  <c r="M62" i="1"/>
  <c r="M74" i="1"/>
  <c r="M226" i="1"/>
  <c r="M270" i="1"/>
  <c r="M344" i="1"/>
  <c r="M78" i="1"/>
  <c r="M405" i="1"/>
  <c r="M140" i="1"/>
  <c r="M17" i="1"/>
  <c r="M253" i="1"/>
  <c r="M164" i="1"/>
  <c r="M221" i="1"/>
  <c r="M101" i="1"/>
  <c r="M271" i="1"/>
  <c r="M48" i="1"/>
  <c r="M404" i="1"/>
  <c r="M134" i="1"/>
  <c r="M426" i="1"/>
  <c r="M430" i="1"/>
  <c r="M256" i="1"/>
  <c r="M120" i="1"/>
  <c r="M22" i="1"/>
  <c r="M374" i="1"/>
  <c r="M294" i="1"/>
  <c r="M293" i="1"/>
  <c r="M145" i="1"/>
  <c r="M438" i="1"/>
  <c r="M347" i="1"/>
  <c r="M408" i="1"/>
  <c r="M29" i="1"/>
  <c r="M255" i="1"/>
  <c r="M188" i="1"/>
  <c r="M475" i="1"/>
  <c r="M233" i="1"/>
  <c r="M406" i="1"/>
  <c r="M454" i="1"/>
  <c r="M286" i="1"/>
  <c r="M476" i="1"/>
  <c r="M109" i="1"/>
  <c r="M14" i="1"/>
  <c r="M212" i="1"/>
  <c r="M82" i="1"/>
  <c r="M142" i="1"/>
  <c r="M346" i="1"/>
  <c r="M448" i="1"/>
  <c r="M413" i="1"/>
  <c r="M449" i="1"/>
  <c r="M92" i="1"/>
  <c r="M220" i="1"/>
  <c r="M202" i="1"/>
  <c r="M422" i="1"/>
  <c r="M7" i="1"/>
  <c r="M16" i="1"/>
  <c r="M27" i="1"/>
  <c r="M247" i="1"/>
  <c r="M24" i="1"/>
  <c r="M143" i="1"/>
  <c r="M292" i="1"/>
  <c r="M427" i="1"/>
  <c r="M49" i="1"/>
  <c r="M290" i="1"/>
  <c r="M15" i="1"/>
  <c r="M377" i="1"/>
  <c r="M297" i="1"/>
  <c r="M54" i="1"/>
  <c r="M409" i="1"/>
  <c r="M116" i="1"/>
  <c r="M455" i="1"/>
  <c r="M94" i="1"/>
  <c r="M84" i="1"/>
  <c r="M10" i="1"/>
  <c r="M13" i="1"/>
  <c r="M298" i="1"/>
  <c r="M445" i="1"/>
  <c r="M168" i="1"/>
  <c r="M141" i="1"/>
  <c r="M26" i="1"/>
  <c r="M216" i="1"/>
  <c r="M23" i="1"/>
  <c r="M446" i="1"/>
  <c r="M407" i="1"/>
  <c r="M150" i="1"/>
  <c r="M263" i="1"/>
  <c r="M269" i="1"/>
  <c r="M114" i="1"/>
  <c r="M395" i="1"/>
  <c r="M440" i="1"/>
  <c r="M124" i="1"/>
  <c r="M67" i="1"/>
  <c r="M65" i="1"/>
  <c r="M155" i="1"/>
  <c r="M285" i="1"/>
  <c r="M420" i="1"/>
  <c r="M32" i="1"/>
  <c r="M339" i="1"/>
  <c r="M394" i="1"/>
  <c r="M468" i="1"/>
  <c r="M156" i="1"/>
  <c r="M441" i="1"/>
  <c r="M52" i="1"/>
  <c r="M474" i="1"/>
  <c r="M265" i="1"/>
  <c r="M169" i="1"/>
  <c r="M222" i="1"/>
  <c r="M266" i="1"/>
  <c r="M462" i="1"/>
  <c r="M289" i="1"/>
  <c r="M410" i="1"/>
  <c r="M444" i="1"/>
  <c r="M472" i="1"/>
  <c r="M59" i="1"/>
  <c r="M215" i="1"/>
  <c r="M439" i="1"/>
  <c r="M465" i="1"/>
  <c r="M348" i="1"/>
  <c r="M338" i="1"/>
  <c r="M479" i="1"/>
  <c r="M436" i="1"/>
  <c r="M153" i="1"/>
  <c r="M144" i="1"/>
  <c r="M137" i="1"/>
  <c r="M337" i="1"/>
  <c r="M262" i="1"/>
  <c r="M264" i="1"/>
  <c r="M214" i="1"/>
  <c r="M123" i="1"/>
  <c r="M257" i="1"/>
  <c r="M443" i="1"/>
  <c r="M5" i="1"/>
  <c r="M473" i="1"/>
  <c r="M95" i="1"/>
  <c r="M28" i="1"/>
  <c r="M11" i="1"/>
  <c r="M383" i="1"/>
  <c r="M288" i="1"/>
  <c r="M471" i="1"/>
  <c r="M442" i="1"/>
  <c r="M117" i="1"/>
  <c r="M393" i="1"/>
  <c r="M470" i="1"/>
  <c r="M75" i="1"/>
  <c r="M480" i="1"/>
  <c r="M412" i="1"/>
  <c r="M147" i="1"/>
  <c r="M482" i="1"/>
  <c r="M259" i="1"/>
  <c r="M80" i="1"/>
  <c r="M115" i="1"/>
  <c r="M291" i="1"/>
  <c r="M223" i="1"/>
  <c r="M437" i="1"/>
  <c r="M392" i="1"/>
  <c r="M478" i="1"/>
  <c r="M469" i="1"/>
  <c r="M25" i="1"/>
  <c r="M102" i="1"/>
  <c r="M376" i="1"/>
  <c r="M55" i="1"/>
  <c r="M161" i="1"/>
  <c r="M387" i="1"/>
  <c r="M397" i="1"/>
  <c r="M86" i="1"/>
  <c r="M99" i="1"/>
  <c r="M315" i="1"/>
  <c r="M312" i="1"/>
  <c r="M217" i="1"/>
  <c r="M238" i="1"/>
  <c r="M452" i="1"/>
  <c r="M195" i="1"/>
  <c r="M311" i="1"/>
  <c r="M303" i="1"/>
  <c r="M237" i="1"/>
  <c r="M295" i="1"/>
  <c r="M236" i="1"/>
  <c r="M450" i="1"/>
  <c r="M88" i="1"/>
  <c r="M423" i="1"/>
  <c r="M218" i="1"/>
  <c r="M183" i="1"/>
  <c r="M219" i="1"/>
  <c r="M296" i="1"/>
  <c r="M317" i="1"/>
  <c r="M177" i="1"/>
  <c r="M276" i="1"/>
  <c r="M184" i="1"/>
  <c r="M466" i="1"/>
  <c r="M89" i="1"/>
  <c r="M334" i="1"/>
  <c r="M71" i="1"/>
  <c r="M435" i="1"/>
  <c r="M368" i="1"/>
  <c r="M76" i="1"/>
  <c r="M467" i="1"/>
  <c r="M375" i="1"/>
  <c r="M451" i="1"/>
  <c r="M327" i="1"/>
  <c r="M331" i="1"/>
  <c r="M453" i="1"/>
  <c r="M433" i="1"/>
  <c r="M352" i="1"/>
  <c r="M179" i="1"/>
  <c r="M190" i="1"/>
  <c r="M100" i="1"/>
  <c r="M305" i="1"/>
  <c r="M351" i="1"/>
  <c r="M47" i="1"/>
  <c r="M459" i="1"/>
  <c r="M323" i="1"/>
  <c r="M308" i="1"/>
  <c r="M224" i="1"/>
  <c r="M200" i="1"/>
  <c r="M432" i="1"/>
  <c r="M353" i="1"/>
  <c r="M199" i="1"/>
  <c r="M460" i="1"/>
  <c r="M428" i="1"/>
  <c r="M261" i="1"/>
  <c r="M185" i="1"/>
  <c r="M461" i="1"/>
  <c r="M350" i="1"/>
  <c r="M309" i="1"/>
  <c r="M431" i="1"/>
  <c r="M356" i="1"/>
  <c r="M463" i="1"/>
  <c r="M398" i="1"/>
  <c r="M57" i="1"/>
  <c r="M456" i="1"/>
  <c r="M328" i="1"/>
  <c r="M151" i="1"/>
  <c r="M357" i="1"/>
  <c r="M329" i="1"/>
  <c r="M358" i="1"/>
  <c r="M70" i="1"/>
  <c r="M326" i="1"/>
  <c r="M81" i="1"/>
  <c r="M399" i="1"/>
  <c r="M211" i="1"/>
  <c r="M239" i="1"/>
  <c r="M181" i="1"/>
  <c r="M284" i="1"/>
  <c r="M85" i="1"/>
  <c r="M136" i="1"/>
  <c r="M333" i="1"/>
  <c r="M355" i="1"/>
  <c r="M386" i="1"/>
  <c r="M146" i="1"/>
  <c r="M56" i="1"/>
  <c r="M244" i="1"/>
  <c r="M58" i="1"/>
  <c r="M198" i="1"/>
  <c r="M307" i="1"/>
  <c r="M162" i="1"/>
  <c r="M175" i="1"/>
  <c r="M419" i="1"/>
  <c r="M69" i="1"/>
  <c r="M189" i="1"/>
  <c r="M187" i="1"/>
  <c r="M332" i="1"/>
  <c r="M330" i="1"/>
  <c r="M366" i="1"/>
  <c r="M434" i="1"/>
  <c r="M306" i="1"/>
  <c r="M320" i="1"/>
  <c r="M138" i="1"/>
  <c r="M72" i="1"/>
  <c r="M324" i="1"/>
  <c r="M367" i="1"/>
  <c r="M158" i="1"/>
  <c r="M122" i="1"/>
  <c r="M365" i="1"/>
  <c r="M245" i="1"/>
  <c r="M457" i="1"/>
  <c r="M321" i="1"/>
  <c r="M304" i="1"/>
  <c r="M325" i="1"/>
  <c r="M191" i="1"/>
  <c r="M60" i="1"/>
  <c r="M235" i="1"/>
  <c r="M349" i="1"/>
  <c r="M354" i="1"/>
  <c r="M287" i="1"/>
  <c r="M157" i="1"/>
  <c r="M192" i="1"/>
  <c r="M163" i="1"/>
  <c r="K483" i="1"/>
  <c r="L483" i="1"/>
  <c r="M483" i="1" l="1"/>
  <c r="J56" i="2"/>
  <c r="N483" i="1"/>
  <c r="O483" i="1"/>
  <c r="E9" i="3" l="1"/>
  <c r="E8" i="3"/>
  <c r="E7" i="3"/>
  <c r="F9" i="3"/>
  <c r="F8" i="3"/>
  <c r="F7" i="3"/>
  <c r="H7" i="3"/>
  <c r="H8" i="3"/>
  <c r="H9" i="3"/>
  <c r="C7" i="3"/>
  <c r="B7" i="3"/>
  <c r="C8" i="3"/>
  <c r="B8" i="3"/>
  <c r="C9" i="3"/>
  <c r="B9" i="3"/>
  <c r="H10" i="3" l="1"/>
  <c r="D7" i="3"/>
  <c r="G8" i="3"/>
  <c r="G9" i="3"/>
  <c r="D8" i="3"/>
  <c r="G7" i="3"/>
  <c r="D9" i="3"/>
  <c r="G10" i="3" l="1"/>
  <c r="D10" i="3"/>
</calcChain>
</file>

<file path=xl/comments1.xml><?xml version="1.0" encoding="utf-8"?>
<comments xmlns="http://schemas.openxmlformats.org/spreadsheetml/2006/main">
  <authors>
    <author>Froukje van Rootselaar</author>
  </authors>
  <commentList>
    <comment ref="B12" authorId="0" shapeId="0">
      <text>
        <r>
          <rPr>
            <b/>
            <sz val="9"/>
            <color indexed="81"/>
            <rFont val="Tahoma"/>
            <family val="2"/>
          </rPr>
          <t>Froukje van Rootselaar:</t>
        </r>
        <r>
          <rPr>
            <sz val="9"/>
            <color indexed="81"/>
            <rFont val="Tahoma"/>
            <family val="2"/>
          </rPr>
          <t xml:space="preserve">
188 is het BAGadres van de sportschool.188a het zwembad.</t>
        </r>
      </text>
    </comment>
  </commentList>
</comments>
</file>

<file path=xl/sharedStrings.xml><?xml version="1.0" encoding="utf-8"?>
<sst xmlns="http://schemas.openxmlformats.org/spreadsheetml/2006/main" count="3474" uniqueCount="1323">
  <si>
    <t>Klantnummer</t>
  </si>
  <si>
    <t>Factuurgroep</t>
  </si>
  <si>
    <t>Cluster</t>
  </si>
  <si>
    <t>Straat</t>
  </si>
  <si>
    <t>Toevoegsel</t>
  </si>
  <si>
    <t>Postcode</t>
  </si>
  <si>
    <t>Plaats</t>
  </si>
  <si>
    <t>EAN_stroom</t>
  </si>
  <si>
    <t>Leveringsjaar</t>
  </si>
  <si>
    <t>Verbruik normaal</t>
  </si>
  <si>
    <t>Verbruik laag</t>
  </si>
  <si>
    <t>Teruglevering normaal</t>
  </si>
  <si>
    <t>Teruglevering dal</t>
  </si>
  <si>
    <t>Gemeente Ridderkerk - Verkeer</t>
  </si>
  <si>
    <t>Donkerslootweg</t>
  </si>
  <si>
    <t>t.o.</t>
  </si>
  <si>
    <t>2984AP</t>
  </si>
  <si>
    <t>RIDDERKERK</t>
  </si>
  <si>
    <t>871689213001433648</t>
  </si>
  <si>
    <t>Gemeente Barendrecht (Waterhuishouding) 830302-13</t>
  </si>
  <si>
    <t>BAREND</t>
  </si>
  <si>
    <t>Ebweg</t>
  </si>
  <si>
    <t>2991LS</t>
  </si>
  <si>
    <t>Barendrecht</t>
  </si>
  <si>
    <t>871689290300936964</t>
  </si>
  <si>
    <t>RIDDER1</t>
  </si>
  <si>
    <t>Ringdijk</t>
  </si>
  <si>
    <t>2987VZ</t>
  </si>
  <si>
    <t>Ridderkerk</t>
  </si>
  <si>
    <t>871689290300495928</t>
  </si>
  <si>
    <t>Gemeente Albrandswaard (Waterhuishoud) 830302-14</t>
  </si>
  <si>
    <t>ALBRAND2</t>
  </si>
  <si>
    <t>Kerkstraat</t>
  </si>
  <si>
    <t>3171GD</t>
  </si>
  <si>
    <t>Poortugaal</t>
  </si>
  <si>
    <t>871689276000028284</t>
  </si>
  <si>
    <t>Achterzeedijk</t>
  </si>
  <si>
    <t>B</t>
  </si>
  <si>
    <t>2991SB</t>
  </si>
  <si>
    <t>BARENDRECHT</t>
  </si>
  <si>
    <t>871689213000412002</t>
  </si>
  <si>
    <t>Essendijk</t>
  </si>
  <si>
    <t>3161EE</t>
  </si>
  <si>
    <t>Rhoon</t>
  </si>
  <si>
    <t>871689290401222607</t>
  </si>
  <si>
    <t>Kleidijk</t>
  </si>
  <si>
    <t>to</t>
  </si>
  <si>
    <t>3161EK</t>
  </si>
  <si>
    <t>871689290401201183</t>
  </si>
  <si>
    <t>Gemeente Barendrecht (Gebouwen) - Route 630000-24</t>
  </si>
  <si>
    <t>Adrianapolder</t>
  </si>
  <si>
    <t>2992ZK</t>
  </si>
  <si>
    <t>871689260009061861</t>
  </si>
  <si>
    <t>Duibenvoorde</t>
  </si>
  <si>
    <t>thv gemaal</t>
  </si>
  <si>
    <t>3171JA</t>
  </si>
  <si>
    <t>871689213000945586</t>
  </si>
  <si>
    <t>Brasem</t>
  </si>
  <si>
    <t>P 5817</t>
  </si>
  <si>
    <t>2986HC</t>
  </si>
  <si>
    <t>871689290301090122</t>
  </si>
  <si>
    <t>Sandelhout</t>
  </si>
  <si>
    <t>2994HP</t>
  </si>
  <si>
    <t>871689213000027572</t>
  </si>
  <si>
    <t>Gemeente Barendrecht (Overig)</t>
  </si>
  <si>
    <t>Stationsweg</t>
  </si>
  <si>
    <t>2991RN</t>
  </si>
  <si>
    <t>871689213001169370</t>
  </si>
  <si>
    <t>Kruidentuin</t>
  </si>
  <si>
    <t>2991RK</t>
  </si>
  <si>
    <t>871689260010487247</t>
  </si>
  <si>
    <t>Zevenbergsedijkje</t>
  </si>
  <si>
    <t>2988CJ</t>
  </si>
  <si>
    <t>871689290303471875</t>
  </si>
  <si>
    <t>Schaapherderweg</t>
  </si>
  <si>
    <t>TO</t>
  </si>
  <si>
    <t>2988CK</t>
  </si>
  <si>
    <t>871689213001441773</t>
  </si>
  <si>
    <t>Noordersingel</t>
  </si>
  <si>
    <t>a</t>
  </si>
  <si>
    <t>2993TA</t>
  </si>
  <si>
    <t>871689290303360711</t>
  </si>
  <si>
    <t>Noldijk</t>
  </si>
  <si>
    <t>2991VH</t>
  </si>
  <si>
    <t>871689290300959888</t>
  </si>
  <si>
    <t>871689290401191699</t>
  </si>
  <si>
    <t>Gebroken Meeldijk</t>
  </si>
  <si>
    <t>2991VC</t>
  </si>
  <si>
    <t>871689290303403500</t>
  </si>
  <si>
    <t>Voorweg</t>
  </si>
  <si>
    <t>P</t>
  </si>
  <si>
    <t>2988CG</t>
  </si>
  <si>
    <t>871689260010048042</t>
  </si>
  <si>
    <t>De Schans</t>
  </si>
  <si>
    <t>2983GT</t>
  </si>
  <si>
    <t>871689290300495676</t>
  </si>
  <si>
    <t>Pruimendijk</t>
  </si>
  <si>
    <t>2988XN</t>
  </si>
  <si>
    <t>871689290300297638</t>
  </si>
  <si>
    <t>Gemeente Ridderkerk - Wegen, straten en pleinen</t>
  </si>
  <si>
    <t>Damweg</t>
  </si>
  <si>
    <t>2989AD</t>
  </si>
  <si>
    <t>871689290300495652</t>
  </si>
  <si>
    <t>Slotsedijk</t>
  </si>
  <si>
    <t>bij</t>
  </si>
  <si>
    <t>3161PG</t>
  </si>
  <si>
    <t>871689290401505991</t>
  </si>
  <si>
    <t>Schreuder van de Kolklaan</t>
  </si>
  <si>
    <t>3171BK</t>
  </si>
  <si>
    <t>871689290401107904</t>
  </si>
  <si>
    <t>Voordijk</t>
  </si>
  <si>
    <t>A</t>
  </si>
  <si>
    <t>2993BA</t>
  </si>
  <si>
    <t>871689290300805475</t>
  </si>
  <si>
    <t>GEMAAL</t>
  </si>
  <si>
    <t>2989AH</t>
  </si>
  <si>
    <t>871689290303463139</t>
  </si>
  <si>
    <t>Hovenier hk Valkenier</t>
  </si>
  <si>
    <t>3161LV</t>
  </si>
  <si>
    <t>871689290401509678</t>
  </si>
  <si>
    <t>Riedermorgen</t>
  </si>
  <si>
    <t>2993XB</t>
  </si>
  <si>
    <t>871689290303376347</t>
  </si>
  <si>
    <t>Haarspitwei</t>
  </si>
  <si>
    <t>2992ZB</t>
  </si>
  <si>
    <t>871689260009520061</t>
  </si>
  <si>
    <t>Albrandswaardsedijk</t>
  </si>
  <si>
    <t>3172XA</t>
  </si>
  <si>
    <t>871689290401161708</t>
  </si>
  <si>
    <t>Eurekaweg</t>
  </si>
  <si>
    <t>2991XJ</t>
  </si>
  <si>
    <t>871689213000124370</t>
  </si>
  <si>
    <t>Molenpolderse Zeedijk</t>
  </si>
  <si>
    <t>3161EN</t>
  </si>
  <si>
    <t>871689290401192191</t>
  </si>
  <si>
    <t>P 5816</t>
  </si>
  <si>
    <t>871689290300311600</t>
  </si>
  <si>
    <t>2991CN</t>
  </si>
  <si>
    <t>871689290300948394</t>
  </si>
  <si>
    <t>2992SC</t>
  </si>
  <si>
    <t>871689290300959932</t>
  </si>
  <si>
    <t>Veerweg</t>
  </si>
  <si>
    <t>3161EX</t>
  </si>
  <si>
    <t>RHOON</t>
  </si>
  <si>
    <t>871689290401222676</t>
  </si>
  <si>
    <t>Riederhagen</t>
  </si>
  <si>
    <t>2993XE</t>
  </si>
  <si>
    <t>871689290301646398</t>
  </si>
  <si>
    <t>Molendijk</t>
  </si>
  <si>
    <t>NABIJ</t>
  </si>
  <si>
    <t>3161KM</t>
  </si>
  <si>
    <t>871689213001486279</t>
  </si>
  <si>
    <t>Vlasstraat</t>
  </si>
  <si>
    <t>A 5817</t>
  </si>
  <si>
    <t>2988XR</t>
  </si>
  <si>
    <t>871689290300350326</t>
  </si>
  <si>
    <t>G.E.C. Ribbiuslaan</t>
  </si>
  <si>
    <t>BIJ</t>
  </si>
  <si>
    <t>3161HB</t>
  </si>
  <si>
    <t>871689213001092319</t>
  </si>
  <si>
    <t>3161HH</t>
  </si>
  <si>
    <t>871689290403647224</t>
  </si>
  <si>
    <t>Lorentzweg</t>
  </si>
  <si>
    <t>2991XM</t>
  </si>
  <si>
    <t>871689290300933390</t>
  </si>
  <si>
    <t>Karveel</t>
  </si>
  <si>
    <t>gma</t>
  </si>
  <si>
    <t>2991DD</t>
  </si>
  <si>
    <t>871689260010332486</t>
  </si>
  <si>
    <t>BAREND2</t>
  </si>
  <si>
    <t>Breslau</t>
  </si>
  <si>
    <t>thv</t>
  </si>
  <si>
    <t>2993LT</t>
  </si>
  <si>
    <t>871689260010751881</t>
  </si>
  <si>
    <t>Gemeente Barendrecht - Marktkasten</t>
  </si>
  <si>
    <t>GemBarendMarkt</t>
  </si>
  <si>
    <t>Van Beuningenhaven</t>
  </si>
  <si>
    <t>2993EH</t>
  </si>
  <si>
    <t>871689213000479807</t>
  </si>
  <si>
    <t>Werkersdijk</t>
  </si>
  <si>
    <t>3161PC</t>
  </si>
  <si>
    <t>871689290401178768</t>
  </si>
  <si>
    <t>Zuideinde</t>
  </si>
  <si>
    <t>NST</t>
  </si>
  <si>
    <t>2991LJ</t>
  </si>
  <si>
    <t>871689260010655738</t>
  </si>
  <si>
    <t>Kuilkant</t>
  </si>
  <si>
    <t>2993DV</t>
  </si>
  <si>
    <t>871689290300865899</t>
  </si>
  <si>
    <t>Rijksstraatweg</t>
  </si>
  <si>
    <t>2988BK</t>
  </si>
  <si>
    <t>871689290300307887</t>
  </si>
  <si>
    <t>Tijsjesdijk</t>
  </si>
  <si>
    <t>3161CV</t>
  </si>
  <si>
    <t>871689290401191057</t>
  </si>
  <si>
    <t>Industrieweg</t>
  </si>
  <si>
    <t>2984BS</t>
  </si>
  <si>
    <t>871689260009094241</t>
  </si>
  <si>
    <t>Rhoonse Baan</t>
  </si>
  <si>
    <t>nabij</t>
  </si>
  <si>
    <t>3162LA</t>
  </si>
  <si>
    <t>871689213000228320</t>
  </si>
  <si>
    <t>Landjonker</t>
  </si>
  <si>
    <t>0-Fontein</t>
  </si>
  <si>
    <t>3171HG</t>
  </si>
  <si>
    <t>871689290401209745</t>
  </si>
  <si>
    <t>Q</t>
  </si>
  <si>
    <t>871689290300942750</t>
  </si>
  <si>
    <t>Regenboog</t>
  </si>
  <si>
    <t>3162XA</t>
  </si>
  <si>
    <t>871689213002007756</t>
  </si>
  <si>
    <t>Kastanjelaan</t>
  </si>
  <si>
    <t>2982CM</t>
  </si>
  <si>
    <t>871689290300674101</t>
  </si>
  <si>
    <t>Vrijenburgerlaan</t>
  </si>
  <si>
    <t>2994HA</t>
  </si>
  <si>
    <t>871689213000648739</t>
  </si>
  <si>
    <t>RIDDER2</t>
  </si>
  <si>
    <t>HAVENSTRAAT</t>
  </si>
  <si>
    <t>2984AC</t>
  </si>
  <si>
    <t>871689290300728385</t>
  </si>
  <si>
    <t>Donckselaan</t>
  </si>
  <si>
    <t>P 5818</t>
  </si>
  <si>
    <t>2983LC</t>
  </si>
  <si>
    <t>871689290300347074</t>
  </si>
  <si>
    <t>2991VJ</t>
  </si>
  <si>
    <t>871689213002002201</t>
  </si>
  <si>
    <t>Dorpsstraat</t>
  </si>
  <si>
    <t>THV</t>
  </si>
  <si>
    <t>2992BE</t>
  </si>
  <si>
    <t>871689260010910936</t>
  </si>
  <si>
    <t>Oosterparkweg</t>
  </si>
  <si>
    <t>2986AJ</t>
  </si>
  <si>
    <t>871689290301650029</t>
  </si>
  <si>
    <t>2988BJ</t>
  </si>
  <si>
    <t>871689290300307436</t>
  </si>
  <si>
    <t>Zuider Carnisseweg</t>
  </si>
  <si>
    <t>2993AZ</t>
  </si>
  <si>
    <t>871689213000059306</t>
  </si>
  <si>
    <t>Gemeente Barendrecht - Fonteinen</t>
  </si>
  <si>
    <t>GemBarendFont</t>
  </si>
  <si>
    <t>Rozemarijnsingel</t>
  </si>
  <si>
    <t>2991HM</t>
  </si>
  <si>
    <t>871689213000450301</t>
  </si>
  <si>
    <t>871689213000197336</t>
  </si>
  <si>
    <t>3161EG</t>
  </si>
  <si>
    <t>871689260009380474</t>
  </si>
  <si>
    <t>Anjerstraat</t>
  </si>
  <si>
    <t>2981BA</t>
  </si>
  <si>
    <t>871689290303394846</t>
  </si>
  <si>
    <t>Waalweg</t>
  </si>
  <si>
    <t>NAAST</t>
  </si>
  <si>
    <t>2988CH</t>
  </si>
  <si>
    <t>871689213000317000</t>
  </si>
  <si>
    <t>Doormanplein</t>
  </si>
  <si>
    <t>2992BC</t>
  </si>
  <si>
    <t>871689260010910912</t>
  </si>
  <si>
    <t>Prinses Margrietstraat</t>
  </si>
  <si>
    <t>2983EH</t>
  </si>
  <si>
    <t>871689200000004917</t>
  </si>
  <si>
    <t>3e Barendrechtseweg</t>
  </si>
  <si>
    <t>2991SH</t>
  </si>
  <si>
    <t>871689276000066262</t>
  </si>
  <si>
    <t>Julianastraat</t>
  </si>
  <si>
    <t>3161AJ</t>
  </si>
  <si>
    <t>871689260009545279</t>
  </si>
  <si>
    <t>Koedood</t>
  </si>
  <si>
    <t>2993AL</t>
  </si>
  <si>
    <t>871689290300804560</t>
  </si>
  <si>
    <t>P.C. Hooftstraat</t>
  </si>
  <si>
    <t>2985BK</t>
  </si>
  <si>
    <t>871689290301159676</t>
  </si>
  <si>
    <t>Oudaenstraat</t>
  </si>
  <si>
    <t>2985VN</t>
  </si>
  <si>
    <t>871689213001791892</t>
  </si>
  <si>
    <t>Carnisseweg</t>
  </si>
  <si>
    <t>2993AD</t>
  </si>
  <si>
    <t>871689290300804089</t>
  </si>
  <si>
    <t>Hofhoek</t>
  </si>
  <si>
    <t>3176PD</t>
  </si>
  <si>
    <t>871689290401207888</t>
  </si>
  <si>
    <t>Gemeente Barendrecht - VRI</t>
  </si>
  <si>
    <t>GemBarendVRI2</t>
  </si>
  <si>
    <t>Kilweg</t>
  </si>
  <si>
    <t>2992LZ</t>
  </si>
  <si>
    <t>871689290300882308</t>
  </si>
  <si>
    <t>Krommeweg</t>
  </si>
  <si>
    <t>2988CB</t>
  </si>
  <si>
    <t>871689290303471516</t>
  </si>
  <si>
    <t>Hertenburg</t>
  </si>
  <si>
    <t>2994CC</t>
  </si>
  <si>
    <t>871689200000081321</t>
  </si>
  <si>
    <t>2991VD</t>
  </si>
  <si>
    <t>871689290300936315</t>
  </si>
  <si>
    <t>871689213001632935</t>
  </si>
  <si>
    <t>Kievitsweg</t>
  </si>
  <si>
    <t>2987VN</t>
  </si>
  <si>
    <t>871689290300495195</t>
  </si>
  <si>
    <t>871689290301651873</t>
  </si>
  <si>
    <t>2993BB</t>
  </si>
  <si>
    <t>871689290303444572</t>
  </si>
  <si>
    <t>RAADHUISPLN</t>
  </si>
  <si>
    <t>2981QQ</t>
  </si>
  <si>
    <t>871689276000003113</t>
  </si>
  <si>
    <t>Adriana van Roonhof</t>
  </si>
  <si>
    <t>3161KT</t>
  </si>
  <si>
    <t>871689290401208229</t>
  </si>
  <si>
    <t>Kolenbranderstraat</t>
  </si>
  <si>
    <t>2984AT</t>
  </si>
  <si>
    <t>871689260010978219</t>
  </si>
  <si>
    <t>Verlengde Kerkweg</t>
  </si>
  <si>
    <t>2985AZ</t>
  </si>
  <si>
    <t>871689213001618496</t>
  </si>
  <si>
    <t>Hofweg</t>
  </si>
  <si>
    <t>3176PE</t>
  </si>
  <si>
    <t>POORTUGAAL</t>
  </si>
  <si>
    <t>871689260009380498</t>
  </si>
  <si>
    <t>2988BM</t>
  </si>
  <si>
    <t>871689290300308259</t>
  </si>
  <si>
    <t>871689213000280601</t>
  </si>
  <si>
    <t>Lagendijk</t>
  </si>
  <si>
    <t>2981EN</t>
  </si>
  <si>
    <t>871689290300719482</t>
  </si>
  <si>
    <t>Dierensteinweg</t>
  </si>
  <si>
    <t>871689260009568933</t>
  </si>
  <si>
    <t>Rijsdijk</t>
  </si>
  <si>
    <t>3161HM</t>
  </si>
  <si>
    <t>871689290401193211</t>
  </si>
  <si>
    <t>871689260010600073</t>
  </si>
  <si>
    <t>Talmaweg</t>
  </si>
  <si>
    <t>2992AH</t>
  </si>
  <si>
    <t>871689290300828078</t>
  </si>
  <si>
    <t>871689213001521567</t>
  </si>
  <si>
    <t>Binnenlandse Baan</t>
  </si>
  <si>
    <t>2991EA</t>
  </si>
  <si>
    <t>871689290300948660</t>
  </si>
  <si>
    <t>2987VM</t>
  </si>
  <si>
    <t>871689290300453621</t>
  </si>
  <si>
    <t>871689213001450065</t>
  </si>
  <si>
    <t>2993BE</t>
  </si>
  <si>
    <t>871689290303450078</t>
  </si>
  <si>
    <t>Emmastraat</t>
  </si>
  <si>
    <t>3171AH</t>
  </si>
  <si>
    <t>871689290401755440</t>
  </si>
  <si>
    <t>Van Riebeekstraat</t>
  </si>
  <si>
    <t>2987AV</t>
  </si>
  <si>
    <t>871689260009503125</t>
  </si>
  <si>
    <t>3161EB</t>
  </si>
  <si>
    <t>871689290401194362</t>
  </si>
  <si>
    <t>Mauritsstraat</t>
  </si>
  <si>
    <t>2988EE</t>
  </si>
  <si>
    <t>871689200000010680</t>
  </si>
  <si>
    <t>Nieuweweg</t>
  </si>
  <si>
    <t>naast</t>
  </si>
  <si>
    <t>3161EP</t>
  </si>
  <si>
    <t>871689290401193822</t>
  </si>
  <si>
    <t>871689260010545824</t>
  </si>
  <si>
    <t>Van Pallandtvliet</t>
  </si>
  <si>
    <t>2992WR</t>
  </si>
  <si>
    <t>871689213001063654</t>
  </si>
  <si>
    <t>Kwartslaan</t>
  </si>
  <si>
    <t>RP</t>
  </si>
  <si>
    <t>3162RD</t>
  </si>
  <si>
    <t>871689290401520352</t>
  </si>
  <si>
    <t>Kerksingel</t>
  </si>
  <si>
    <t>2981EH</t>
  </si>
  <si>
    <t>871689290300711325</t>
  </si>
  <si>
    <t>2992SN</t>
  </si>
  <si>
    <t>871689290300882773</t>
  </si>
  <si>
    <t>Scheldestraat</t>
  </si>
  <si>
    <t>2991AJ</t>
  </si>
  <si>
    <t>871689290300966213</t>
  </si>
  <si>
    <t>871689260009470168</t>
  </si>
  <si>
    <t>Jonkheer V Karnebeekweg</t>
  </si>
  <si>
    <t>2980ZZ</t>
  </si>
  <si>
    <t>871689290301652146</t>
  </si>
  <si>
    <t>Schroeder van de Kolklaan</t>
  </si>
  <si>
    <t>3172VJ</t>
  </si>
  <si>
    <t>871689290403636228</t>
  </si>
  <si>
    <t>Kooiwalweg</t>
  </si>
  <si>
    <t>2992XA</t>
  </si>
  <si>
    <t>871689290300932027</t>
  </si>
  <si>
    <t>3161EV</t>
  </si>
  <si>
    <t>871689290401193792</t>
  </si>
  <si>
    <t>Kerklaan</t>
  </si>
  <si>
    <t>3161KH</t>
  </si>
  <si>
    <t>871689290401196113</t>
  </si>
  <si>
    <t>Ghyseland</t>
  </si>
  <si>
    <t>3161VL</t>
  </si>
  <si>
    <t>871689290401222409</t>
  </si>
  <si>
    <t>Evertsenstraat</t>
  </si>
  <si>
    <t>2992BG</t>
  </si>
  <si>
    <t>871689290300814958</t>
  </si>
  <si>
    <t>871689213001450089</t>
  </si>
  <si>
    <t>Boelewerf</t>
  </si>
  <si>
    <t>2987VD</t>
  </si>
  <si>
    <t>871689290300314359</t>
  </si>
  <si>
    <t>871689290401222683</t>
  </si>
  <si>
    <t>871689213000125353</t>
  </si>
  <si>
    <t>2988BG</t>
  </si>
  <si>
    <t>871689290300307023</t>
  </si>
  <si>
    <t>v.Duin-akker</t>
  </si>
  <si>
    <t>2994BJ</t>
  </si>
  <si>
    <t>871689290303391104</t>
  </si>
  <si>
    <t>Oudelande</t>
  </si>
  <si>
    <t>2986AG</t>
  </si>
  <si>
    <t>871689213001717410</t>
  </si>
  <si>
    <t>871689260010910943</t>
  </si>
  <si>
    <t>Paddeweg</t>
  </si>
  <si>
    <t>2992CK</t>
  </si>
  <si>
    <t>871689290300822762</t>
  </si>
  <si>
    <t>Benedenrijweg</t>
  </si>
  <si>
    <t>2983LA</t>
  </si>
  <si>
    <t>871689213000143203</t>
  </si>
  <si>
    <t>Oostdorpseweg</t>
  </si>
  <si>
    <t>3176PL</t>
  </si>
  <si>
    <t>871689290401211250</t>
  </si>
  <si>
    <t>1e Barendrechtseweg</t>
  </si>
  <si>
    <t>2991XE</t>
  </si>
  <si>
    <t>871689213002019902</t>
  </si>
  <si>
    <t>871689290401222638</t>
  </si>
  <si>
    <t>871689290300879667</t>
  </si>
  <si>
    <t>871689290300940251</t>
  </si>
  <si>
    <t>Maasstraat</t>
  </si>
  <si>
    <t>2991AD</t>
  </si>
  <si>
    <t>871689290300964455</t>
  </si>
  <si>
    <t>Albrandswaardseweg</t>
  </si>
  <si>
    <t>3171AC</t>
  </si>
  <si>
    <t>871689290401160497</t>
  </si>
  <si>
    <t>Veldhoen-akker</t>
  </si>
  <si>
    <t>2994BB</t>
  </si>
  <si>
    <t>871689213001063661</t>
  </si>
  <si>
    <t>Verbindingsweg</t>
  </si>
  <si>
    <t>2988CE</t>
  </si>
  <si>
    <t>871689290303448815</t>
  </si>
  <si>
    <t>Bouwlust</t>
  </si>
  <si>
    <t>3162SB</t>
  </si>
  <si>
    <t>871689260009380443</t>
  </si>
  <si>
    <t>2988BH</t>
  </si>
  <si>
    <t>871689290300349986</t>
  </si>
  <si>
    <t>Leerlooierij</t>
  </si>
  <si>
    <t>2993CE</t>
  </si>
  <si>
    <t>871689290300865844</t>
  </si>
  <si>
    <t>871689290300939743</t>
  </si>
  <si>
    <t>2991VB</t>
  </si>
  <si>
    <t>871689290300959819</t>
  </si>
  <si>
    <t>Molen 't Hert</t>
  </si>
  <si>
    <t>3161KV</t>
  </si>
  <si>
    <t>871689290401205372</t>
  </si>
  <si>
    <t>871689290300959499</t>
  </si>
  <si>
    <t>871689213000241725</t>
  </si>
  <si>
    <t>Waterland</t>
  </si>
  <si>
    <t>2987EJ</t>
  </si>
  <si>
    <t>871689213000588677</t>
  </si>
  <si>
    <t>Londen</t>
  </si>
  <si>
    <t>V</t>
  </si>
  <si>
    <t>2993LA</t>
  </si>
  <si>
    <t>871689276000003144</t>
  </si>
  <si>
    <t>Limes</t>
  </si>
  <si>
    <t>3176TE</t>
  </si>
  <si>
    <t>871689290401211267</t>
  </si>
  <si>
    <t>3171EE</t>
  </si>
  <si>
    <t>871689290401163146</t>
  </si>
  <si>
    <t>Sportlaan</t>
  </si>
  <si>
    <t>2983AV</t>
  </si>
  <si>
    <t>871689290300673746</t>
  </si>
  <si>
    <t>Bachlaan</t>
  </si>
  <si>
    <t>2992GK</t>
  </si>
  <si>
    <t>871689290300849875</t>
  </si>
  <si>
    <t>Van Ravesteyndreef</t>
  </si>
  <si>
    <t>2992HB</t>
  </si>
  <si>
    <t>871689290300860436</t>
  </si>
  <si>
    <t>Baanvakwei</t>
  </si>
  <si>
    <t>2992ZW</t>
  </si>
  <si>
    <t>871689213000662674</t>
  </si>
  <si>
    <t>871689290300452273</t>
  </si>
  <si>
    <t>Gemeente Albrandswaard - Verkeer</t>
  </si>
  <si>
    <t>3171EJ</t>
  </si>
  <si>
    <t>871689290401208632</t>
  </si>
  <si>
    <t>871689290300937602</t>
  </si>
  <si>
    <t>871689290300803020</t>
  </si>
  <si>
    <t>871689260010458445</t>
  </si>
  <si>
    <t>871689213001691352</t>
  </si>
  <si>
    <t>P C Hooftstraat</t>
  </si>
  <si>
    <t>871689290301159690</t>
  </si>
  <si>
    <t>Hedwigepolder</t>
  </si>
  <si>
    <t>2992TS</t>
  </si>
  <si>
    <t>871689260009488552</t>
  </si>
  <si>
    <t>Waaldijk</t>
  </si>
  <si>
    <t>2988AT</t>
  </si>
  <si>
    <t>871689290300310016</t>
  </si>
  <si>
    <t>871689290300959987</t>
  </si>
  <si>
    <t>2989AJ</t>
  </si>
  <si>
    <t>871689290300297843</t>
  </si>
  <si>
    <t>Notenhof</t>
  </si>
  <si>
    <t>2991TL</t>
  </si>
  <si>
    <t>871689290300962567</t>
  </si>
  <si>
    <t>Middeldijkerplein</t>
  </si>
  <si>
    <t>2993DL</t>
  </si>
  <si>
    <t>871689276000006763</t>
  </si>
  <si>
    <t>Bark</t>
  </si>
  <si>
    <t>2991JE</t>
  </si>
  <si>
    <t>871689290300971903</t>
  </si>
  <si>
    <t>871689290300948448</t>
  </si>
  <si>
    <t>871689260010458438</t>
  </si>
  <si>
    <t>Kruisdijk</t>
  </si>
  <si>
    <t>3176PG</t>
  </si>
  <si>
    <t>871689290401172469</t>
  </si>
  <si>
    <t>Jaagpad</t>
  </si>
  <si>
    <t>2992VJ</t>
  </si>
  <si>
    <t>871689290300824155</t>
  </si>
  <si>
    <t>2991AP</t>
  </si>
  <si>
    <t>871689213001878494</t>
  </si>
  <si>
    <t>Dorpsstraat-Oost</t>
  </si>
  <si>
    <t>2991CR</t>
  </si>
  <si>
    <t>871689290300966848</t>
  </si>
  <si>
    <t>871689290401191965</t>
  </si>
  <si>
    <t>871689213001305389</t>
  </si>
  <si>
    <t>3161KN</t>
  </si>
  <si>
    <t>871689290401195864</t>
  </si>
  <si>
    <t>871689260009615651</t>
  </si>
  <si>
    <t>Vrijenburgerweg</t>
  </si>
  <si>
    <t>2993CB</t>
  </si>
  <si>
    <t>871689290300875843</t>
  </si>
  <si>
    <t>871689290300933789</t>
  </si>
  <si>
    <t>Charloisse Lagendijk</t>
  </si>
  <si>
    <t>2993AG</t>
  </si>
  <si>
    <t>871689290303440116</t>
  </si>
  <si>
    <t>871689290401193631</t>
  </si>
  <si>
    <t>871689290303447214</t>
  </si>
  <si>
    <t>Groen van Prinstererweg</t>
  </si>
  <si>
    <t>2982VJ</t>
  </si>
  <si>
    <t>871689290303394808</t>
  </si>
  <si>
    <t>871689290300966565</t>
  </si>
  <si>
    <t>2988BA</t>
  </si>
  <si>
    <t>871689290301652139</t>
  </si>
  <si>
    <t>2e Barendrechtseweg</t>
  </si>
  <si>
    <t>2992SM</t>
  </si>
  <si>
    <t>871689290300820294</t>
  </si>
  <si>
    <t>A 45851</t>
  </si>
  <si>
    <t>871689290301151182</t>
  </si>
  <si>
    <t>Olijfhout</t>
  </si>
  <si>
    <t>2994HV</t>
  </si>
  <si>
    <t>871689213000686502</t>
  </si>
  <si>
    <t>2989AN</t>
  </si>
  <si>
    <t>871689290300298918</t>
  </si>
  <si>
    <t>Binnengracht</t>
  </si>
  <si>
    <t>3162WD</t>
  </si>
  <si>
    <t>871689260009827580</t>
  </si>
  <si>
    <t>Rijnsingel</t>
  </si>
  <si>
    <t>2987SZ</t>
  </si>
  <si>
    <t>871689276000058823</t>
  </si>
  <si>
    <t>Blaak</t>
  </si>
  <si>
    <t>2981ED</t>
  </si>
  <si>
    <t>871689290303467335</t>
  </si>
  <si>
    <t>2989AG</t>
  </si>
  <si>
    <t>871689290300296969</t>
  </si>
  <si>
    <t>Waalstraat</t>
  </si>
  <si>
    <t>3171BB</t>
  </si>
  <si>
    <t>871689290403715954</t>
  </si>
  <si>
    <t>871689290300719475</t>
  </si>
  <si>
    <t>2993BD</t>
  </si>
  <si>
    <t>871689290300807059</t>
  </si>
  <si>
    <t>Heulweg</t>
  </si>
  <si>
    <t>871689290301649481</t>
  </si>
  <si>
    <t>871689290401505984</t>
  </si>
  <si>
    <t>Burg de Zeeuwstraat</t>
  </si>
  <si>
    <t>2981AK</t>
  </si>
  <si>
    <t>871689290300689853</t>
  </si>
  <si>
    <t>871689213000328990</t>
  </si>
  <si>
    <t>2991LL</t>
  </si>
  <si>
    <t>871689250000142898</t>
  </si>
  <si>
    <t>871689290300673852</t>
  </si>
  <si>
    <t>3172XB</t>
  </si>
  <si>
    <t>871689260008197714</t>
  </si>
  <si>
    <t>2992SB</t>
  </si>
  <si>
    <t>871689290300940015</t>
  </si>
  <si>
    <t>Langstraat</t>
  </si>
  <si>
    <t>3162WC</t>
  </si>
  <si>
    <t>871689213000092457</t>
  </si>
  <si>
    <t>Noordstraat</t>
  </si>
  <si>
    <t>2987CS</t>
  </si>
  <si>
    <t>871689213000794504</t>
  </si>
  <si>
    <t>871689290300804928</t>
  </si>
  <si>
    <t>Kloosplantsoen</t>
  </si>
  <si>
    <t>2985SC</t>
  </si>
  <si>
    <t>871689290303394785</t>
  </si>
  <si>
    <t>871689213001427357</t>
  </si>
  <si>
    <t>2988AB</t>
  </si>
  <si>
    <t>871689290300730678</t>
  </si>
  <si>
    <t>2981EM</t>
  </si>
  <si>
    <t>871689290300719284</t>
  </si>
  <si>
    <t>871689260009769255</t>
  </si>
  <si>
    <t>871689290300807141</t>
  </si>
  <si>
    <t>871689290303362418</t>
  </si>
  <si>
    <t>871689290300942767</t>
  </si>
  <si>
    <t>871689290401201404</t>
  </si>
  <si>
    <t>Ouvertureweg</t>
  </si>
  <si>
    <t>2992GC</t>
  </si>
  <si>
    <t>871689290301652177</t>
  </si>
  <si>
    <t>Graaf Adolfstraat</t>
  </si>
  <si>
    <t>2991BD</t>
  </si>
  <si>
    <t>871689213001992343</t>
  </si>
  <si>
    <t>J S Bachstraat</t>
  </si>
  <si>
    <t>A 5816</t>
  </si>
  <si>
    <t>2983AA</t>
  </si>
  <si>
    <t>871689290300496741</t>
  </si>
  <si>
    <t>Van Gogh Allee</t>
  </si>
  <si>
    <t>3161DA</t>
  </si>
  <si>
    <t>871689213000948600</t>
  </si>
  <si>
    <t>ALBRAND3</t>
  </si>
  <si>
    <t>Dorpsdijk</t>
  </si>
  <si>
    <t>GV</t>
  </si>
  <si>
    <t>3161KD</t>
  </si>
  <si>
    <t>871689276000005162</t>
  </si>
  <si>
    <t>Meester Lohmanstraat</t>
  </si>
  <si>
    <t>2991GE</t>
  </si>
  <si>
    <t>871689290300971095</t>
  </si>
  <si>
    <t>Nijverheidsweg</t>
  </si>
  <si>
    <t>3161GJ</t>
  </si>
  <si>
    <t>871689213001129985</t>
  </si>
  <si>
    <t>GroeneKruisweg</t>
  </si>
  <si>
    <t>3161EJ</t>
  </si>
  <si>
    <t>871689290401107898</t>
  </si>
  <si>
    <t>Nikkelstraat</t>
  </si>
  <si>
    <t>2984AM</t>
  </si>
  <si>
    <t>871689290300729634</t>
  </si>
  <si>
    <t>871689290401191613</t>
  </si>
  <si>
    <t>Achterdijk</t>
  </si>
  <si>
    <t>3161EA</t>
  </si>
  <si>
    <t>871689260009380436</t>
  </si>
  <si>
    <t>871689290300296198</t>
  </si>
  <si>
    <t>Havendam</t>
  </si>
  <si>
    <t>3161XB</t>
  </si>
  <si>
    <t>871689290401186572</t>
  </si>
  <si>
    <t>Fazant</t>
  </si>
  <si>
    <t>2986CK</t>
  </si>
  <si>
    <t>871689290301065847</t>
  </si>
  <si>
    <t>BUSSLU</t>
  </si>
  <si>
    <t>871689290301641997</t>
  </si>
  <si>
    <t>Slotvalkensdijk</t>
  </si>
  <si>
    <t>3176PP</t>
  </si>
  <si>
    <t>871689290401173114</t>
  </si>
  <si>
    <t>871689290300882384</t>
  </si>
  <si>
    <t>Middelweg</t>
  </si>
  <si>
    <t>2992SP</t>
  </si>
  <si>
    <t>871689290300874532</t>
  </si>
  <si>
    <t>Dorpsstraat-oost</t>
  </si>
  <si>
    <t>871689260009832256</t>
  </si>
  <si>
    <t>Spits</t>
  </si>
  <si>
    <t>2991DL</t>
  </si>
  <si>
    <t>871689290300979008</t>
  </si>
  <si>
    <t>3171XC</t>
  </si>
  <si>
    <t>871689290401107881</t>
  </si>
  <si>
    <t>Topaaslaan</t>
  </si>
  <si>
    <t>3162TD</t>
  </si>
  <si>
    <t>871689260009380528</t>
  </si>
  <si>
    <t>Prunuslaan</t>
  </si>
  <si>
    <t>2982CT</t>
  </si>
  <si>
    <t>871689290303432449</t>
  </si>
  <si>
    <t>871689290303363194</t>
  </si>
  <si>
    <t>871689200000068810</t>
  </si>
  <si>
    <t>871689290300959994</t>
  </si>
  <si>
    <t>3176PS</t>
  </si>
  <si>
    <t>871689290401164341</t>
  </si>
  <si>
    <t>2992AM</t>
  </si>
  <si>
    <t>871689290300806182</t>
  </si>
  <si>
    <t>3161ED</t>
  </si>
  <si>
    <t>871689290401732243</t>
  </si>
  <si>
    <t>Voorn</t>
  </si>
  <si>
    <t>2986JA</t>
  </si>
  <si>
    <t>871689290301086934</t>
  </si>
  <si>
    <t>Landweg</t>
  </si>
  <si>
    <t>3171AL</t>
  </si>
  <si>
    <t>871689290403715930</t>
  </si>
  <si>
    <t>Onderlangs</t>
  </si>
  <si>
    <t>2991EM</t>
  </si>
  <si>
    <t>871689290300969047</t>
  </si>
  <si>
    <t>Marijkesingel</t>
  </si>
  <si>
    <t>2991BK</t>
  </si>
  <si>
    <t>871689276000058175</t>
  </si>
  <si>
    <t>871689260009546016</t>
  </si>
  <si>
    <t>Erkens-akker</t>
  </si>
  <si>
    <t>2994AB</t>
  </si>
  <si>
    <t>871689290300882872</t>
  </si>
  <si>
    <t>2991CA</t>
  </si>
  <si>
    <t>871689290300949193</t>
  </si>
  <si>
    <t>Het Weegje</t>
  </si>
  <si>
    <t>3161EZ</t>
  </si>
  <si>
    <t>871689290401222690</t>
  </si>
  <si>
    <t>871689290300935899</t>
  </si>
  <si>
    <t>871689290401194119</t>
  </si>
  <si>
    <t>Hamburg</t>
  </si>
  <si>
    <t>2993LG</t>
  </si>
  <si>
    <t>871689290300903935</t>
  </si>
  <si>
    <t>Havenkade</t>
  </si>
  <si>
    <t>t.h.v.</t>
  </si>
  <si>
    <t>2984AA</t>
  </si>
  <si>
    <t>871689213001433662</t>
  </si>
  <si>
    <t>871689290300952025</t>
  </si>
  <si>
    <t>871689213001523066</t>
  </si>
  <si>
    <t>Trompstraat</t>
  </si>
  <si>
    <t>2992BR</t>
  </si>
  <si>
    <t>871689290300814965</t>
  </si>
  <si>
    <t>Albert Schweitzerstraat</t>
  </si>
  <si>
    <t>2992KH</t>
  </si>
  <si>
    <t>871689290300817133</t>
  </si>
  <si>
    <t>2992AA</t>
  </si>
  <si>
    <t>871689290300816686</t>
  </si>
  <si>
    <t>Lageweg</t>
  </si>
  <si>
    <t>Pomp</t>
  </si>
  <si>
    <t>3161EM</t>
  </si>
  <si>
    <t>871689290401222652</t>
  </si>
  <si>
    <t>871689290300349665</t>
  </si>
  <si>
    <t>Seringenstraat</t>
  </si>
  <si>
    <t>P 3513</t>
  </si>
  <si>
    <t>2982BV</t>
  </si>
  <si>
    <t>871689290300682847</t>
  </si>
  <si>
    <t>Koopliedenweg</t>
  </si>
  <si>
    <t>2991LN</t>
  </si>
  <si>
    <t>871689260009212706</t>
  </si>
  <si>
    <t>Geerlaan</t>
  </si>
  <si>
    <t>2981AW</t>
  </si>
  <si>
    <t>871689290303408734</t>
  </si>
  <si>
    <t>871689290401222621</t>
  </si>
  <si>
    <t>3161EW</t>
  </si>
  <si>
    <t>871689290401192979</t>
  </si>
  <si>
    <t>Reling</t>
  </si>
  <si>
    <t>2993DP</t>
  </si>
  <si>
    <t>871689213001662925</t>
  </si>
  <si>
    <t>P 5958</t>
  </si>
  <si>
    <t>2983GA</t>
  </si>
  <si>
    <t>871689290300450644</t>
  </si>
  <si>
    <t>Lijsterlaan</t>
  </si>
  <si>
    <t>3161TG</t>
  </si>
  <si>
    <t>871689290403715992</t>
  </si>
  <si>
    <t>Langeweg</t>
  </si>
  <si>
    <t>476 en 474</t>
  </si>
  <si>
    <t>2995BJ</t>
  </si>
  <si>
    <t>Heerjansdam</t>
  </si>
  <si>
    <t>871689213000317031</t>
  </si>
  <si>
    <t>Smitshoekse Baan</t>
  </si>
  <si>
    <t>2993BZ</t>
  </si>
  <si>
    <t>871689213001662918</t>
  </si>
  <si>
    <t>Ziedewijdsedijk</t>
  </si>
  <si>
    <t>2991VP</t>
  </si>
  <si>
    <t>871689290300938913</t>
  </si>
  <si>
    <t>Handelscentrum ZHZ</t>
  </si>
  <si>
    <t>2991LD</t>
  </si>
  <si>
    <t>871689290300934908</t>
  </si>
  <si>
    <t>Iepenwede</t>
  </si>
  <si>
    <t>2993GD</t>
  </si>
  <si>
    <t>871689290300924213</t>
  </si>
  <si>
    <t>HENDRIKSE AKKER</t>
  </si>
  <si>
    <t>2994AM</t>
  </si>
  <si>
    <t>871689200000068186</t>
  </si>
  <si>
    <t>871689290301649634</t>
  </si>
  <si>
    <t>871689290300806397</t>
  </si>
  <si>
    <t>3171TH</t>
  </si>
  <si>
    <t>871689290401160831</t>
  </si>
  <si>
    <t>871689290300453591</t>
  </si>
  <si>
    <t>3161CX</t>
  </si>
  <si>
    <t>871689290401191033</t>
  </si>
  <si>
    <t>RIVIERWEG</t>
  </si>
  <si>
    <t>3161GM</t>
  </si>
  <si>
    <t>871689290400164939</t>
  </si>
  <si>
    <t>Havenhoofd</t>
  </si>
  <si>
    <t>2993EK</t>
  </si>
  <si>
    <t>871689213000479791</t>
  </si>
  <si>
    <t>Bakkersdijk</t>
  </si>
  <si>
    <t>G</t>
  </si>
  <si>
    <t>2993AB</t>
  </si>
  <si>
    <t>871689213001210157</t>
  </si>
  <si>
    <t>Stationsstraat</t>
  </si>
  <si>
    <t>3161GH</t>
  </si>
  <si>
    <t>871689260010192790</t>
  </si>
  <si>
    <t>De Genestetstraat</t>
  </si>
  <si>
    <t>2985CG</t>
  </si>
  <si>
    <t>871689290301144467</t>
  </si>
  <si>
    <t>Zoommeer</t>
  </si>
  <si>
    <t>2993PS</t>
  </si>
  <si>
    <t>871689290300920284</t>
  </si>
  <si>
    <t>Van Beethovenstraat</t>
  </si>
  <si>
    <t>2983BT</t>
  </si>
  <si>
    <t>871689213001382168</t>
  </si>
  <si>
    <t>Middeldijk</t>
  </si>
  <si>
    <t>2992SH</t>
  </si>
  <si>
    <t>871689290300803471</t>
  </si>
  <si>
    <t>Buitenlandse Baan</t>
  </si>
  <si>
    <t>2991GA</t>
  </si>
  <si>
    <t>871689290300966718</t>
  </si>
  <si>
    <t>871689260009478324</t>
  </si>
  <si>
    <t>Hobokenhaven</t>
  </si>
  <si>
    <t>2993HJ</t>
  </si>
  <si>
    <t>871689290303375647</t>
  </si>
  <si>
    <t>Oostmolendijk</t>
  </si>
  <si>
    <t>2986AA</t>
  </si>
  <si>
    <t>871689213000919440</t>
  </si>
  <si>
    <t>Kootakker</t>
  </si>
  <si>
    <t>2994AD</t>
  </si>
  <si>
    <t>871689213000231559</t>
  </si>
  <si>
    <t>2993AN</t>
  </si>
  <si>
    <t>871689290300803600</t>
  </si>
  <si>
    <t>Koningsplein</t>
  </si>
  <si>
    <t>e2</t>
  </si>
  <si>
    <t>2981EA</t>
  </si>
  <si>
    <t>871689200000059078</t>
  </si>
  <si>
    <t>Dr. Kuyperstraat</t>
  </si>
  <si>
    <t>2991GB</t>
  </si>
  <si>
    <t>871689290300971682</t>
  </si>
  <si>
    <t>Zwaardijk</t>
  </si>
  <si>
    <t>3176PT</t>
  </si>
  <si>
    <t>871689213001130981</t>
  </si>
  <si>
    <t>Waddenring</t>
  </si>
  <si>
    <t>2993VG</t>
  </si>
  <si>
    <t>871689290300882575</t>
  </si>
  <si>
    <t>school</t>
  </si>
  <si>
    <t>3161TS</t>
  </si>
  <si>
    <t>871689290401189849</t>
  </si>
  <si>
    <t xml:space="preserve">Sint Jorisplein </t>
  </si>
  <si>
    <t>2981GB</t>
  </si>
  <si>
    <t>871689213001240956</t>
  </si>
  <si>
    <t>Havenkanaal</t>
  </si>
  <si>
    <t>2984BP</t>
  </si>
  <si>
    <t>871689213001241038</t>
  </si>
  <si>
    <t>871689290401193372</t>
  </si>
  <si>
    <t>871689290401215739</t>
  </si>
  <si>
    <t>Hoogzandweg</t>
  </si>
  <si>
    <t>2988DA</t>
  </si>
  <si>
    <t>871689290301649610</t>
  </si>
  <si>
    <t>Touwslagerstraat</t>
  </si>
  <si>
    <t>2984AW</t>
  </si>
  <si>
    <t>871689290300494242</t>
  </si>
  <si>
    <t>871689290300937343</t>
  </si>
  <si>
    <t>Jan Steenstraat</t>
  </si>
  <si>
    <t>2981EG</t>
  </si>
  <si>
    <t>871689260009081845</t>
  </si>
  <si>
    <t>2981EE</t>
  </si>
  <si>
    <t>871689290300711141</t>
  </si>
  <si>
    <t>871689290300959635</t>
  </si>
  <si>
    <t>871689290300806861</t>
  </si>
  <si>
    <t>871689276000061175</t>
  </si>
  <si>
    <t>Ziedewijdsekade</t>
  </si>
  <si>
    <t>2991SE</t>
  </si>
  <si>
    <t>871689290300939514</t>
  </si>
  <si>
    <t>Irenestraat</t>
  </si>
  <si>
    <t>3171CG</t>
  </si>
  <si>
    <t>871689290401168493</t>
  </si>
  <si>
    <t>X</t>
  </si>
  <si>
    <t>871689290300674071</t>
  </si>
  <si>
    <t>Bijdorp-Oost</t>
  </si>
  <si>
    <t>2992LA</t>
  </si>
  <si>
    <t>871689290300813364</t>
  </si>
  <si>
    <t>Donk</t>
  </si>
  <si>
    <t>2991LE</t>
  </si>
  <si>
    <t>871689260010961877</t>
  </si>
  <si>
    <t>Kaartenmakerstraat</t>
  </si>
  <si>
    <t>2984CB</t>
  </si>
  <si>
    <t>871689290300347609</t>
  </si>
  <si>
    <t>Amberhof</t>
  </si>
  <si>
    <t>3162RA</t>
  </si>
  <si>
    <t>871689290401520673</t>
  </si>
  <si>
    <t>B THV</t>
  </si>
  <si>
    <t>2988XM</t>
  </si>
  <si>
    <t>871689290303471530</t>
  </si>
  <si>
    <t>871689290300804737</t>
  </si>
  <si>
    <t>Rijnstraat</t>
  </si>
  <si>
    <t>2991AH</t>
  </si>
  <si>
    <t>871689260010458421</t>
  </si>
  <si>
    <t>871689290300805697</t>
  </si>
  <si>
    <t>871689290401222614</t>
  </si>
  <si>
    <t>Willem-Alexanderplnts</t>
  </si>
  <si>
    <t>GMA</t>
  </si>
  <si>
    <t>2991ND</t>
  </si>
  <si>
    <t>871689260010419866</t>
  </si>
  <si>
    <t>Raaigras</t>
  </si>
  <si>
    <t>2992VR</t>
  </si>
  <si>
    <t>871689290300826968</t>
  </si>
  <si>
    <t>2989AP</t>
  </si>
  <si>
    <t>871689290300299212</t>
  </si>
  <si>
    <t>Kruisvaarder</t>
  </si>
  <si>
    <t>3161LJ</t>
  </si>
  <si>
    <t>871689290401508954</t>
  </si>
  <si>
    <t>871689290300337983</t>
  </si>
  <si>
    <t>2993DR</t>
  </si>
  <si>
    <t>871689213001934770</t>
  </si>
  <si>
    <t>871689260009990727</t>
  </si>
  <si>
    <t>871689290300966701</t>
  </si>
  <si>
    <t>Rietdekkerij</t>
  </si>
  <si>
    <t>2993CS</t>
  </si>
  <si>
    <t>871689200000004498</t>
  </si>
  <si>
    <t>Poelweg</t>
  </si>
  <si>
    <t>3161ET</t>
  </si>
  <si>
    <t>871689290401222669</t>
  </si>
  <si>
    <t>2983GS</t>
  </si>
  <si>
    <t>871689290300449921</t>
  </si>
  <si>
    <t>Robijnhoven</t>
  </si>
  <si>
    <t>3162PB</t>
  </si>
  <si>
    <t>871689290401728567</t>
  </si>
  <si>
    <t>Parelsnoer</t>
  </si>
  <si>
    <t>3162VK</t>
  </si>
  <si>
    <t>871689213001006316</t>
  </si>
  <si>
    <t>E naast</t>
  </si>
  <si>
    <t>871689213000040601</t>
  </si>
  <si>
    <t>3176PH</t>
  </si>
  <si>
    <t>871689290401172865</t>
  </si>
  <si>
    <t>Reijerwaardseweg</t>
  </si>
  <si>
    <t>2991XD</t>
  </si>
  <si>
    <t>871689290300932881</t>
  </si>
  <si>
    <t>Zuidlaardermeer</t>
  </si>
  <si>
    <t>2993PV</t>
  </si>
  <si>
    <t>871689213001686587</t>
  </si>
  <si>
    <t>Vlietplein</t>
  </si>
  <si>
    <t>P 5775</t>
  </si>
  <si>
    <t>2986GH</t>
  </si>
  <si>
    <t>871689290301084602</t>
  </si>
  <si>
    <t>2992AL</t>
  </si>
  <si>
    <t>871689290300805178</t>
  </si>
  <si>
    <t>De Warnaar</t>
  </si>
  <si>
    <t>3171EN</t>
  </si>
  <si>
    <t>871689290401498699</t>
  </si>
  <si>
    <t>Groningseweg</t>
  </si>
  <si>
    <t>2994LC</t>
  </si>
  <si>
    <t>871689213000376564</t>
  </si>
  <si>
    <t>2985SX</t>
  </si>
  <si>
    <t>871689290301663081</t>
  </si>
  <si>
    <t>Platanenstraat</t>
  </si>
  <si>
    <t>2982CR</t>
  </si>
  <si>
    <t>871689290300678888</t>
  </si>
  <si>
    <t>Middenbaan</t>
  </si>
  <si>
    <t>2991CS</t>
  </si>
  <si>
    <t>871689290300969634</t>
  </si>
  <si>
    <t>3172VA</t>
  </si>
  <si>
    <t>871689290401161579</t>
  </si>
  <si>
    <t>Poesiatstraat</t>
  </si>
  <si>
    <t>2982XP</t>
  </si>
  <si>
    <t>871689260009064114</t>
  </si>
  <si>
    <t>871689290300875058</t>
  </si>
  <si>
    <t>Rhoonsedijk</t>
  </si>
  <si>
    <t>3161PA</t>
  </si>
  <si>
    <t>871689290401173596</t>
  </si>
  <si>
    <t>Frans Halsstraat</t>
  </si>
  <si>
    <t>P 3512</t>
  </si>
  <si>
    <t>2981CD</t>
  </si>
  <si>
    <t>871689290300715514</t>
  </si>
  <si>
    <t>2987VE</t>
  </si>
  <si>
    <t>871689290300314687</t>
  </si>
  <si>
    <t>871689290300950304</t>
  </si>
  <si>
    <t>2983ED</t>
  </si>
  <si>
    <t>871689213001508445</t>
  </si>
  <si>
    <t>871689290300450132</t>
  </si>
  <si>
    <t>3172TG</t>
  </si>
  <si>
    <t>871689290401161067</t>
  </si>
  <si>
    <t>Landheer</t>
  </si>
  <si>
    <t>rioolgemaal</t>
  </si>
  <si>
    <t>3171DD</t>
  </si>
  <si>
    <t>871689290401175149</t>
  </si>
  <si>
    <t>Haven</t>
  </si>
  <si>
    <t>2984BR</t>
  </si>
  <si>
    <t>871689290300730401</t>
  </si>
  <si>
    <t>871689290401173305</t>
  </si>
  <si>
    <t>3161VC</t>
  </si>
  <si>
    <t>871689290401196991</t>
  </si>
  <si>
    <t>Erasmuslaan</t>
  </si>
  <si>
    <t>2984XH</t>
  </si>
  <si>
    <t>871689290301161532</t>
  </si>
  <si>
    <t>Linneausstraat</t>
  </si>
  <si>
    <t>3172VW</t>
  </si>
  <si>
    <t>871689290401519011</t>
  </si>
  <si>
    <t>Omloopseweg</t>
  </si>
  <si>
    <t>.</t>
  </si>
  <si>
    <t>3161ER</t>
  </si>
  <si>
    <t>871689250000146278</t>
  </si>
  <si>
    <t>Rondist</t>
  </si>
  <si>
    <t>3162VG</t>
  </si>
  <si>
    <t>871689290401728529</t>
  </si>
  <si>
    <t>Tsjaikovskistraat</t>
  </si>
  <si>
    <t>3161WH</t>
  </si>
  <si>
    <t>871689213001878654</t>
  </si>
  <si>
    <t>KERKACHTERWEG</t>
  </si>
  <si>
    <t>3171GC</t>
  </si>
  <si>
    <t>871689290400164922</t>
  </si>
  <si>
    <t>871689290303395140</t>
  </si>
  <si>
    <t>Gemaal</t>
  </si>
  <si>
    <t>871689290401204603</t>
  </si>
  <si>
    <t>Fennaweg</t>
  </si>
  <si>
    <t>2991ZA</t>
  </si>
  <si>
    <t>871689213000535466</t>
  </si>
  <si>
    <t>871689290300932713</t>
  </si>
  <si>
    <t>Torenmolen</t>
  </si>
  <si>
    <t>2992DJ</t>
  </si>
  <si>
    <t>871689290300836813</t>
  </si>
  <si>
    <t>871689290300449709</t>
  </si>
  <si>
    <t>Meerwedesingel</t>
  </si>
  <si>
    <t>2993PA</t>
  </si>
  <si>
    <t>871689290300911565</t>
  </si>
  <si>
    <t>871689290300803365</t>
  </si>
  <si>
    <t>871689290300804676</t>
  </si>
  <si>
    <t>Eriksakker</t>
  </si>
  <si>
    <t>2994AV</t>
  </si>
  <si>
    <t>871689213000293397</t>
  </si>
  <si>
    <t>871689213001662949</t>
  </si>
  <si>
    <t>464 en 466</t>
  </si>
  <si>
    <t>871689213000317079</t>
  </si>
  <si>
    <t>a TO</t>
  </si>
  <si>
    <t>2992XC</t>
  </si>
  <si>
    <t>871689260010192707</t>
  </si>
  <si>
    <t>2991SG</t>
  </si>
  <si>
    <t>871689290300819007</t>
  </si>
  <si>
    <t>2993BC</t>
  </si>
  <si>
    <t>871689290300806694</t>
  </si>
  <si>
    <t>2986GK</t>
  </si>
  <si>
    <t>871689290303465010</t>
  </si>
  <si>
    <t>2988AW</t>
  </si>
  <si>
    <t>871689290300310368</t>
  </si>
  <si>
    <t>871689290401160404</t>
  </si>
  <si>
    <t>2992XB</t>
  </si>
  <si>
    <t>871689213001662932</t>
  </si>
  <si>
    <t>3161CB</t>
  </si>
  <si>
    <t>871689250000146223</t>
  </si>
  <si>
    <t>871689290300939569</t>
  </si>
  <si>
    <t>C</t>
  </si>
  <si>
    <t>871689290300933864</t>
  </si>
  <si>
    <t>871689290300940374</t>
  </si>
  <si>
    <t>Huygensplantsoen</t>
  </si>
  <si>
    <t>2985XE</t>
  </si>
  <si>
    <t>871689290301172781</t>
  </si>
  <si>
    <t>871689290403709656</t>
  </si>
  <si>
    <t>Sering</t>
  </si>
  <si>
    <t>3161CT</t>
  </si>
  <si>
    <t>871689290401194676</t>
  </si>
  <si>
    <t>2991GK</t>
  </si>
  <si>
    <t>871689250000142751</t>
  </si>
  <si>
    <t>Schutleede</t>
  </si>
  <si>
    <t>2991WP</t>
  </si>
  <si>
    <t>871689290300988567</t>
  </si>
  <si>
    <t>871689290300937206</t>
  </si>
  <si>
    <t>2991VS</t>
  </si>
  <si>
    <t>871689290300939392</t>
  </si>
  <si>
    <t>871689290300806502</t>
  </si>
  <si>
    <t>871689290401194249</t>
  </si>
  <si>
    <t>871689260009988229</t>
  </si>
  <si>
    <t>Poortugaalseweg</t>
  </si>
  <si>
    <t>3176PV</t>
  </si>
  <si>
    <t>871689290401500569</t>
  </si>
  <si>
    <t>871689213001801508</t>
  </si>
  <si>
    <t>BY</t>
  </si>
  <si>
    <t>3161CD</t>
  </si>
  <si>
    <t>871689260009375210</t>
  </si>
  <si>
    <t>871689290300966886</t>
  </si>
  <si>
    <t>871689203016237331</t>
  </si>
  <si>
    <t>Smitshoek</t>
  </si>
  <si>
    <t>2993BJ</t>
  </si>
  <si>
    <t>871689213001662901</t>
  </si>
  <si>
    <t>871689290300939200</t>
  </si>
  <si>
    <t>Brandsma-akker</t>
  </si>
  <si>
    <t>2994AA</t>
  </si>
  <si>
    <t>871689290301661902</t>
  </si>
  <si>
    <t>Linneausstraat  t.o. 53</t>
  </si>
  <si>
    <t>871689290401213520</t>
  </si>
  <si>
    <t>Rossinisingel</t>
  </si>
  <si>
    <t>2992PB</t>
  </si>
  <si>
    <t>871689290303391968</t>
  </si>
  <si>
    <t>Molensteeg</t>
  </si>
  <si>
    <t>2985XM</t>
  </si>
  <si>
    <t>871689290301159928</t>
  </si>
  <si>
    <t>871689290401168998</t>
  </si>
  <si>
    <t>871689290401205402</t>
  </si>
  <si>
    <t>Pieter Klobbaertlaan</t>
  </si>
  <si>
    <t>3176XE</t>
  </si>
  <si>
    <t>871689213001111607</t>
  </si>
  <si>
    <t>Pontonweg</t>
  </si>
  <si>
    <t>2987RE</t>
  </si>
  <si>
    <t>871689290300312638</t>
  </si>
  <si>
    <t>871689290303434160</t>
  </si>
  <si>
    <t>Ploegwei</t>
  </si>
  <si>
    <t>2992ZC</t>
  </si>
  <si>
    <t>871689200000083233</t>
  </si>
  <si>
    <t>871689290301172910</t>
  </si>
  <si>
    <t>2983EG</t>
  </si>
  <si>
    <t>871689290300496758</t>
  </si>
  <si>
    <t>871689290300804621</t>
  </si>
  <si>
    <t>Binnenhof</t>
  </si>
  <si>
    <t>2991AA</t>
  </si>
  <si>
    <t>871689200000027213</t>
  </si>
  <si>
    <t>871689290300674170</t>
  </si>
  <si>
    <t>Bilderdijklaan</t>
  </si>
  <si>
    <t>2985XA</t>
  </si>
  <si>
    <t>871689200000101333</t>
  </si>
  <si>
    <t>Dillenburgplein</t>
  </si>
  <si>
    <t>a 2983</t>
  </si>
  <si>
    <t>2983CC</t>
  </si>
  <si>
    <t>871689290300475197</t>
  </si>
  <si>
    <t>Zwaalweg</t>
  </si>
  <si>
    <t>2991ZC</t>
  </si>
  <si>
    <t>871689213000243569</t>
  </si>
  <si>
    <t>TGO</t>
  </si>
  <si>
    <t>871689213000881167</t>
  </si>
  <si>
    <t>Bakkersparkweg</t>
  </si>
  <si>
    <t>3162PH</t>
  </si>
  <si>
    <t>871689213000315662</t>
  </si>
  <si>
    <t>Swarttouwhaven</t>
  </si>
  <si>
    <t>2993AA</t>
  </si>
  <si>
    <t>871689290303397007</t>
  </si>
  <si>
    <t>Gemzenburg</t>
  </si>
  <si>
    <t>2994CJ</t>
  </si>
  <si>
    <t>871689290303408635</t>
  </si>
  <si>
    <t>Zwolseweg</t>
  </si>
  <si>
    <t>2994LB</t>
  </si>
  <si>
    <t>871689290303394129</t>
  </si>
  <si>
    <t>871689200000025646</t>
  </si>
  <si>
    <t>Mandolinehof</t>
  </si>
  <si>
    <t>2992NG</t>
  </si>
  <si>
    <t>871689290300852769</t>
  </si>
  <si>
    <t>3171XA</t>
  </si>
  <si>
    <t>871689290401160558</t>
  </si>
  <si>
    <t>tm</t>
  </si>
  <si>
    <t>871689290401194485</t>
  </si>
  <si>
    <t>Hof van Portland</t>
  </si>
  <si>
    <t>3162WJ</t>
  </si>
  <si>
    <t>871689213001061605</t>
  </si>
  <si>
    <t>Schutskooistraat</t>
  </si>
  <si>
    <t>Pompgemaal</t>
  </si>
  <si>
    <t>3171GR</t>
  </si>
  <si>
    <t>871689290401107744</t>
  </si>
  <si>
    <t>9999QQ</t>
  </si>
  <si>
    <t>871689290300966725</t>
  </si>
  <si>
    <t>2988BD</t>
  </si>
  <si>
    <t>871689290300306484</t>
  </si>
  <si>
    <t>871689290300308273</t>
  </si>
  <si>
    <t>871689260009988281</t>
  </si>
  <si>
    <t>elektra</t>
  </si>
  <si>
    <t>871689260010127419</t>
  </si>
  <si>
    <t>Jonkheer D Sav Lohmanstr</t>
  </si>
  <si>
    <t>2982RB</t>
  </si>
  <si>
    <t>871689290301649603</t>
  </si>
  <si>
    <t>871689290300951981</t>
  </si>
  <si>
    <t>Kikkerstraat</t>
  </si>
  <si>
    <t>3171GH</t>
  </si>
  <si>
    <t>871689290401163986</t>
  </si>
  <si>
    <t>Avenue Carre</t>
  </si>
  <si>
    <t>2994DA</t>
  </si>
  <si>
    <t>871689213001985055</t>
  </si>
  <si>
    <t>2982SN</t>
  </si>
  <si>
    <t>871689213002014310</t>
  </si>
  <si>
    <t>871689290401179864</t>
  </si>
  <si>
    <t>871689290300966787</t>
  </si>
  <si>
    <t>2991VL</t>
  </si>
  <si>
    <t>871689290300938326</t>
  </si>
  <si>
    <t>871689290300874471</t>
  </si>
  <si>
    <t>Paulus Potterstraat</t>
  </si>
  <si>
    <t>Marktkast</t>
  </si>
  <si>
    <t>2981CR</t>
  </si>
  <si>
    <t>871689290300730616</t>
  </si>
  <si>
    <t>2988CD</t>
  </si>
  <si>
    <t>871689290300311396</t>
  </si>
  <si>
    <t>De Beurs</t>
  </si>
  <si>
    <t>3162WB</t>
  </si>
  <si>
    <t>871689290403691586</t>
  </si>
  <si>
    <t>871689290300882278</t>
  </si>
  <si>
    <t>871689290300882285</t>
  </si>
  <si>
    <t>Korte Koedoodsedijk</t>
  </si>
  <si>
    <t>2993AH</t>
  </si>
  <si>
    <t>871689290300805130</t>
  </si>
  <si>
    <t>871689290401160749</t>
  </si>
  <si>
    <t>Riederhof</t>
  </si>
  <si>
    <t>2993XJ</t>
  </si>
  <si>
    <t>871689200000058392</t>
  </si>
  <si>
    <t>871689290300805321</t>
  </si>
  <si>
    <t xml:space="preserve">Debussystraat </t>
  </si>
  <si>
    <t>3161WD</t>
  </si>
  <si>
    <t>871689290403716012</t>
  </si>
  <si>
    <t>871689290401520345</t>
  </si>
  <si>
    <t>Strausslaan</t>
  </si>
  <si>
    <t>2992PE</t>
  </si>
  <si>
    <t>871689290303366737</t>
  </si>
  <si>
    <t>Smithaven</t>
  </si>
  <si>
    <t>2993EC</t>
  </si>
  <si>
    <t>871689213000293199</t>
  </si>
  <si>
    <t>871689290300804478</t>
  </si>
  <si>
    <t>Windmolen</t>
  </si>
  <si>
    <t>A 4635</t>
  </si>
  <si>
    <t>2986TL</t>
  </si>
  <si>
    <t>871689290301076539</t>
  </si>
  <si>
    <t>871689290300939149</t>
  </si>
  <si>
    <t>Handelsweg</t>
  </si>
  <si>
    <t>2988DB</t>
  </si>
  <si>
    <t>871689290300350357</t>
  </si>
  <si>
    <t>871689290300939941</t>
  </si>
  <si>
    <t>871689213000390157</t>
  </si>
  <si>
    <t>871689290303394822</t>
  </si>
  <si>
    <t>Bedrijfsnaam</t>
  </si>
  <si>
    <t>EAN_gas</t>
  </si>
  <si>
    <t>Verbruik</t>
  </si>
  <si>
    <t>871689290302503027</t>
  </si>
  <si>
    <t>871689290403012794</t>
  </si>
  <si>
    <t>871689290302653272</t>
  </si>
  <si>
    <t>871689290302673737</t>
  </si>
  <si>
    <t>871689290302562314</t>
  </si>
  <si>
    <t>871689260008201077</t>
  </si>
  <si>
    <t>871689260009988298</t>
  </si>
  <si>
    <t>Gas</t>
  </si>
  <si>
    <t>871689213000069664</t>
  </si>
  <si>
    <t>871689260009988304</t>
  </si>
  <si>
    <t>gas</t>
  </si>
  <si>
    <t>871689290403040537</t>
  </si>
  <si>
    <t>871689260008197721</t>
  </si>
  <si>
    <t>871689290302571842</t>
  </si>
  <si>
    <t>871689290302009024</t>
  </si>
  <si>
    <t>(gas)</t>
  </si>
  <si>
    <t>871689290403039470</t>
  </si>
  <si>
    <t>871689290302875865</t>
  </si>
  <si>
    <t>871689290403018147</t>
  </si>
  <si>
    <t>871689290302676899</t>
  </si>
  <si>
    <t>Hendrikse-akker</t>
  </si>
  <si>
    <t>871689290303383611</t>
  </si>
  <si>
    <t>871689213001902649</t>
  </si>
  <si>
    <t>GAS</t>
  </si>
  <si>
    <t>871689290302396230</t>
  </si>
  <si>
    <t>871689290403031863</t>
  </si>
  <si>
    <t>871689290302633090</t>
  </si>
  <si>
    <t>871689290302524800</t>
  </si>
  <si>
    <t>871689290302570388</t>
  </si>
  <si>
    <t>871689290302562284</t>
  </si>
  <si>
    <t>871689290302860687</t>
  </si>
  <si>
    <t>871689290302676066</t>
  </si>
  <si>
    <t>871689290302944998</t>
  </si>
  <si>
    <t>871689290302656648</t>
  </si>
  <si>
    <t>871689290302944806</t>
  </si>
  <si>
    <t>871689290302633526</t>
  </si>
  <si>
    <t>871689290302537381</t>
  </si>
  <si>
    <t>871689290303472124</t>
  </si>
  <si>
    <t>871689213001927581</t>
  </si>
  <si>
    <t>871689260009521198</t>
  </si>
  <si>
    <t>871689290302671306</t>
  </si>
  <si>
    <t>871689290303434177</t>
  </si>
  <si>
    <t>871689213001427364</t>
  </si>
  <si>
    <t>871689290403375288</t>
  </si>
  <si>
    <t>871689290403010059</t>
  </si>
  <si>
    <t>871689290303362425</t>
  </si>
  <si>
    <t>871689290302624777</t>
  </si>
  <si>
    <t>871689290302944813</t>
  </si>
  <si>
    <t>871689290302944899</t>
  </si>
  <si>
    <t>871689290302678688</t>
  </si>
  <si>
    <t>871689290302604595</t>
  </si>
  <si>
    <t>871689290403642113</t>
  </si>
  <si>
    <t>871689290302876091</t>
  </si>
  <si>
    <t>871689290302671474</t>
  </si>
  <si>
    <t>871689290302363133</t>
  </si>
  <si>
    <t>Gemeente Ridderkerk</t>
  </si>
  <si>
    <t>Gemeente Barendrecht</t>
  </si>
  <si>
    <t>Gemeente Albrandswaard</t>
  </si>
  <si>
    <t>Klant</t>
  </si>
  <si>
    <t>Hoog LVR</t>
  </si>
  <si>
    <t>Laag LVR</t>
  </si>
  <si>
    <t>Hoog TLV</t>
  </si>
  <si>
    <t>Laag TLV</t>
  </si>
  <si>
    <t>Totaal</t>
  </si>
  <si>
    <t>Rijlabels</t>
  </si>
  <si>
    <t>Eindtotaal</t>
  </si>
  <si>
    <t>som verbruik</t>
  </si>
  <si>
    <t>som teruglevering</t>
  </si>
  <si>
    <t>Som van som verbruik</t>
  </si>
  <si>
    <t>Som van som teruglevering</t>
  </si>
  <si>
    <t>Som van Verbruik</t>
  </si>
  <si>
    <t>Openbare Verlichting</t>
  </si>
  <si>
    <t>Verkeer</t>
  </si>
  <si>
    <t>Waterhuishouding</t>
  </si>
  <si>
    <t>Vastgoed</t>
  </si>
  <si>
    <t>Overig</t>
  </si>
  <si>
    <t>Levering (kWh)</t>
  </si>
  <si>
    <t>Energiegebruik per gemeente in 2019</t>
  </si>
  <si>
    <t>Voorbereiding en beheer</t>
  </si>
  <si>
    <t>Veiligheid</t>
  </si>
  <si>
    <t>cluster</t>
  </si>
  <si>
    <t>Adrianapolder 50</t>
  </si>
  <si>
    <t>Binnenhof 1</t>
  </si>
  <si>
    <t>Hertenburg 32</t>
  </si>
  <si>
    <t>Londen 15</t>
  </si>
  <si>
    <t>Middeldijkerplein 7</t>
  </si>
  <si>
    <t>Ploegwei 3</t>
  </si>
  <si>
    <t>Riederhof 37</t>
  </si>
  <si>
    <t>Albrandswaardsedijk 188a</t>
  </si>
  <si>
    <t xml:space="preserve">Binnengracht 6 </t>
  </si>
  <si>
    <t>Nijverheidsweg 3</t>
  </si>
  <si>
    <t>Sportlaan 3</t>
  </si>
  <si>
    <t xml:space="preserve">Stationsstraat 1a </t>
  </si>
  <si>
    <t>Kolenbranderstraat 3</t>
  </si>
  <si>
    <t>Teruglevering (kWh)</t>
  </si>
  <si>
    <t>Toelichting:</t>
  </si>
  <si>
    <t>Hieronder een inschatting van de teruglevering grootverbruik aansluiting, gebaseerd op het jaar 2020. Veel PV installaties zijnin 2020 geïnstalleerd en verbruik geëxtrapoleerd.
Aan de opgegeven soorten en aantallen kunnen geen rechten worden ontleend!</t>
  </si>
  <si>
    <t>Adres</t>
  </si>
  <si>
    <t>Data</t>
  </si>
  <si>
    <t>Huisnr.</t>
  </si>
  <si>
    <t>Aan de opgegeven soorten en aantallen kunnen geen rechten worden ontleend!</t>
  </si>
  <si>
    <r>
      <t>Gas (m</t>
    </r>
    <r>
      <rPr>
        <b/>
        <sz val="10"/>
        <color theme="1"/>
        <rFont val="Calibri"/>
        <family val="2"/>
      </rPr>
      <t>³</t>
    </r>
    <r>
      <rPr>
        <b/>
        <sz val="10"/>
        <color theme="1"/>
        <rFont val="Calibri"/>
        <family val="2"/>
        <scheme val="minor"/>
      </rPr>
      <t>)</t>
    </r>
  </si>
  <si>
    <t xml:space="preserve">Bijlage 5: </t>
  </si>
  <si>
    <t>Overzicht aansluitingen en verbruiken</t>
  </si>
  <si>
    <t xml:space="preserve">Gemeente Barendrecht (Gebouwen) </t>
  </si>
  <si>
    <t xml:space="preserve">Gemeente Ridderkerk (Gebouwen) </t>
  </si>
  <si>
    <t xml:space="preserve">Gemeente Albrandswaard (Gebouwen) </t>
  </si>
  <si>
    <t xml:space="preserve">Gemeente Ridderkerk (Gebouwen)  </t>
  </si>
  <si>
    <t xml:space="preserve">Gemeente Barendrecht (Gebouwen)  </t>
  </si>
  <si>
    <t xml:space="preserve">Gemeente Barendrecht (Gebouwen)    </t>
  </si>
  <si>
    <t>Gemeente Barendrecht (Gebouwen)</t>
  </si>
  <si>
    <t>Gemeente Albrandswaard (Gebouwen)</t>
  </si>
  <si>
    <t xml:space="preserve">Gemeente Albrandswaard (Waterhuishoud) </t>
  </si>
  <si>
    <t>Gemeente Albrandswaard OV</t>
  </si>
  <si>
    <t xml:space="preserve">Gemeente Barendrecht (OV) </t>
  </si>
  <si>
    <t>Gemeente Barendrecht (Waterhuishouding)</t>
  </si>
  <si>
    <t xml:space="preserve">Gemeente Ridderkerk (OV) </t>
  </si>
  <si>
    <t>Gemeente Ridderkerk Gemalen</t>
  </si>
  <si>
    <t xml:space="preserve">Gemeente Ridderkerk VRI </t>
  </si>
  <si>
    <t xml:space="preserve">Gemeente Albrandswaard OV </t>
  </si>
  <si>
    <t>Gemeente Ridderkerk (OV)</t>
  </si>
  <si>
    <t>Gemeente Albrandswaard (Waterhuishoud)</t>
  </si>
  <si>
    <t xml:space="preserve">Gemeente Barendrecht (Waterhuishouding) </t>
  </si>
  <si>
    <t>Gemeente Ridderkerk (Gebouwen)</t>
  </si>
  <si>
    <t>Gemeente Barendrecht (OV)</t>
  </si>
  <si>
    <t xml:space="preserve">Gemeente Ridderkerk Gemalen </t>
  </si>
  <si>
    <t>b</t>
  </si>
  <si>
    <t>Gemeente Barendrecht (Waterhuishouding</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</si>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</sst>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ahoma"/>
      <family val="2"/>
    </font>
    <font>
      <sz val="10"/>
      <name val="Arial"/>
      <family val="2"/>
    </font>
    <font>
      <b/>
      <sz val="9"/>
      <color indexed="81"/>
      <name val="Tahoma"/>
      <family val="2"/>
    </font>
    <font>
      <sz val="9"/>
      <color indexed="81"/>
      <name val="Tahoma"/>
      <family val="2"/>
    </font>
    <font>
      <sz val="8"/>
      <name val="Verdana"/>
      <family val="2"/>
    </font>
    <font>
      <sz val="10"/>
      <color theme="1"/>
      <name val="Calibri"/>
      <family val="2"/>
      <scheme val="minor"/>
    </font>
    <font>
      <sz val="9"/>
      <color theme="1"/>
      <name val="Calibri"/>
      <family val="2"/>
      <scheme val="minor"/>
    </font>
    <font>
      <b/>
      <sz val="10"/>
      <color theme="1"/>
      <name val="Calibri"/>
      <family val="2"/>
      <scheme val="minor"/>
    </font>
    <font>
      <b/>
      <sz val="10"/>
      <color theme="1"/>
      <name val="Calibri"/>
      <family val="2"/>
    </font>
    <font>
      <sz val="10"/>
      <color rgb="FF454545"/>
      <name val="Arial"/>
      <family val="2"/>
    </font>
  </fonts>
  <fills count="12">
    <fill>
      <patternFill patternType="none"/>
    </fill>
    <fill>
      <patternFill patternType="gray125"/>
    </fill>
    <fill>
      <patternFill patternType="solid">
        <fgColor theme="4" tint="0.79998168889431442"/>
        <bgColor theme="4" tint="0.79998168889431442"/>
      </patternFill>
    </fill>
    <fill>
      <patternFill patternType="solid">
        <fgColor theme="7" tint="0.39997558519241921"/>
        <bgColor indexed="64"/>
      </patternFill>
    </fill>
    <fill>
      <patternFill patternType="solid">
        <fgColor theme="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rgb="FFE2E2E2"/>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43" fontId="1" fillId="0" borderId="0" applyFont="0" applyFill="0" applyBorder="0" applyAlignment="0" applyProtection="0"/>
    <xf numFmtId="0" fontId="3" fillId="0" borderId="0"/>
    <xf numFmtId="0" fontId="4" fillId="0" borderId="0"/>
  </cellStyleXfs>
  <cellXfs count="92">
    <xf numFmtId="0" fontId="0" fillId="0" borderId="0" xfId="0"/>
    <xf numFmtId="0" fontId="2" fillId="0" borderId="0" xfId="0" applyFont="1"/>
    <xf numFmtId="0" fontId="0" fillId="0" borderId="0" xfId="0" applyBorder="1"/>
    <xf numFmtId="0" fontId="2" fillId="10" borderId="1" xfId="0" applyFont="1" applyFill="1" applyBorder="1" applyAlignment="1">
      <alignment horizontal="center"/>
    </xf>
    <xf numFmtId="0" fontId="2" fillId="10" borderId="4" xfId="0" applyFont="1" applyFill="1" applyBorder="1" applyAlignment="1">
      <alignment horizontal="center"/>
    </xf>
    <xf numFmtId="0" fontId="2" fillId="10" borderId="4" xfId="0" applyFont="1" applyFill="1" applyBorder="1" applyAlignment="1">
      <alignment horizontal="right"/>
    </xf>
    <xf numFmtId="164" fontId="2" fillId="10" borderId="5" xfId="0" applyNumberFormat="1" applyFont="1" applyFill="1" applyBorder="1"/>
    <xf numFmtId="0" fontId="0" fillId="10" borderId="2" xfId="0" applyFill="1" applyBorder="1"/>
    <xf numFmtId="0" fontId="9" fillId="7" borderId="1" xfId="0" applyFont="1" applyFill="1" applyBorder="1" applyAlignment="1">
      <alignment horizontal="left"/>
    </xf>
    <xf numFmtId="0" fontId="7" fillId="7" borderId="1" xfId="3" applyFont="1" applyFill="1" applyBorder="1" applyAlignment="1">
      <alignment horizontal="left"/>
    </xf>
    <xf numFmtId="164" fontId="0" fillId="7" borderId="1" xfId="1" applyNumberFormat="1" applyFont="1" applyFill="1" applyBorder="1" applyAlignment="1"/>
    <xf numFmtId="0" fontId="8" fillId="0" borderId="0" xfId="0" applyFont="1"/>
    <xf numFmtId="49" fontId="8" fillId="0" borderId="0" xfId="0" applyNumberFormat="1" applyFont="1"/>
    <xf numFmtId="11" fontId="8" fillId="0" borderId="0" xfId="0" applyNumberFormat="1" applyFont="1"/>
    <xf numFmtId="0" fontId="8" fillId="0" borderId="0" xfId="0" applyNumberFormat="1" applyFont="1"/>
    <xf numFmtId="43" fontId="8" fillId="0" borderId="0" xfId="1" applyFont="1"/>
    <xf numFmtId="164" fontId="8" fillId="0" borderId="0" xfId="1" applyNumberFormat="1" applyFont="1"/>
    <xf numFmtId="0" fontId="10" fillId="5" borderId="2" xfId="0" applyFont="1" applyFill="1" applyBorder="1"/>
    <xf numFmtId="0" fontId="8" fillId="5" borderId="3" xfId="0" applyFont="1" applyFill="1" applyBorder="1"/>
    <xf numFmtId="0" fontId="8" fillId="5" borderId="4" xfId="0" applyFont="1" applyFill="1" applyBorder="1"/>
    <xf numFmtId="0" fontId="10" fillId="10" borderId="2" xfId="0" applyFont="1" applyFill="1" applyBorder="1"/>
    <xf numFmtId="0" fontId="8" fillId="10" borderId="3" xfId="0" applyFont="1" applyFill="1" applyBorder="1"/>
    <xf numFmtId="0" fontId="8" fillId="10" borderId="4" xfId="0" applyFont="1" applyFill="1" applyBorder="1"/>
    <xf numFmtId="0" fontId="10" fillId="3" borderId="1" xfId="0" applyFont="1" applyFill="1" applyBorder="1"/>
    <xf numFmtId="0" fontId="10" fillId="9" borderId="1" xfId="0" applyFont="1" applyFill="1" applyBorder="1" applyAlignment="1">
      <alignment horizontal="center"/>
    </xf>
    <xf numFmtId="0" fontId="10" fillId="8" borderId="1" xfId="0" applyFont="1" applyFill="1" applyBorder="1"/>
    <xf numFmtId="0" fontId="10" fillId="8" borderId="1" xfId="0" applyFont="1" applyFill="1" applyBorder="1" applyAlignment="1">
      <alignment horizontal="center"/>
    </xf>
    <xf numFmtId="0" fontId="10" fillId="7" borderId="1" xfId="0" applyFont="1" applyFill="1" applyBorder="1"/>
    <xf numFmtId="0" fontId="10" fillId="7" borderId="1" xfId="0" applyFont="1" applyFill="1" applyBorder="1" applyAlignment="1">
      <alignment horizontal="center"/>
    </xf>
    <xf numFmtId="0" fontId="8" fillId="4" borderId="1" xfId="0" applyFont="1" applyFill="1" applyBorder="1"/>
    <xf numFmtId="164" fontId="8" fillId="8" borderId="1" xfId="1" applyNumberFormat="1" applyFont="1" applyFill="1" applyBorder="1"/>
    <xf numFmtId="164" fontId="8" fillId="7" borderId="1" xfId="1" applyNumberFormat="1" applyFont="1" applyFill="1" applyBorder="1"/>
    <xf numFmtId="164" fontId="8" fillId="6" borderId="1" xfId="1" applyNumberFormat="1" applyFont="1" applyFill="1" applyBorder="1"/>
    <xf numFmtId="164" fontId="10" fillId="5" borderId="1" xfId="1" applyNumberFormat="1" applyFont="1" applyFill="1" applyBorder="1"/>
    <xf numFmtId="164" fontId="10" fillId="10" borderId="1" xfId="1" applyNumberFormat="1" applyFont="1" applyFill="1" applyBorder="1"/>
    <xf numFmtId="164" fontId="10" fillId="3" borderId="1" xfId="1" applyNumberFormat="1" applyFont="1" applyFill="1" applyBorder="1"/>
    <xf numFmtId="0" fontId="0" fillId="0" borderId="0" xfId="0" applyBorder="1" applyAlignment="1">
      <alignment wrapText="1" shrinkToFit="1"/>
    </xf>
    <xf numFmtId="0" fontId="0" fillId="0" borderId="0" xfId="0" applyBorder="1" applyAlignment="1">
      <alignment shrinkToFit="1"/>
    </xf>
    <xf numFmtId="0" fontId="0" fillId="0" borderId="8" xfId="0" applyBorder="1"/>
    <xf numFmtId="0" fontId="0" fillId="0" borderId="9" xfId="0" applyBorder="1"/>
    <xf numFmtId="0" fontId="2" fillId="0" borderId="8" xfId="0" applyFont="1" applyFill="1" applyBorder="1" applyAlignment="1">
      <alignment wrapText="1" shrinkToFit="1"/>
    </xf>
    <xf numFmtId="0" fontId="2" fillId="11" borderId="10" xfId="0" applyFont="1" applyFill="1" applyBorder="1" applyAlignment="1">
      <alignment horizontal="right"/>
    </xf>
    <xf numFmtId="0" fontId="2" fillId="11" borderId="6" xfId="0" applyFont="1" applyFill="1" applyBorder="1" applyAlignment="1">
      <alignment horizontal="right" wrapText="1" shrinkToFit="1"/>
    </xf>
    <xf numFmtId="0" fontId="2" fillId="11" borderId="6" xfId="0" applyFont="1" applyFill="1" applyBorder="1" applyAlignment="1">
      <alignment horizontal="right"/>
    </xf>
    <xf numFmtId="49" fontId="8" fillId="0" borderId="0" xfId="0" applyNumberFormat="1" applyFont="1" applyFill="1"/>
    <xf numFmtId="0" fontId="8" fillId="0" borderId="0" xfId="0" applyFont="1" applyFill="1"/>
    <xf numFmtId="0" fontId="8" fillId="0" borderId="0" xfId="0" applyNumberFormat="1" applyFont="1" applyFill="1"/>
    <xf numFmtId="0" fontId="8" fillId="0" borderId="0" xfId="0" applyFont="1" applyAlignment="1">
      <alignment horizontal="left"/>
    </xf>
    <xf numFmtId="164" fontId="8" fillId="0" borderId="0" xfId="0" applyNumberFormat="1" applyFont="1"/>
    <xf numFmtId="0" fontId="10" fillId="0" borderId="7" xfId="0" applyFont="1" applyBorder="1"/>
    <xf numFmtId="0" fontId="8" fillId="0" borderId="8" xfId="0" applyFont="1" applyBorder="1"/>
    <xf numFmtId="0" fontId="8" fillId="0" borderId="9" xfId="0" applyFont="1" applyBorder="1"/>
    <xf numFmtId="0" fontId="8" fillId="0" borderId="16" xfId="0" applyFont="1" applyBorder="1" applyAlignment="1">
      <alignment horizontal="left"/>
    </xf>
    <xf numFmtId="164" fontId="8" fillId="0" borderId="0" xfId="0" applyNumberFormat="1" applyFont="1" applyBorder="1"/>
    <xf numFmtId="0" fontId="8" fillId="0" borderId="10" xfId="0" applyFont="1" applyBorder="1" applyAlignment="1">
      <alignment horizontal="left"/>
    </xf>
    <xf numFmtId="164" fontId="8" fillId="0" borderId="11" xfId="0" applyNumberFormat="1" applyFont="1" applyBorder="1"/>
    <xf numFmtId="164" fontId="8" fillId="0" borderId="12" xfId="0" applyNumberFormat="1" applyFont="1" applyBorder="1"/>
    <xf numFmtId="0" fontId="10" fillId="0" borderId="7" xfId="0" applyFont="1" applyBorder="1" applyAlignment="1">
      <alignment horizontal="left"/>
    </xf>
    <xf numFmtId="0" fontId="8" fillId="0" borderId="0" xfId="0" applyFont="1" applyBorder="1"/>
    <xf numFmtId="0" fontId="8" fillId="0" borderId="0" xfId="0" applyFont="1" applyBorder="1" applyAlignment="1">
      <alignment horizontal="left"/>
    </xf>
    <xf numFmtId="164" fontId="8" fillId="0" borderId="8" xfId="0" applyNumberFormat="1" applyFont="1" applyBorder="1"/>
    <xf numFmtId="0" fontId="8" fillId="0" borderId="7" xfId="0" pivotButton="1" applyFont="1" applyBorder="1"/>
    <xf numFmtId="0" fontId="8" fillId="0" borderId="12" xfId="0" applyFont="1" applyBorder="1"/>
    <xf numFmtId="0" fontId="12" fillId="0" borderId="17" xfId="0" applyNumberFormat="1" applyFont="1" applyFill="1" applyBorder="1" applyAlignment="1" applyProtection="1">
      <alignment horizontal="left" vertical="top"/>
    </xf>
    <xf numFmtId="0" fontId="10" fillId="0" borderId="18" xfId="0" applyFont="1" applyBorder="1" applyAlignment="1">
      <alignment horizontal="center"/>
    </xf>
    <xf numFmtId="0" fontId="8" fillId="0" borderId="19" xfId="0" applyFont="1" applyBorder="1"/>
    <xf numFmtId="164" fontId="8" fillId="0" borderId="20" xfId="0" applyNumberFormat="1" applyFont="1" applyBorder="1"/>
    <xf numFmtId="164" fontId="10" fillId="0" borderId="20" xfId="0" applyNumberFormat="1" applyFont="1" applyBorder="1"/>
    <xf numFmtId="0" fontId="10" fillId="2" borderId="9" xfId="0" applyFont="1" applyFill="1" applyBorder="1"/>
    <xf numFmtId="0" fontId="8" fillId="0" borderId="1" xfId="0" applyFont="1" applyBorder="1" applyAlignment="1">
      <alignment horizontal="left"/>
    </xf>
    <xf numFmtId="164" fontId="8" fillId="0" borderId="1" xfId="0" applyNumberFormat="1" applyFont="1" applyBorder="1"/>
    <xf numFmtId="0" fontId="12" fillId="0" borderId="1" xfId="2" applyNumberFormat="1" applyFont="1" applyFill="1" applyBorder="1" applyAlignment="1">
      <alignment horizontal="left" vertical="top"/>
    </xf>
    <xf numFmtId="0" fontId="8" fillId="0" borderId="1" xfId="0" applyFont="1" applyFill="1" applyBorder="1"/>
    <xf numFmtId="0" fontId="8" fillId="0" borderId="1" xfId="0" applyFont="1" applyBorder="1"/>
    <xf numFmtId="0" fontId="12" fillId="2" borderId="1" xfId="2" applyNumberFormat="1" applyFont="1" applyFill="1" applyBorder="1" applyAlignment="1">
      <alignment horizontal="left" vertical="top"/>
    </xf>
    <xf numFmtId="0" fontId="12" fillId="0" borderId="1" xfId="2" applyNumberFormat="1" applyFont="1" applyBorder="1" applyAlignment="1">
      <alignment horizontal="left" vertical="top"/>
    </xf>
    <xf numFmtId="0" fontId="2" fillId="11" borderId="21" xfId="0" applyFont="1" applyFill="1" applyBorder="1" applyAlignment="1">
      <alignment horizontal="right" wrapText="1" shrinkToFit="1"/>
    </xf>
    <xf numFmtId="0" fontId="8" fillId="0" borderId="10" xfId="0" applyFont="1" applyBorder="1" applyAlignment="1">
      <alignment horizontal="right"/>
    </xf>
    <xf numFmtId="0" fontId="2" fillId="0" borderId="8" xfId="0" applyFont="1" applyFill="1" applyBorder="1" applyAlignment="1">
      <alignment horizontal="center" wrapText="1" shrinkToFit="1"/>
    </xf>
    <xf numFmtId="0" fontId="0" fillId="0" borderId="13" xfId="0" applyBorder="1" applyAlignment="1">
      <alignment horizontal="left" wrapText="1" shrinkToFit="1"/>
    </xf>
    <xf numFmtId="0" fontId="0" fillId="0" borderId="15" xfId="0" applyBorder="1" applyAlignment="1">
      <alignment horizontal="left" wrapText="1" shrinkToFit="1"/>
    </xf>
    <xf numFmtId="0" fontId="0" fillId="0" borderId="14" xfId="0" applyBorder="1" applyAlignment="1">
      <alignment horizontal="left" wrapText="1" shrinkToFit="1"/>
    </xf>
    <xf numFmtId="0" fontId="0" fillId="0" borderId="15" xfId="0" applyBorder="1" applyAlignment="1">
      <alignment horizontal="left" shrinkToFit="1"/>
    </xf>
    <xf numFmtId="0" fontId="0" fillId="0" borderId="14" xfId="0" applyBorder="1" applyAlignment="1">
      <alignment horizontal="left" shrinkToFit="1"/>
    </xf>
    <xf numFmtId="0" fontId="2" fillId="11" borderId="13" xfId="0" applyFont="1" applyFill="1" applyBorder="1" applyAlignment="1">
      <alignment horizontal="right"/>
    </xf>
    <xf numFmtId="0" fontId="2" fillId="11" borderId="14" xfId="0" applyFont="1" applyFill="1" applyBorder="1" applyAlignment="1">
      <alignment horizontal="right"/>
    </xf>
    <xf numFmtId="0" fontId="2" fillId="11" borderId="13" xfId="0" applyFont="1" applyFill="1" applyBorder="1" applyAlignment="1">
      <alignment horizontal="right" wrapText="1" shrinkToFit="1"/>
    </xf>
    <xf numFmtId="0" fontId="2" fillId="11" borderId="14" xfId="0" applyFont="1" applyFill="1" applyBorder="1" applyAlignment="1">
      <alignment horizontal="right" wrapText="1" shrinkToFit="1"/>
    </xf>
    <xf numFmtId="0" fontId="2" fillId="0" borderId="8" xfId="0" applyFont="1" applyFill="1" applyBorder="1" applyAlignment="1">
      <alignment horizontal="left" wrapText="1" shrinkToFit="1"/>
    </xf>
    <xf numFmtId="0" fontId="0" fillId="0" borderId="13" xfId="0" applyBorder="1" applyAlignment="1">
      <alignment horizontal="center" wrapText="1" shrinkToFit="1"/>
    </xf>
    <xf numFmtId="0" fontId="0" fillId="0" borderId="15" xfId="0" applyBorder="1" applyAlignment="1">
      <alignment horizontal="center" wrapText="1" shrinkToFit="1"/>
    </xf>
    <xf numFmtId="0" fontId="0" fillId="0" borderId="14" xfId="0" applyBorder="1" applyAlignment="1">
      <alignment horizontal="center" wrapText="1" shrinkToFit="1"/>
    </xf>
  </cellXfs>
  <cellStyles count="4">
    <cellStyle name="Komma" xfId="1" builtinId="3"/>
    <cellStyle name="Standaard" xfId="0" builtinId="0"/>
    <cellStyle name="Standaard 15" xfId="3"/>
    <cellStyle name="Standaard 2" xfId="2"/>
  </cellStyles>
  <dxfs count="111">
    <dxf>
      <font>
        <strike val="0"/>
        <outline val="0"/>
        <shadow val="0"/>
        <u val="none"/>
        <vertAlign val="baseline"/>
        <sz val="10"/>
        <color theme="1"/>
        <name val="Calibri"/>
        <scheme val="minor"/>
      </font>
    </dxf>
    <dxf>
      <font>
        <strike val="0"/>
        <outline val="0"/>
        <shadow val="0"/>
        <u val="none"/>
        <vertAlign val="baseline"/>
        <sz val="10"/>
        <color theme="1"/>
        <name val="Calibri"/>
        <scheme val="minor"/>
      </font>
      <numFmt numFmtId="0" formatCode="General"/>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numFmt numFmtId="30" formatCode="@"/>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numFmt numFmtId="164" formatCode="_ * #,##0_ ;_ * \-#,##0_ ;_ * &quot;-&quot;??_ ;_ @_ "/>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numFmt numFmtId="0" formatCode="General"/>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numFmt numFmtId="30" formatCode="@"/>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trike val="0"/>
        <outline val="0"/>
        <shadow val="0"/>
        <u val="none"/>
        <vertAlign val="baseline"/>
        <sz val="10"/>
        <color theme="1"/>
        <name val="Calibri"/>
        <scheme val="minor"/>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right" readingOrder="0"/>
    </dxf>
    <dxf>
      <font>
        <sz val="10"/>
      </font>
    </dxf>
    <dxf>
      <font>
        <sz val="10"/>
      </font>
    </dxf>
    <dxf>
      <font>
        <sz val="10"/>
      </font>
    </dxf>
    <dxf>
      <font>
        <sz val="10"/>
      </font>
    </dxf>
    <dxf>
      <font>
        <sz val="10"/>
      </font>
    </dxf>
    <dxf>
      <font>
        <sz val="10"/>
      </font>
    </dxf>
    <dxf>
      <font>
        <sz val="10"/>
      </font>
    </dxf>
    <dxf>
      <numFmt numFmtId="164" formatCode="_ * #,##0_ ;_ * \-#,##0_ ;_ * &quot;-&quot;??_ ;_ @_ "/>
    </dxf>
    <dxf>
      <numFmt numFmtId="165" formatCode="_ * #,##0.0_ ;_ * \-#,##0.0_ ;_ * &quot;-&quot;??_ ;_ @_ "/>
    </dxf>
    <dxf>
      <numFmt numFmtId="35" formatCode="_ * #,##0.00_ ;_ * \-#,##0.00_ ;_ * &quot;-&quot;??_ ;_ @_ "/>
    </dxf>
    <dxf>
      <font>
        <b val="0"/>
        <i val="0"/>
        <strike val="0"/>
        <condense val="0"/>
        <extend val="0"/>
        <outline val="0"/>
        <shadow val="0"/>
        <u val="none"/>
        <vertAlign val="baseline"/>
        <sz val="10"/>
        <color rgb="FF454545"/>
        <name val="Arial"/>
        <scheme val="none"/>
      </font>
      <numFmt numFmtId="0" formatCode="General"/>
      <fill>
        <patternFill patternType="none">
          <fgColor indexed="64"/>
          <bgColor auto="1"/>
        </patternFill>
      </fill>
      <alignment horizontal="left" vertical="top" textRotation="0" wrapText="0" indent="0" justifyLastLine="0" shrinkToFit="0" readingOrder="0"/>
      <border diagonalUp="0" diagonalDown="0">
        <left style="medium">
          <color rgb="FFE2E2E2"/>
        </left>
        <right style="medium">
          <color rgb="FFE2E2E2"/>
        </right>
        <top/>
        <bottom/>
      </border>
      <protection locked="1" hidden="0"/>
    </dxf>
    <dxf>
      <font>
        <b val="0"/>
        <i val="0"/>
        <strike val="0"/>
        <condense val="0"/>
        <extend val="0"/>
        <outline val="0"/>
        <shadow val="0"/>
        <u val="none"/>
        <vertAlign val="baseline"/>
        <sz val="10"/>
        <color rgb="FF454545"/>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164" formatCode="_ * #,##0_ ;_ * \-#,##0_ ;_ * &quot;-&quot;??_ ;_ @_ "/>
    </dxf>
    <dxf>
      <font>
        <strike val="0"/>
        <outline val="0"/>
        <shadow val="0"/>
        <u val="none"/>
        <vertAlign val="baseline"/>
        <sz val="10"/>
      </font>
      <numFmt numFmtId="164" formatCode="_ * #,##0_ ;_ * \-#,##0_ ;_ * &quot;-&quot;??_ ;_ @_ "/>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164" formatCode="_ * #,##0_ ;_ * \-#,##0_ ;_ * &quot;-&quot;??_ ;_ @_ "/>
    </dxf>
    <dxf>
      <font>
        <strike val="0"/>
        <outline val="0"/>
        <shadow val="0"/>
        <u val="none"/>
        <vertAlign val="baseline"/>
        <sz val="10"/>
      </font>
      <numFmt numFmtId="164" formatCode="_ * #,##0_ ;_ * \-#,##0_ ;_ * &quot;-&quot;??_ ;_ @_ "/>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alignment horizontal="left" vertical="bottom" textRotation="0" wrapText="0" indent="0" justifyLastLine="0" shrinkToFit="0" readingOrder="0"/>
    </dxf>
    <dxf>
      <font>
        <strike val="0"/>
        <outline val="0"/>
        <shadow val="0"/>
        <u val="none"/>
        <vertAlign val="baseline"/>
        <sz val="10"/>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font>
    </dxf>
    <dxf>
      <font>
        <strike val="0"/>
        <outline val="0"/>
        <shadow val="0"/>
        <u val="none"/>
        <vertAlign val="baseline"/>
        <sz val="10"/>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rder>
    </dxf>
    <dxf>
      <border>
        <right style="medium">
          <color indexed="64"/>
        </right>
      </border>
    </dxf>
    <dxf>
      <border>
        <right style="medium">
          <color indexed="64"/>
        </right>
      </border>
    </dxf>
    <dxf>
      <border>
        <right style="medium">
          <color indexed="64"/>
        </right>
      </border>
    </dxf>
    <dxf>
      <border>
        <right style="medium">
          <color indexed="64"/>
        </right>
      </border>
    </dxf>
    <dxf>
      <border>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sz val="10"/>
      </font>
    </dxf>
    <dxf>
      <font>
        <sz val="10"/>
      </font>
    </dxf>
    <dxf>
      <font>
        <sz val="10"/>
      </font>
    </dxf>
    <dxf>
      <font>
        <sz val="10"/>
      </font>
    </dxf>
    <dxf>
      <font>
        <sz val="10"/>
      </font>
    </dxf>
    <dxf>
      <font>
        <sz val="10"/>
      </font>
    </dxf>
    <dxf>
      <numFmt numFmtId="164" formatCode="_ * #,##0_ ;_ * \-#,##0_ ;_ * &quot;-&quot;??_ ;_ @_ "/>
    </dxf>
    <dxf>
      <numFmt numFmtId="165" formatCode="_ * #,##0.0_ ;_ * \-#,##0.0_ ;_ * &quot;-&quot;??_ ;_ @_ "/>
    </dxf>
    <dxf>
      <numFmt numFmtId="35" formatCode="_ * #,##0.00_ ;_ * \-#,##0.00_ ;_ * &quot;-&quot;??_ ;_ @_ "/>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Froukje van Rootselaar" refreshedDate="44091.57837476852" createdVersion="6" refreshedVersion="6" minRefreshableVersion="3" recordCount="478">
  <cacheSource type="worksheet">
    <worksheetSource name="Table1"/>
  </cacheSource>
  <cacheFields count="16">
    <cacheField name="Klantnummer" numFmtId="0">
      <sharedItems containsSemiMixedTypes="0" containsString="0" containsNumber="1" containsInteger="1" minValue="615988" maxValue="1283630"/>
    </cacheField>
    <cacheField name="Factuurgroep" numFmtId="0">
      <sharedItems count="17">
        <s v="Gemeente Albrandswaard - Verkeer"/>
        <s v="Gemeente Albrandswaard (Gebouwen) 630000-42"/>
        <s v="Gemeente Albrandswaard (Waterhuishoud) 830302-14"/>
        <s v="Gemeente Albrandswaard OV - Route 620101-30"/>
        <s v="Gemeente Barendrecht - Fonteinen"/>
        <s v="Gemeente Barendrecht - Marktkasten"/>
        <s v="Gemeente Barendrecht - VRI"/>
        <s v="Gemeente Barendrecht (Gebouwen) - Route 630000-24"/>
        <s v="Gemeente Barendrecht (OV) - Route 640000-14"/>
        <s v="Gemeente Barendrecht (Overig)"/>
        <s v="Gemeente Barendrecht (Waterhuishouding) 830302-13"/>
        <s v="Gemeente Ridderkerk - Verkeer"/>
        <s v="Gemeente Ridderkerk - Wegen, straten en pleinen"/>
        <s v="Gemeente Ridderkerk (Gebouwen) - Route: 630000-62"/>
        <s v="Gemeente Ridderkerk (OV) - Route: 640000-15"/>
        <s v="Gemeente Ridderkerk Gemalen - Route 830302-15"/>
        <s v="Gemeente Ridderkerk VRI - Route 830302-18"/>
      </sharedItems>
    </cacheField>
    <cacheField name="Cluster" numFmtId="0">
      <sharedItems containsBlank="1"/>
    </cacheField>
    <cacheField name="Straat" numFmtId="0">
      <sharedItems/>
    </cacheField>
    <cacheField name="Huisnummer" numFmtId="0">
      <sharedItems containsSemiMixedTypes="0" containsString="0" containsNumber="1" containsInteger="1" minValue="0" maxValue="675"/>
    </cacheField>
    <cacheField name="Toevoegsel" numFmtId="0">
      <sharedItems containsBlank="1" containsMixedTypes="1" containsNumber="1" containsInteger="1" minValue="-5819" maxValue="46351"/>
    </cacheField>
    <cacheField name="Postcode" numFmtId="0">
      <sharedItems/>
    </cacheField>
    <cacheField name="Plaats" numFmtId="0">
      <sharedItems count="5">
        <s v="RHOON"/>
        <s v="Poortugaal"/>
        <s v="Barendrecht"/>
        <s v="RIDDERKERK"/>
        <s v="Heerjansdam"/>
      </sharedItems>
    </cacheField>
    <cacheField name="EAN_stroom" numFmtId="49">
      <sharedItems/>
    </cacheField>
    <cacheField name="Leveringsjaar" numFmtId="0">
      <sharedItems containsSemiMixedTypes="0" containsString="0" containsNumber="1" containsInteger="1" minValue="2019" maxValue="2019"/>
    </cacheField>
    <cacheField name="Verbruik normaal" numFmtId="0">
      <sharedItems containsSemiMixedTypes="0" containsString="0" containsNumber="1" containsInteger="1" minValue="-891" maxValue="777883"/>
    </cacheField>
    <cacheField name="Verbruik laag" numFmtId="0">
      <sharedItems containsSemiMixedTypes="0" containsString="0" containsNumber="1" containsInteger="1" minValue="0" maxValue="1527704"/>
    </cacheField>
    <cacheField name="som verbruik" numFmtId="0">
      <sharedItems containsSemiMixedTypes="0" containsString="0" containsNumber="1" containsInteger="1" minValue="0" maxValue="2012308"/>
    </cacheField>
    <cacheField name="Teruglevering normaal" numFmtId="0">
      <sharedItems containsSemiMixedTypes="0" containsString="0" containsNumber="1" containsInteger="1" minValue="0" maxValue="86538"/>
    </cacheField>
    <cacheField name="Teruglevering dal" numFmtId="0">
      <sharedItems containsSemiMixedTypes="0" containsString="0" containsNumber="1" containsInteger="1" minValue="0" maxValue="47350"/>
    </cacheField>
    <cacheField name="som teruglevering" numFmtId="0">
      <sharedItems containsSemiMixedTypes="0" containsString="0" containsNumber="1" containsInteger="1" minValue="0" maxValue="13388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Froukje van Rootselaar" refreshedDate="44091.579241550928" createdVersion="6" refreshedVersion="6" minRefreshableVersion="3" recordCount="51">
  <cacheSource type="worksheet">
    <worksheetSource name="Table2"/>
  </cacheSource>
  <cacheFields count="10">
    <cacheField name="Klantnummer" numFmtId="0">
      <sharedItems containsSemiMixedTypes="0" containsString="0" containsNumber="1" containsInteger="1" minValue="615988" maxValue="620587"/>
    </cacheField>
    <cacheField name="Bedrijfsnaam" numFmtId="0">
      <sharedItems count="3">
        <s v="Gemeente Albrandswaard (Gebouwen) 630000-42"/>
        <s v="Gemeente Barendrecht (Gebouwen) - Route 630000-24"/>
        <s v="Gemeente Ridderkerk (Gebouwen) - Route: 630000-62"/>
      </sharedItems>
    </cacheField>
    <cacheField name="Straat" numFmtId="0">
      <sharedItems/>
    </cacheField>
    <cacheField name="Huisnummer" numFmtId="0">
      <sharedItems containsSemiMixedTypes="0" containsString="0" containsNumber="1" containsInteger="1" minValue="1" maxValue="460"/>
    </cacheField>
    <cacheField name="Toevoegsel" numFmtId="0">
      <sharedItems containsBlank="1" containsMixedTypes="1" containsNumber="1" containsInteger="1" minValue="41051" maxValue="45251"/>
    </cacheField>
    <cacheField name="Postcode" numFmtId="0">
      <sharedItems/>
    </cacheField>
    <cacheField name="Plaats" numFmtId="0">
      <sharedItems/>
    </cacheField>
    <cacheField name="EAN_gas" numFmtId="49">
      <sharedItems/>
    </cacheField>
    <cacheField name="Leveringsjaar" numFmtId="0">
      <sharedItems containsSemiMixedTypes="0" containsString="0" containsNumber="1" containsInteger="1" minValue="2018" maxValue="2019"/>
    </cacheField>
    <cacheField name="Verbruik" numFmtId="0">
      <sharedItems containsSemiMixedTypes="0" containsString="0" containsNumber="1" containsInteger="1" minValue="0" maxValue="8669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78">
  <r>
    <n v="1283630"/>
    <x v="0"/>
    <m/>
    <s v="Schreuder van de Kolklaan"/>
    <n v="0"/>
    <m/>
    <s v="3171EJ"/>
    <x v="0"/>
    <s v="871689290401208632"/>
    <n v="2019"/>
    <n v="532"/>
    <n v="641"/>
    <n v="1173"/>
    <n v="0"/>
    <n v="0"/>
    <n v="0"/>
  </r>
  <r>
    <n v="1283630"/>
    <x v="0"/>
    <m/>
    <s v="Tijsjesdijk"/>
    <n v="5"/>
    <s v="THV"/>
    <s v="3161CV"/>
    <x v="0"/>
    <s v="871689260009990727"/>
    <n v="2019"/>
    <n v="216"/>
    <n v="208"/>
    <n v="424"/>
    <n v="0"/>
    <n v="0"/>
    <n v="0"/>
  </r>
  <r>
    <n v="620587"/>
    <x v="1"/>
    <m/>
    <s v="Julianastraat"/>
    <n v="21"/>
    <s v="THV"/>
    <s v="3161AJ"/>
    <x v="0"/>
    <s v="871689260009545279"/>
    <n v="2019"/>
    <n v="2699"/>
    <n v="1286"/>
    <n v="3985"/>
    <n v="0"/>
    <n v="0"/>
    <n v="0"/>
  </r>
  <r>
    <n v="620587"/>
    <x v="1"/>
    <m/>
    <s v="Hofhoek"/>
    <n v="5"/>
    <m/>
    <s v="3176PD"/>
    <x v="1"/>
    <s v="871689290401207888"/>
    <n v="2019"/>
    <n v="251"/>
    <n v="287"/>
    <n v="538"/>
    <n v="0"/>
    <n v="0"/>
    <n v="0"/>
  </r>
  <r>
    <n v="620587"/>
    <x v="1"/>
    <m/>
    <s v="Dorpsstraat"/>
    <n v="27"/>
    <m/>
    <s v="3171EE"/>
    <x v="1"/>
    <s v="871689290401163146"/>
    <n v="2019"/>
    <n v="1101"/>
    <n v="1693"/>
    <n v="2794"/>
    <n v="0"/>
    <n v="0"/>
    <n v="0"/>
  </r>
  <r>
    <n v="620587"/>
    <x v="1"/>
    <m/>
    <s v="Binnengracht"/>
    <n v="6"/>
    <m/>
    <s v="3162WD"/>
    <x v="0"/>
    <s v="871689260009827580"/>
    <n v="2019"/>
    <n v="28344"/>
    <n v="14074"/>
    <n v="42418"/>
    <n v="35634"/>
    <n v="27405"/>
    <n v="63039"/>
  </r>
  <r>
    <n v="620587"/>
    <x v="1"/>
    <m/>
    <s v="Slotsedijk"/>
    <n v="159"/>
    <m/>
    <s v="3161PG"/>
    <x v="0"/>
    <s v="871689290401505984"/>
    <n v="2019"/>
    <n v="1"/>
    <n v="1"/>
    <n v="2"/>
    <n v="0"/>
    <n v="0"/>
    <n v="0"/>
  </r>
  <r>
    <n v="620587"/>
    <x v="1"/>
    <m/>
    <s v="Albrandswaardsedijk"/>
    <n v="188"/>
    <m/>
    <s v="3172XB"/>
    <x v="1"/>
    <s v="871689260008197714"/>
    <n v="2019"/>
    <n v="78084"/>
    <n v="70724"/>
    <n v="148808"/>
    <n v="0"/>
    <n v="0"/>
    <n v="0"/>
  </r>
  <r>
    <n v="620587"/>
    <x v="1"/>
    <m/>
    <s v="Langstraat"/>
    <n v="13"/>
    <m/>
    <s v="3162WC"/>
    <x v="0"/>
    <s v="871689213000092457"/>
    <n v="2019"/>
    <n v="18489"/>
    <n v="5145"/>
    <n v="23634"/>
    <n v="0"/>
    <n v="0"/>
    <n v="0"/>
  </r>
  <r>
    <n v="620587"/>
    <x v="1"/>
    <m/>
    <s v="Albrandswaardsedijk"/>
    <n v="180"/>
    <m/>
    <s v="3172XB"/>
    <x v="1"/>
    <s v="871689213001427357"/>
    <n v="2019"/>
    <n v="16490"/>
    <n v="0"/>
    <n v="16490"/>
    <n v="0"/>
    <n v="0"/>
    <n v="0"/>
  </r>
  <r>
    <n v="620587"/>
    <x v="1"/>
    <m/>
    <s v="Nijverheidsweg"/>
    <n v="3"/>
    <m/>
    <s v="3161GJ"/>
    <x v="0"/>
    <s v="871689200000068810"/>
    <n v="2019"/>
    <n v="25469"/>
    <n v="29489"/>
    <n v="54958"/>
    <n v="86538"/>
    <n v="47350"/>
    <n v="133888"/>
  </r>
  <r>
    <n v="620587"/>
    <x v="1"/>
    <m/>
    <s v="Kerkstraat"/>
    <n v="94"/>
    <m/>
    <s v="3176PS"/>
    <x v="1"/>
    <s v="871689290401164341"/>
    <n v="2019"/>
    <n v="7444"/>
    <n v="0"/>
    <n v="7444"/>
    <n v="0"/>
    <n v="0"/>
    <n v="0"/>
  </r>
  <r>
    <n v="620587"/>
    <x v="1"/>
    <m/>
    <s v="Stationsstraat"/>
    <n v="1"/>
    <s v="A"/>
    <s v="3161GH"/>
    <x v="0"/>
    <s v="871689260010192790"/>
    <n v="2019"/>
    <n v="32878"/>
    <n v="30125"/>
    <n v="63003"/>
    <n v="28528"/>
    <n v="14773"/>
    <n v="43301"/>
  </r>
  <r>
    <n v="620587"/>
    <x v="1"/>
    <m/>
    <s v="Sportlaan"/>
    <n v="1"/>
    <s v="school"/>
    <s v="3161TS"/>
    <x v="0"/>
    <s v="871689290401189849"/>
    <n v="2019"/>
    <n v="1122"/>
    <n v="1621"/>
    <n v="2743"/>
    <n v="0"/>
    <n v="0"/>
    <n v="0"/>
  </r>
  <r>
    <n v="620587"/>
    <x v="1"/>
    <m/>
    <s v="Sportlaan"/>
    <n v="1"/>
    <m/>
    <s v="3161TS"/>
    <x v="0"/>
    <s v="871689290401215739"/>
    <n v="2019"/>
    <n v="994"/>
    <n v="1855"/>
    <n v="2849"/>
    <n v="0"/>
    <n v="0"/>
    <n v="0"/>
  </r>
  <r>
    <n v="620587"/>
    <x v="1"/>
    <m/>
    <s v="Irenestraat"/>
    <n v="2"/>
    <s v="A"/>
    <s v="3171CG"/>
    <x v="1"/>
    <s v="871689290401168493"/>
    <n v="2019"/>
    <n v="1174"/>
    <n v="728"/>
    <n v="1902"/>
    <n v="0"/>
    <n v="0"/>
    <n v="0"/>
  </r>
  <r>
    <n v="620587"/>
    <x v="1"/>
    <m/>
    <s v="Tsjaikovskistraat"/>
    <n v="1"/>
    <m/>
    <s v="3161WH"/>
    <x v="0"/>
    <s v="871689213001878654"/>
    <n v="2019"/>
    <n v="0"/>
    <n v="322"/>
    <n v="322"/>
    <n v="0"/>
    <n v="0"/>
    <n v="0"/>
  </r>
  <r>
    <n v="620587"/>
    <x v="1"/>
    <m/>
    <s v="Albrandswaardseweg"/>
    <n v="18"/>
    <m/>
    <s v="3171AC"/>
    <x v="1"/>
    <s v="871689290401160404"/>
    <n v="2019"/>
    <n v="7597"/>
    <n v="3484"/>
    <n v="11081"/>
    <n v="0"/>
    <n v="0"/>
    <n v="0"/>
  </r>
  <r>
    <n v="620587"/>
    <x v="1"/>
    <m/>
    <s v="Dorpsdijk"/>
    <n v="106"/>
    <s v="BY"/>
    <s v="3161CD"/>
    <x v="0"/>
    <s v="871689260009375210"/>
    <n v="2019"/>
    <n v="260"/>
    <n v="91"/>
    <n v="351"/>
    <n v="0"/>
    <n v="0"/>
    <n v="0"/>
  </r>
  <r>
    <n v="620587"/>
    <x v="1"/>
    <m/>
    <s v="Hof van Portland"/>
    <n v="2"/>
    <s v="bij"/>
    <s v="3162WJ"/>
    <x v="0"/>
    <s v="871689213001061605"/>
    <n v="2019"/>
    <n v="2058"/>
    <n v="180"/>
    <n v="2238"/>
    <n v="0"/>
    <n v="0"/>
    <n v="0"/>
  </r>
  <r>
    <n v="620587"/>
    <x v="1"/>
    <m/>
    <s v="Kikkerstraat"/>
    <n v="4"/>
    <m/>
    <s v="3171GH"/>
    <x v="1"/>
    <s v="871689290401163986"/>
    <n v="2019"/>
    <n v="1918"/>
    <n v="76"/>
    <n v="1994"/>
    <n v="0"/>
    <n v="0"/>
    <n v="0"/>
  </r>
  <r>
    <n v="620587"/>
    <x v="1"/>
    <m/>
    <s v="Dorpsdijk"/>
    <n v="65"/>
    <m/>
    <s v="3161KD"/>
    <x v="0"/>
    <s v="871689290401179864"/>
    <n v="2019"/>
    <n v="5889"/>
    <n v="0"/>
    <n v="5889"/>
    <n v="0"/>
    <n v="0"/>
    <n v="0"/>
  </r>
  <r>
    <n v="620587"/>
    <x v="1"/>
    <m/>
    <s v="Sportlaan"/>
    <n v="3"/>
    <n v="2"/>
    <s v="3161TS"/>
    <x v="0"/>
    <s v="871689213000390157"/>
    <n v="2019"/>
    <n v="1854"/>
    <n v="0"/>
    <n v="1854"/>
    <n v="0"/>
    <n v="0"/>
    <n v="0"/>
  </r>
  <r>
    <n v="620593"/>
    <x v="2"/>
    <s v="ALBRAND2"/>
    <s v="Kerkstraat"/>
    <n v="32"/>
    <m/>
    <s v="3171GD"/>
    <x v="1"/>
    <s v="871689276000028284"/>
    <n v="2019"/>
    <n v="88149"/>
    <n v="83543"/>
    <n v="171692"/>
    <n v="0"/>
    <n v="0"/>
    <n v="0"/>
  </r>
  <r>
    <n v="620593"/>
    <x v="2"/>
    <s v="ALBRAND2"/>
    <s v="Essendijk"/>
    <n v="40"/>
    <m/>
    <s v="3161EE"/>
    <x v="0"/>
    <s v="871689290401222607"/>
    <n v="2019"/>
    <n v="627"/>
    <n v="613"/>
    <n v="1240"/>
    <n v="0"/>
    <n v="0"/>
    <n v="0"/>
  </r>
  <r>
    <n v="620593"/>
    <x v="2"/>
    <s v="ALBRAND2"/>
    <s v="Kleidijk"/>
    <n v="61"/>
    <s v="to"/>
    <s v="3161EK"/>
    <x v="0"/>
    <s v="871689290401201183"/>
    <n v="2019"/>
    <n v="196"/>
    <n v="187"/>
    <n v="383"/>
    <n v="0"/>
    <n v="0"/>
    <n v="0"/>
  </r>
  <r>
    <n v="620593"/>
    <x v="2"/>
    <s v="ALBRAND2"/>
    <s v="Duibenvoorde"/>
    <n v="15"/>
    <s v="thv gemaal"/>
    <s v="3171JA"/>
    <x v="1"/>
    <s v="871689213000945586"/>
    <n v="2019"/>
    <n v="1949"/>
    <n v="1256"/>
    <n v="3205"/>
    <n v="0"/>
    <n v="0"/>
    <n v="0"/>
  </r>
  <r>
    <n v="620593"/>
    <x v="2"/>
    <s v="ALBRAND2"/>
    <s v="Essendijk"/>
    <n v="24"/>
    <m/>
    <s v="3161EE"/>
    <x v="0"/>
    <s v="871689290401191699"/>
    <n v="2019"/>
    <n v="386"/>
    <n v="452"/>
    <n v="838"/>
    <n v="0"/>
    <n v="0"/>
    <n v="0"/>
  </r>
  <r>
    <n v="620593"/>
    <x v="2"/>
    <s v="ALBRAND2"/>
    <s v="Slotsedijk"/>
    <n v="159"/>
    <s v="bij"/>
    <s v="3161PG"/>
    <x v="0"/>
    <s v="871689290401505991"/>
    <n v="2019"/>
    <n v="2691"/>
    <n v="2743"/>
    <n v="5434"/>
    <n v="0"/>
    <n v="0"/>
    <n v="0"/>
  </r>
  <r>
    <n v="620593"/>
    <x v="2"/>
    <s v="ALBRAND2"/>
    <s v="Schreuder van de Kolklaan"/>
    <n v="2"/>
    <m/>
    <s v="3171BK"/>
    <x v="1"/>
    <s v="871689290401107904"/>
    <n v="2019"/>
    <n v="155"/>
    <n v="143"/>
    <n v="298"/>
    <n v="0"/>
    <n v="0"/>
    <n v="0"/>
  </r>
  <r>
    <n v="620593"/>
    <x v="2"/>
    <s v="ALBRAND2"/>
    <s v="Hovenier hk Valkenier"/>
    <n v="1"/>
    <m/>
    <s v="3161LV"/>
    <x v="0"/>
    <s v="871689290401509678"/>
    <n v="2019"/>
    <n v="2782"/>
    <n v="2741"/>
    <n v="5523"/>
    <n v="0"/>
    <n v="0"/>
    <n v="0"/>
  </r>
  <r>
    <n v="620593"/>
    <x v="2"/>
    <s v="ALBRAND2"/>
    <s v="Albrandswaardsedijk"/>
    <n v="223"/>
    <m/>
    <s v="3172XA"/>
    <x v="1"/>
    <s v="871689290401161708"/>
    <n v="2019"/>
    <n v="1506"/>
    <n v="1123"/>
    <n v="2629"/>
    <n v="0"/>
    <n v="0"/>
    <n v="0"/>
  </r>
  <r>
    <n v="620593"/>
    <x v="2"/>
    <s v="ALBRAND2"/>
    <s v="Molenpolderse Zeedijk"/>
    <n v="6"/>
    <m/>
    <s v="3161EN"/>
    <x v="0"/>
    <s v="871689290401192191"/>
    <n v="2019"/>
    <n v="149"/>
    <n v="165"/>
    <n v="314"/>
    <n v="0"/>
    <n v="0"/>
    <n v="0"/>
  </r>
  <r>
    <n v="620593"/>
    <x v="2"/>
    <s v="ALBRAND2"/>
    <s v="Veerweg"/>
    <n v="2"/>
    <s v="A"/>
    <s v="3161EX"/>
    <x v="0"/>
    <s v="871689290401222676"/>
    <n v="2019"/>
    <n v="1157"/>
    <n v="1151"/>
    <n v="2308"/>
    <n v="0"/>
    <n v="0"/>
    <n v="0"/>
  </r>
  <r>
    <n v="620593"/>
    <x v="2"/>
    <s v="ALBRAND2"/>
    <s v="Molendijk"/>
    <n v="2"/>
    <s v="NABIJ"/>
    <s v="3161KM"/>
    <x v="0"/>
    <s v="871689213001486279"/>
    <n v="2019"/>
    <n v="2967"/>
    <n v="2976"/>
    <n v="5943"/>
    <n v="0"/>
    <n v="0"/>
    <n v="0"/>
  </r>
  <r>
    <n v="620593"/>
    <x v="2"/>
    <s v="ALBRAND2"/>
    <s v="G.E.C. Ribbiuslaan"/>
    <n v="16"/>
    <s v="bij"/>
    <s v="3161HB"/>
    <x v="0"/>
    <s v="871689213001092319"/>
    <n v="2019"/>
    <n v="292"/>
    <n v="556"/>
    <n v="848"/>
    <n v="0"/>
    <n v="0"/>
    <n v="0"/>
  </r>
  <r>
    <n v="620593"/>
    <x v="2"/>
    <s v="ALBRAND2"/>
    <s v="Kleidijk"/>
    <n v="98"/>
    <m/>
    <s v="3161HH"/>
    <x v="0"/>
    <s v="871689290403647224"/>
    <n v="2019"/>
    <n v="736"/>
    <n v="736"/>
    <n v="1472"/>
    <n v="0"/>
    <n v="0"/>
    <n v="0"/>
  </r>
  <r>
    <n v="620593"/>
    <x v="2"/>
    <s v="ALBRAND2"/>
    <s v="Werkersdijk"/>
    <n v="34"/>
    <m/>
    <s v="3161PC"/>
    <x v="0"/>
    <s v="871689290401178768"/>
    <n v="2019"/>
    <n v="102"/>
    <n v="105"/>
    <n v="207"/>
    <n v="0"/>
    <n v="0"/>
    <n v="0"/>
  </r>
  <r>
    <n v="620593"/>
    <x v="2"/>
    <s v="ALBRAND2"/>
    <s v="Tijsjesdijk"/>
    <n v="9"/>
    <s v="to"/>
    <s v="3161CV"/>
    <x v="0"/>
    <s v="871689290401191057"/>
    <n v="2019"/>
    <n v="2855"/>
    <n v="2614"/>
    <n v="5469"/>
    <n v="0"/>
    <n v="0"/>
    <n v="0"/>
  </r>
  <r>
    <n v="620593"/>
    <x v="2"/>
    <s v="ALBRAND2"/>
    <s v="Rhoonse Baan"/>
    <n v="2"/>
    <s v="NABIJ"/>
    <s v="3162LA"/>
    <x v="0"/>
    <s v="871689213000228320"/>
    <n v="2019"/>
    <n v="1301"/>
    <n v="1336"/>
    <n v="2637"/>
    <n v="0"/>
    <n v="0"/>
    <n v="0"/>
  </r>
  <r>
    <n v="620593"/>
    <x v="2"/>
    <s v="ALBRAND2"/>
    <s v="Landjonker"/>
    <n v="0"/>
    <s v="0-Fontein"/>
    <s v="3171HG"/>
    <x v="1"/>
    <s v="871689290401209745"/>
    <n v="2019"/>
    <n v="502"/>
    <n v="220"/>
    <n v="722"/>
    <n v="0"/>
    <n v="0"/>
    <n v="0"/>
  </r>
  <r>
    <n v="620593"/>
    <x v="2"/>
    <s v="ALBRAND2"/>
    <s v="Regenboog"/>
    <n v="212"/>
    <s v="to"/>
    <s v="3162XA"/>
    <x v="0"/>
    <s v="871689213002007756"/>
    <n v="2019"/>
    <n v="455"/>
    <n v="522"/>
    <n v="977"/>
    <n v="0"/>
    <n v="0"/>
    <n v="0"/>
  </r>
  <r>
    <n v="620593"/>
    <x v="2"/>
    <s v="ALBRAND2"/>
    <s v="Essendijk"/>
    <n v="54"/>
    <s v="NABIJ"/>
    <s v="3161EG"/>
    <x v="0"/>
    <s v="871689260009380474"/>
    <n v="2019"/>
    <n v="238"/>
    <n v="263"/>
    <n v="501"/>
    <n v="0"/>
    <n v="0"/>
    <n v="0"/>
  </r>
  <r>
    <n v="620593"/>
    <x v="2"/>
    <s v="ALBRAND2"/>
    <s v="Adriana van Roonhof"/>
    <n v="41"/>
    <m/>
    <s v="3161KT"/>
    <x v="0"/>
    <s v="871689290401208229"/>
    <n v="2019"/>
    <n v="657"/>
    <n v="662"/>
    <n v="1319"/>
    <n v="0"/>
    <n v="0"/>
    <n v="0"/>
  </r>
  <r>
    <n v="620593"/>
    <x v="2"/>
    <s v="ALBRAND2"/>
    <s v="Hofweg"/>
    <n v="17"/>
    <s v="NABIJ"/>
    <s v="3176PE"/>
    <x v="1"/>
    <s v="871689260009380498"/>
    <n v="2019"/>
    <n v="38"/>
    <n v="41"/>
    <n v="79"/>
    <n v="0"/>
    <n v="0"/>
    <n v="0"/>
  </r>
  <r>
    <n v="620593"/>
    <x v="2"/>
    <s v="ALBRAND2"/>
    <s v="Rijsdijk"/>
    <n v="91"/>
    <m/>
    <s v="3161HM"/>
    <x v="0"/>
    <s v="871689290401193211"/>
    <n v="2019"/>
    <n v="432"/>
    <n v="467"/>
    <n v="899"/>
    <n v="0"/>
    <n v="0"/>
    <n v="0"/>
  </r>
  <r>
    <n v="620593"/>
    <x v="2"/>
    <s v="ALBRAND2"/>
    <s v="Emmastraat"/>
    <n v="1"/>
    <s v="P"/>
    <s v="3171AH"/>
    <x v="1"/>
    <s v="871689290401755440"/>
    <n v="2019"/>
    <n v="3986"/>
    <n v="3805"/>
    <n v="7791"/>
    <n v="0"/>
    <n v="0"/>
    <n v="0"/>
  </r>
  <r>
    <n v="620593"/>
    <x v="2"/>
    <s v="ALBRAND2"/>
    <s v="Kleidijk"/>
    <n v="37"/>
    <m/>
    <s v="3161EB"/>
    <x v="0"/>
    <s v="871689290401194362"/>
    <n v="2019"/>
    <n v="573"/>
    <n v="609"/>
    <n v="1182"/>
    <n v="0"/>
    <n v="0"/>
    <n v="0"/>
  </r>
  <r>
    <n v="620593"/>
    <x v="2"/>
    <s v="ALBRAND2"/>
    <s v="Nieuweweg"/>
    <n v="1"/>
    <s v="naast"/>
    <s v="3161EP"/>
    <x v="0"/>
    <s v="871689290401193822"/>
    <n v="2019"/>
    <n v="679"/>
    <n v="719"/>
    <n v="1398"/>
    <n v="0"/>
    <n v="0"/>
    <n v="0"/>
  </r>
  <r>
    <n v="620593"/>
    <x v="2"/>
    <s v="ALBRAND2"/>
    <s v="Kwartslaan"/>
    <n v="1"/>
    <s v="RP"/>
    <s v="3162RD"/>
    <x v="0"/>
    <s v="871689290401520352"/>
    <n v="2019"/>
    <n v="1994"/>
    <n v="1849"/>
    <n v="3843"/>
    <n v="0"/>
    <n v="0"/>
    <n v="0"/>
  </r>
  <r>
    <n v="620593"/>
    <x v="2"/>
    <s v="ALBRAND2"/>
    <s v="Schroeder van de Kolklaan"/>
    <n v="77"/>
    <s v="B"/>
    <s v="3172VJ"/>
    <x v="1"/>
    <s v="871689290403636228"/>
    <n v="2019"/>
    <n v="58"/>
    <n v="62"/>
    <n v="120"/>
    <n v="0"/>
    <n v="0"/>
    <n v="0"/>
  </r>
  <r>
    <n v="620593"/>
    <x v="2"/>
    <s v="ALBRAND2"/>
    <s v="Rijsdijk"/>
    <n v="175"/>
    <m/>
    <s v="3161EV"/>
    <x v="0"/>
    <s v="871689290401193792"/>
    <n v="2019"/>
    <n v="335"/>
    <n v="346"/>
    <n v="681"/>
    <n v="0"/>
    <n v="0"/>
    <n v="0"/>
  </r>
  <r>
    <n v="620593"/>
    <x v="2"/>
    <s v="ALBRAND2"/>
    <s v="Kerklaan"/>
    <n v="2"/>
    <m/>
    <s v="3161KH"/>
    <x v="0"/>
    <s v="871689290401196113"/>
    <n v="2019"/>
    <n v="761"/>
    <n v="824"/>
    <n v="1585"/>
    <n v="0"/>
    <n v="0"/>
    <n v="0"/>
  </r>
  <r>
    <n v="620593"/>
    <x v="2"/>
    <s v="ALBRAND2"/>
    <s v="Ghyseland"/>
    <n v="147"/>
    <m/>
    <s v="3161VL"/>
    <x v="0"/>
    <s v="871689290401222409"/>
    <n v="2019"/>
    <n v="168"/>
    <n v="244"/>
    <n v="412"/>
    <n v="0"/>
    <n v="0"/>
    <n v="0"/>
  </r>
  <r>
    <n v="620593"/>
    <x v="2"/>
    <s v="ALBRAND2"/>
    <s v="Nieuweweg"/>
    <n v="1"/>
    <m/>
    <s v="3161EP"/>
    <x v="0"/>
    <s v="871689290401222683"/>
    <n v="2019"/>
    <n v="190"/>
    <n v="196"/>
    <n v="386"/>
    <n v="0"/>
    <n v="0"/>
    <n v="0"/>
  </r>
  <r>
    <n v="620593"/>
    <x v="2"/>
    <s v="ALBRAND2"/>
    <s v="Oostdorpseweg"/>
    <n v="5"/>
    <m/>
    <s v="3176PL"/>
    <x v="1"/>
    <s v="871689290401211250"/>
    <n v="2019"/>
    <n v="4892"/>
    <n v="4790"/>
    <n v="9682"/>
    <n v="0"/>
    <n v="0"/>
    <n v="0"/>
  </r>
  <r>
    <n v="620593"/>
    <x v="2"/>
    <s v="ALBRAND2"/>
    <s v="Essendijk"/>
    <n v="76"/>
    <m/>
    <s v="3161EG"/>
    <x v="0"/>
    <s v="871689290401222638"/>
    <n v="2019"/>
    <n v="221"/>
    <n v="224"/>
    <n v="445"/>
    <n v="0"/>
    <n v="0"/>
    <n v="0"/>
  </r>
  <r>
    <n v="620593"/>
    <x v="2"/>
    <s v="ALBRAND2"/>
    <s v="Albrandswaardseweg"/>
    <n v="80"/>
    <m/>
    <s v="3171AC"/>
    <x v="1"/>
    <s v="871689290401160497"/>
    <n v="2019"/>
    <n v="14314"/>
    <n v="13013"/>
    <n v="27327"/>
    <n v="0"/>
    <n v="0"/>
    <n v="0"/>
  </r>
  <r>
    <n v="620593"/>
    <x v="2"/>
    <s v="ALBRAND2"/>
    <s v="Bouwlust"/>
    <n v="2"/>
    <s v="to"/>
    <s v="3162SB"/>
    <x v="0"/>
    <s v="871689260009380443"/>
    <n v="2019"/>
    <n v="2320"/>
    <n v="2198"/>
    <n v="4518"/>
    <n v="0"/>
    <n v="0"/>
    <n v="0"/>
  </r>
  <r>
    <n v="620593"/>
    <x v="2"/>
    <s v="ALBRAND2"/>
    <s v="Molen 't Hert"/>
    <n v="2"/>
    <s v="to"/>
    <s v="3161KV"/>
    <x v="0"/>
    <s v="871689290401205372"/>
    <n v="2019"/>
    <n v="648"/>
    <n v="669"/>
    <n v="1317"/>
    <n v="0"/>
    <n v="0"/>
    <n v="0"/>
  </r>
  <r>
    <n v="620593"/>
    <x v="2"/>
    <s v="ALBRAND2"/>
    <s v="Albrandswaardseweg"/>
    <n v="84"/>
    <s v="NABIJ"/>
    <s v="3171AC"/>
    <x v="1"/>
    <s v="871689213000241725"/>
    <n v="2019"/>
    <n v="2711"/>
    <n v="3375"/>
    <n v="6086"/>
    <n v="0"/>
    <n v="0"/>
    <n v="0"/>
  </r>
  <r>
    <n v="620593"/>
    <x v="2"/>
    <s v="ALBRAND2"/>
    <s v="Limes"/>
    <n v="27"/>
    <m/>
    <s v="3176TE"/>
    <x v="1"/>
    <s v="871689290401211267"/>
    <n v="2019"/>
    <n v="5653"/>
    <n v="5646"/>
    <n v="11299"/>
    <n v="0"/>
    <n v="0"/>
    <n v="0"/>
  </r>
  <r>
    <n v="620593"/>
    <x v="2"/>
    <s v="ALBRAND2"/>
    <s v="Kruisdijk"/>
    <n v="1"/>
    <m/>
    <s v="3176PG"/>
    <x v="1"/>
    <s v="871689290401172469"/>
    <n v="2019"/>
    <n v="832"/>
    <n v="749"/>
    <n v="1581"/>
    <n v="0"/>
    <n v="0"/>
    <n v="0"/>
  </r>
  <r>
    <n v="620593"/>
    <x v="2"/>
    <s v="ALBRAND2"/>
    <s v="Essendijk"/>
    <n v="66"/>
    <m/>
    <s v="3161EG"/>
    <x v="0"/>
    <s v="871689290401191965"/>
    <n v="2019"/>
    <n v="1215"/>
    <n v="1277"/>
    <n v="2492"/>
    <n v="0"/>
    <n v="0"/>
    <n v="0"/>
  </r>
  <r>
    <n v="620593"/>
    <x v="2"/>
    <s v="ALBRAND2"/>
    <s v="Molendijk"/>
    <n v="67"/>
    <m/>
    <s v="3161KN"/>
    <x v="0"/>
    <s v="871689290401195864"/>
    <n v="2019"/>
    <n v="422"/>
    <n v="456"/>
    <n v="878"/>
    <n v="0"/>
    <n v="0"/>
    <n v="0"/>
  </r>
  <r>
    <n v="620593"/>
    <x v="2"/>
    <s v="ALBRAND2"/>
    <s v="Rijsdijk"/>
    <n v="143"/>
    <m/>
    <s v="3161EV"/>
    <x v="0"/>
    <s v="871689290401193631"/>
    <n v="2019"/>
    <n v="1126"/>
    <n v="1202"/>
    <n v="2328"/>
    <n v="0"/>
    <n v="0"/>
    <n v="0"/>
  </r>
  <r>
    <n v="620593"/>
    <x v="2"/>
    <s v="ALBRAND2"/>
    <s v="Waalstraat"/>
    <n v="67"/>
    <s v="B"/>
    <s v="3171BB"/>
    <x v="1"/>
    <s v="871689290403715954"/>
    <n v="2019"/>
    <n v="2256"/>
    <n v="1365"/>
    <n v="3621"/>
    <n v="0"/>
    <n v="0"/>
    <n v="0"/>
  </r>
  <r>
    <n v="620593"/>
    <x v="2"/>
    <s v="ALBRAND2"/>
    <s v="Kleidijk"/>
    <n v="92"/>
    <s v="to"/>
    <s v="3161EK"/>
    <x v="0"/>
    <s v="871689290401201404"/>
    <n v="2019"/>
    <n v="726"/>
    <n v="250"/>
    <n v="976"/>
    <n v="0"/>
    <n v="0"/>
    <n v="0"/>
  </r>
  <r>
    <n v="620593"/>
    <x v="2"/>
    <s v="ALBRAND2"/>
    <s v="Van Gogh Allee"/>
    <n v="1"/>
    <s v="THV"/>
    <s v="3161DA"/>
    <x v="0"/>
    <s v="871689213000948600"/>
    <n v="2019"/>
    <n v="8991"/>
    <n v="8847"/>
    <n v="17838"/>
    <n v="0"/>
    <n v="0"/>
    <n v="0"/>
  </r>
  <r>
    <n v="620593"/>
    <x v="2"/>
    <s v="ALBRAND2"/>
    <s v="Nijverheidsweg"/>
    <n v="17"/>
    <s v="NABIJ"/>
    <s v="3161GJ"/>
    <x v="0"/>
    <s v="871689213001129985"/>
    <n v="2019"/>
    <n v="6986"/>
    <n v="3027"/>
    <n v="10013"/>
    <n v="0"/>
    <n v="0"/>
    <n v="0"/>
  </r>
  <r>
    <n v="620593"/>
    <x v="2"/>
    <s v="ALBRAND2"/>
    <s v="GroeneKruisweg"/>
    <n v="471"/>
    <m/>
    <s v="3161EJ"/>
    <x v="0"/>
    <s v="871689290401107898"/>
    <n v="2019"/>
    <n v="280"/>
    <n v="333"/>
    <n v="613"/>
    <n v="0"/>
    <n v="0"/>
    <n v="0"/>
  </r>
  <r>
    <n v="620593"/>
    <x v="2"/>
    <s v="ALBRAND2"/>
    <s v="Essendijk"/>
    <n v="14"/>
    <m/>
    <s v="3161EE"/>
    <x v="0"/>
    <s v="871689290401191613"/>
    <n v="2019"/>
    <n v="135"/>
    <n v="129"/>
    <n v="264"/>
    <n v="0"/>
    <n v="0"/>
    <n v="0"/>
  </r>
  <r>
    <n v="620593"/>
    <x v="2"/>
    <s v="ALBRAND2"/>
    <s v="Achterdijk"/>
    <n v="1"/>
    <s v="NABIJ"/>
    <s v="3161EA"/>
    <x v="0"/>
    <s v="871689260009380436"/>
    <n v="2019"/>
    <n v="244"/>
    <n v="238"/>
    <n v="482"/>
    <n v="0"/>
    <n v="0"/>
    <n v="0"/>
  </r>
  <r>
    <n v="620593"/>
    <x v="2"/>
    <s v="ALBRAND2"/>
    <s v="Havendam"/>
    <n v="10"/>
    <m/>
    <s v="3161XB"/>
    <x v="0"/>
    <s v="871689290401186572"/>
    <n v="2019"/>
    <n v="586"/>
    <n v="600"/>
    <n v="1186"/>
    <n v="0"/>
    <n v="0"/>
    <n v="0"/>
  </r>
  <r>
    <n v="620593"/>
    <x v="2"/>
    <s v="ALBRAND2"/>
    <s v="Slotvalkensdijk"/>
    <n v="5"/>
    <m/>
    <s v="3176PP"/>
    <x v="1"/>
    <s v="871689290401173114"/>
    <n v="2019"/>
    <n v="1595"/>
    <n v="1636"/>
    <n v="3231"/>
    <n v="0"/>
    <n v="0"/>
    <n v="0"/>
  </r>
  <r>
    <n v="620593"/>
    <x v="2"/>
    <s v="ALBRAND2"/>
    <s v="Schreuder van de Kolklaan"/>
    <n v="79"/>
    <m/>
    <s v="3171XC"/>
    <x v="1"/>
    <s v="871689290401107881"/>
    <n v="2019"/>
    <n v="43"/>
    <n v="41"/>
    <n v="84"/>
    <n v="0"/>
    <n v="0"/>
    <n v="0"/>
  </r>
  <r>
    <n v="620593"/>
    <x v="2"/>
    <s v="ALBRAND2"/>
    <s v="Topaaslaan"/>
    <n v="1"/>
    <s v="to"/>
    <s v="3162TD"/>
    <x v="0"/>
    <s v="871689260009380528"/>
    <n v="2019"/>
    <n v="2085"/>
    <n v="1926"/>
    <n v="4011"/>
    <n v="0"/>
    <n v="0"/>
    <n v="0"/>
  </r>
  <r>
    <n v="620593"/>
    <x v="2"/>
    <s v="ALBRAND2"/>
    <s v="Essendijk"/>
    <n v="9"/>
    <s v="A"/>
    <s v="3161ED"/>
    <x v="0"/>
    <s v="871689290401732243"/>
    <n v="2019"/>
    <n v="54"/>
    <n v="50"/>
    <n v="104"/>
    <n v="0"/>
    <n v="0"/>
    <n v="0"/>
  </r>
  <r>
    <n v="620593"/>
    <x v="2"/>
    <s v="ALBRAND2"/>
    <s v="Landweg"/>
    <n v="83"/>
    <n v="2"/>
    <s v="3171AL"/>
    <x v="1"/>
    <s v="871689290403715930"/>
    <n v="2019"/>
    <n v="208"/>
    <n v="239"/>
    <n v="447"/>
    <n v="0"/>
    <n v="0"/>
    <n v="0"/>
  </r>
  <r>
    <n v="620593"/>
    <x v="2"/>
    <s v="ALBRAND2"/>
    <s v="Nijverheidsweg"/>
    <n v="7"/>
    <s v="THV"/>
    <s v="3161GJ"/>
    <x v="0"/>
    <s v="871689260009546016"/>
    <n v="2019"/>
    <n v="2169"/>
    <n v="0"/>
    <n v="2169"/>
    <n v="0"/>
    <n v="0"/>
    <n v="0"/>
  </r>
  <r>
    <n v="620593"/>
    <x v="2"/>
    <s v="ALBRAND2"/>
    <s v="Het Weegje"/>
    <n v="9"/>
    <m/>
    <s v="3161EZ"/>
    <x v="0"/>
    <s v="871689290401222690"/>
    <n v="2019"/>
    <n v="429"/>
    <n v="432"/>
    <n v="861"/>
    <n v="0"/>
    <n v="0"/>
    <n v="0"/>
  </r>
  <r>
    <n v="620593"/>
    <x v="2"/>
    <s v="ALBRAND2"/>
    <s v="Achterdijk"/>
    <n v="15"/>
    <m/>
    <s v="3161EA"/>
    <x v="0"/>
    <s v="871689290401194119"/>
    <n v="2019"/>
    <n v="560"/>
    <n v="612"/>
    <n v="1172"/>
    <n v="0"/>
    <n v="0"/>
    <n v="0"/>
  </r>
  <r>
    <n v="620593"/>
    <x v="2"/>
    <s v="ALBRAND2"/>
    <s v="Lageweg"/>
    <n v="2"/>
    <s v="Pomp"/>
    <s v="3161EM"/>
    <x v="0"/>
    <s v="871689290401222652"/>
    <n v="2019"/>
    <n v="287"/>
    <n v="290"/>
    <n v="577"/>
    <n v="0"/>
    <n v="0"/>
    <n v="0"/>
  </r>
  <r>
    <n v="620593"/>
    <x v="2"/>
    <s v="ALBRAND2"/>
    <s v="Essendijk"/>
    <n v="60"/>
    <s v="Pomp"/>
    <s v="3161EG"/>
    <x v="0"/>
    <s v="871689290401222621"/>
    <n v="2019"/>
    <n v="2282"/>
    <n v="2036"/>
    <n v="4318"/>
    <n v="0"/>
    <n v="0"/>
    <n v="0"/>
  </r>
  <r>
    <n v="620593"/>
    <x v="2"/>
    <s v="ALBRAND2"/>
    <s v="Rijsdijk"/>
    <n v="66"/>
    <m/>
    <s v="3161EW"/>
    <x v="0"/>
    <s v="871689290401192979"/>
    <n v="2019"/>
    <n v="434"/>
    <n v="453"/>
    <n v="887"/>
    <n v="0"/>
    <n v="0"/>
    <n v="0"/>
  </r>
  <r>
    <n v="620593"/>
    <x v="2"/>
    <s v="ALBRAND2"/>
    <s v="Lijsterlaan"/>
    <n v="10"/>
    <s v="B"/>
    <s v="3161TG"/>
    <x v="0"/>
    <s v="871689290403715992"/>
    <n v="2019"/>
    <n v="2279"/>
    <n v="1036"/>
    <n v="3315"/>
    <n v="0"/>
    <n v="0"/>
    <n v="0"/>
  </r>
  <r>
    <n v="620593"/>
    <x v="2"/>
    <s v="ALBRAND2"/>
    <s v="Albrandswaardsedijk"/>
    <n v="28"/>
    <m/>
    <s v="3171TH"/>
    <x v="1"/>
    <s v="871689290401160831"/>
    <n v="2019"/>
    <n v="203"/>
    <n v="187"/>
    <n v="390"/>
    <n v="0"/>
    <n v="0"/>
    <n v="0"/>
  </r>
  <r>
    <n v="620593"/>
    <x v="2"/>
    <s v="ALBRAND2"/>
    <s v="Tijsjesdijk"/>
    <n v="8"/>
    <m/>
    <s v="3161CX"/>
    <x v="0"/>
    <s v="871689290401191033"/>
    <n v="2019"/>
    <n v="92"/>
    <n v="97"/>
    <n v="189"/>
    <n v="0"/>
    <n v="0"/>
    <n v="0"/>
  </r>
  <r>
    <n v="620593"/>
    <x v="2"/>
    <s v="ALBRAND2"/>
    <s v="Nijverheidsweg"/>
    <n v="1"/>
    <s v="bij"/>
    <s v="3161GJ"/>
    <x v="0"/>
    <s v="871689260009478324"/>
    <n v="2019"/>
    <n v="7144"/>
    <n v="0"/>
    <n v="7144"/>
    <n v="0"/>
    <n v="0"/>
    <n v="0"/>
  </r>
  <r>
    <n v="620593"/>
    <x v="2"/>
    <s v="ALBRAND2"/>
    <s v="Zwaardijk"/>
    <n v="11"/>
    <m/>
    <s v="3176PT"/>
    <x v="1"/>
    <s v="871689213001130981"/>
    <n v="2019"/>
    <n v="98"/>
    <n v="71"/>
    <n v="169"/>
    <n v="0"/>
    <n v="0"/>
    <n v="0"/>
  </r>
  <r>
    <n v="620593"/>
    <x v="2"/>
    <s v="ALBRAND2"/>
    <s v="Rijsdijk"/>
    <n v="101"/>
    <m/>
    <s v="3161EV"/>
    <x v="0"/>
    <s v="871689290401193372"/>
    <n v="2019"/>
    <n v="1158"/>
    <n v="1148"/>
    <n v="2306"/>
    <n v="0"/>
    <n v="0"/>
    <n v="0"/>
  </r>
  <r>
    <n v="620593"/>
    <x v="2"/>
    <s v="ALBRAND2"/>
    <s v="Amberhof"/>
    <n v="1"/>
    <m/>
    <s v="3162RA"/>
    <x v="0"/>
    <s v="871689290401520673"/>
    <n v="2019"/>
    <n v="1616"/>
    <n v="1412"/>
    <n v="3028"/>
    <n v="0"/>
    <n v="0"/>
    <n v="0"/>
  </r>
  <r>
    <n v="620593"/>
    <x v="2"/>
    <s v="ALBRAND2"/>
    <s v="Essendijk"/>
    <n v="48"/>
    <m/>
    <s v="3161EG"/>
    <x v="0"/>
    <s v="871689290401222614"/>
    <n v="2019"/>
    <n v="335"/>
    <n v="400"/>
    <n v="735"/>
    <n v="0"/>
    <n v="0"/>
    <n v="0"/>
  </r>
  <r>
    <n v="620593"/>
    <x v="2"/>
    <s v="ALBRAND2"/>
    <s v="Kruisvaarder"/>
    <n v="40"/>
    <s v="to"/>
    <s v="3161LJ"/>
    <x v="0"/>
    <s v="871689290401508954"/>
    <n v="2019"/>
    <n v="743"/>
    <n v="315"/>
    <n v="1058"/>
    <n v="0"/>
    <n v="0"/>
    <n v="0"/>
  </r>
  <r>
    <n v="620593"/>
    <x v="2"/>
    <s v="ALBRAND2"/>
    <s v="Poelweg"/>
    <n v="1"/>
    <s v="Pomp"/>
    <s v="3161ET"/>
    <x v="0"/>
    <s v="871689290401222669"/>
    <n v="2019"/>
    <n v="285"/>
    <n v="268"/>
    <n v="553"/>
    <n v="0"/>
    <n v="0"/>
    <n v="0"/>
  </r>
  <r>
    <n v="620593"/>
    <x v="2"/>
    <s v="ALBRAND2"/>
    <s v="Robijnhoven"/>
    <n v="7"/>
    <m/>
    <s v="3162PB"/>
    <x v="0"/>
    <s v="871689290401728567"/>
    <n v="2019"/>
    <n v="5353"/>
    <n v="4930"/>
    <n v="10283"/>
    <n v="0"/>
    <n v="0"/>
    <n v="0"/>
  </r>
  <r>
    <n v="620593"/>
    <x v="2"/>
    <s v="ALBRAND2"/>
    <s v="Parelsnoer"/>
    <n v="96"/>
    <s v="naast"/>
    <s v="3162VK"/>
    <x v="0"/>
    <s v="871689213001006316"/>
    <n v="2019"/>
    <n v="2527"/>
    <n v="2175"/>
    <n v="4702"/>
    <n v="0"/>
    <n v="0"/>
    <n v="0"/>
  </r>
  <r>
    <n v="620593"/>
    <x v="2"/>
    <s v="ALBRAND2"/>
    <s v="Nieuweweg"/>
    <n v="3"/>
    <s v="E naast"/>
    <s v="3161EP"/>
    <x v="0"/>
    <s v="871689213000040601"/>
    <n v="2019"/>
    <n v="142"/>
    <n v="171"/>
    <n v="313"/>
    <n v="0"/>
    <n v="0"/>
    <n v="0"/>
  </r>
  <r>
    <n v="620593"/>
    <x v="2"/>
    <s v="ALBRAND2"/>
    <s v="Kruisdijk"/>
    <n v="87"/>
    <m/>
    <s v="3176PH"/>
    <x v="1"/>
    <s v="871689290401172865"/>
    <n v="2019"/>
    <n v="338"/>
    <n v="327"/>
    <n v="665"/>
    <n v="0"/>
    <n v="0"/>
    <n v="0"/>
  </r>
  <r>
    <n v="620593"/>
    <x v="2"/>
    <s v="ALBRAND2"/>
    <s v="De Warnaar"/>
    <n v="13"/>
    <s v="naast"/>
    <s v="3171EN"/>
    <x v="1"/>
    <s v="871689290401498699"/>
    <n v="2019"/>
    <n v="811"/>
    <n v="806"/>
    <n v="1617"/>
    <n v="0"/>
    <n v="0"/>
    <n v="0"/>
  </r>
  <r>
    <n v="620593"/>
    <x v="2"/>
    <s v="ALBRAND2"/>
    <s v="Albrandswaardsedijk"/>
    <n v="153"/>
    <m/>
    <s v="3172VA"/>
    <x v="1"/>
    <s v="871689290401161579"/>
    <n v="2019"/>
    <n v="642"/>
    <n v="477"/>
    <n v="1119"/>
    <n v="0"/>
    <n v="0"/>
    <n v="0"/>
  </r>
  <r>
    <n v="620593"/>
    <x v="2"/>
    <s v="ALBRAND2"/>
    <s v="Rhoonsedijk"/>
    <n v="0"/>
    <m/>
    <s v="3161PA"/>
    <x v="0"/>
    <s v="871689290401173596"/>
    <n v="2019"/>
    <n v="788"/>
    <n v="804"/>
    <n v="1592"/>
    <n v="0"/>
    <n v="0"/>
    <n v="0"/>
  </r>
  <r>
    <n v="620593"/>
    <x v="2"/>
    <s v="ALBRAND2"/>
    <s v="Albrandswaardsedijk"/>
    <n v="61"/>
    <m/>
    <s v="3172TG"/>
    <x v="1"/>
    <s v="871689290401161067"/>
    <n v="2019"/>
    <n v="1191"/>
    <n v="1179"/>
    <n v="2370"/>
    <n v="0"/>
    <n v="0"/>
    <n v="0"/>
  </r>
  <r>
    <n v="620593"/>
    <x v="2"/>
    <s v="ALBRAND2"/>
    <s v="Landheer"/>
    <n v="0"/>
    <s v="rioolgemaal"/>
    <s v="3171DD"/>
    <x v="1"/>
    <s v="871689290401175149"/>
    <n v="2019"/>
    <n v="3755"/>
    <n v="3888"/>
    <n v="7643"/>
    <n v="0"/>
    <n v="0"/>
    <n v="0"/>
  </r>
  <r>
    <n v="620593"/>
    <x v="2"/>
    <s v="ALBRAND2"/>
    <s v="Slotvalkensdijk"/>
    <n v="40"/>
    <s v="bij"/>
    <s v="3176PP"/>
    <x v="1"/>
    <s v="871689290401173305"/>
    <n v="2019"/>
    <n v="183"/>
    <n v="193"/>
    <n v="376"/>
    <n v="0"/>
    <n v="0"/>
    <n v="0"/>
  </r>
  <r>
    <n v="620593"/>
    <x v="2"/>
    <s v="ALBRAND2"/>
    <s v="Ghyseland"/>
    <n v="5"/>
    <s v="to"/>
    <s v="3161VC"/>
    <x v="0"/>
    <s v="871689290401196991"/>
    <n v="2019"/>
    <n v="5109"/>
    <n v="5226"/>
    <n v="10335"/>
    <n v="0"/>
    <n v="0"/>
    <n v="0"/>
  </r>
  <r>
    <n v="620593"/>
    <x v="2"/>
    <s v="ALBRAND2"/>
    <s v="Linneausstraat"/>
    <n v="21"/>
    <m/>
    <s v="3172VW"/>
    <x v="1"/>
    <s v="871689290401519011"/>
    <n v="2019"/>
    <n v="267"/>
    <n v="317"/>
    <n v="584"/>
    <n v="0"/>
    <n v="0"/>
    <n v="0"/>
  </r>
  <r>
    <n v="620593"/>
    <x v="2"/>
    <s v="ALBRAND2"/>
    <s v="Rondist"/>
    <n v="2"/>
    <m/>
    <s v="3162VG"/>
    <x v="0"/>
    <s v="871689290401728529"/>
    <n v="2019"/>
    <n v="2645"/>
    <n v="2458"/>
    <n v="5103"/>
    <n v="0"/>
    <n v="0"/>
    <n v="0"/>
  </r>
  <r>
    <n v="620593"/>
    <x v="2"/>
    <s v="ALBRAND2"/>
    <s v="Kleidijk"/>
    <n v="190"/>
    <s v="Gemaal"/>
    <s v="3161EK"/>
    <x v="0"/>
    <s v="871689290401204603"/>
    <n v="2019"/>
    <n v="208"/>
    <n v="222"/>
    <n v="430"/>
    <n v="0"/>
    <n v="0"/>
    <n v="0"/>
  </r>
  <r>
    <n v="620593"/>
    <x v="2"/>
    <s v="ALBRAND2"/>
    <s v="Dorpsdijk"/>
    <n v="189"/>
    <m/>
    <s v="3161CB"/>
    <x v="0"/>
    <s v="871689250000146223"/>
    <n v="2019"/>
    <n v="28180"/>
    <n v="27860"/>
    <n v="56040"/>
    <n v="0"/>
    <n v="0"/>
    <n v="0"/>
  </r>
  <r>
    <n v="620593"/>
    <x v="2"/>
    <s v="ALBRAND2"/>
    <s v="Hofhoek"/>
    <n v="8"/>
    <m/>
    <s v="3176PD"/>
    <x v="1"/>
    <s v="871689290403709656"/>
    <n v="2019"/>
    <n v="54"/>
    <n v="62"/>
    <n v="116"/>
    <n v="0"/>
    <n v="0"/>
    <n v="0"/>
  </r>
  <r>
    <n v="620593"/>
    <x v="2"/>
    <s v="ALBRAND2"/>
    <s v="Sering"/>
    <n v="16"/>
    <m/>
    <s v="3161CT"/>
    <x v="0"/>
    <s v="871689290401194676"/>
    <n v="2019"/>
    <n v="3277"/>
    <n v="0"/>
    <n v="3277"/>
    <n v="0"/>
    <n v="0"/>
    <n v="0"/>
  </r>
  <r>
    <n v="620593"/>
    <x v="2"/>
    <s v="ALBRAND2"/>
    <s v="Achterdijk"/>
    <n v="25"/>
    <m/>
    <s v="3161EA"/>
    <x v="0"/>
    <s v="871689290401194249"/>
    <n v="2019"/>
    <n v="868"/>
    <n v="913"/>
    <n v="1781"/>
    <n v="0"/>
    <n v="0"/>
    <n v="0"/>
  </r>
  <r>
    <n v="620593"/>
    <x v="2"/>
    <s v="ALBRAND2"/>
    <s v="Poortugaalseweg"/>
    <n v="101"/>
    <s v="bij"/>
    <s v="3176PV"/>
    <x v="1"/>
    <s v="871689290401500569"/>
    <n v="2019"/>
    <n v="512"/>
    <n v="531"/>
    <n v="1043"/>
    <n v="0"/>
    <n v="0"/>
    <n v="0"/>
  </r>
  <r>
    <n v="620593"/>
    <x v="2"/>
    <s v="ALBRAND2"/>
    <s v="Stationsstraat"/>
    <n v="1"/>
    <s v="NST"/>
    <s v="3161GH"/>
    <x v="0"/>
    <s v="871689213001801508"/>
    <n v="2019"/>
    <n v="1948"/>
    <n v="2038"/>
    <n v="3986"/>
    <n v="0"/>
    <n v="0"/>
    <n v="0"/>
  </r>
  <r>
    <n v="620593"/>
    <x v="2"/>
    <s v="ALBRAND2"/>
    <s v="Linneausstraat  t.o. 53"/>
    <n v="0"/>
    <m/>
    <s v="3172VW"/>
    <x v="1"/>
    <s v="871689290401213520"/>
    <n v="2019"/>
    <n v="175"/>
    <n v="172"/>
    <n v="347"/>
    <n v="0"/>
    <n v="0"/>
    <n v="0"/>
  </r>
  <r>
    <n v="620593"/>
    <x v="2"/>
    <s v="ALBRAND2"/>
    <s v="Hofhoek"/>
    <n v="5"/>
    <m/>
    <s v="3176PD"/>
    <x v="1"/>
    <s v="871689290401168998"/>
    <n v="2019"/>
    <n v="376"/>
    <n v="417"/>
    <n v="793"/>
    <n v="0"/>
    <n v="0"/>
    <n v="0"/>
  </r>
  <r>
    <n v="620593"/>
    <x v="2"/>
    <s v="ALBRAND2"/>
    <s v="Albrandswaardseweg"/>
    <n v="80"/>
    <m/>
    <s v="3171AC"/>
    <x v="1"/>
    <s v="871689290401205402"/>
    <n v="2019"/>
    <n v="28"/>
    <n v="30"/>
    <n v="58"/>
    <n v="0"/>
    <n v="0"/>
    <n v="0"/>
  </r>
  <r>
    <n v="620593"/>
    <x v="2"/>
    <s v="ALBRAND2"/>
    <s v="Pieter Klobbaertlaan"/>
    <n v="10"/>
    <s v="THV"/>
    <s v="3176XE"/>
    <x v="1"/>
    <s v="871689213001111607"/>
    <n v="2019"/>
    <n v="321"/>
    <n v="294"/>
    <n v="615"/>
    <n v="0"/>
    <n v="0"/>
    <n v="0"/>
  </r>
  <r>
    <n v="620593"/>
    <x v="2"/>
    <s v="ALBRAND2"/>
    <s v="Koedood"/>
    <n v="35"/>
    <m/>
    <s v="2993AL"/>
    <x v="2"/>
    <s v="871689290300804621"/>
    <n v="2019"/>
    <n v="1136"/>
    <n v="1148"/>
    <n v="2284"/>
    <n v="0"/>
    <n v="0"/>
    <n v="0"/>
  </r>
  <r>
    <n v="620593"/>
    <x v="2"/>
    <s v="ALBRAND2"/>
    <s v="Bakkersparkweg"/>
    <n v="3"/>
    <m/>
    <s v="3162PH"/>
    <x v="0"/>
    <s v="871689213000315662"/>
    <n v="2019"/>
    <n v="368"/>
    <n v="315"/>
    <n v="683"/>
    <n v="0"/>
    <n v="0"/>
    <n v="0"/>
  </r>
  <r>
    <n v="620593"/>
    <x v="2"/>
    <s v="ALBRAND2"/>
    <s v="Albrandswaardseweg"/>
    <n v="95"/>
    <m/>
    <s v="3171XA"/>
    <x v="1"/>
    <s v="871689290401160558"/>
    <n v="2019"/>
    <n v="229"/>
    <n v="226"/>
    <n v="455"/>
    <n v="0"/>
    <n v="0"/>
    <n v="0"/>
  </r>
  <r>
    <n v="620593"/>
    <x v="2"/>
    <s v="ALBRAND2"/>
    <s v="Omloopseweg"/>
    <n v="8"/>
    <s v="tm"/>
    <s v="3161ER"/>
    <x v="0"/>
    <s v="871689290401194485"/>
    <n v="2019"/>
    <n v="583"/>
    <n v="693"/>
    <n v="1276"/>
    <n v="0"/>
    <n v="0"/>
    <n v="0"/>
  </r>
  <r>
    <n v="620593"/>
    <x v="2"/>
    <s v="ALBRAND2"/>
    <s v="Schutskooistraat"/>
    <n v="1"/>
    <s v="Pompgemaal"/>
    <s v="3171GR"/>
    <x v="1"/>
    <s v="871689290401107744"/>
    <n v="2019"/>
    <n v="1127"/>
    <n v="1053"/>
    <n v="2180"/>
    <n v="0"/>
    <n v="0"/>
    <n v="0"/>
  </r>
  <r>
    <n v="620593"/>
    <x v="2"/>
    <s v="ALBRAND2"/>
    <s v="De Beurs"/>
    <n v="41"/>
    <m/>
    <s v="3162WB"/>
    <x v="0"/>
    <s v="871689290403691586"/>
    <n v="2019"/>
    <n v="11888"/>
    <n v="11391"/>
    <n v="23279"/>
    <n v="0"/>
    <n v="0"/>
    <n v="0"/>
  </r>
  <r>
    <n v="620593"/>
    <x v="2"/>
    <s v="ALBRAND2"/>
    <s v="Albrandswaardsedijk"/>
    <n v="10"/>
    <m/>
    <s v="3171TH"/>
    <x v="1"/>
    <s v="871689290401160749"/>
    <n v="2019"/>
    <n v="300"/>
    <n v="303"/>
    <n v="603"/>
    <n v="0"/>
    <n v="0"/>
    <n v="0"/>
  </r>
  <r>
    <n v="620593"/>
    <x v="2"/>
    <s v="ALBRAND2"/>
    <s v="Debussystraat "/>
    <n v="10"/>
    <m/>
    <s v="3161WD"/>
    <x v="0"/>
    <s v="871689290403716012"/>
    <n v="2019"/>
    <n v="213"/>
    <n v="409"/>
    <n v="622"/>
    <n v="0"/>
    <n v="0"/>
    <n v="0"/>
  </r>
  <r>
    <n v="620593"/>
    <x v="2"/>
    <s v="ALBRAND2"/>
    <s v="Amberhof"/>
    <n v="1"/>
    <s v="P"/>
    <s v="3162RA"/>
    <x v="0"/>
    <s v="871689290401520345"/>
    <n v="2019"/>
    <n v="363"/>
    <n v="379"/>
    <n v="742"/>
    <n v="0"/>
    <n v="0"/>
    <n v="0"/>
  </r>
  <r>
    <n v="620595"/>
    <x v="3"/>
    <s v="ALBRAND3"/>
    <s v="Dorpsdijk"/>
    <n v="65"/>
    <s v="GV"/>
    <s v="3161KD"/>
    <x v="0"/>
    <s v="871689276000005162"/>
    <n v="2019"/>
    <n v="224762"/>
    <n v="696900"/>
    <n v="921662"/>
    <n v="0"/>
    <n v="0"/>
    <n v="0"/>
  </r>
  <r>
    <n v="620595"/>
    <x v="3"/>
    <s v="ALBRAND3"/>
    <s v="RIVIERWEG"/>
    <n v="0"/>
    <m/>
    <s v="3161GM"/>
    <x v="0"/>
    <s v="871689290400164939"/>
    <n v="2019"/>
    <n v="410"/>
    <n v="0"/>
    <n v="410"/>
    <n v="0"/>
    <n v="0"/>
    <n v="0"/>
  </r>
  <r>
    <n v="620595"/>
    <x v="3"/>
    <s v="ALBRAND3"/>
    <s v="Omloopseweg"/>
    <n v="8"/>
    <s v="."/>
    <s v="3161ER"/>
    <x v="0"/>
    <s v="871689250000146278"/>
    <n v="2019"/>
    <n v="6431"/>
    <n v="7849"/>
    <n v="14280"/>
    <n v="0"/>
    <n v="0"/>
    <n v="0"/>
  </r>
  <r>
    <n v="620595"/>
    <x v="3"/>
    <s v="ALBRAND3"/>
    <s v="KERKACHTERWEG"/>
    <n v="0"/>
    <m/>
    <s v="3171GC"/>
    <x v="1"/>
    <s v="871689290400164922"/>
    <n v="2019"/>
    <n v="410"/>
    <n v="0"/>
    <n v="410"/>
    <n v="0"/>
    <n v="0"/>
    <n v="0"/>
  </r>
  <r>
    <n v="1179820"/>
    <x v="4"/>
    <s v="GemBarendFont"/>
    <s v="Rozemarijnsingel"/>
    <n v="2"/>
    <m/>
    <s v="2991HM"/>
    <x v="2"/>
    <s v="871689213000450301"/>
    <n v="2019"/>
    <n v="1454"/>
    <n v="627"/>
    <n v="2081"/>
    <n v="0"/>
    <n v="0"/>
    <n v="0"/>
  </r>
  <r>
    <n v="1179820"/>
    <x v="4"/>
    <s v="GemBarendFont"/>
    <s v="Paddeweg"/>
    <n v="23"/>
    <s v="A"/>
    <s v="2992CK"/>
    <x v="2"/>
    <s v="871689290300822762"/>
    <n v="2019"/>
    <n v="521"/>
    <n v="237"/>
    <n v="758"/>
    <n v="0"/>
    <n v="0"/>
    <n v="0"/>
  </r>
  <r>
    <n v="1179820"/>
    <x v="4"/>
    <s v="GemBarendFont"/>
    <s v="Londen"/>
    <n v="2"/>
    <s v="A"/>
    <s v="2993LA"/>
    <x v="2"/>
    <s v="871689290303363194"/>
    <n v="2019"/>
    <n v="8904"/>
    <n v="4352"/>
    <n v="13256"/>
    <n v="0"/>
    <n v="0"/>
    <n v="0"/>
  </r>
  <r>
    <n v="1179820"/>
    <x v="4"/>
    <s v="GemBarendFont"/>
    <s v="Raaigras"/>
    <n v="1"/>
    <s v="A"/>
    <s v="2992VR"/>
    <x v="2"/>
    <s v="871689290300826968"/>
    <n v="2019"/>
    <n v="545"/>
    <n v="273"/>
    <n v="818"/>
    <n v="0"/>
    <n v="0"/>
    <n v="0"/>
  </r>
  <r>
    <n v="1179820"/>
    <x v="4"/>
    <s v="GemBarendFont"/>
    <s v="Kruidentuin"/>
    <n v="7"/>
    <s v="A"/>
    <s v="2991RK"/>
    <x v="2"/>
    <s v="871689290300951981"/>
    <n v="2019"/>
    <n v="985"/>
    <n v="426"/>
    <n v="1411"/>
    <n v="0"/>
    <n v="0"/>
    <n v="0"/>
  </r>
  <r>
    <n v="1179824"/>
    <x v="5"/>
    <s v="GemBarendMarkt"/>
    <s v="Van Beuningenhaven"/>
    <n v="19"/>
    <s v="A"/>
    <s v="2993EH"/>
    <x v="2"/>
    <s v="871689213000479807"/>
    <n v="2019"/>
    <n v="3897"/>
    <n v="19"/>
    <n v="3916"/>
    <n v="0"/>
    <n v="0"/>
    <n v="0"/>
  </r>
  <r>
    <n v="1179824"/>
    <x v="5"/>
    <s v="GemBarendMarkt"/>
    <s v="Dorpsstraat"/>
    <n v="154"/>
    <s v="THV"/>
    <s v="2992BE"/>
    <x v="2"/>
    <s v="871689260010910936"/>
    <n v="2019"/>
    <n v="14920"/>
    <n v="10105"/>
    <n v="25025"/>
    <n v="0"/>
    <n v="0"/>
    <n v="0"/>
  </r>
  <r>
    <n v="1179824"/>
    <x v="5"/>
    <s v="GemBarendMarkt"/>
    <s v="Doormanplein"/>
    <n v="1"/>
    <s v="THV"/>
    <s v="2992BC"/>
    <x v="2"/>
    <s v="871689260010910912"/>
    <n v="2019"/>
    <n v="3"/>
    <n v="42"/>
    <n v="45"/>
    <n v="0"/>
    <n v="0"/>
    <n v="0"/>
  </r>
  <r>
    <n v="1179824"/>
    <x v="5"/>
    <s v="GemBarendMarkt"/>
    <s v="Dorpsstraat"/>
    <n v="142"/>
    <s v="THV"/>
    <s v="2992BE"/>
    <x v="2"/>
    <s v="871689260010910943"/>
    <n v="2019"/>
    <n v="0"/>
    <n v="22"/>
    <n v="22"/>
    <n v="0"/>
    <n v="0"/>
    <n v="0"/>
  </r>
  <r>
    <n v="1179824"/>
    <x v="5"/>
    <s v="GemBarendMarkt"/>
    <s v="Binnenlandse Baan"/>
    <n v="16"/>
    <s v="to"/>
    <s v="2991EA"/>
    <x v="2"/>
    <s v="871689260010458445"/>
    <n v="2019"/>
    <n v="4999"/>
    <n v="62"/>
    <n v="5061"/>
    <n v="0"/>
    <n v="0"/>
    <n v="0"/>
  </r>
  <r>
    <n v="1179824"/>
    <x v="5"/>
    <s v="GemBarendMarkt"/>
    <s v="Binnenlandse Baan"/>
    <n v="10"/>
    <s v="to"/>
    <s v="2991EA"/>
    <x v="2"/>
    <s v="871689260010458438"/>
    <n v="2019"/>
    <n v="8534"/>
    <n v="5987"/>
    <n v="14521"/>
    <n v="0"/>
    <n v="0"/>
    <n v="0"/>
  </r>
  <r>
    <n v="1179824"/>
    <x v="5"/>
    <s v="GemBarendMarkt"/>
    <s v="Havenhoofd"/>
    <n v="17"/>
    <s v="A"/>
    <s v="2993EK"/>
    <x v="2"/>
    <s v="871689213000479791"/>
    <n v="2019"/>
    <n v="6840"/>
    <n v="59"/>
    <n v="6899"/>
    <n v="0"/>
    <n v="0"/>
    <n v="0"/>
  </r>
  <r>
    <n v="1179824"/>
    <x v="5"/>
    <s v="GemBarendMarkt"/>
    <s v="Rijnstraat"/>
    <n v="5"/>
    <s v="to"/>
    <s v="2991AH"/>
    <x v="2"/>
    <s v="871689260010458421"/>
    <n v="2019"/>
    <n v="13497"/>
    <n v="1471"/>
    <n v="14968"/>
    <n v="0"/>
    <n v="0"/>
    <n v="0"/>
  </r>
  <r>
    <n v="1180708"/>
    <x v="6"/>
    <s v="GemBarendVRI2"/>
    <s v="Kilweg"/>
    <n v="21"/>
    <m/>
    <s v="2992LZ"/>
    <x v="2"/>
    <s v="871689290300882308"/>
    <n v="2019"/>
    <n v="1724"/>
    <n v="1960"/>
    <n v="3684"/>
    <n v="0"/>
    <n v="0"/>
    <n v="0"/>
  </r>
  <r>
    <n v="1180708"/>
    <x v="6"/>
    <s v="GemBarendVRI2"/>
    <s v="Dierensteinweg"/>
    <n v="4"/>
    <s v="NST"/>
    <s v="2991XJ"/>
    <x v="2"/>
    <s v="871689260009568933"/>
    <n v="2019"/>
    <n v="705"/>
    <n v="860"/>
    <n v="1565"/>
    <n v="0"/>
    <n v="0"/>
    <n v="0"/>
  </r>
  <r>
    <n v="1180708"/>
    <x v="6"/>
    <s v="GemBarendVRI2"/>
    <s v="Dierensteinweg"/>
    <n v="9"/>
    <m/>
    <s v="2991XJ"/>
    <x v="2"/>
    <s v="871689290300959987"/>
    <n v="2019"/>
    <n v="2043"/>
    <n v="1239"/>
    <n v="3282"/>
    <n v="0"/>
    <n v="0"/>
    <n v="0"/>
  </r>
  <r>
    <n v="1180708"/>
    <x v="6"/>
    <s v="GemBarendVRI2"/>
    <s v="Jaagpad"/>
    <n v="69"/>
    <s v="A"/>
    <s v="2992VJ"/>
    <x v="2"/>
    <s v="871689290300824155"/>
    <n v="2019"/>
    <n v="344"/>
    <n v="403"/>
    <n v="747"/>
    <n v="0"/>
    <n v="0"/>
    <n v="0"/>
  </r>
  <r>
    <n v="1180708"/>
    <x v="6"/>
    <s v="GemBarendVRI2"/>
    <s v="1e Barendrechtseweg"/>
    <n v="179"/>
    <m/>
    <s v="2991AP"/>
    <x v="2"/>
    <s v="871689213001878494"/>
    <n v="2019"/>
    <n v="1953"/>
    <n v="1410"/>
    <n v="3363"/>
    <n v="0"/>
    <n v="0"/>
    <n v="0"/>
  </r>
  <r>
    <n v="1180708"/>
    <x v="6"/>
    <s v="GemBarendVRI2"/>
    <s v="Breslau"/>
    <n v="8"/>
    <m/>
    <s v="2993LT"/>
    <x v="2"/>
    <s v="871689213001305389"/>
    <n v="2019"/>
    <n v="151"/>
    <n v="181"/>
    <n v="332"/>
    <n v="0"/>
    <n v="0"/>
    <n v="0"/>
  </r>
  <r>
    <n v="1180708"/>
    <x v="6"/>
    <s v="GemBarendVRI2"/>
    <s v="1e Barendrechtseweg"/>
    <n v="143"/>
    <s v="A"/>
    <s v="2991AP"/>
    <x v="2"/>
    <s v="871689290300966565"/>
    <n v="2019"/>
    <n v="-891"/>
    <n v="2129"/>
    <n v="1238"/>
    <n v="0"/>
    <n v="0"/>
    <n v="0"/>
  </r>
  <r>
    <n v="1180708"/>
    <x v="6"/>
    <s v="GemBarendVRI2"/>
    <s v="Ouvertureweg"/>
    <n v="51"/>
    <m/>
    <s v="2992GC"/>
    <x v="2"/>
    <s v="871689290301652177"/>
    <n v="2019"/>
    <n v="770"/>
    <n v="898"/>
    <n v="1668"/>
    <n v="0"/>
    <n v="0"/>
    <n v="0"/>
  </r>
  <r>
    <n v="1180708"/>
    <x v="6"/>
    <s v="GemBarendVRI2"/>
    <s v="Riedermorgen"/>
    <n v="1"/>
    <s v="BUSSLU"/>
    <s v="2993XB"/>
    <x v="2"/>
    <s v="871689290301641997"/>
    <n v="2019"/>
    <n v="726"/>
    <n v="865"/>
    <n v="1591"/>
    <n v="0"/>
    <n v="0"/>
    <n v="0"/>
  </r>
  <r>
    <n v="1180708"/>
    <x v="6"/>
    <s v="GemBarendVRI2"/>
    <s v="Carnisseweg"/>
    <n v="71"/>
    <m/>
    <s v="2993AD"/>
    <x v="2"/>
    <s v="871689290300882384"/>
    <n v="2019"/>
    <n v="319"/>
    <n v="378"/>
    <n v="697"/>
    <n v="0"/>
    <n v="0"/>
    <n v="0"/>
  </r>
  <r>
    <n v="1180708"/>
    <x v="6"/>
    <s v="GemBarendVRI2"/>
    <s v="Dierensteinweg"/>
    <n v="22"/>
    <s v="A"/>
    <s v="2991XJ"/>
    <x v="2"/>
    <s v="871689290300959994"/>
    <n v="2019"/>
    <n v="1530"/>
    <n v="1796"/>
    <n v="3326"/>
    <n v="0"/>
    <n v="0"/>
    <n v="0"/>
  </r>
  <r>
    <n v="1180708"/>
    <x v="6"/>
    <s v="GemBarendVRI2"/>
    <s v="Dorpsstraat"/>
    <n v="227"/>
    <m/>
    <s v="2992AA"/>
    <x v="2"/>
    <s v="871689290300816686"/>
    <n v="2019"/>
    <n v="548"/>
    <n v="638"/>
    <n v="1186"/>
    <n v="0"/>
    <n v="0"/>
    <n v="0"/>
  </r>
  <r>
    <n v="1180708"/>
    <x v="6"/>
    <s v="GemBarendVRI2"/>
    <s v="Binnenlandse Baan"/>
    <n v="104"/>
    <m/>
    <s v="2991CA"/>
    <x v="2"/>
    <s v="871689290300950304"/>
    <n v="2019"/>
    <n v="74"/>
    <n v="77"/>
    <n v="151"/>
    <n v="0"/>
    <n v="0"/>
    <n v="0"/>
  </r>
  <r>
    <n v="1180708"/>
    <x v="6"/>
    <s v="GemBarendVRI2"/>
    <s v="1e Barendrechtseweg"/>
    <n v="92"/>
    <s v="a TO"/>
    <s v="2992XC"/>
    <x v="2"/>
    <s v="871689260010192707"/>
    <n v="2019"/>
    <n v="9616"/>
    <n v="9878"/>
    <n v="19494"/>
    <n v="0"/>
    <n v="0"/>
    <n v="0"/>
  </r>
  <r>
    <n v="1180708"/>
    <x v="6"/>
    <s v="GemBarendVRI2"/>
    <s v="2e Barendrechtseweg"/>
    <n v="353"/>
    <m/>
    <s v="2991SG"/>
    <x v="2"/>
    <s v="871689290300819007"/>
    <n v="2019"/>
    <n v="1836"/>
    <n v="1715"/>
    <n v="3551"/>
    <n v="0"/>
    <n v="0"/>
    <n v="0"/>
  </r>
  <r>
    <n v="1180708"/>
    <x v="6"/>
    <s v="GemBarendVRI2"/>
    <s v="Rossinisingel"/>
    <n v="7"/>
    <s v="A"/>
    <s v="2992PB"/>
    <x v="2"/>
    <s v="871689290303391968"/>
    <n v="2019"/>
    <n v="504"/>
    <n v="574"/>
    <n v="1078"/>
    <n v="0"/>
    <n v="0"/>
    <n v="0"/>
  </r>
  <r>
    <n v="1180708"/>
    <x v="6"/>
    <s v="GemBarendVRI2"/>
    <s v="Voordijk"/>
    <n v="296"/>
    <m/>
    <s v="2992AM"/>
    <x v="2"/>
    <s v="871689290300874471"/>
    <n v="2019"/>
    <n v="636"/>
    <n v="841"/>
    <n v="1477"/>
    <n v="0"/>
    <n v="0"/>
    <n v="0"/>
  </r>
  <r>
    <n v="1180708"/>
    <x v="6"/>
    <s v="GemBarendVRI2"/>
    <s v="Kilweg"/>
    <n v="25"/>
    <m/>
    <s v="2992LZ"/>
    <x v="2"/>
    <s v="871689290300882278"/>
    <n v="2019"/>
    <n v="1015"/>
    <n v="1190"/>
    <n v="2205"/>
    <n v="0"/>
    <n v="0"/>
    <n v="0"/>
  </r>
  <r>
    <n v="1180708"/>
    <x v="6"/>
    <s v="GemBarendVRI2"/>
    <s v="Kilweg"/>
    <n v="29"/>
    <m/>
    <s v="2992LZ"/>
    <x v="2"/>
    <s v="871689290300882285"/>
    <n v="2019"/>
    <n v="1477"/>
    <n v="1697"/>
    <n v="3174"/>
    <n v="0"/>
    <n v="0"/>
    <n v="0"/>
  </r>
  <r>
    <n v="1180708"/>
    <x v="6"/>
    <s v="GemBarendVRI2"/>
    <s v="Strausslaan"/>
    <n v="89"/>
    <m/>
    <s v="2992PE"/>
    <x v="2"/>
    <s v="871689290303366737"/>
    <n v="2019"/>
    <n v="1012"/>
    <n v="1292"/>
    <n v="2304"/>
    <n v="0"/>
    <n v="0"/>
    <n v="0"/>
  </r>
  <r>
    <n v="620500"/>
    <x v="7"/>
    <m/>
    <s v="Adrianapolder"/>
    <n v="50"/>
    <m/>
    <s v="2992ZK"/>
    <x v="2"/>
    <s v="871689260009061861"/>
    <n v="2019"/>
    <n v="48704"/>
    <n v="11397"/>
    <n v="60101"/>
    <n v="0"/>
    <n v="0"/>
    <n v="0"/>
  </r>
  <r>
    <n v="620500"/>
    <x v="7"/>
    <m/>
    <s v="Kruidentuin"/>
    <n v="10"/>
    <m/>
    <s v="2991RK"/>
    <x v="2"/>
    <s v="871689260010487247"/>
    <n v="2019"/>
    <n v="9353"/>
    <n v="6615"/>
    <n v="15968"/>
    <n v="0"/>
    <n v="0"/>
    <n v="0"/>
  </r>
  <r>
    <n v="620500"/>
    <x v="7"/>
    <m/>
    <s v="Haarspitwei"/>
    <n v="7"/>
    <m/>
    <s v="2992ZB"/>
    <x v="2"/>
    <s v="871689260009520061"/>
    <n v="2019"/>
    <n v="57234"/>
    <n v="28242"/>
    <n v="85476"/>
    <n v="0"/>
    <n v="0"/>
    <n v="0"/>
  </r>
  <r>
    <n v="620500"/>
    <x v="7"/>
    <m/>
    <s v="Riederhagen"/>
    <n v="2"/>
    <m/>
    <s v="2993XE"/>
    <x v="2"/>
    <s v="871689290301646398"/>
    <n v="2019"/>
    <n v="69864"/>
    <n v="30049"/>
    <n v="99913"/>
    <n v="0"/>
    <n v="0"/>
    <n v="0"/>
  </r>
  <r>
    <n v="620500"/>
    <x v="7"/>
    <m/>
    <s v="Hertenburg"/>
    <n v="32"/>
    <m/>
    <s v="2994CC"/>
    <x v="2"/>
    <s v="871689200000081321"/>
    <n v="2019"/>
    <n v="125403"/>
    <n v="58950"/>
    <n v="184353"/>
    <n v="0"/>
    <n v="0"/>
    <n v="0"/>
  </r>
  <r>
    <n v="620500"/>
    <x v="7"/>
    <m/>
    <s v="Zuider Carnisseweg"/>
    <n v="110"/>
    <m/>
    <s v="2993AZ"/>
    <x v="2"/>
    <s v="871689213001521567"/>
    <n v="2019"/>
    <n v="6899"/>
    <n v="5053"/>
    <n v="11952"/>
    <n v="0"/>
    <n v="0"/>
    <n v="0"/>
  </r>
  <r>
    <n v="620500"/>
    <x v="7"/>
    <m/>
    <s v="Binnenlandse Baan"/>
    <n v="28"/>
    <m/>
    <s v="2991EA"/>
    <x v="2"/>
    <s v="871689290300948660"/>
    <n v="2019"/>
    <n v="561"/>
    <n v="642"/>
    <n v="1203"/>
    <n v="0"/>
    <n v="0"/>
    <n v="0"/>
  </r>
  <r>
    <n v="620500"/>
    <x v="7"/>
    <m/>
    <s v="Scheldestraat"/>
    <n v="1"/>
    <m/>
    <s v="2991AJ"/>
    <x v="2"/>
    <s v="871689290300966213"/>
    <n v="2019"/>
    <n v="5581"/>
    <n v="6062"/>
    <n v="11643"/>
    <n v="0"/>
    <n v="0"/>
    <n v="0"/>
  </r>
  <r>
    <n v="620500"/>
    <x v="7"/>
    <m/>
    <s v="Evertsenstraat"/>
    <n v="14"/>
    <m/>
    <s v="2992BG"/>
    <x v="2"/>
    <s v="871689290300814958"/>
    <n v="2019"/>
    <n v="14449"/>
    <n v="3565"/>
    <n v="18014"/>
    <n v="0"/>
    <n v="0"/>
    <n v="0"/>
  </r>
  <r>
    <n v="620500"/>
    <x v="7"/>
    <m/>
    <s v="Maasstraat"/>
    <n v="31"/>
    <m/>
    <s v="2991AD"/>
    <x v="2"/>
    <s v="871689290300964455"/>
    <n v="2019"/>
    <n v="304"/>
    <n v="174"/>
    <n v="478"/>
    <n v="0"/>
    <n v="0"/>
    <n v="0"/>
  </r>
  <r>
    <n v="620500"/>
    <x v="7"/>
    <m/>
    <s v="Bachlaan"/>
    <n v="6"/>
    <m/>
    <s v="2992GK"/>
    <x v="2"/>
    <s v="871689290300849875"/>
    <n v="2019"/>
    <n v="41294"/>
    <n v="21178"/>
    <n v="62472"/>
    <n v="0"/>
    <n v="0"/>
    <n v="0"/>
  </r>
  <r>
    <n v="620500"/>
    <x v="7"/>
    <m/>
    <s v="Middeldijkerplein"/>
    <n v="7"/>
    <m/>
    <s v="2993DL"/>
    <x v="2"/>
    <s v="871689276000006763"/>
    <n v="2019"/>
    <n v="140917"/>
    <n v="55132"/>
    <n v="196049"/>
    <n v="0"/>
    <n v="0"/>
    <n v="0"/>
  </r>
  <r>
    <n v="620500"/>
    <x v="7"/>
    <m/>
    <s v="Londen"/>
    <n v="15"/>
    <m/>
    <s v="2993LA"/>
    <x v="2"/>
    <s v="871689260009615651"/>
    <n v="2019"/>
    <n v="150936"/>
    <n v="95789"/>
    <n v="246725"/>
    <n v="0"/>
    <n v="0"/>
    <n v="0"/>
  </r>
  <r>
    <n v="620500"/>
    <x v="7"/>
    <m/>
    <s v="3e Barendrechtseweg"/>
    <n v="460"/>
    <m/>
    <s v="2992SN"/>
    <x v="2"/>
    <s v="871689290303362418"/>
    <n v="2019"/>
    <n v="5167"/>
    <n v="3080"/>
    <n v="8247"/>
    <n v="0"/>
    <n v="0"/>
    <n v="0"/>
  </r>
  <r>
    <n v="620500"/>
    <x v="7"/>
    <m/>
    <s v="Onderlangs"/>
    <n v="11"/>
    <m/>
    <s v="2991EM"/>
    <x v="2"/>
    <s v="871689290300969047"/>
    <n v="2019"/>
    <n v="895"/>
    <n v="387"/>
    <n v="1282"/>
    <n v="0"/>
    <n v="0"/>
    <n v="0"/>
  </r>
  <r>
    <n v="620500"/>
    <x v="7"/>
    <m/>
    <s v="Marijkesingel"/>
    <n v="20"/>
    <m/>
    <s v="2991BK"/>
    <x v="2"/>
    <s v="871689276000058175"/>
    <n v="2019"/>
    <n v="56357"/>
    <n v="36730"/>
    <n v="93087"/>
    <n v="0"/>
    <n v="0"/>
    <n v="0"/>
  </r>
  <r>
    <n v="620500"/>
    <x v="7"/>
    <m/>
    <s v="Kruidentuin"/>
    <n v="10"/>
    <s v="A"/>
    <s v="2991RK"/>
    <x v="2"/>
    <s v="871689290300952025"/>
    <n v="2019"/>
    <n v="3586"/>
    <n v="3699"/>
    <n v="7285"/>
    <n v="0"/>
    <n v="0"/>
    <n v="0"/>
  </r>
  <r>
    <n v="620500"/>
    <x v="7"/>
    <m/>
    <s v="Iepenwede"/>
    <n v="2"/>
    <m/>
    <s v="2993GD"/>
    <x v="2"/>
    <s v="871689290300924213"/>
    <n v="2019"/>
    <n v="14404"/>
    <n v="5107"/>
    <n v="19511"/>
    <n v="0"/>
    <n v="0"/>
    <n v="0"/>
  </r>
  <r>
    <n v="620500"/>
    <x v="7"/>
    <m/>
    <s v="HENDRIKSE AKKER"/>
    <n v="11"/>
    <m/>
    <s v="2994AM"/>
    <x v="2"/>
    <s v="871689200000068186"/>
    <n v="2019"/>
    <n v="69554"/>
    <n v="24838"/>
    <n v="94392"/>
    <n v="0"/>
    <n v="0"/>
    <n v="0"/>
  </r>
  <r>
    <n v="620500"/>
    <x v="7"/>
    <m/>
    <s v="Buitenlandse Baan"/>
    <n v="1"/>
    <m/>
    <s v="2991GA"/>
    <x v="2"/>
    <s v="871689290300966718"/>
    <n v="2019"/>
    <n v="25932"/>
    <n v="12144"/>
    <n v="38076"/>
    <n v="0"/>
    <n v="0"/>
    <n v="0"/>
  </r>
  <r>
    <n v="620500"/>
    <x v="7"/>
    <m/>
    <s v="Dr. Kuyperstraat"/>
    <n v="4"/>
    <m/>
    <s v="2991GB"/>
    <x v="2"/>
    <s v="871689290300971682"/>
    <n v="2019"/>
    <n v="25175"/>
    <n v="14103"/>
    <n v="39278"/>
    <n v="0"/>
    <n v="0"/>
    <n v="0"/>
  </r>
  <r>
    <n v="620500"/>
    <x v="7"/>
    <m/>
    <s v="Reling"/>
    <n v="227"/>
    <m/>
    <s v="2993DR"/>
    <x v="2"/>
    <s v="871689213001934770"/>
    <n v="2019"/>
    <n v="10016"/>
    <n v="2442"/>
    <n v="12458"/>
    <n v="0"/>
    <n v="0"/>
    <n v="0"/>
  </r>
  <r>
    <n v="620500"/>
    <x v="7"/>
    <m/>
    <s v="Dierensteinweg"/>
    <n v="14"/>
    <m/>
    <s v="2991XJ"/>
    <x v="2"/>
    <s v="871689290300966701"/>
    <n v="2019"/>
    <n v="3078"/>
    <n v="3325"/>
    <n v="6403"/>
    <n v="0"/>
    <n v="0"/>
    <n v="0"/>
  </r>
  <r>
    <n v="620500"/>
    <x v="7"/>
    <m/>
    <s v="Middeldijkerplein"/>
    <n v="1"/>
    <m/>
    <s v="2993DL"/>
    <x v="2"/>
    <s v="871689290300875058"/>
    <n v="2019"/>
    <n v="5586"/>
    <n v="2490"/>
    <n v="8076"/>
    <n v="0"/>
    <n v="0"/>
    <n v="0"/>
  </r>
  <r>
    <n v="620500"/>
    <x v="7"/>
    <m/>
    <s v="Torenmolen"/>
    <n v="66"/>
    <m/>
    <s v="2992DJ"/>
    <x v="2"/>
    <s v="871689290300836813"/>
    <n v="2019"/>
    <n v="5863"/>
    <n v="2050"/>
    <n v="7913"/>
    <n v="0"/>
    <n v="0"/>
    <n v="0"/>
  </r>
  <r>
    <n v="620500"/>
    <x v="7"/>
    <m/>
    <s v="Kruidentuin"/>
    <n v="6"/>
    <m/>
    <s v="2991RK"/>
    <x v="2"/>
    <s v="871689260009988229"/>
    <n v="2019"/>
    <n v="13266"/>
    <n v="8024"/>
    <n v="21290"/>
    <n v="2336"/>
    <n v="1441"/>
    <n v="3777"/>
  </r>
  <r>
    <n v="620500"/>
    <x v="7"/>
    <m/>
    <s v="Dorpsstraat"/>
    <n v="152"/>
    <m/>
    <s v="2992BE"/>
    <x v="2"/>
    <s v="871689203016237331"/>
    <n v="2019"/>
    <n v="1636"/>
    <n v="1804"/>
    <n v="3440"/>
    <n v="0"/>
    <n v="0"/>
    <n v="0"/>
  </r>
  <r>
    <n v="620500"/>
    <x v="7"/>
    <m/>
    <s v="Bachlaan"/>
    <n v="4"/>
    <m/>
    <s v="2992GK"/>
    <x v="2"/>
    <s v="871689290303434160"/>
    <n v="2019"/>
    <n v="5067"/>
    <n v="4605"/>
    <n v="9672"/>
    <n v="0"/>
    <n v="0"/>
    <n v="0"/>
  </r>
  <r>
    <n v="620500"/>
    <x v="7"/>
    <m/>
    <s v="Ploegwei"/>
    <n v="3"/>
    <m/>
    <s v="2992ZC"/>
    <x v="2"/>
    <s v="871689200000083233"/>
    <n v="2019"/>
    <n v="109146"/>
    <n v="52777"/>
    <n v="161923"/>
    <n v="0"/>
    <n v="0"/>
    <n v="0"/>
  </r>
  <r>
    <n v="620500"/>
    <x v="7"/>
    <m/>
    <s v="Binnenhof"/>
    <n v="1"/>
    <m/>
    <s v="2991AA"/>
    <x v="2"/>
    <s v="871689200000027213"/>
    <n v="2019"/>
    <n v="330851"/>
    <n v="172362"/>
    <n v="503213"/>
    <n v="23"/>
    <n v="7761"/>
    <n v="7784"/>
  </r>
  <r>
    <n v="620500"/>
    <x v="7"/>
    <m/>
    <s v="Brandsma-akker"/>
    <n v="3"/>
    <m/>
    <s v="2994AA"/>
    <x v="2"/>
    <s v="871689200000025646"/>
    <n v="2019"/>
    <n v="30215"/>
    <n v="7065"/>
    <n v="37280"/>
    <n v="0"/>
    <n v="0"/>
    <n v="0"/>
  </r>
  <r>
    <n v="620500"/>
    <x v="7"/>
    <m/>
    <s v="Kruidentuin"/>
    <n v="8"/>
    <s v="A"/>
    <s v="2991RK"/>
    <x v="2"/>
    <s v="871689260009988281"/>
    <n v="2019"/>
    <n v="13496"/>
    <n v="6685"/>
    <n v="20181"/>
    <n v="5685"/>
    <n v="6358"/>
    <n v="12043"/>
  </r>
  <r>
    <n v="620500"/>
    <x v="7"/>
    <m/>
    <s v="Middenbaan"/>
    <n v="111"/>
    <s v="elektra"/>
    <s v="2991CS"/>
    <x v="2"/>
    <s v="871689260010127419"/>
    <n v="2019"/>
    <n v="338871"/>
    <n v="254583"/>
    <n v="593454"/>
    <n v="0"/>
    <n v="0"/>
    <n v="0"/>
  </r>
  <r>
    <n v="620500"/>
    <x v="7"/>
    <m/>
    <s v="Riederhof"/>
    <n v="37"/>
    <m/>
    <s v="2993XJ"/>
    <x v="2"/>
    <s v="871689200000058392"/>
    <n v="2019"/>
    <n v="69690"/>
    <n v="18888"/>
    <n v="88578"/>
    <n v="0"/>
    <n v="0"/>
    <n v="0"/>
  </r>
  <r>
    <n v="620512"/>
    <x v="8"/>
    <s v="BAREND2"/>
    <s v="Breslau"/>
    <n v="4"/>
    <s v="THV"/>
    <s v="2993LT"/>
    <x v="2"/>
    <s v="871689260010751881"/>
    <n v="2019"/>
    <n v="8323"/>
    <n v="10027"/>
    <n v="18350"/>
    <n v="0"/>
    <n v="0"/>
    <n v="0"/>
  </r>
  <r>
    <n v="620512"/>
    <x v="8"/>
    <s v="BAREND2"/>
    <s v="Stationsweg"/>
    <n v="35"/>
    <m/>
    <s v="2991RN"/>
    <x v="2"/>
    <s v="871689213001632935"/>
    <n v="2019"/>
    <n v="13259"/>
    <n v="38635"/>
    <n v="51894"/>
    <n v="0"/>
    <n v="0"/>
    <n v="0"/>
  </r>
  <r>
    <n v="620512"/>
    <x v="8"/>
    <s v="BAREND2"/>
    <s v="Gebroken Meeldijk"/>
    <n v="111"/>
    <m/>
    <s v="2991VC"/>
    <x v="2"/>
    <s v="871689213000280601"/>
    <n v="2019"/>
    <n v="14260"/>
    <n v="16325"/>
    <n v="30585"/>
    <n v="0"/>
    <n v="0"/>
    <n v="0"/>
  </r>
  <r>
    <n v="620512"/>
    <x v="8"/>
    <s v="BAREND2"/>
    <s v="3e Barendrechtseweg"/>
    <n v="448"/>
    <s v="A"/>
    <s v="2992SN"/>
    <x v="2"/>
    <s v="871689290300882773"/>
    <n v="2019"/>
    <n v="4742"/>
    <n v="13534"/>
    <n v="18276"/>
    <n v="0"/>
    <n v="0"/>
    <n v="0"/>
  </r>
  <r>
    <n v="620512"/>
    <x v="8"/>
    <s v="BAREND2"/>
    <s v="Londen"/>
    <n v="15"/>
    <s v="V"/>
    <s v="2993LA"/>
    <x v="2"/>
    <s v="871689276000003144"/>
    <n v="2019"/>
    <n v="484604"/>
    <n v="1527704"/>
    <n v="2012308"/>
    <n v="0"/>
    <n v="0"/>
    <n v="0"/>
  </r>
  <r>
    <n v="620512"/>
    <x v="8"/>
    <s v="BAREND2"/>
    <s v="Hedwigepolder"/>
    <n v="2"/>
    <s v="NST"/>
    <s v="2992TS"/>
    <x v="2"/>
    <s v="871689260009488552"/>
    <n v="2019"/>
    <n v="727"/>
    <n v="1989"/>
    <n v="2716"/>
    <n v="0"/>
    <n v="0"/>
    <n v="0"/>
  </r>
  <r>
    <n v="620512"/>
    <x v="8"/>
    <s v="BAREND2"/>
    <s v="Koopliedenweg"/>
    <n v="2"/>
    <s v="THV"/>
    <s v="2991LN"/>
    <x v="2"/>
    <s v="871689260009212706"/>
    <n v="2019"/>
    <n v="1944"/>
    <n v="5711"/>
    <n v="7655"/>
    <n v="0"/>
    <n v="0"/>
    <n v="0"/>
  </r>
  <r>
    <n v="620512"/>
    <x v="8"/>
    <s v="BAREND2"/>
    <s v="Donk"/>
    <n v="4"/>
    <s v="THV"/>
    <s v="2991LE"/>
    <x v="2"/>
    <s v="871689260010961877"/>
    <n v="2019"/>
    <n v="1716"/>
    <n v="1648"/>
    <n v="3364"/>
    <n v="0"/>
    <n v="0"/>
    <n v="0"/>
  </r>
  <r>
    <n v="620512"/>
    <x v="8"/>
    <s v="BAREND2"/>
    <s v="Middenbaan"/>
    <n v="67"/>
    <s v="A"/>
    <s v="2991CS"/>
    <x v="2"/>
    <s v="871689290300969634"/>
    <n v="2019"/>
    <n v="3199"/>
    <n v="7068"/>
    <n v="10267"/>
    <n v="0"/>
    <n v="0"/>
    <n v="0"/>
  </r>
  <r>
    <n v="620512"/>
    <x v="8"/>
    <s v="BAREND2"/>
    <s v="Avenue Carre"/>
    <n v="2"/>
    <s v="to"/>
    <s v="2994DA"/>
    <x v="2"/>
    <s v="871689213001985055"/>
    <n v="2019"/>
    <n v="270"/>
    <n v="725"/>
    <n v="995"/>
    <n v="0"/>
    <n v="0"/>
    <n v="0"/>
  </r>
  <r>
    <n v="1181048"/>
    <x v="9"/>
    <m/>
    <s v="Stationsweg"/>
    <n v="1"/>
    <m/>
    <s v="2991RN"/>
    <x v="2"/>
    <s v="871689213001169370"/>
    <n v="2019"/>
    <n v="3022"/>
    <n v="1512"/>
    <n v="4534"/>
    <n v="0"/>
    <n v="0"/>
    <n v="0"/>
  </r>
  <r>
    <n v="1181048"/>
    <x v="9"/>
    <m/>
    <s v="Eurekaweg"/>
    <n v="1"/>
    <m/>
    <s v="2991XJ"/>
    <x v="2"/>
    <s v="871689213000124370"/>
    <n v="2019"/>
    <n v="654"/>
    <n v="795"/>
    <n v="1449"/>
    <n v="0"/>
    <n v="0"/>
    <n v="0"/>
  </r>
  <r>
    <n v="1181048"/>
    <x v="9"/>
    <m/>
    <s v="Van Pallandtvliet"/>
    <n v="21"/>
    <s v="A"/>
    <s v="2992WR"/>
    <x v="2"/>
    <s v="871689213001063654"/>
    <n v="2019"/>
    <n v="76"/>
    <n v="67"/>
    <n v="143"/>
    <n v="0"/>
    <n v="0"/>
    <n v="0"/>
  </r>
  <r>
    <n v="1181048"/>
    <x v="9"/>
    <m/>
    <s v="Veldhoen-akker"/>
    <n v="14"/>
    <s v="to"/>
    <s v="2994BB"/>
    <x v="2"/>
    <s v="871689213001063661"/>
    <n v="2019"/>
    <n v="179"/>
    <n v="121"/>
    <n v="300"/>
    <n v="0"/>
    <n v="0"/>
    <n v="0"/>
  </r>
  <r>
    <n v="1181048"/>
    <x v="9"/>
    <m/>
    <s v="Maasstraat"/>
    <n v="1"/>
    <s v="A"/>
    <s v="2991AD"/>
    <x v="2"/>
    <s v="871689213000328990"/>
    <n v="2019"/>
    <n v="374"/>
    <n v="774"/>
    <n v="1148"/>
    <n v="0"/>
    <n v="0"/>
    <n v="0"/>
  </r>
  <r>
    <n v="620389"/>
    <x v="10"/>
    <s v="BAREND"/>
    <s v="Ebweg"/>
    <n v="58"/>
    <m/>
    <s v="2991LS"/>
    <x v="2"/>
    <s v="871689290300936964"/>
    <n v="2019"/>
    <n v="4146"/>
    <n v="4193"/>
    <n v="8339"/>
    <n v="0"/>
    <n v="0"/>
    <n v="0"/>
  </r>
  <r>
    <n v="620389"/>
    <x v="10"/>
    <s v="BAREND"/>
    <s v="Achterzeedijk"/>
    <n v="1"/>
    <s v="B"/>
    <s v="2991SB"/>
    <x v="2"/>
    <s v="871689213000412002"/>
    <n v="2019"/>
    <n v="207"/>
    <n v="182"/>
    <n v="389"/>
    <n v="0"/>
    <n v="0"/>
    <n v="0"/>
  </r>
  <r>
    <n v="620389"/>
    <x v="10"/>
    <s v="BAREND"/>
    <s v="Sandelhout"/>
    <n v="12"/>
    <m/>
    <s v="2994HP"/>
    <x v="2"/>
    <s v="871689213000027572"/>
    <n v="2019"/>
    <n v="15978"/>
    <n v="15433"/>
    <n v="31411"/>
    <n v="0"/>
    <n v="0"/>
    <n v="0"/>
  </r>
  <r>
    <n v="620389"/>
    <x v="10"/>
    <s v="BAREND"/>
    <s v="Noordersingel"/>
    <n v="30"/>
    <s v="A"/>
    <s v="2993TA"/>
    <x v="2"/>
    <s v="871689290303360711"/>
    <n v="2019"/>
    <n v="1519"/>
    <n v="1688"/>
    <n v="3207"/>
    <n v="0"/>
    <n v="0"/>
    <n v="0"/>
  </r>
  <r>
    <n v="620389"/>
    <x v="10"/>
    <s v="BAREND"/>
    <s v="Noldijk"/>
    <n v="75"/>
    <m/>
    <s v="2991VH"/>
    <x v="2"/>
    <s v="871689290300959888"/>
    <n v="2019"/>
    <n v="809"/>
    <n v="922"/>
    <n v="1731"/>
    <n v="0"/>
    <n v="0"/>
    <n v="0"/>
  </r>
  <r>
    <n v="620389"/>
    <x v="10"/>
    <s v="BAREND"/>
    <s v="Gebroken Meeldijk"/>
    <n v="77"/>
    <m/>
    <s v="2991VC"/>
    <x v="2"/>
    <s v="871689290303403500"/>
    <n v="2019"/>
    <n v="422"/>
    <n v="410"/>
    <n v="832"/>
    <n v="0"/>
    <n v="0"/>
    <n v="0"/>
  </r>
  <r>
    <n v="620389"/>
    <x v="10"/>
    <s v="BAREND"/>
    <s v="Voordijk"/>
    <n v="323"/>
    <s v="A"/>
    <s v="2993BA"/>
    <x v="2"/>
    <s v="871689290300805475"/>
    <n v="2019"/>
    <n v="1054"/>
    <n v="1140"/>
    <n v="2194"/>
    <n v="0"/>
    <n v="0"/>
    <n v="0"/>
  </r>
  <r>
    <n v="620389"/>
    <x v="10"/>
    <s v="BAREND"/>
    <s v="Riedermorgen"/>
    <n v="14"/>
    <s v="A"/>
    <s v="2993XB"/>
    <x v="2"/>
    <s v="871689290303376347"/>
    <n v="2019"/>
    <n v="205"/>
    <n v="190"/>
    <n v="395"/>
    <n v="0"/>
    <n v="0"/>
    <n v="0"/>
  </r>
  <r>
    <n v="620389"/>
    <x v="10"/>
    <s v="BAREND"/>
    <s v="Stationsweg"/>
    <n v="126"/>
    <m/>
    <s v="2991CN"/>
    <x v="2"/>
    <s v="871689290300948394"/>
    <n v="2019"/>
    <n v="616"/>
    <n v="698"/>
    <n v="1314"/>
    <n v="0"/>
    <n v="0"/>
    <n v="0"/>
  </r>
  <r>
    <n v="620389"/>
    <x v="10"/>
    <s v="BAREND"/>
    <s v="Achterzeedijk"/>
    <n v="58"/>
    <s v="A"/>
    <s v="2992SC"/>
    <x v="2"/>
    <s v="871689290300959932"/>
    <n v="2019"/>
    <n v="141"/>
    <n v="147"/>
    <n v="288"/>
    <n v="0"/>
    <n v="0"/>
    <n v="0"/>
  </r>
  <r>
    <n v="620389"/>
    <x v="10"/>
    <s v="BAREND"/>
    <s v="Lorentzweg"/>
    <n v="20"/>
    <m/>
    <s v="2991XM"/>
    <x v="2"/>
    <s v="871689290300933390"/>
    <n v="2019"/>
    <n v="7849"/>
    <n v="7845"/>
    <n v="15694"/>
    <n v="0"/>
    <n v="0"/>
    <n v="0"/>
  </r>
  <r>
    <n v="620389"/>
    <x v="10"/>
    <s v="BAREND"/>
    <s v="Karveel"/>
    <n v="7"/>
    <s v="gma"/>
    <s v="2991DD"/>
    <x v="2"/>
    <s v="871689260010332486"/>
    <n v="2019"/>
    <n v="1735"/>
    <n v="1510"/>
    <n v="3245"/>
    <n v="0"/>
    <n v="0"/>
    <n v="0"/>
  </r>
  <r>
    <n v="620389"/>
    <x v="10"/>
    <s v="BAREND"/>
    <s v="Zuideinde"/>
    <n v="25"/>
    <s v="NST"/>
    <s v="2991LJ"/>
    <x v="2"/>
    <s v="871689260010655738"/>
    <n v="2019"/>
    <n v="7498"/>
    <n v="5834"/>
    <n v="13332"/>
    <n v="0"/>
    <n v="0"/>
    <n v="0"/>
  </r>
  <r>
    <n v="620389"/>
    <x v="10"/>
    <s v="BAREND"/>
    <s v="Kuilkant"/>
    <n v="87"/>
    <m/>
    <s v="2993DV"/>
    <x v="2"/>
    <s v="871689290300865899"/>
    <n v="2019"/>
    <n v="14385"/>
    <n v="13346"/>
    <n v="27731"/>
    <n v="0"/>
    <n v="0"/>
    <n v="0"/>
  </r>
  <r>
    <n v="620389"/>
    <x v="10"/>
    <s v="BAREND"/>
    <s v="Stationsweg"/>
    <n v="108"/>
    <s v="Q"/>
    <s v="2991CN"/>
    <x v="2"/>
    <s v="871689290300942750"/>
    <n v="2019"/>
    <n v="0"/>
    <n v="0"/>
    <n v="0"/>
    <n v="0"/>
    <n v="0"/>
    <n v="0"/>
  </r>
  <r>
    <n v="620389"/>
    <x v="10"/>
    <s v="BAREND"/>
    <s v="Vrijenburgerlaan"/>
    <n v="300"/>
    <m/>
    <s v="2994HA"/>
    <x v="2"/>
    <s v="871689213000648739"/>
    <n v="2019"/>
    <n v="1192"/>
    <n v="1231"/>
    <n v="2423"/>
    <n v="0"/>
    <n v="0"/>
    <n v="0"/>
  </r>
  <r>
    <n v="620389"/>
    <x v="10"/>
    <s v="BAREND"/>
    <s v="Noldijk"/>
    <n v="159"/>
    <s v="to"/>
    <s v="2991VJ"/>
    <x v="2"/>
    <s v="871689213002002201"/>
    <n v="2019"/>
    <n v="978"/>
    <n v="919"/>
    <n v="1897"/>
    <n v="456"/>
    <n v="413"/>
    <n v="869"/>
  </r>
  <r>
    <n v="620389"/>
    <x v="10"/>
    <s v="BAREND"/>
    <s v="Zuider Carnisseweg"/>
    <n v="112"/>
    <m/>
    <s v="2993AZ"/>
    <x v="2"/>
    <s v="871689213000059306"/>
    <n v="2019"/>
    <n v="46"/>
    <n v="42"/>
    <n v="88"/>
    <n v="0"/>
    <n v="0"/>
    <n v="0"/>
  </r>
  <r>
    <n v="620389"/>
    <x v="10"/>
    <s v="BAREND"/>
    <s v="Dorpsstraat"/>
    <n v="120"/>
    <m/>
    <s v="2992BE"/>
    <x v="2"/>
    <s v="871689213000197336"/>
    <n v="2019"/>
    <n v="473"/>
    <n v="511"/>
    <n v="984"/>
    <n v="0"/>
    <n v="0"/>
    <n v="0"/>
  </r>
  <r>
    <n v="620389"/>
    <x v="10"/>
    <s v="BAREND"/>
    <s v="3e Barendrechtseweg"/>
    <n v="565"/>
    <m/>
    <s v="2991SH"/>
    <x v="2"/>
    <s v="871689276000066262"/>
    <n v="2019"/>
    <n v="93776"/>
    <n v="88027"/>
    <n v="181803"/>
    <n v="0"/>
    <n v="0"/>
    <n v="0"/>
  </r>
  <r>
    <n v="620389"/>
    <x v="10"/>
    <s v="BAREND"/>
    <s v="Koedood"/>
    <n v="25"/>
    <s v="P"/>
    <s v="2993AL"/>
    <x v="2"/>
    <s v="871689290300804560"/>
    <n v="2019"/>
    <n v="1235"/>
    <n v="1244"/>
    <n v="2479"/>
    <n v="0"/>
    <n v="0"/>
    <n v="0"/>
  </r>
  <r>
    <n v="620389"/>
    <x v="10"/>
    <s v="BAREND"/>
    <s v="Carnisseweg"/>
    <n v="49"/>
    <s v="A"/>
    <s v="2993AD"/>
    <x v="2"/>
    <s v="871689290300804089"/>
    <n v="2019"/>
    <n v="1414"/>
    <n v="1413"/>
    <n v="2827"/>
    <n v="0"/>
    <n v="0"/>
    <n v="0"/>
  </r>
  <r>
    <n v="620389"/>
    <x v="10"/>
    <s v="BAREND"/>
    <s v="Gebroken Meeldijk"/>
    <n v="64"/>
    <s v="A"/>
    <s v="2991VD"/>
    <x v="2"/>
    <s v="871689290300936315"/>
    <n v="2019"/>
    <n v="961"/>
    <n v="602"/>
    <n v="1563"/>
    <n v="0"/>
    <n v="0"/>
    <n v="0"/>
  </r>
  <r>
    <n v="620389"/>
    <x v="10"/>
    <s v="BAREND"/>
    <s v="Riedermorgen"/>
    <n v="85"/>
    <m/>
    <s v="2993XB"/>
    <x v="2"/>
    <s v="871689290301651873"/>
    <n v="2019"/>
    <n v="1100"/>
    <n v="654"/>
    <n v="1754"/>
    <n v="0"/>
    <n v="0"/>
    <n v="0"/>
  </r>
  <r>
    <n v="620389"/>
    <x v="10"/>
    <s v="BAREND"/>
    <s v="Voordijk"/>
    <n v="394"/>
    <s v="A"/>
    <s v="2993BB"/>
    <x v="2"/>
    <s v="871689290303444572"/>
    <n v="2019"/>
    <n v="237"/>
    <n v="206"/>
    <n v="443"/>
    <n v="0"/>
    <n v="0"/>
    <n v="0"/>
  </r>
  <r>
    <n v="620389"/>
    <x v="10"/>
    <s v="BAREND"/>
    <s v="Talmaweg"/>
    <n v="1"/>
    <m/>
    <s v="2992AH"/>
    <x v="2"/>
    <s v="871689290300828078"/>
    <n v="2019"/>
    <n v="938"/>
    <n v="970"/>
    <n v="1908"/>
    <n v="0"/>
    <n v="0"/>
    <n v="0"/>
  </r>
  <r>
    <n v="620389"/>
    <x v="10"/>
    <s v="BAREND"/>
    <s v="Voordijk"/>
    <n v="524"/>
    <s v="A"/>
    <s v="2993BE"/>
    <x v="2"/>
    <s v="871689290303450078"/>
    <n v="2019"/>
    <n v="3148"/>
    <n v="3037"/>
    <n v="6185"/>
    <n v="0"/>
    <n v="0"/>
    <n v="0"/>
  </r>
  <r>
    <n v="620389"/>
    <x v="10"/>
    <s v="BAREND"/>
    <s v="Dierensteinweg"/>
    <n v="4"/>
    <s v="NST"/>
    <s v="2991XJ"/>
    <x v="2"/>
    <s v="871689260009470168"/>
    <n v="2019"/>
    <n v="117"/>
    <n v="123"/>
    <n v="240"/>
    <n v="0"/>
    <n v="0"/>
    <n v="0"/>
  </r>
  <r>
    <n v="620389"/>
    <x v="10"/>
    <s v="BAREND"/>
    <s v="Kooiwalweg"/>
    <n v="17"/>
    <m/>
    <s v="2992XA"/>
    <x v="2"/>
    <s v="871689290300932027"/>
    <n v="2019"/>
    <n v="31"/>
    <n v="31"/>
    <n v="62"/>
    <n v="0"/>
    <n v="0"/>
    <n v="0"/>
  </r>
  <r>
    <n v="620389"/>
    <x v="10"/>
    <s v="BAREND"/>
    <s v="Kilweg"/>
    <n v="11"/>
    <m/>
    <s v="2992LZ"/>
    <x v="2"/>
    <s v="871689213000125353"/>
    <n v="2019"/>
    <n v="865"/>
    <n v="1545"/>
    <n v="2410"/>
    <n v="0"/>
    <n v="0"/>
    <n v="0"/>
  </r>
  <r>
    <n v="620389"/>
    <x v="10"/>
    <s v="BAREND"/>
    <s v="v.Duin-akker"/>
    <n v="26"/>
    <m/>
    <s v="2994BJ"/>
    <x v="2"/>
    <s v="871689290303391104"/>
    <n v="2019"/>
    <n v="4440"/>
    <n v="4044"/>
    <n v="8484"/>
    <n v="0"/>
    <n v="0"/>
    <n v="0"/>
  </r>
  <r>
    <n v="620389"/>
    <x v="10"/>
    <s v="BAREND"/>
    <s v="1e Barendrechtseweg"/>
    <n v="61"/>
    <s v="NST"/>
    <s v="2991XE"/>
    <x v="2"/>
    <s v="871689213002019902"/>
    <n v="2019"/>
    <n v="89"/>
    <n v="0"/>
    <n v="89"/>
    <n v="0"/>
    <n v="0"/>
    <n v="0"/>
  </r>
  <r>
    <n v="620389"/>
    <x v="10"/>
    <s v="BAREND"/>
    <s v="3e Barendrechtseweg"/>
    <n v="458"/>
    <m/>
    <s v="2992SN"/>
    <x v="2"/>
    <s v="871689290300879667"/>
    <n v="2019"/>
    <n v="6019"/>
    <n v="5750"/>
    <n v="11769"/>
    <n v="0"/>
    <n v="0"/>
    <n v="0"/>
  </r>
  <r>
    <n v="620389"/>
    <x v="10"/>
    <s v="BAREND"/>
    <s v="Achterzeedijk"/>
    <n v="40"/>
    <s v="A"/>
    <s v="2992SC"/>
    <x v="2"/>
    <s v="871689290300940251"/>
    <n v="2019"/>
    <n v="205"/>
    <n v="204"/>
    <n v="409"/>
    <n v="0"/>
    <n v="0"/>
    <n v="0"/>
  </r>
  <r>
    <n v="620389"/>
    <x v="10"/>
    <s v="BAREND"/>
    <s v="Leerlooierij"/>
    <n v="47"/>
    <m/>
    <s v="2993CE"/>
    <x v="2"/>
    <s v="871689290300865844"/>
    <n v="2019"/>
    <n v="690"/>
    <n v="980"/>
    <n v="1670"/>
    <n v="0"/>
    <n v="0"/>
    <n v="0"/>
  </r>
  <r>
    <n v="620389"/>
    <x v="10"/>
    <s v="BAREND"/>
    <s v="Achterzeedijk"/>
    <n v="9"/>
    <s v="A"/>
    <s v="2991SB"/>
    <x v="2"/>
    <s v="871689290300939743"/>
    <n v="2019"/>
    <n v="587"/>
    <n v="696"/>
    <n v="1283"/>
    <n v="0"/>
    <n v="0"/>
    <n v="0"/>
  </r>
  <r>
    <n v="620389"/>
    <x v="10"/>
    <s v="BAREND"/>
    <s v="Gebroken Meeldijk"/>
    <n v="3"/>
    <s v="A"/>
    <s v="2991VB"/>
    <x v="2"/>
    <s v="871689290300959819"/>
    <n v="2019"/>
    <n v="509"/>
    <n v="578"/>
    <n v="1087"/>
    <n v="0"/>
    <n v="0"/>
    <n v="0"/>
  </r>
  <r>
    <n v="620389"/>
    <x v="10"/>
    <s v="BAREND"/>
    <s v="Noldijk"/>
    <n v="129"/>
    <s v="A"/>
    <s v="2991VJ"/>
    <x v="2"/>
    <s v="871689290300959499"/>
    <n v="2019"/>
    <n v="780"/>
    <n v="755"/>
    <n v="1535"/>
    <n v="0"/>
    <n v="0"/>
    <n v="0"/>
  </r>
  <r>
    <n v="620389"/>
    <x v="10"/>
    <s v="BAREND"/>
    <s v="Van Ravesteyndreef"/>
    <n v="58"/>
    <m/>
    <s v="2992HB"/>
    <x v="2"/>
    <s v="871689290300860436"/>
    <n v="2019"/>
    <n v="14206"/>
    <n v="14405"/>
    <n v="28611"/>
    <n v="0"/>
    <n v="0"/>
    <n v="0"/>
  </r>
  <r>
    <n v="620389"/>
    <x v="10"/>
    <s v="BAREND"/>
    <s v="Baanvakwei"/>
    <n v="1"/>
    <m/>
    <s v="2992ZW"/>
    <x v="2"/>
    <s v="871689213000662674"/>
    <n v="2019"/>
    <n v="14561"/>
    <n v="15742"/>
    <n v="30303"/>
    <n v="0"/>
    <n v="0"/>
    <n v="0"/>
  </r>
  <r>
    <n v="620389"/>
    <x v="10"/>
    <s v="BAREND"/>
    <s v="Noldijk"/>
    <n v="111"/>
    <s v="A"/>
    <s v="2991VJ"/>
    <x v="2"/>
    <s v="871689290300937602"/>
    <n v="2019"/>
    <n v="798"/>
    <n v="849"/>
    <n v="1647"/>
    <n v="0"/>
    <n v="0"/>
    <n v="0"/>
  </r>
  <r>
    <n v="620389"/>
    <x v="10"/>
    <s v="BAREND"/>
    <s v="3e Barendrechtseweg"/>
    <n v="416"/>
    <s v="P"/>
    <s v="2992SN"/>
    <x v="2"/>
    <s v="871689290300803020"/>
    <n v="2019"/>
    <n v="125"/>
    <n v="126"/>
    <n v="251"/>
    <n v="0"/>
    <n v="0"/>
    <n v="0"/>
  </r>
  <r>
    <n v="620389"/>
    <x v="10"/>
    <s v="BAREND"/>
    <s v="Scheldestraat"/>
    <n v="3"/>
    <s v="P"/>
    <s v="2991AJ"/>
    <x v="2"/>
    <s v="871689213001691352"/>
    <n v="2019"/>
    <n v="129"/>
    <n v="153"/>
    <n v="282"/>
    <n v="0"/>
    <n v="0"/>
    <n v="0"/>
  </r>
  <r>
    <n v="620389"/>
    <x v="10"/>
    <s v="BAREND"/>
    <s v="Notenhof"/>
    <n v="6"/>
    <s v="P"/>
    <s v="2991TL"/>
    <x v="2"/>
    <s v="871689290300962567"/>
    <n v="2019"/>
    <n v="1473"/>
    <n v="1274"/>
    <n v="2747"/>
    <n v="0"/>
    <n v="0"/>
    <n v="0"/>
  </r>
  <r>
    <n v="620389"/>
    <x v="10"/>
    <s v="BAREND"/>
    <s v="Bark"/>
    <n v="88"/>
    <s v="A"/>
    <s v="2991JE"/>
    <x v="2"/>
    <s v="871689290300971903"/>
    <n v="2019"/>
    <n v="245"/>
    <n v="292"/>
    <n v="537"/>
    <n v="0"/>
    <n v="0"/>
    <n v="0"/>
  </r>
  <r>
    <n v="620389"/>
    <x v="10"/>
    <s v="BAREND"/>
    <s v="Stationsweg"/>
    <n v="134"/>
    <s v="A"/>
    <s v="2991CN"/>
    <x v="2"/>
    <s v="871689290300948448"/>
    <n v="2019"/>
    <n v="49"/>
    <n v="54"/>
    <n v="103"/>
    <n v="0"/>
    <n v="0"/>
    <n v="0"/>
  </r>
  <r>
    <n v="620389"/>
    <x v="10"/>
    <s v="BAREND"/>
    <s v="Dorpsstraat-Oost"/>
    <n v="13"/>
    <s v="A"/>
    <s v="2991CR"/>
    <x v="2"/>
    <s v="871689290300966848"/>
    <n v="2019"/>
    <n v="167"/>
    <n v="173"/>
    <n v="340"/>
    <n v="0"/>
    <n v="0"/>
    <n v="0"/>
  </r>
  <r>
    <n v="620389"/>
    <x v="10"/>
    <s v="BAREND"/>
    <s v="Vrijenburgerweg"/>
    <n v="11"/>
    <m/>
    <s v="2993CB"/>
    <x v="2"/>
    <s v="871689290300875843"/>
    <n v="2019"/>
    <n v="220"/>
    <n v="259"/>
    <n v="479"/>
    <n v="0"/>
    <n v="0"/>
    <n v="0"/>
  </r>
  <r>
    <n v="620389"/>
    <x v="10"/>
    <s v="BAREND"/>
    <s v="Dierensteinweg"/>
    <n v="11"/>
    <m/>
    <s v="2991XJ"/>
    <x v="2"/>
    <s v="871689290300933789"/>
    <n v="2019"/>
    <n v="330"/>
    <n v="226"/>
    <n v="556"/>
    <n v="0"/>
    <n v="0"/>
    <n v="0"/>
  </r>
  <r>
    <n v="620389"/>
    <x v="10"/>
    <s v="BAREND"/>
    <s v="Charloisse Lagendijk"/>
    <n v="510"/>
    <s v="P"/>
    <s v="2993AG"/>
    <x v="2"/>
    <s v="871689290303440116"/>
    <n v="2019"/>
    <n v="73"/>
    <n v="74"/>
    <n v="147"/>
    <n v="0"/>
    <n v="0"/>
    <n v="0"/>
  </r>
  <r>
    <n v="620389"/>
    <x v="10"/>
    <s v="BAREND"/>
    <s v="1e Barendrechtseweg"/>
    <n v="57"/>
    <m/>
    <s v="2991XE"/>
    <x v="2"/>
    <s v="871689290303447214"/>
    <n v="2019"/>
    <n v="1413"/>
    <n v="1291"/>
    <n v="2704"/>
    <n v="0"/>
    <n v="0"/>
    <n v="0"/>
  </r>
  <r>
    <n v="620389"/>
    <x v="10"/>
    <s v="BAREND"/>
    <s v="2e Barendrechtseweg"/>
    <n v="404"/>
    <m/>
    <s v="2992SM"/>
    <x v="2"/>
    <s v="871689290300820294"/>
    <n v="2019"/>
    <n v="24377"/>
    <n v="23297"/>
    <n v="47674"/>
    <n v="0"/>
    <n v="0"/>
    <n v="0"/>
  </r>
  <r>
    <n v="620389"/>
    <x v="10"/>
    <s v="BAREND"/>
    <s v="Olijfhout"/>
    <n v="1"/>
    <m/>
    <s v="2994HV"/>
    <x v="2"/>
    <s v="871689213000686502"/>
    <n v="2019"/>
    <n v="254"/>
    <n v="243"/>
    <n v="497"/>
    <n v="0"/>
    <n v="0"/>
    <n v="0"/>
  </r>
  <r>
    <n v="620389"/>
    <x v="10"/>
    <s v="BAREND"/>
    <s v="Voordijk"/>
    <n v="484"/>
    <s v="A"/>
    <s v="2993BD"/>
    <x v="2"/>
    <s v="871689290300807059"/>
    <n v="2019"/>
    <n v="825"/>
    <n v="805"/>
    <n v="1630"/>
    <n v="0"/>
    <n v="0"/>
    <n v="0"/>
  </r>
  <r>
    <n v="620389"/>
    <x v="10"/>
    <s v="BAREND"/>
    <s v="Heulweg"/>
    <n v="5"/>
    <m/>
    <s v="2993AG"/>
    <x v="2"/>
    <s v="871689290301649481"/>
    <n v="2019"/>
    <n v="2394"/>
    <n v="2762"/>
    <n v="5156"/>
    <n v="0"/>
    <n v="0"/>
    <n v="0"/>
  </r>
  <r>
    <n v="620389"/>
    <x v="10"/>
    <s v="BAREND"/>
    <s v="Gebroken Meeldijk"/>
    <n v="30"/>
    <m/>
    <s v="2991LL"/>
    <x v="2"/>
    <s v="871689250000142898"/>
    <n v="2019"/>
    <n v="35217"/>
    <n v="31785"/>
    <n v="67002"/>
    <n v="0"/>
    <n v="0"/>
    <n v="0"/>
  </r>
  <r>
    <n v="620389"/>
    <x v="10"/>
    <s v="BAREND"/>
    <s v="Achterzeedijk"/>
    <n v="71"/>
    <s v="A"/>
    <s v="2992SB"/>
    <x v="2"/>
    <s v="871689290300940015"/>
    <n v="2019"/>
    <n v="44"/>
    <n v="47"/>
    <n v="91"/>
    <n v="0"/>
    <n v="0"/>
    <n v="0"/>
  </r>
  <r>
    <n v="620389"/>
    <x v="10"/>
    <s v="BAREND"/>
    <s v="Koedood"/>
    <n v="17"/>
    <s v="P"/>
    <s v="2993AL"/>
    <x v="2"/>
    <s v="871689290300804928"/>
    <n v="2019"/>
    <n v="194"/>
    <n v="201"/>
    <n v="395"/>
    <n v="0"/>
    <n v="0"/>
    <n v="0"/>
  </r>
  <r>
    <n v="620389"/>
    <x v="10"/>
    <s v="BAREND"/>
    <s v="Achterzeedijk"/>
    <n v="84"/>
    <m/>
    <s v="2993AZ"/>
    <x v="2"/>
    <s v="871689260009769255"/>
    <n v="2019"/>
    <n v="59"/>
    <n v="63"/>
    <n v="122"/>
    <n v="0"/>
    <n v="0"/>
    <n v="0"/>
  </r>
  <r>
    <n v="620389"/>
    <x v="10"/>
    <s v="BAREND"/>
    <s v="Voordijk"/>
    <n v="496"/>
    <s v="A"/>
    <s v="2993BE"/>
    <x v="2"/>
    <s v="871689290300807141"/>
    <n v="2019"/>
    <n v="1129"/>
    <n v="1097"/>
    <n v="2226"/>
    <n v="0"/>
    <n v="0"/>
    <n v="0"/>
  </r>
  <r>
    <n v="620389"/>
    <x v="10"/>
    <s v="BAREND"/>
    <s v="Stationsweg"/>
    <n v="108"/>
    <s v="P"/>
    <s v="2991CN"/>
    <x v="2"/>
    <s v="871689290300942767"/>
    <n v="2019"/>
    <n v="73"/>
    <n v="88"/>
    <n v="161"/>
    <n v="0"/>
    <n v="0"/>
    <n v="0"/>
  </r>
  <r>
    <n v="620389"/>
    <x v="10"/>
    <s v="BAREND"/>
    <s v="Graaf Adolfstraat"/>
    <n v="2"/>
    <s v="A"/>
    <s v="2991BD"/>
    <x v="2"/>
    <s v="871689213001992343"/>
    <n v="2019"/>
    <n v="473"/>
    <n v="484"/>
    <n v="957"/>
    <n v="0"/>
    <n v="0"/>
    <n v="0"/>
  </r>
  <r>
    <n v="620389"/>
    <x v="10"/>
    <s v="BAREND"/>
    <s v="Meester Lohmanstraat"/>
    <n v="34"/>
    <m/>
    <s v="2991GE"/>
    <x v="2"/>
    <s v="871689290300971095"/>
    <n v="2019"/>
    <n v="291"/>
    <n v="333"/>
    <n v="624"/>
    <n v="0"/>
    <n v="0"/>
    <n v="0"/>
  </r>
  <r>
    <n v="620389"/>
    <x v="10"/>
    <s v="BAREND"/>
    <s v="Middelweg"/>
    <n v="15"/>
    <m/>
    <s v="2992SP"/>
    <x v="2"/>
    <s v="871689290300874532"/>
    <n v="2019"/>
    <n v="3135"/>
    <n v="3273"/>
    <n v="6408"/>
    <n v="0"/>
    <n v="0"/>
    <n v="0"/>
  </r>
  <r>
    <n v="620389"/>
    <x v="10"/>
    <s v="BAREND"/>
    <s v="Dorpsstraat-oost"/>
    <n v="1"/>
    <s v="NST"/>
    <s v="2991CR"/>
    <x v="2"/>
    <s v="871689260009832256"/>
    <n v="2019"/>
    <n v="242"/>
    <n v="184"/>
    <n v="426"/>
    <n v="0"/>
    <n v="0"/>
    <n v="0"/>
  </r>
  <r>
    <n v="620389"/>
    <x v="10"/>
    <s v="BAREND"/>
    <s v="Spits"/>
    <n v="85"/>
    <m/>
    <s v="2991DL"/>
    <x v="2"/>
    <s v="871689290300979008"/>
    <n v="2019"/>
    <n v="215"/>
    <n v="212"/>
    <n v="427"/>
    <n v="0"/>
    <n v="0"/>
    <n v="0"/>
  </r>
  <r>
    <n v="620389"/>
    <x v="10"/>
    <s v="BAREND"/>
    <s v="Voordijk"/>
    <n v="292"/>
    <s v="A"/>
    <s v="2992AM"/>
    <x v="2"/>
    <s v="871689290300806182"/>
    <n v="2019"/>
    <n v="377"/>
    <n v="463"/>
    <n v="840"/>
    <n v="0"/>
    <n v="0"/>
    <n v="0"/>
  </r>
  <r>
    <n v="620389"/>
    <x v="10"/>
    <s v="BAREND"/>
    <s v="Erkens-akker"/>
    <n v="1"/>
    <m/>
    <s v="2994AB"/>
    <x v="2"/>
    <s v="871689290300882872"/>
    <n v="2019"/>
    <n v="355"/>
    <n v="499"/>
    <n v="854"/>
    <n v="0"/>
    <n v="0"/>
    <n v="0"/>
  </r>
  <r>
    <n v="620389"/>
    <x v="10"/>
    <s v="BAREND"/>
    <s v="Binnenlandse Baan"/>
    <n v="137"/>
    <m/>
    <s v="2991CA"/>
    <x v="2"/>
    <s v="871689290300949193"/>
    <n v="2019"/>
    <n v="1035"/>
    <n v="1146"/>
    <n v="2181"/>
    <n v="0"/>
    <n v="0"/>
    <n v="0"/>
  </r>
  <r>
    <n v="620389"/>
    <x v="10"/>
    <s v="BAREND"/>
    <s v="Binnenlandse Baan"/>
    <n v="138"/>
    <s v="A"/>
    <s v="2991CA"/>
    <x v="2"/>
    <s v="871689290300935899"/>
    <n v="2019"/>
    <n v="2466"/>
    <n v="2283"/>
    <n v="4749"/>
    <n v="0"/>
    <n v="0"/>
    <n v="0"/>
  </r>
  <r>
    <n v="620389"/>
    <x v="10"/>
    <s v="BAREND"/>
    <s v="Hamburg"/>
    <n v="196"/>
    <m/>
    <s v="2993LG"/>
    <x v="2"/>
    <s v="871689290300903935"/>
    <n v="2019"/>
    <n v="8415"/>
    <n v="7409"/>
    <n v="15824"/>
    <n v="0"/>
    <n v="0"/>
    <n v="0"/>
  </r>
  <r>
    <n v="620389"/>
    <x v="10"/>
    <s v="BAREND"/>
    <s v="Noldijk"/>
    <n v="89"/>
    <s v="P"/>
    <s v="2991VH"/>
    <x v="2"/>
    <s v="871689213001523066"/>
    <n v="2019"/>
    <n v="156"/>
    <n v="180"/>
    <n v="336"/>
    <n v="0"/>
    <n v="0"/>
    <n v="0"/>
  </r>
  <r>
    <n v="620389"/>
    <x v="10"/>
    <s v="BAREND"/>
    <s v="Trompstraat"/>
    <n v="2"/>
    <s v="A"/>
    <s v="2992BR"/>
    <x v="2"/>
    <s v="871689290300814965"/>
    <n v="2019"/>
    <n v="320"/>
    <n v="365"/>
    <n v="685"/>
    <n v="0"/>
    <n v="0"/>
    <n v="0"/>
  </r>
  <r>
    <n v="620389"/>
    <x v="10"/>
    <s v="BAREND"/>
    <s v="Albert Schweitzerstraat"/>
    <n v="2"/>
    <m/>
    <s v="2992KH"/>
    <x v="2"/>
    <s v="871689290300817133"/>
    <n v="2019"/>
    <n v="4972"/>
    <n v="4850"/>
    <n v="9822"/>
    <n v="0"/>
    <n v="0"/>
    <n v="0"/>
  </r>
  <r>
    <n v="620389"/>
    <x v="10"/>
    <s v="BAREND"/>
    <s v="Reling"/>
    <n v="137"/>
    <s v="A"/>
    <s v="2993DP"/>
    <x v="2"/>
    <s v="871689213001662925"/>
    <n v="2019"/>
    <n v="1467"/>
    <n v="1313"/>
    <n v="2780"/>
    <n v="0"/>
    <n v="0"/>
    <n v="0"/>
  </r>
  <r>
    <n v="620389"/>
    <x v="10"/>
    <s v="BAREND"/>
    <s v="Smitshoekse Baan"/>
    <n v="29"/>
    <m/>
    <s v="2993BZ"/>
    <x v="2"/>
    <s v="871689213001662918"/>
    <n v="2019"/>
    <n v="189"/>
    <n v="219"/>
    <n v="408"/>
    <n v="0"/>
    <n v="0"/>
    <n v="0"/>
  </r>
  <r>
    <n v="620389"/>
    <x v="10"/>
    <s v="BAREND"/>
    <s v="Ziedewijdsedijk"/>
    <n v="49"/>
    <s v="A"/>
    <s v="2991VP"/>
    <x v="2"/>
    <s v="871689290300938913"/>
    <n v="2019"/>
    <n v="61"/>
    <n v="59"/>
    <n v="120"/>
    <n v="0"/>
    <n v="0"/>
    <n v="0"/>
  </r>
  <r>
    <n v="620389"/>
    <x v="10"/>
    <s v="BAREND"/>
    <s v="Handelscentrum ZHZ"/>
    <n v="2"/>
    <s v="B"/>
    <s v="2991LD"/>
    <x v="2"/>
    <s v="871689290300934908"/>
    <n v="2019"/>
    <n v="1376"/>
    <n v="1467"/>
    <n v="2843"/>
    <n v="0"/>
    <n v="0"/>
    <n v="0"/>
  </r>
  <r>
    <n v="620389"/>
    <x v="10"/>
    <s v="BAREND"/>
    <s v="Voordijk"/>
    <n v="332"/>
    <s v="A"/>
    <s v="2993BA"/>
    <x v="2"/>
    <s v="871689290300806397"/>
    <n v="2019"/>
    <n v="664"/>
    <n v="691"/>
    <n v="1355"/>
    <n v="0"/>
    <n v="0"/>
    <n v="0"/>
  </r>
  <r>
    <n v="620389"/>
    <x v="10"/>
    <s v="BAREND"/>
    <s v="Bakkersdijk"/>
    <n v="28"/>
    <s v="G"/>
    <s v="2993AB"/>
    <x v="2"/>
    <s v="871689213001210157"/>
    <n v="2019"/>
    <n v="203"/>
    <n v="207"/>
    <n v="410"/>
    <n v="0"/>
    <n v="0"/>
    <n v="0"/>
  </r>
  <r>
    <n v="620389"/>
    <x v="10"/>
    <s v="BAREND"/>
    <s v="Zoommeer"/>
    <n v="25"/>
    <m/>
    <s v="2993PS"/>
    <x v="2"/>
    <s v="871689290300920284"/>
    <n v="2019"/>
    <n v="161"/>
    <n v="165"/>
    <n v="326"/>
    <n v="0"/>
    <n v="0"/>
    <n v="0"/>
  </r>
  <r>
    <n v="620389"/>
    <x v="10"/>
    <s v="BAREND"/>
    <s v="Middeldijk"/>
    <n v="71"/>
    <s v="A"/>
    <s v="2992SH"/>
    <x v="2"/>
    <s v="871689290300803471"/>
    <n v="2019"/>
    <n v="1069"/>
    <n v="1040"/>
    <n v="2109"/>
    <n v="0"/>
    <n v="0"/>
    <n v="0"/>
  </r>
  <r>
    <n v="620389"/>
    <x v="10"/>
    <s v="BAREND"/>
    <s v="Hobokenhaven"/>
    <n v="26"/>
    <m/>
    <s v="2993HJ"/>
    <x v="2"/>
    <s v="871689290303375647"/>
    <n v="2019"/>
    <n v="390"/>
    <n v="361"/>
    <n v="751"/>
    <n v="0"/>
    <n v="0"/>
    <n v="0"/>
  </r>
  <r>
    <n v="620389"/>
    <x v="10"/>
    <s v="BAREND"/>
    <s v="Kootakker"/>
    <n v="19"/>
    <m/>
    <s v="2994AD"/>
    <x v="2"/>
    <s v="871689213000231559"/>
    <n v="2019"/>
    <n v="1096"/>
    <n v="1351"/>
    <n v="2447"/>
    <n v="0"/>
    <n v="0"/>
    <n v="0"/>
  </r>
  <r>
    <n v="620389"/>
    <x v="10"/>
    <s v="BAREND"/>
    <s v="Middeldijk"/>
    <n v="119"/>
    <m/>
    <s v="2993AN"/>
    <x v="2"/>
    <s v="871689290300803600"/>
    <n v="2019"/>
    <n v="632"/>
    <n v="535"/>
    <n v="1167"/>
    <n v="0"/>
    <n v="0"/>
    <n v="0"/>
  </r>
  <r>
    <n v="620389"/>
    <x v="10"/>
    <s v="BAREND"/>
    <s v="Waddenring"/>
    <n v="86"/>
    <s v="A"/>
    <s v="2993VG"/>
    <x v="2"/>
    <s v="871689290300882575"/>
    <n v="2019"/>
    <n v="4935"/>
    <n v="5056"/>
    <n v="9991"/>
    <n v="0"/>
    <n v="0"/>
    <n v="0"/>
  </r>
  <r>
    <n v="620389"/>
    <x v="10"/>
    <s v="BAREND"/>
    <s v="Noldijk"/>
    <n v="53"/>
    <s v="A"/>
    <s v="2991VH"/>
    <x v="2"/>
    <s v="871689290300937343"/>
    <n v="2019"/>
    <n v="2597"/>
    <n v="2771"/>
    <n v="5368"/>
    <n v="0"/>
    <n v="0"/>
    <n v="0"/>
  </r>
  <r>
    <n v="620389"/>
    <x v="10"/>
    <s v="BAREND"/>
    <s v="Stationsweg"/>
    <n v="124"/>
    <m/>
    <s v="2991CN"/>
    <x v="2"/>
    <s v="871689290300959635"/>
    <n v="2019"/>
    <n v="6625"/>
    <n v="9593"/>
    <n v="16218"/>
    <n v="0"/>
    <n v="0"/>
    <n v="0"/>
  </r>
  <r>
    <n v="620389"/>
    <x v="10"/>
    <s v="BAREND"/>
    <s v="Voordijk"/>
    <n v="460"/>
    <s v="P"/>
    <s v="2993BD"/>
    <x v="2"/>
    <s v="871689290300806861"/>
    <n v="2019"/>
    <n v="760"/>
    <n v="849"/>
    <n v="1609"/>
    <n v="0"/>
    <n v="0"/>
    <n v="0"/>
  </r>
  <r>
    <n v="620389"/>
    <x v="10"/>
    <s v="BAREND"/>
    <s v="Ziedewijdsekade"/>
    <n v="36"/>
    <s v="A"/>
    <s v="2991SE"/>
    <x v="2"/>
    <s v="871689290300939514"/>
    <n v="2019"/>
    <n v="94"/>
    <n v="98"/>
    <n v="192"/>
    <n v="0"/>
    <n v="0"/>
    <n v="0"/>
  </r>
  <r>
    <n v="620389"/>
    <x v="10"/>
    <s v="BAREND"/>
    <s v="Bijdorp-Oost"/>
    <n v="59"/>
    <m/>
    <s v="2992LA"/>
    <x v="2"/>
    <s v="871689290300813364"/>
    <n v="2019"/>
    <n v="1106"/>
    <n v="1162"/>
    <n v="2268"/>
    <n v="0"/>
    <n v="0"/>
    <n v="0"/>
  </r>
  <r>
    <n v="620389"/>
    <x v="10"/>
    <s v="BAREND"/>
    <s v="Koedood"/>
    <n v="6"/>
    <s v="P"/>
    <s v="2993AL"/>
    <x v="2"/>
    <s v="871689290300804737"/>
    <n v="2019"/>
    <n v="454"/>
    <n v="495"/>
    <n v="949"/>
    <n v="0"/>
    <n v="0"/>
    <n v="0"/>
  </r>
  <r>
    <n v="620389"/>
    <x v="10"/>
    <s v="BAREND"/>
    <s v="Voordijk"/>
    <n v="369"/>
    <m/>
    <s v="2993BB"/>
    <x v="2"/>
    <s v="871689290300805697"/>
    <n v="2019"/>
    <n v="847"/>
    <n v="902"/>
    <n v="1749"/>
    <n v="0"/>
    <n v="0"/>
    <n v="0"/>
  </r>
  <r>
    <n v="620389"/>
    <x v="10"/>
    <s v="BAREND"/>
    <s v="Willem-Alexanderplnts"/>
    <n v="16"/>
    <s v="GMA"/>
    <s v="2991ND"/>
    <x v="2"/>
    <s v="871689260010419866"/>
    <n v="2019"/>
    <n v="6292"/>
    <n v="5747"/>
    <n v="12039"/>
    <n v="0"/>
    <n v="0"/>
    <n v="0"/>
  </r>
  <r>
    <n v="620389"/>
    <x v="10"/>
    <s v="BAREND"/>
    <s v="Rietdekkerij"/>
    <n v="2"/>
    <m/>
    <s v="2993CS"/>
    <x v="2"/>
    <s v="871689200000004498"/>
    <n v="2019"/>
    <n v="40487"/>
    <n v="36720"/>
    <n v="77207"/>
    <n v="0"/>
    <n v="0"/>
    <n v="0"/>
  </r>
  <r>
    <n v="620389"/>
    <x v="10"/>
    <s v="BAREND"/>
    <s v="Reijerwaardseweg"/>
    <n v="68"/>
    <m/>
    <s v="2991XD"/>
    <x v="2"/>
    <s v="871689290300932881"/>
    <n v="2019"/>
    <n v="1886"/>
    <n v="1840"/>
    <n v="3726"/>
    <n v="0"/>
    <n v="0"/>
    <n v="0"/>
  </r>
  <r>
    <n v="620389"/>
    <x v="10"/>
    <s v="BAREND"/>
    <s v="Zuidlaardermeer"/>
    <n v="22"/>
    <m/>
    <s v="2993PV"/>
    <x v="2"/>
    <s v="871689213001686587"/>
    <n v="2019"/>
    <n v="774"/>
    <n v="711"/>
    <n v="1485"/>
    <n v="0"/>
    <n v="0"/>
    <n v="0"/>
  </r>
  <r>
    <n v="620389"/>
    <x v="10"/>
    <s v="BAREND"/>
    <s v="Voordijk"/>
    <n v="237"/>
    <s v="A"/>
    <s v="2992AL"/>
    <x v="2"/>
    <s v="871689290300805178"/>
    <n v="2019"/>
    <n v="201"/>
    <n v="188"/>
    <n v="389"/>
    <n v="0"/>
    <n v="0"/>
    <n v="0"/>
  </r>
  <r>
    <n v="620389"/>
    <x v="10"/>
    <s v="BAREND"/>
    <s v="Groningseweg"/>
    <n v="1"/>
    <s v="A"/>
    <s v="2994LC"/>
    <x v="2"/>
    <s v="871689213000376564"/>
    <n v="2019"/>
    <n v="379"/>
    <n v="436"/>
    <n v="815"/>
    <n v="0"/>
    <n v="0"/>
    <n v="0"/>
  </r>
  <r>
    <n v="620389"/>
    <x v="10"/>
    <s v="BAREND"/>
    <s v="Gebroken Meeldijk"/>
    <n v="111"/>
    <s v="A"/>
    <s v="2991VC"/>
    <x v="2"/>
    <s v="871689290303395140"/>
    <n v="2019"/>
    <n v="229"/>
    <n v="254"/>
    <n v="483"/>
    <n v="0"/>
    <n v="0"/>
    <n v="0"/>
  </r>
  <r>
    <n v="620389"/>
    <x v="10"/>
    <s v="BAREND"/>
    <s v="Fennaweg"/>
    <n v="21"/>
    <m/>
    <s v="2991ZA"/>
    <x v="2"/>
    <s v="871689213000535466"/>
    <n v="2019"/>
    <n v="284"/>
    <n v="224"/>
    <n v="508"/>
    <n v="0"/>
    <n v="0"/>
    <n v="0"/>
  </r>
  <r>
    <n v="620389"/>
    <x v="10"/>
    <s v="BAREND"/>
    <s v="Reijerwaardseweg"/>
    <n v="8"/>
    <s v="P"/>
    <s v="2991XD"/>
    <x v="2"/>
    <s v="871689290300932713"/>
    <n v="2019"/>
    <n v="1251"/>
    <n v="1225"/>
    <n v="2476"/>
    <n v="0"/>
    <n v="0"/>
    <n v="0"/>
  </r>
  <r>
    <n v="620389"/>
    <x v="10"/>
    <s v="BAREND"/>
    <s v="Meerwedesingel"/>
    <n v="50"/>
    <m/>
    <s v="2993PA"/>
    <x v="2"/>
    <s v="871689290300911565"/>
    <n v="2019"/>
    <n v="24401"/>
    <n v="23460"/>
    <n v="47861"/>
    <n v="0"/>
    <n v="0"/>
    <n v="0"/>
  </r>
  <r>
    <n v="620389"/>
    <x v="10"/>
    <s v="BAREND"/>
    <s v="Middeldijk"/>
    <n v="55"/>
    <s v="A"/>
    <s v="2992SH"/>
    <x v="2"/>
    <s v="871689290300803365"/>
    <n v="2019"/>
    <n v="605"/>
    <n v="528"/>
    <n v="1133"/>
    <n v="0"/>
    <n v="0"/>
    <n v="0"/>
  </r>
  <r>
    <n v="620389"/>
    <x v="10"/>
    <s v="BAREND"/>
    <s v="Koedood"/>
    <n v="2"/>
    <s v="P"/>
    <s v="2993AL"/>
    <x v="2"/>
    <s v="871689290300804676"/>
    <n v="2019"/>
    <n v="1419"/>
    <n v="1174"/>
    <n v="2593"/>
    <n v="0"/>
    <n v="0"/>
    <n v="0"/>
  </r>
  <r>
    <n v="620389"/>
    <x v="10"/>
    <s v="BAREND"/>
    <s v="Eriksakker"/>
    <n v="20"/>
    <m/>
    <s v="2994AV"/>
    <x v="2"/>
    <s v="871689213000293397"/>
    <n v="2019"/>
    <n v="175"/>
    <n v="169"/>
    <n v="344"/>
    <n v="0"/>
    <n v="0"/>
    <n v="0"/>
  </r>
  <r>
    <n v="620389"/>
    <x v="10"/>
    <s v="BAREND"/>
    <s v="Maasstraat"/>
    <n v="34"/>
    <m/>
    <s v="2991AD"/>
    <x v="2"/>
    <s v="871689213001662949"/>
    <n v="2019"/>
    <n v="2814"/>
    <n v="3103"/>
    <n v="5917"/>
    <n v="0"/>
    <n v="0"/>
    <n v="0"/>
  </r>
  <r>
    <n v="620389"/>
    <x v="10"/>
    <s v="BAREND"/>
    <s v="Voordijk"/>
    <n v="426"/>
    <s v="P"/>
    <s v="2993BC"/>
    <x v="2"/>
    <s v="871689290300806694"/>
    <n v="2019"/>
    <n v="695"/>
    <n v="733"/>
    <n v="1428"/>
    <n v="0"/>
    <n v="0"/>
    <n v="0"/>
  </r>
  <r>
    <n v="620389"/>
    <x v="10"/>
    <s v="BAREND"/>
    <s v="1e Barendrechtseweg"/>
    <n v="4"/>
    <m/>
    <s v="2992XB"/>
    <x v="2"/>
    <s v="871689213001662932"/>
    <n v="2019"/>
    <n v="25"/>
    <n v="29"/>
    <n v="54"/>
    <n v="0"/>
    <n v="0"/>
    <n v="0"/>
  </r>
  <r>
    <n v="620389"/>
    <x v="10"/>
    <s v="BAREND"/>
    <s v="Ziedewijdsekade"/>
    <n v="70"/>
    <s v="P"/>
    <s v="2991SE"/>
    <x v="2"/>
    <s v="871689290300939569"/>
    <n v="2019"/>
    <n v="66"/>
    <n v="62"/>
    <n v="128"/>
    <n v="0"/>
    <n v="0"/>
    <n v="0"/>
  </r>
  <r>
    <n v="620389"/>
    <x v="10"/>
    <s v="BAREND"/>
    <s v="Dierensteinweg"/>
    <n v="6"/>
    <s v="C"/>
    <s v="2991XJ"/>
    <x v="2"/>
    <s v="871689290300933864"/>
    <n v="2019"/>
    <n v="126"/>
    <n v="124"/>
    <n v="250"/>
    <n v="0"/>
    <n v="0"/>
    <n v="0"/>
  </r>
  <r>
    <n v="620389"/>
    <x v="10"/>
    <s v="BAREND"/>
    <s v="Achterzeedijk"/>
    <n v="54"/>
    <m/>
    <s v="2992SC"/>
    <x v="2"/>
    <s v="871689290300940374"/>
    <n v="2019"/>
    <n v="119"/>
    <n v="123"/>
    <n v="242"/>
    <n v="0"/>
    <n v="0"/>
    <n v="0"/>
  </r>
  <r>
    <n v="620389"/>
    <x v="10"/>
    <s v="BAREND"/>
    <s v="2e Barendrechtseweg"/>
    <n v="219"/>
    <m/>
    <s v="2991GK"/>
    <x v="2"/>
    <s v="871689250000142751"/>
    <n v="2019"/>
    <n v="36839"/>
    <n v="37814"/>
    <n v="74653"/>
    <n v="0"/>
    <n v="0"/>
    <n v="0"/>
  </r>
  <r>
    <n v="620389"/>
    <x v="10"/>
    <s v="BAREND"/>
    <s v="Schutleede"/>
    <n v="2"/>
    <m/>
    <s v="2991WP"/>
    <x v="2"/>
    <s v="871689290300988567"/>
    <n v="2019"/>
    <n v="13115"/>
    <n v="12945"/>
    <n v="26060"/>
    <n v="0"/>
    <n v="0"/>
    <n v="0"/>
  </r>
  <r>
    <n v="620389"/>
    <x v="10"/>
    <s v="BAREND"/>
    <s v="Noldijk"/>
    <n v="5"/>
    <s v="A"/>
    <s v="2991VH"/>
    <x v="2"/>
    <s v="871689290300937206"/>
    <n v="2019"/>
    <n v="3858"/>
    <n v="4029"/>
    <n v="7887"/>
    <n v="0"/>
    <n v="0"/>
    <n v="0"/>
  </r>
  <r>
    <n v="620389"/>
    <x v="10"/>
    <s v="BAREND"/>
    <s v="Ziedewijdsekade"/>
    <n v="1"/>
    <s v="a"/>
    <s v="2991VS"/>
    <x v="2"/>
    <s v="871689290300939392"/>
    <n v="2019"/>
    <n v="429"/>
    <n v="479"/>
    <n v="908"/>
    <n v="0"/>
    <n v="0"/>
    <n v="0"/>
  </r>
  <r>
    <n v="620389"/>
    <x v="10"/>
    <s v="BAREND"/>
    <s v="Voordijk"/>
    <n v="390"/>
    <s v="A"/>
    <s v="2993BB"/>
    <x v="2"/>
    <s v="871689290300806502"/>
    <n v="2019"/>
    <n v="495"/>
    <n v="510"/>
    <n v="1005"/>
    <n v="0"/>
    <n v="0"/>
    <n v="0"/>
  </r>
  <r>
    <n v="620389"/>
    <x v="10"/>
    <s v="BAREND"/>
    <s v="Dorpsstraat-Oost"/>
    <n v="29"/>
    <s v="A"/>
    <s v="2991CR"/>
    <x v="2"/>
    <s v="871689290300966886"/>
    <n v="2019"/>
    <n v="236"/>
    <n v="275"/>
    <n v="511"/>
    <n v="0"/>
    <n v="0"/>
    <n v="0"/>
  </r>
  <r>
    <n v="620389"/>
    <x v="10"/>
    <s v="BAREND"/>
    <s v="Smitshoek"/>
    <n v="112"/>
    <s v="a"/>
    <s v="2993BJ"/>
    <x v="2"/>
    <s v="871689213001662901"/>
    <n v="2019"/>
    <n v="390"/>
    <n v="450"/>
    <n v="840"/>
    <n v="0"/>
    <n v="0"/>
    <n v="0"/>
  </r>
  <r>
    <n v="620389"/>
    <x v="10"/>
    <s v="BAREND"/>
    <s v="Ziedewijdsedijk"/>
    <n v="121"/>
    <s v="P"/>
    <s v="2991VP"/>
    <x v="2"/>
    <s v="871689290300939200"/>
    <n v="2019"/>
    <n v="2171"/>
    <n v="2150"/>
    <n v="4321"/>
    <n v="0"/>
    <n v="0"/>
    <n v="0"/>
  </r>
  <r>
    <n v="620389"/>
    <x v="10"/>
    <s v="BAREND"/>
    <s v="Brandsma-akker"/>
    <n v="2"/>
    <m/>
    <s v="2994AA"/>
    <x v="2"/>
    <s v="871689290301661902"/>
    <n v="2019"/>
    <n v="254"/>
    <n v="203"/>
    <n v="457"/>
    <n v="0"/>
    <n v="0"/>
    <n v="0"/>
  </r>
  <r>
    <n v="620389"/>
    <x v="10"/>
    <s v="BAREND"/>
    <s v="Zwaalweg"/>
    <n v="4"/>
    <m/>
    <s v="2991ZC"/>
    <x v="2"/>
    <s v="871689213000243569"/>
    <n v="2019"/>
    <n v="294"/>
    <n v="86"/>
    <n v="380"/>
    <n v="0"/>
    <n v="0"/>
    <n v="0"/>
  </r>
  <r>
    <n v="620389"/>
    <x v="10"/>
    <s v="BAREND"/>
    <s v="Swarttouwhaven"/>
    <n v="1"/>
    <s v="GMA"/>
    <s v="2993AA"/>
    <x v="2"/>
    <s v="871689290303397007"/>
    <n v="2019"/>
    <n v="458"/>
    <n v="424"/>
    <n v="882"/>
    <n v="0"/>
    <n v="0"/>
    <n v="0"/>
  </r>
  <r>
    <n v="620389"/>
    <x v="10"/>
    <s v="BAREND"/>
    <s v="Gemzenburg"/>
    <n v="1"/>
    <m/>
    <s v="2994CJ"/>
    <x v="2"/>
    <s v="871689290303408635"/>
    <n v="2019"/>
    <n v="10012"/>
    <n v="9758"/>
    <n v="19770"/>
    <n v="0"/>
    <n v="0"/>
    <n v="0"/>
  </r>
  <r>
    <n v="620389"/>
    <x v="10"/>
    <s v="BAREND"/>
    <s v="Zwolseweg"/>
    <n v="64"/>
    <m/>
    <s v="2994LB"/>
    <x v="2"/>
    <s v="871689290303394129"/>
    <n v="2019"/>
    <n v="4945"/>
    <n v="4092"/>
    <n v="9037"/>
    <n v="0"/>
    <n v="0"/>
    <n v="0"/>
  </r>
  <r>
    <n v="620389"/>
    <x v="10"/>
    <s v="BAREND"/>
    <s v="Mandolinehof"/>
    <n v="57"/>
    <m/>
    <s v="2992NG"/>
    <x v="2"/>
    <s v="871689290300852769"/>
    <n v="2019"/>
    <n v="12485"/>
    <n v="12344"/>
    <n v="24829"/>
    <n v="0"/>
    <n v="0"/>
    <n v="0"/>
  </r>
  <r>
    <n v="620389"/>
    <x v="10"/>
    <s v="BAREND"/>
    <s v="Buitenlandse Baan"/>
    <n v="3"/>
    <m/>
    <s v="9999QQ"/>
    <x v="2"/>
    <s v="871689290300966725"/>
    <n v="2019"/>
    <n v="21291"/>
    <n v="20964"/>
    <n v="42255"/>
    <n v="0"/>
    <n v="0"/>
    <n v="0"/>
  </r>
  <r>
    <n v="620389"/>
    <x v="10"/>
    <s v="BAREND"/>
    <s v="Dorpsstraat-Oost"/>
    <n v="3"/>
    <s v="P"/>
    <s v="2991CR"/>
    <x v="2"/>
    <s v="871689290300966787"/>
    <n v="2019"/>
    <n v="349"/>
    <n v="387"/>
    <n v="736"/>
    <n v="0"/>
    <n v="0"/>
    <n v="0"/>
  </r>
  <r>
    <n v="620389"/>
    <x v="10"/>
    <s v="BAREND"/>
    <s v="Noldijk"/>
    <n v="98"/>
    <m/>
    <s v="2991VL"/>
    <x v="2"/>
    <s v="871689290300938326"/>
    <n v="2019"/>
    <n v="743"/>
    <n v="736"/>
    <n v="1479"/>
    <n v="0"/>
    <n v="0"/>
    <n v="0"/>
  </r>
  <r>
    <n v="620389"/>
    <x v="10"/>
    <s v="BAREND"/>
    <s v="Korte Koedoodsedijk"/>
    <n v="1"/>
    <s v="A"/>
    <s v="2993AH"/>
    <x v="2"/>
    <s v="871689290300805130"/>
    <n v="2019"/>
    <n v="3"/>
    <n v="2"/>
    <n v="5"/>
    <n v="0"/>
    <n v="0"/>
    <n v="0"/>
  </r>
  <r>
    <n v="620389"/>
    <x v="10"/>
    <s v="BAREND"/>
    <s v="Voordijk"/>
    <n v="263"/>
    <s v="A"/>
    <s v="2992AL"/>
    <x v="2"/>
    <s v="871689290300805321"/>
    <n v="2019"/>
    <n v="415"/>
    <n v="405"/>
    <n v="820"/>
    <n v="0"/>
    <n v="0"/>
    <n v="0"/>
  </r>
  <r>
    <n v="620389"/>
    <x v="10"/>
    <s v="BAREND"/>
    <s v="Smithaven"/>
    <n v="21"/>
    <s v="A"/>
    <s v="2993EC"/>
    <x v="2"/>
    <s v="871689213000293199"/>
    <n v="2019"/>
    <n v="516"/>
    <n v="591"/>
    <n v="1107"/>
    <n v="0"/>
    <n v="0"/>
    <n v="0"/>
  </r>
  <r>
    <n v="620389"/>
    <x v="10"/>
    <s v="BAREND"/>
    <s v="Zuider Carnisseweg"/>
    <n v="98"/>
    <m/>
    <s v="2993AZ"/>
    <x v="2"/>
    <s v="871689290300804478"/>
    <n v="2019"/>
    <n v="147"/>
    <n v="179"/>
    <n v="326"/>
    <n v="0"/>
    <n v="0"/>
    <n v="0"/>
  </r>
  <r>
    <n v="620389"/>
    <x v="10"/>
    <s v="BAREND"/>
    <s v="Ziedewijdsedijk"/>
    <n v="113"/>
    <s v="A"/>
    <s v="2991VP"/>
    <x v="2"/>
    <s v="871689290300939149"/>
    <n v="2019"/>
    <n v="1322"/>
    <n v="1377"/>
    <n v="2699"/>
    <n v="0"/>
    <n v="0"/>
    <n v="0"/>
  </r>
  <r>
    <n v="620389"/>
    <x v="10"/>
    <s v="BAREND"/>
    <s v="Achterzeedijk"/>
    <n v="61"/>
    <s v="C"/>
    <s v="2992SB"/>
    <x v="2"/>
    <s v="871689290300939941"/>
    <n v="2019"/>
    <n v="1805"/>
    <n v="1529"/>
    <n v="3334"/>
    <n v="0"/>
    <n v="0"/>
    <n v="0"/>
  </r>
  <r>
    <n v="1238875"/>
    <x v="11"/>
    <m/>
    <s v="Donkerslootweg"/>
    <n v="3"/>
    <s v="t.o."/>
    <s v="2984AP"/>
    <x v="3"/>
    <s v="871689213001433648"/>
    <n v="2019"/>
    <n v="2887"/>
    <n v="0"/>
    <n v="2887"/>
    <n v="0"/>
    <n v="0"/>
    <n v="0"/>
  </r>
  <r>
    <n v="1238875"/>
    <x v="11"/>
    <m/>
    <s v="Schaapherderweg"/>
    <n v="17"/>
    <s v="THV"/>
    <s v="2988CK"/>
    <x v="3"/>
    <s v="871689260010600073"/>
    <n v="2019"/>
    <n v="524"/>
    <n v="1572"/>
    <n v="2096"/>
    <n v="0"/>
    <n v="0"/>
    <n v="0"/>
  </r>
  <r>
    <n v="1238875"/>
    <x v="11"/>
    <m/>
    <s v="Benedenrijweg"/>
    <n v="0"/>
    <m/>
    <s v="2983LA"/>
    <x v="3"/>
    <s v="871689213000143203"/>
    <n v="2019"/>
    <n v="14"/>
    <n v="16"/>
    <n v="30"/>
    <n v="0"/>
    <n v="0"/>
    <n v="0"/>
  </r>
  <r>
    <n v="1238875"/>
    <x v="11"/>
    <m/>
    <s v="Havenkade"/>
    <n v="1"/>
    <s v="t.h.v."/>
    <s v="2984AA"/>
    <x v="3"/>
    <s v="871689213001433662"/>
    <n v="2019"/>
    <n v="3152"/>
    <n v="0"/>
    <n v="3152"/>
    <n v="0"/>
    <n v="0"/>
    <n v="0"/>
  </r>
  <r>
    <n v="1238875"/>
    <x v="11"/>
    <m/>
    <s v="Sint Jorisplein "/>
    <n v="1"/>
    <s v="t.o."/>
    <s v="2981GB"/>
    <x v="3"/>
    <s v="871689213001240956"/>
    <n v="2019"/>
    <n v="244"/>
    <n v="295"/>
    <n v="539"/>
    <n v="0"/>
    <n v="0"/>
    <n v="0"/>
  </r>
  <r>
    <n v="1238875"/>
    <x v="11"/>
    <m/>
    <s v="Sportlaan"/>
    <n v="8"/>
    <s v="TO"/>
    <s v="2982SN"/>
    <x v="3"/>
    <s v="871689213002014310"/>
    <n v="2019"/>
    <n v="9425"/>
    <n v="0"/>
    <n v="9425"/>
    <n v="0"/>
    <n v="0"/>
    <n v="0"/>
  </r>
  <r>
    <n v="1238878"/>
    <x v="12"/>
    <m/>
    <s v="Damweg"/>
    <n v="2"/>
    <m/>
    <s v="2989AD"/>
    <x v="3"/>
    <s v="871689290300495652"/>
    <n v="2019"/>
    <n v="1143"/>
    <n v="6015"/>
    <n v="7158"/>
    <n v="0"/>
    <n v="0"/>
    <n v="0"/>
  </r>
  <r>
    <n v="1238878"/>
    <x v="12"/>
    <m/>
    <s v="Dillenburgplein"/>
    <n v="48"/>
    <s v="a 2983"/>
    <s v="2983CC"/>
    <x v="3"/>
    <s v="871689290300475197"/>
    <n v="2019"/>
    <n v="3509"/>
    <n v="1404"/>
    <n v="4913"/>
    <n v="0"/>
    <n v="0"/>
    <n v="0"/>
  </r>
  <r>
    <n v="1238878"/>
    <x v="12"/>
    <m/>
    <s v="Paulus Potterstraat"/>
    <n v="0"/>
    <s v="Marktkast"/>
    <s v="2981CR"/>
    <x v="3"/>
    <s v="871689290300730616"/>
    <n v="2019"/>
    <n v="15267"/>
    <n v="1205"/>
    <n v="16472"/>
    <n v="0"/>
    <n v="0"/>
    <n v="0"/>
  </r>
  <r>
    <n v="615988"/>
    <x v="13"/>
    <m/>
    <s v="P.C. Hooftstraat"/>
    <n v="2"/>
    <n v="45251"/>
    <s v="2985BK"/>
    <x v="3"/>
    <s v="871689290301159676"/>
    <n v="2019"/>
    <n v="21656"/>
    <n v="11279"/>
    <n v="32935"/>
    <n v="0"/>
    <n v="0"/>
    <n v="0"/>
  </r>
  <r>
    <n v="615988"/>
    <x v="13"/>
    <m/>
    <s v="Kolenbranderstraat"/>
    <n v="3"/>
    <m/>
    <s v="2984AT"/>
    <x v="3"/>
    <s v="871689260010978219"/>
    <n v="2019"/>
    <n v="1703"/>
    <n v="1859"/>
    <n v="3562"/>
    <n v="229"/>
    <n v="132"/>
    <n v="361"/>
  </r>
  <r>
    <n v="615988"/>
    <x v="13"/>
    <m/>
    <s v="Lagendijk"/>
    <n v="114"/>
    <n v="41151"/>
    <s v="2981EN"/>
    <x v="3"/>
    <s v="871689290300719482"/>
    <n v="2019"/>
    <n v="16762"/>
    <n v="7612"/>
    <n v="24374"/>
    <n v="649"/>
    <n v="408"/>
    <n v="1057"/>
  </r>
  <r>
    <n v="615988"/>
    <x v="13"/>
    <m/>
    <s v="Voorweg"/>
    <n v="2"/>
    <s v="NST"/>
    <s v="2988CG"/>
    <x v="3"/>
    <s v="871689260010545824"/>
    <n v="2019"/>
    <n v="2616"/>
    <n v="2890"/>
    <n v="5506"/>
    <n v="0"/>
    <n v="0"/>
    <n v="0"/>
  </r>
  <r>
    <n v="615988"/>
    <x v="13"/>
    <m/>
    <s v="Kerksingel"/>
    <n v="1"/>
    <n v="40651"/>
    <s v="2981EH"/>
    <x v="3"/>
    <s v="871689290300711325"/>
    <n v="2019"/>
    <n v="1602"/>
    <n v="2313"/>
    <n v="3915"/>
    <n v="0"/>
    <n v="0"/>
    <n v="0"/>
  </r>
  <r>
    <n v="615988"/>
    <x v="13"/>
    <m/>
    <s v="P C Hooftstraat"/>
    <n v="4"/>
    <s v="A"/>
    <s v="2985BK"/>
    <x v="3"/>
    <s v="871689290301159690"/>
    <n v="2019"/>
    <n v="1834"/>
    <n v="1993"/>
    <n v="3827"/>
    <n v="0"/>
    <n v="0"/>
    <n v="0"/>
  </r>
  <r>
    <n v="615988"/>
    <x v="13"/>
    <m/>
    <s v="Oosterparkweg"/>
    <n v="17"/>
    <s v="A 45851"/>
    <s v="2986AJ"/>
    <x v="3"/>
    <s v="871689290301151182"/>
    <n v="2019"/>
    <n v="7612"/>
    <n v="5982"/>
    <n v="13594"/>
    <n v="157"/>
    <n v="71"/>
    <n v="228"/>
  </r>
  <r>
    <n v="615988"/>
    <x v="13"/>
    <m/>
    <s v="Lagendijk"/>
    <n v="112"/>
    <n v="41051"/>
    <s v="2981EN"/>
    <x v="3"/>
    <s v="871689290300719475"/>
    <n v="2019"/>
    <n v="6036"/>
    <n v="3382"/>
    <n v="9418"/>
    <n v="0"/>
    <n v="0"/>
    <n v="0"/>
  </r>
  <r>
    <n v="615988"/>
    <x v="13"/>
    <m/>
    <s v="Noordstraat"/>
    <n v="50"/>
    <m/>
    <s v="2987CS"/>
    <x v="3"/>
    <s v="871689213000794504"/>
    <n v="2019"/>
    <n v="6993"/>
    <n v="3479"/>
    <n v="10472"/>
    <n v="0"/>
    <n v="0"/>
    <n v="0"/>
  </r>
  <r>
    <n v="615988"/>
    <x v="13"/>
    <m/>
    <s v="Lagendijk"/>
    <n v="50"/>
    <n v="40951"/>
    <s v="2981EM"/>
    <x v="3"/>
    <s v="871689290300719284"/>
    <n v="2019"/>
    <n v="3086"/>
    <n v="3597"/>
    <n v="6683"/>
    <n v="0"/>
    <n v="0"/>
    <n v="0"/>
  </r>
  <r>
    <n v="615988"/>
    <x v="13"/>
    <m/>
    <s v="Voorn"/>
    <n v="9"/>
    <n v="46351"/>
    <s v="2986JA"/>
    <x v="3"/>
    <s v="871689290301086934"/>
    <n v="2019"/>
    <n v="31600"/>
    <n v="15860"/>
    <n v="47460"/>
    <n v="0"/>
    <n v="0"/>
    <n v="0"/>
  </r>
  <r>
    <n v="615988"/>
    <x v="13"/>
    <m/>
    <s v="De Genestetstraat"/>
    <n v="2"/>
    <s v="A"/>
    <s v="2985CG"/>
    <x v="3"/>
    <s v="871689290301144467"/>
    <n v="2019"/>
    <n v="17556"/>
    <n v="12784"/>
    <n v="30340"/>
    <n v="0"/>
    <n v="0"/>
    <n v="0"/>
  </r>
  <r>
    <n v="615988"/>
    <x v="13"/>
    <m/>
    <s v="Van Beethovenstraat"/>
    <n v="169"/>
    <m/>
    <s v="2983BT"/>
    <x v="3"/>
    <s v="871689213001382168"/>
    <n v="2019"/>
    <n v="4436"/>
    <n v="2462"/>
    <n v="6898"/>
    <n v="0"/>
    <n v="0"/>
    <n v="0"/>
  </r>
  <r>
    <n v="615988"/>
    <x v="13"/>
    <m/>
    <s v="Koningsplein"/>
    <n v="1"/>
    <s v="e2"/>
    <s v="2981EA"/>
    <x v="3"/>
    <s v="871689200000059078"/>
    <n v="2019"/>
    <n v="777883"/>
    <n v="674940"/>
    <n v="1452823"/>
    <n v="0"/>
    <n v="0"/>
    <n v="0"/>
  </r>
  <r>
    <n v="615988"/>
    <x v="13"/>
    <m/>
    <s v="Jan Steenstraat"/>
    <n v="6"/>
    <m/>
    <s v="2981EG"/>
    <x v="3"/>
    <s v="871689260009081845"/>
    <n v="2019"/>
    <n v="3618"/>
    <n v="1066"/>
    <n v="4684"/>
    <n v="0"/>
    <n v="0"/>
    <n v="0"/>
  </r>
  <r>
    <n v="615988"/>
    <x v="13"/>
    <m/>
    <s v="Koningsplein"/>
    <n v="1"/>
    <m/>
    <s v="2981EA"/>
    <x v="3"/>
    <s v="871689276000061175"/>
    <n v="2019"/>
    <n v="138076"/>
    <n v="28597"/>
    <n v="166673"/>
    <n v="0"/>
    <n v="0"/>
    <n v="0"/>
  </r>
  <r>
    <n v="615988"/>
    <x v="13"/>
    <m/>
    <s v="Noordstraat"/>
    <n v="56"/>
    <m/>
    <s v="2987CS"/>
    <x v="3"/>
    <s v="871689290300337983"/>
    <n v="2019"/>
    <n v="6045"/>
    <n v="3976"/>
    <n v="10021"/>
    <n v="0"/>
    <n v="0"/>
    <n v="0"/>
  </r>
  <r>
    <n v="615988"/>
    <x v="13"/>
    <m/>
    <s v="Platanenstraat"/>
    <n v="6"/>
    <m/>
    <s v="2982CR"/>
    <x v="3"/>
    <s v="871689290300678888"/>
    <n v="2019"/>
    <n v="13351"/>
    <n v="3112"/>
    <n v="16463"/>
    <n v="0"/>
    <n v="0"/>
    <n v="0"/>
  </r>
  <r>
    <n v="615988"/>
    <x v="13"/>
    <m/>
    <s v="Huygensplantsoen"/>
    <n v="114"/>
    <n v="5984"/>
    <s v="2985XE"/>
    <x v="3"/>
    <s v="871689290301172781"/>
    <n v="2019"/>
    <n v="23"/>
    <n v="27"/>
    <n v="50"/>
    <n v="0"/>
    <n v="0"/>
    <n v="0"/>
  </r>
  <r>
    <n v="615988"/>
    <x v="13"/>
    <m/>
    <s v="Molensteeg"/>
    <n v="36"/>
    <m/>
    <s v="2985XM"/>
    <x v="3"/>
    <s v="871689290301159928"/>
    <n v="2019"/>
    <n v="0"/>
    <n v="0"/>
    <n v="0"/>
    <n v="0"/>
    <n v="0"/>
    <n v="0"/>
  </r>
  <r>
    <n v="615988"/>
    <x v="13"/>
    <m/>
    <s v="Jonkheer D Sav Lohmanstr"/>
    <n v="53"/>
    <n v="45851"/>
    <s v="2982RB"/>
    <x v="3"/>
    <s v="871689290301649603"/>
    <n v="2019"/>
    <n v="1497"/>
    <n v="1410"/>
    <n v="2907"/>
    <n v="0"/>
    <n v="0"/>
    <n v="0"/>
  </r>
  <r>
    <n v="615988"/>
    <x v="13"/>
    <m/>
    <s v="Windmolen"/>
    <n v="110"/>
    <s v="A 4635"/>
    <s v="2986TL"/>
    <x v="3"/>
    <s v="871689290301076539"/>
    <n v="2019"/>
    <n v="2884"/>
    <n v="3352"/>
    <n v="6236"/>
    <n v="0"/>
    <n v="0"/>
    <n v="0"/>
  </r>
  <r>
    <n v="615996"/>
    <x v="14"/>
    <m/>
    <s v="De Schans"/>
    <n v="0"/>
    <n v="5922"/>
    <s v="2983GT"/>
    <x v="3"/>
    <s v="871689290300495676"/>
    <n v="2019"/>
    <n v="513"/>
    <n v="1618"/>
    <n v="2131"/>
    <n v="0"/>
    <n v="0"/>
    <n v="0"/>
  </r>
  <r>
    <n v="615996"/>
    <x v="14"/>
    <m/>
    <s v="RAADHUISPLN"/>
    <n v="0"/>
    <m/>
    <s v="2981QQ"/>
    <x v="3"/>
    <s v="871689276000003113"/>
    <n v="2019"/>
    <n v="322795"/>
    <n v="1026497"/>
    <n v="1349292"/>
    <n v="0"/>
    <n v="0"/>
    <n v="0"/>
  </r>
  <r>
    <n v="615996"/>
    <x v="14"/>
    <m/>
    <s v="Boelewerf"/>
    <n v="1"/>
    <m/>
    <s v="2987VD"/>
    <x v="3"/>
    <s v="871689290300314359"/>
    <n v="2019"/>
    <n v="1262"/>
    <n v="4039"/>
    <n v="5301"/>
    <n v="0"/>
    <n v="0"/>
    <n v="0"/>
  </r>
  <r>
    <n v="615996"/>
    <x v="14"/>
    <m/>
    <s v="Vlietplein"/>
    <n v="137"/>
    <m/>
    <s v="2986GK"/>
    <x v="3"/>
    <s v="871689290303465010"/>
    <n v="2019"/>
    <n v="8653"/>
    <n v="10023"/>
    <n v="18676"/>
    <n v="0"/>
    <n v="0"/>
    <n v="0"/>
  </r>
  <r>
    <n v="615995"/>
    <x v="15"/>
    <s v="RIDDER1"/>
    <s v="Ringdijk"/>
    <n v="506"/>
    <n v="5816"/>
    <s v="2987VZ"/>
    <x v="3"/>
    <s v="871689290300495928"/>
    <n v="2019"/>
    <n v="1564"/>
    <n v="1464"/>
    <n v="3028"/>
    <n v="0"/>
    <n v="0"/>
    <n v="0"/>
  </r>
  <r>
    <n v="615995"/>
    <x v="15"/>
    <s v="RIDDER1"/>
    <s v="Brasem"/>
    <n v="290"/>
    <s v="P 5817"/>
    <s v="2986HC"/>
    <x v="3"/>
    <s v="871689290301090122"/>
    <n v="2019"/>
    <n v="6902"/>
    <n v="6299"/>
    <n v="13201"/>
    <n v="0"/>
    <n v="0"/>
    <n v="0"/>
  </r>
  <r>
    <n v="615995"/>
    <x v="15"/>
    <s v="RIDDER1"/>
    <s v="Zevenbergsedijkje"/>
    <n v="84"/>
    <m/>
    <s v="2988CJ"/>
    <x v="3"/>
    <s v="871689290303471875"/>
    <n v="2019"/>
    <n v="266"/>
    <n v="273"/>
    <n v="539"/>
    <n v="0"/>
    <n v="0"/>
    <n v="0"/>
  </r>
  <r>
    <n v="615995"/>
    <x v="15"/>
    <s v="RIDDER1"/>
    <s v="Schaapherderweg"/>
    <n v="8"/>
    <s v="TO"/>
    <s v="2988CK"/>
    <x v="3"/>
    <s v="871689213001441773"/>
    <n v="2019"/>
    <n v="12507"/>
    <n v="11770"/>
    <n v="24277"/>
    <n v="0"/>
    <n v="0"/>
    <n v="0"/>
  </r>
  <r>
    <n v="615995"/>
    <x v="15"/>
    <s v="RIDDER1"/>
    <s v="Voorweg"/>
    <n v="1"/>
    <s v="P"/>
    <s v="2988CG"/>
    <x v="3"/>
    <s v="871689260010048042"/>
    <n v="2019"/>
    <n v="1243"/>
    <n v="1189"/>
    <n v="2432"/>
    <n v="0"/>
    <n v="0"/>
    <n v="0"/>
  </r>
  <r>
    <n v="615995"/>
    <x v="15"/>
    <s v="RIDDER1"/>
    <s v="Pruimendijk"/>
    <n v="12"/>
    <s v="P 5817"/>
    <s v="2988XN"/>
    <x v="3"/>
    <s v="871689290300297638"/>
    <n v="2019"/>
    <n v="408"/>
    <n v="442"/>
    <n v="850"/>
    <n v="0"/>
    <n v="0"/>
    <n v="0"/>
  </r>
  <r>
    <n v="615995"/>
    <x v="15"/>
    <s v="RIDDER1"/>
    <s v="Pruimendijk"/>
    <n v="137"/>
    <s v="GEMAAL"/>
    <s v="2989AH"/>
    <x v="3"/>
    <s v="871689290303463139"/>
    <n v="2019"/>
    <n v="256"/>
    <n v="284"/>
    <n v="540"/>
    <n v="0"/>
    <n v="0"/>
    <n v="0"/>
  </r>
  <r>
    <n v="615995"/>
    <x v="15"/>
    <s v="RIDDER1"/>
    <s v="Voorweg"/>
    <n v="17"/>
    <s v="P 5816"/>
    <s v="2988CG"/>
    <x v="3"/>
    <s v="871689290300311600"/>
    <n v="2019"/>
    <n v="443"/>
    <n v="157"/>
    <n v="600"/>
    <n v="0"/>
    <n v="0"/>
    <n v="0"/>
  </r>
  <r>
    <n v="615995"/>
    <x v="15"/>
    <s v="RIDDER1"/>
    <s v="Vlasstraat"/>
    <n v="1"/>
    <s v="A 5817"/>
    <s v="2988XR"/>
    <x v="3"/>
    <s v="871689290300350326"/>
    <n v="2019"/>
    <n v="375"/>
    <n v="428"/>
    <n v="803"/>
    <n v="0"/>
    <n v="0"/>
    <n v="0"/>
  </r>
  <r>
    <n v="615995"/>
    <x v="15"/>
    <s v="RIDDER1"/>
    <s v="Rijksstraatweg"/>
    <n v="100"/>
    <s v="P 5817"/>
    <s v="2988BK"/>
    <x v="3"/>
    <s v="871689290300307887"/>
    <n v="2019"/>
    <n v="1411"/>
    <n v="1241"/>
    <n v="2652"/>
    <n v="0"/>
    <n v="0"/>
    <n v="0"/>
  </r>
  <r>
    <n v="615995"/>
    <x v="15"/>
    <s v="RIDDER1"/>
    <s v="Industrieweg"/>
    <n v="10"/>
    <s v="TO"/>
    <s v="2984BS"/>
    <x v="3"/>
    <s v="871689260009094241"/>
    <n v="2019"/>
    <n v="156"/>
    <n v="185"/>
    <n v="341"/>
    <n v="0"/>
    <n v="0"/>
    <n v="0"/>
  </r>
  <r>
    <n v="615995"/>
    <x v="15"/>
    <s v="RIDDER1"/>
    <s v="Kastanjelaan"/>
    <n v="0"/>
    <s v="P 5817"/>
    <s v="2982CM"/>
    <x v="3"/>
    <s v="871689290300674101"/>
    <n v="2019"/>
    <n v="3337"/>
    <n v="4168"/>
    <n v="7505"/>
    <n v="0"/>
    <n v="0"/>
    <n v="0"/>
  </r>
  <r>
    <n v="615995"/>
    <x v="15"/>
    <s v="RIDDER1"/>
    <s v="Donckselaan"/>
    <n v="50"/>
    <s v="P 5818"/>
    <s v="2983LC"/>
    <x v="3"/>
    <s v="871689290300347074"/>
    <n v="2019"/>
    <n v="3560"/>
    <n v="3519"/>
    <n v="7079"/>
    <n v="0"/>
    <n v="0"/>
    <n v="0"/>
  </r>
  <r>
    <n v="615995"/>
    <x v="15"/>
    <s v="RIDDER1"/>
    <s v="Oosterparkweg"/>
    <n v="15"/>
    <m/>
    <s v="2986AJ"/>
    <x v="3"/>
    <s v="871689290301650029"/>
    <n v="2019"/>
    <n v="104"/>
    <n v="101"/>
    <n v="205"/>
    <n v="0"/>
    <n v="0"/>
    <n v="0"/>
  </r>
  <r>
    <n v="615995"/>
    <x v="15"/>
    <s v="RIDDER1"/>
    <s v="Rijksstraatweg"/>
    <n v="22"/>
    <s v="P 5817"/>
    <s v="2988BJ"/>
    <x v="3"/>
    <s v="871689290300307436"/>
    <n v="2019"/>
    <n v="3816"/>
    <n v="4015"/>
    <n v="7831"/>
    <n v="0"/>
    <n v="0"/>
    <n v="0"/>
  </r>
  <r>
    <n v="615995"/>
    <x v="15"/>
    <s v="RIDDER1"/>
    <s v="Anjerstraat"/>
    <n v="45"/>
    <n v="5819"/>
    <s v="2981BA"/>
    <x v="3"/>
    <s v="871689290303394846"/>
    <n v="2019"/>
    <n v="283"/>
    <n v="565"/>
    <n v="848"/>
    <n v="0"/>
    <n v="0"/>
    <n v="0"/>
  </r>
  <r>
    <n v="615995"/>
    <x v="15"/>
    <s v="RIDDER1"/>
    <s v="Waalweg"/>
    <n v="2"/>
    <s v="NAAST"/>
    <s v="2988CH"/>
    <x v="3"/>
    <s v="871689213000317000"/>
    <n v="2019"/>
    <n v="198"/>
    <n v="202"/>
    <n v="400"/>
    <n v="0"/>
    <n v="0"/>
    <n v="0"/>
  </r>
  <r>
    <n v="615995"/>
    <x v="15"/>
    <s v="RIDDER1"/>
    <s v="Prinses Margrietstraat"/>
    <n v="0"/>
    <s v="A"/>
    <s v="2983EH"/>
    <x v="3"/>
    <s v="871689200000004917"/>
    <n v="2019"/>
    <n v="44264"/>
    <n v="46014"/>
    <n v="90278"/>
    <n v="0"/>
    <n v="0"/>
    <n v="0"/>
  </r>
  <r>
    <n v="615995"/>
    <x v="15"/>
    <s v="RIDDER1"/>
    <s v="Oudaenstraat"/>
    <n v="2"/>
    <m/>
    <s v="2985VN"/>
    <x v="3"/>
    <s v="871689213001791892"/>
    <n v="2019"/>
    <n v="267"/>
    <n v="0"/>
    <n v="267"/>
    <n v="0"/>
    <n v="0"/>
    <n v="0"/>
  </r>
  <r>
    <n v="615995"/>
    <x v="15"/>
    <s v="RIDDER1"/>
    <s v="Krommeweg"/>
    <n v="1"/>
    <m/>
    <s v="2988CB"/>
    <x v="3"/>
    <s v="871689290303471516"/>
    <n v="2019"/>
    <n v="8597"/>
    <n v="8591"/>
    <n v="17188"/>
    <n v="0"/>
    <n v="0"/>
    <n v="0"/>
  </r>
  <r>
    <n v="615995"/>
    <x v="15"/>
    <s v="RIDDER1"/>
    <s v="Kievitsweg"/>
    <n v="128"/>
    <s v="P 5816"/>
    <s v="2987VN"/>
    <x v="3"/>
    <s v="871689290300495195"/>
    <n v="2019"/>
    <n v="260"/>
    <n v="279"/>
    <n v="539"/>
    <n v="0"/>
    <n v="0"/>
    <n v="0"/>
  </r>
  <r>
    <n v="615995"/>
    <x v="15"/>
    <s v="RIDDER1"/>
    <s v="Verlengde Kerkweg"/>
    <n v="17"/>
    <s v="TO"/>
    <s v="2985AZ"/>
    <x v="3"/>
    <s v="871689213001618496"/>
    <n v="2019"/>
    <n v="0"/>
    <n v="549"/>
    <n v="549"/>
    <n v="0"/>
    <n v="0"/>
    <n v="0"/>
  </r>
  <r>
    <n v="615995"/>
    <x v="15"/>
    <s v="RIDDER1"/>
    <s v="Rijksstraatweg"/>
    <n v="164"/>
    <s v="P 5817"/>
    <s v="2988BM"/>
    <x v="3"/>
    <s v="871689290300308259"/>
    <n v="2019"/>
    <n v="411"/>
    <n v="467"/>
    <n v="878"/>
    <n v="0"/>
    <n v="0"/>
    <n v="0"/>
  </r>
  <r>
    <n v="615995"/>
    <x v="15"/>
    <s v="RIDDER1"/>
    <s v="Kievitsweg"/>
    <n v="157"/>
    <s v="P 5816"/>
    <s v="2987VM"/>
    <x v="3"/>
    <s v="871689290300453621"/>
    <n v="2019"/>
    <n v="214"/>
    <n v="243"/>
    <n v="457"/>
    <n v="0"/>
    <n v="0"/>
    <n v="0"/>
  </r>
  <r>
    <n v="615995"/>
    <x v="15"/>
    <s v="RIDDER1"/>
    <s v="Waalweg"/>
    <n v="27"/>
    <m/>
    <s v="2988CH"/>
    <x v="3"/>
    <s v="871689213001450065"/>
    <n v="2019"/>
    <n v="474"/>
    <n v="496"/>
    <n v="970"/>
    <n v="0"/>
    <n v="0"/>
    <n v="0"/>
  </r>
  <r>
    <n v="615995"/>
    <x v="15"/>
    <s v="RIDDER1"/>
    <s v="Van Riebeekstraat"/>
    <n v="35"/>
    <s v="NST"/>
    <s v="2987AV"/>
    <x v="3"/>
    <s v="871689260009503125"/>
    <n v="2019"/>
    <n v="2319"/>
    <n v="990"/>
    <n v="3309"/>
    <n v="0"/>
    <n v="0"/>
    <n v="0"/>
  </r>
  <r>
    <n v="615995"/>
    <x v="15"/>
    <s v="RIDDER1"/>
    <s v="Mauritsstraat"/>
    <n v="6"/>
    <s v="P"/>
    <s v="2988EE"/>
    <x v="3"/>
    <s v="871689200000010680"/>
    <n v="2019"/>
    <n v="28579"/>
    <n v="29939"/>
    <n v="58518"/>
    <n v="0"/>
    <n v="0"/>
    <n v="0"/>
  </r>
  <r>
    <n v="615995"/>
    <x v="15"/>
    <s v="RIDDER1"/>
    <s v="Jonkheer V Karnebeekweg"/>
    <n v="0"/>
    <n v="-5819"/>
    <s v="2980ZZ"/>
    <x v="3"/>
    <s v="871689290301652146"/>
    <n v="2019"/>
    <n v="1993"/>
    <n v="1948"/>
    <n v="3941"/>
    <n v="0"/>
    <n v="0"/>
    <n v="0"/>
  </r>
  <r>
    <n v="615995"/>
    <x v="15"/>
    <s v="RIDDER1"/>
    <s v="Waalweg"/>
    <n v="49"/>
    <s v="THV"/>
    <s v="2988CH"/>
    <x v="3"/>
    <s v="871689213001450089"/>
    <n v="2019"/>
    <n v="123"/>
    <n v="132"/>
    <n v="255"/>
    <n v="0"/>
    <n v="0"/>
    <n v="0"/>
  </r>
  <r>
    <n v="615995"/>
    <x v="15"/>
    <s v="RIDDER1"/>
    <s v="Rijksstraatweg"/>
    <n v="281"/>
    <s v="P 5817"/>
    <s v="2988BG"/>
    <x v="3"/>
    <s v="871689290300307023"/>
    <n v="2019"/>
    <n v="1313"/>
    <n v="1255"/>
    <n v="2568"/>
    <n v="0"/>
    <n v="0"/>
    <n v="0"/>
  </r>
  <r>
    <n v="615995"/>
    <x v="15"/>
    <s v="RIDDER1"/>
    <s v="Oudelande"/>
    <n v="5"/>
    <s v="t.o."/>
    <s v="2986AG"/>
    <x v="3"/>
    <s v="871689213001717410"/>
    <n v="2019"/>
    <n v="0"/>
    <n v="965"/>
    <n v="965"/>
    <n v="0"/>
    <n v="0"/>
    <n v="0"/>
  </r>
  <r>
    <n v="615995"/>
    <x v="15"/>
    <s v="RIDDER1"/>
    <s v="Verbindingsweg"/>
    <n v="5"/>
    <m/>
    <s v="2988CE"/>
    <x v="3"/>
    <s v="871689290303448815"/>
    <n v="2019"/>
    <n v="1103"/>
    <n v="481"/>
    <n v="1584"/>
    <n v="0"/>
    <n v="0"/>
    <n v="0"/>
  </r>
  <r>
    <n v="615995"/>
    <x v="15"/>
    <s v="RIDDER1"/>
    <s v="Rijksstraatweg"/>
    <n v="339"/>
    <n v="5816"/>
    <s v="2988BH"/>
    <x v="3"/>
    <s v="871689290300349986"/>
    <n v="2019"/>
    <n v="180"/>
    <n v="732"/>
    <n v="912"/>
    <n v="0"/>
    <n v="0"/>
    <n v="0"/>
  </r>
  <r>
    <n v="615995"/>
    <x v="15"/>
    <s v="RIDDER1"/>
    <s v="Waterland"/>
    <n v="87"/>
    <s v="P"/>
    <s v="2987EJ"/>
    <x v="3"/>
    <s v="871689213000588677"/>
    <n v="2019"/>
    <n v="1952"/>
    <n v="1603"/>
    <n v="3555"/>
    <n v="0"/>
    <n v="0"/>
    <n v="0"/>
  </r>
  <r>
    <n v="615995"/>
    <x v="15"/>
    <s v="RIDDER1"/>
    <s v="Sportlaan"/>
    <n v="0"/>
    <n v="5958"/>
    <s v="2983AV"/>
    <x v="3"/>
    <s v="871689290300673746"/>
    <n v="2019"/>
    <n v="1213"/>
    <n v="1412"/>
    <n v="2625"/>
    <n v="0"/>
    <n v="0"/>
    <n v="0"/>
  </r>
  <r>
    <n v="615995"/>
    <x v="15"/>
    <s v="RIDDER1"/>
    <s v="Benedenrijweg"/>
    <n v="461"/>
    <s v="P 5817"/>
    <s v="2983LA"/>
    <x v="3"/>
    <s v="871689290300452273"/>
    <n v="2019"/>
    <n v="161"/>
    <n v="185"/>
    <n v="346"/>
    <n v="0"/>
    <n v="0"/>
    <n v="0"/>
  </r>
  <r>
    <n v="615995"/>
    <x v="15"/>
    <s v="RIDDER1"/>
    <s v="Waaldijk"/>
    <n v="53"/>
    <s v="P 5817"/>
    <s v="2988AT"/>
    <x v="3"/>
    <s v="871689290300310016"/>
    <n v="2019"/>
    <n v="369"/>
    <n v="390"/>
    <n v="759"/>
    <n v="0"/>
    <n v="0"/>
    <n v="0"/>
  </r>
  <r>
    <n v="615995"/>
    <x v="15"/>
    <s v="RIDDER1"/>
    <s v="Pruimendijk"/>
    <n v="50"/>
    <s v="P 5817"/>
    <s v="2989AJ"/>
    <x v="3"/>
    <s v="871689290300297843"/>
    <n v="2019"/>
    <n v="547"/>
    <n v="553"/>
    <n v="1100"/>
    <n v="0"/>
    <n v="0"/>
    <n v="0"/>
  </r>
  <r>
    <n v="615995"/>
    <x v="15"/>
    <s v="RIDDER1"/>
    <s v="Groen van Prinstererweg"/>
    <n v="298"/>
    <n v="5819"/>
    <s v="2982VJ"/>
    <x v="3"/>
    <s v="871689290303394808"/>
    <n v="2019"/>
    <n v="257"/>
    <n v="277"/>
    <n v="534"/>
    <n v="0"/>
    <n v="0"/>
    <n v="0"/>
  </r>
  <r>
    <n v="615995"/>
    <x v="15"/>
    <s v="RIDDER1"/>
    <s v="Rijksstraatweg"/>
    <n v="7"/>
    <n v="5816"/>
    <s v="2988BA"/>
    <x v="3"/>
    <s v="871689290301652139"/>
    <n v="2019"/>
    <n v="360"/>
    <n v="370"/>
    <n v="730"/>
    <n v="0"/>
    <n v="0"/>
    <n v="0"/>
  </r>
  <r>
    <n v="615995"/>
    <x v="15"/>
    <s v="RIDDER1"/>
    <s v="Pruimendijk"/>
    <n v="238"/>
    <s v="P 5817"/>
    <s v="2989AN"/>
    <x v="3"/>
    <s v="871689290300298918"/>
    <n v="2019"/>
    <n v="597"/>
    <n v="646"/>
    <n v="1243"/>
    <n v="0"/>
    <n v="0"/>
    <n v="0"/>
  </r>
  <r>
    <n v="615995"/>
    <x v="15"/>
    <s v="RIDDER1"/>
    <s v="Rijnsingel"/>
    <n v="675"/>
    <m/>
    <s v="2987SZ"/>
    <x v="3"/>
    <s v="871689276000058823"/>
    <n v="2019"/>
    <n v="69780"/>
    <n v="68011"/>
    <n v="137791"/>
    <n v="0"/>
    <n v="0"/>
    <n v="0"/>
  </r>
  <r>
    <n v="615995"/>
    <x v="15"/>
    <s v="RIDDER1"/>
    <s v="Blaak"/>
    <n v="95"/>
    <m/>
    <s v="2981ED"/>
    <x v="3"/>
    <s v="871689290303467335"/>
    <n v="2019"/>
    <n v="202"/>
    <n v="239"/>
    <n v="441"/>
    <n v="0"/>
    <n v="0"/>
    <n v="0"/>
  </r>
  <r>
    <n v="615995"/>
    <x v="15"/>
    <s v="RIDDER1"/>
    <s v="Pruimendijk"/>
    <n v="73"/>
    <s v="P 5816"/>
    <s v="2989AG"/>
    <x v="3"/>
    <s v="871689290300296969"/>
    <n v="2019"/>
    <n v="613"/>
    <n v="613"/>
    <n v="1226"/>
    <n v="0"/>
    <n v="0"/>
    <n v="0"/>
  </r>
  <r>
    <n v="615995"/>
    <x v="15"/>
    <s v="RIDDER1"/>
    <s v="Burg de Zeeuwstraat"/>
    <n v="382"/>
    <s v="P 5817"/>
    <s v="2981AK"/>
    <x v="3"/>
    <s v="871689290300689853"/>
    <n v="2019"/>
    <n v="5173"/>
    <n v="5063"/>
    <n v="10236"/>
    <n v="0"/>
    <n v="0"/>
    <n v="0"/>
  </r>
  <r>
    <n v="615995"/>
    <x v="15"/>
    <s v="RIDDER1"/>
    <s v="Sportlaan"/>
    <n v="2"/>
    <s v="P 5817"/>
    <s v="2983AV"/>
    <x v="3"/>
    <s v="871689290300673852"/>
    <n v="2019"/>
    <n v="871"/>
    <n v="742"/>
    <n v="1613"/>
    <n v="0"/>
    <n v="0"/>
    <n v="0"/>
  </r>
  <r>
    <n v="615995"/>
    <x v="15"/>
    <s v="RIDDER1"/>
    <s v="Kloosplantsoen"/>
    <n v="95"/>
    <n v="5819"/>
    <s v="2985SC"/>
    <x v="3"/>
    <s v="871689290303394785"/>
    <n v="2019"/>
    <n v="133"/>
    <n v="261"/>
    <n v="394"/>
    <n v="0"/>
    <n v="0"/>
    <n v="0"/>
  </r>
  <r>
    <n v="615995"/>
    <x v="15"/>
    <s v="RIDDER1"/>
    <s v="Lagendijk"/>
    <n v="303"/>
    <n v="5816"/>
    <s v="2988AB"/>
    <x v="3"/>
    <s v="871689290300730678"/>
    <n v="2019"/>
    <n v="634"/>
    <n v="698"/>
    <n v="1332"/>
    <n v="0"/>
    <n v="0"/>
    <n v="0"/>
  </r>
  <r>
    <n v="615995"/>
    <x v="15"/>
    <s v="RIDDER1"/>
    <s v="J S Bachstraat"/>
    <n v="1"/>
    <s v="A 5816"/>
    <s v="2983AA"/>
    <x v="3"/>
    <s v="871689290300496741"/>
    <n v="2019"/>
    <n v="6304"/>
    <n v="7150"/>
    <n v="13454"/>
    <n v="0"/>
    <n v="0"/>
    <n v="0"/>
  </r>
  <r>
    <n v="615995"/>
    <x v="15"/>
    <s v="RIDDER1"/>
    <s v="Nikkelstraat"/>
    <n v="23"/>
    <s v="P 5818"/>
    <s v="2984AM"/>
    <x v="3"/>
    <s v="871689290300729634"/>
    <n v="2019"/>
    <n v="1154"/>
    <n v="1186"/>
    <n v="2340"/>
    <n v="0"/>
    <n v="0"/>
    <n v="0"/>
  </r>
  <r>
    <n v="615995"/>
    <x v="15"/>
    <s v="RIDDER1"/>
    <s v="Damweg"/>
    <n v="3"/>
    <s v="P 5816"/>
    <s v="2989AD"/>
    <x v="3"/>
    <s v="871689290300296198"/>
    <n v="2019"/>
    <n v="779"/>
    <n v="949"/>
    <n v="1728"/>
    <n v="0"/>
    <n v="0"/>
    <n v="0"/>
  </r>
  <r>
    <n v="615995"/>
    <x v="15"/>
    <s v="RIDDER1"/>
    <s v="Fazant"/>
    <n v="78"/>
    <s v="P 5818"/>
    <s v="2986CK"/>
    <x v="3"/>
    <s v="871689290301065847"/>
    <n v="2019"/>
    <n v="21546"/>
    <n v="20410"/>
    <n v="41956"/>
    <n v="0"/>
    <n v="0"/>
    <n v="0"/>
  </r>
  <r>
    <n v="615995"/>
    <x v="15"/>
    <s v="RIDDER1"/>
    <s v="Prunuslaan"/>
    <n v="0"/>
    <n v="5819"/>
    <s v="2982CT"/>
    <x v="3"/>
    <s v="871689290303432449"/>
    <n v="2019"/>
    <n v="353"/>
    <n v="430"/>
    <n v="783"/>
    <n v="0"/>
    <n v="0"/>
    <n v="0"/>
  </r>
  <r>
    <n v="615995"/>
    <x v="15"/>
    <s v="RIDDER1"/>
    <s v="Rijksstraatweg"/>
    <n v="0"/>
    <m/>
    <s v="2988BJ"/>
    <x v="3"/>
    <s v="871689290300349665"/>
    <n v="2019"/>
    <n v="1826"/>
    <n v="1688"/>
    <n v="3514"/>
    <n v="0"/>
    <n v="0"/>
    <n v="0"/>
  </r>
  <r>
    <n v="615995"/>
    <x v="15"/>
    <s v="RIDDER1"/>
    <s v="Seringenstraat"/>
    <n v="30"/>
    <s v="P 3513"/>
    <s v="2982BV"/>
    <x v="3"/>
    <s v="871689290300682847"/>
    <n v="2019"/>
    <n v="881"/>
    <n v="967"/>
    <n v="1848"/>
    <n v="0"/>
    <n v="0"/>
    <n v="0"/>
  </r>
  <r>
    <n v="615995"/>
    <x v="15"/>
    <s v="RIDDER1"/>
    <s v="Geerlaan"/>
    <n v="164"/>
    <n v="5819"/>
    <s v="2981AW"/>
    <x v="3"/>
    <s v="871689290303408734"/>
    <n v="2019"/>
    <n v="1174"/>
    <n v="1226"/>
    <n v="2400"/>
    <n v="0"/>
    <n v="0"/>
    <n v="0"/>
  </r>
  <r>
    <n v="615995"/>
    <x v="15"/>
    <s v="RIDDER1"/>
    <s v="Benedenrijweg"/>
    <n v="65"/>
    <s v="P 5958"/>
    <s v="2983GA"/>
    <x v="3"/>
    <s v="871689290300450644"/>
    <n v="2019"/>
    <n v="1567"/>
    <n v="1780"/>
    <n v="3347"/>
    <n v="0"/>
    <n v="0"/>
    <n v="0"/>
  </r>
  <r>
    <n v="615995"/>
    <x v="15"/>
    <s v="RIDDER1"/>
    <s v="Langeweg"/>
    <n v="0"/>
    <s v="476 en 474"/>
    <s v="2995BJ"/>
    <x v="4"/>
    <s v="871689213000317031"/>
    <n v="2019"/>
    <n v="973"/>
    <n v="632"/>
    <n v="1605"/>
    <n v="0"/>
    <n v="0"/>
    <n v="0"/>
  </r>
  <r>
    <n v="615995"/>
    <x v="15"/>
    <s v="RIDDER1"/>
    <s v="Benedenrijweg"/>
    <n v="461"/>
    <s v="A 5816"/>
    <s v="2983LA"/>
    <x v="3"/>
    <s v="871689290301649634"/>
    <n v="2019"/>
    <n v="186"/>
    <n v="210"/>
    <n v="396"/>
    <n v="0"/>
    <n v="0"/>
    <n v="0"/>
  </r>
  <r>
    <n v="615995"/>
    <x v="15"/>
    <s v="RIDDER1"/>
    <s v="Kievitsweg"/>
    <n v="153"/>
    <s v="P 5816"/>
    <s v="2987VM"/>
    <x v="3"/>
    <s v="871689290300453591"/>
    <n v="2019"/>
    <n v="138"/>
    <n v="155"/>
    <n v="293"/>
    <n v="0"/>
    <n v="0"/>
    <n v="0"/>
  </r>
  <r>
    <n v="615995"/>
    <x v="15"/>
    <s v="RIDDER1"/>
    <s v="Oostmolendijk"/>
    <n v="42"/>
    <s v="A"/>
    <s v="2986AA"/>
    <x v="3"/>
    <s v="871689213000919440"/>
    <n v="2019"/>
    <n v="563"/>
    <n v="2244"/>
    <n v="2807"/>
    <n v="0"/>
    <n v="0"/>
    <n v="0"/>
  </r>
  <r>
    <n v="615995"/>
    <x v="15"/>
    <s v="RIDDER1"/>
    <s v="Havenkanaal"/>
    <n v="1"/>
    <s v="THV"/>
    <s v="2984BP"/>
    <x v="3"/>
    <s v="871689213001241038"/>
    <n v="2019"/>
    <n v="116"/>
    <n v="132"/>
    <n v="248"/>
    <n v="0"/>
    <n v="0"/>
    <n v="0"/>
  </r>
  <r>
    <n v="615995"/>
    <x v="15"/>
    <s v="RIDDER1"/>
    <s v="Hoogzandweg"/>
    <n v="0"/>
    <n v="-5816"/>
    <s v="2988DA"/>
    <x v="3"/>
    <s v="871689290301649610"/>
    <n v="2019"/>
    <n v="657"/>
    <n v="745"/>
    <n v="1402"/>
    <n v="0"/>
    <n v="0"/>
    <n v="0"/>
  </r>
  <r>
    <n v="615995"/>
    <x v="15"/>
    <s v="RIDDER1"/>
    <s v="Touwslagerstraat"/>
    <n v="4"/>
    <n v="5818"/>
    <s v="2984AW"/>
    <x v="3"/>
    <s v="871689290300494242"/>
    <n v="2019"/>
    <n v="8233"/>
    <n v="8232"/>
    <n v="16465"/>
    <n v="0"/>
    <n v="0"/>
    <n v="0"/>
  </r>
  <r>
    <n v="615995"/>
    <x v="15"/>
    <s v="RIDDER1"/>
    <s v="Blaak"/>
    <n v="0"/>
    <n v="-5775"/>
    <s v="2981EE"/>
    <x v="3"/>
    <s v="871689290300711141"/>
    <n v="2019"/>
    <n v="1541"/>
    <n v="1656"/>
    <n v="3197"/>
    <n v="0"/>
    <n v="0"/>
    <n v="0"/>
  </r>
  <r>
    <n v="615995"/>
    <x v="15"/>
    <s v="RIDDER1"/>
    <s v="Kastanjelaan"/>
    <n v="14"/>
    <s v="X"/>
    <s v="2982CM"/>
    <x v="3"/>
    <s v="871689290300674071"/>
    <n v="2019"/>
    <n v="2376"/>
    <n v="1759"/>
    <n v="4135"/>
    <n v="0"/>
    <n v="0"/>
    <n v="0"/>
  </r>
  <r>
    <n v="615995"/>
    <x v="15"/>
    <s v="RIDDER1"/>
    <s v="Kaartenmakerstraat"/>
    <n v="2"/>
    <s v="P 5818"/>
    <s v="2984CB"/>
    <x v="3"/>
    <s v="871689290300347609"/>
    <n v="2019"/>
    <n v="4257"/>
    <n v="4197"/>
    <n v="8454"/>
    <n v="0"/>
    <n v="0"/>
    <n v="0"/>
  </r>
  <r>
    <n v="615995"/>
    <x v="15"/>
    <s v="RIDDER1"/>
    <s v="Pruimendijk"/>
    <n v="89"/>
    <s v="B THV"/>
    <s v="2988XM"/>
    <x v="3"/>
    <s v="871689290303471530"/>
    <n v="2019"/>
    <n v="534"/>
    <n v="535"/>
    <n v="1069"/>
    <n v="0"/>
    <n v="0"/>
    <n v="0"/>
  </r>
  <r>
    <n v="615995"/>
    <x v="15"/>
    <s v="RIDDER1"/>
    <s v="Pruimendijk"/>
    <n v="302"/>
    <s v="P 5817"/>
    <s v="2989AP"/>
    <x v="3"/>
    <s v="871689290300299212"/>
    <n v="2019"/>
    <n v="2278"/>
    <n v="2253"/>
    <n v="4531"/>
    <n v="0"/>
    <n v="0"/>
    <n v="0"/>
  </r>
  <r>
    <n v="615995"/>
    <x v="15"/>
    <s v="RIDDER1"/>
    <s v="Ringdijk"/>
    <n v="426"/>
    <s v="P 5816"/>
    <s v="2983GS"/>
    <x v="3"/>
    <s v="871689290300449921"/>
    <n v="2019"/>
    <n v="441"/>
    <n v="455"/>
    <n v="896"/>
    <n v="0"/>
    <n v="0"/>
    <n v="0"/>
  </r>
  <r>
    <n v="615995"/>
    <x v="15"/>
    <s v="RIDDER1"/>
    <s v="Vlietplein"/>
    <n v="0"/>
    <s v="P 5775"/>
    <s v="2986GH"/>
    <x v="3"/>
    <s v="871689290301084602"/>
    <n v="2019"/>
    <n v="2995"/>
    <n v="1467"/>
    <n v="4462"/>
    <n v="0"/>
    <n v="0"/>
    <n v="0"/>
  </r>
  <r>
    <n v="615995"/>
    <x v="15"/>
    <s v="RIDDER1"/>
    <s v="Oosterparkweg"/>
    <n v="31"/>
    <n v="5816"/>
    <s v="2985SX"/>
    <x v="3"/>
    <s v="871689290301663081"/>
    <n v="2019"/>
    <n v="130"/>
    <n v="145"/>
    <n v="275"/>
    <n v="0"/>
    <n v="0"/>
    <n v="0"/>
  </r>
  <r>
    <n v="615995"/>
    <x v="15"/>
    <s v="RIDDER1"/>
    <s v="Poesiatstraat"/>
    <n v="1"/>
    <m/>
    <s v="2982XP"/>
    <x v="3"/>
    <s v="871689260009064114"/>
    <n v="2019"/>
    <n v="82219"/>
    <n v="83587"/>
    <n v="165806"/>
    <n v="0"/>
    <n v="0"/>
    <n v="0"/>
  </r>
  <r>
    <n v="615995"/>
    <x v="15"/>
    <s v="RIDDER1"/>
    <s v="Frans Halsstraat"/>
    <n v="21"/>
    <s v="P 3512"/>
    <s v="2981CD"/>
    <x v="3"/>
    <s v="871689290300715514"/>
    <n v="2019"/>
    <n v="508"/>
    <n v="582"/>
    <n v="1090"/>
    <n v="0"/>
    <n v="0"/>
    <n v="0"/>
  </r>
  <r>
    <n v="615995"/>
    <x v="15"/>
    <s v="RIDDER1"/>
    <s v="Boelewerf"/>
    <n v="52"/>
    <s v="P 5817"/>
    <s v="2987VE"/>
    <x v="3"/>
    <s v="871689290300314687"/>
    <n v="2019"/>
    <n v="4429"/>
    <n v="3574"/>
    <n v="8003"/>
    <n v="0"/>
    <n v="0"/>
    <n v="0"/>
  </r>
  <r>
    <n v="615995"/>
    <x v="15"/>
    <s v="RIDDER1"/>
    <s v="Prinses Margrietstraat"/>
    <n v="105"/>
    <m/>
    <s v="2983ED"/>
    <x v="3"/>
    <s v="871689213001508445"/>
    <n v="2019"/>
    <n v="696"/>
    <n v="801"/>
    <n v="1497"/>
    <n v="0"/>
    <n v="0"/>
    <n v="0"/>
  </r>
  <r>
    <n v="615995"/>
    <x v="15"/>
    <s v="RIDDER1"/>
    <s v="Ringdijk"/>
    <n v="488"/>
    <s v="P 5816"/>
    <s v="2987VZ"/>
    <x v="3"/>
    <s v="871689290300450132"/>
    <n v="2019"/>
    <n v="685"/>
    <n v="638"/>
    <n v="1323"/>
    <n v="0"/>
    <n v="0"/>
    <n v="0"/>
  </r>
  <r>
    <n v="615995"/>
    <x v="15"/>
    <s v="RIDDER1"/>
    <s v="Haven"/>
    <n v="1"/>
    <s v="P 5818"/>
    <s v="2984BR"/>
    <x v="3"/>
    <s v="871689290300730401"/>
    <n v="2019"/>
    <n v="2978"/>
    <n v="2868"/>
    <n v="5846"/>
    <n v="0"/>
    <n v="0"/>
    <n v="0"/>
  </r>
  <r>
    <n v="615995"/>
    <x v="15"/>
    <s v="RIDDER1"/>
    <s v="Erasmuslaan"/>
    <n v="23"/>
    <s v="P 5818"/>
    <s v="2984XH"/>
    <x v="3"/>
    <s v="871689290301161532"/>
    <n v="2019"/>
    <n v="14157"/>
    <n v="14446"/>
    <n v="28603"/>
    <n v="0"/>
    <n v="0"/>
    <n v="0"/>
  </r>
  <r>
    <n v="615995"/>
    <x v="15"/>
    <s v="RIDDER1"/>
    <s v="Ringdijk"/>
    <n v="396"/>
    <s v="P 5818"/>
    <s v="2983GS"/>
    <x v="3"/>
    <s v="871689290300449709"/>
    <n v="2019"/>
    <n v="3616"/>
    <n v="3502"/>
    <n v="7118"/>
    <n v="0"/>
    <n v="0"/>
    <n v="0"/>
  </r>
  <r>
    <n v="615995"/>
    <x v="15"/>
    <s v="RIDDER1"/>
    <s v="Langeweg"/>
    <n v="0"/>
    <s v="464 en 466"/>
    <s v="2995BJ"/>
    <x v="4"/>
    <s v="871689213000317079"/>
    <n v="2019"/>
    <n v="651"/>
    <n v="642"/>
    <n v="1293"/>
    <n v="0"/>
    <n v="0"/>
    <n v="0"/>
  </r>
  <r>
    <n v="615995"/>
    <x v="15"/>
    <s v="RIDDER1"/>
    <s v="Waaldijk"/>
    <n v="129"/>
    <s v="P 5817"/>
    <s v="2988AW"/>
    <x v="3"/>
    <s v="871689290300310368"/>
    <n v="2019"/>
    <n v="3971"/>
    <n v="3931"/>
    <n v="7902"/>
    <n v="0"/>
    <n v="0"/>
    <n v="0"/>
  </r>
  <r>
    <n v="615995"/>
    <x v="15"/>
    <s v="RIDDER1"/>
    <s v="Pontonweg"/>
    <n v="1"/>
    <s v="P 5817"/>
    <s v="2987RE"/>
    <x v="3"/>
    <s v="871689290300312638"/>
    <n v="2019"/>
    <n v="6029"/>
    <n v="5286"/>
    <n v="11315"/>
    <n v="0"/>
    <n v="0"/>
    <n v="0"/>
  </r>
  <r>
    <n v="615995"/>
    <x v="15"/>
    <s v="RIDDER1"/>
    <s v="Oosterparkweg"/>
    <n v="17"/>
    <s v="P 5816"/>
    <s v="2986AJ"/>
    <x v="3"/>
    <s v="871689290301172910"/>
    <n v="2019"/>
    <n v="212"/>
    <n v="222"/>
    <n v="434"/>
    <n v="0"/>
    <n v="0"/>
    <n v="0"/>
  </r>
  <r>
    <n v="615995"/>
    <x v="15"/>
    <s v="RIDDER1"/>
    <s v="Prinses Margrietstraat"/>
    <n v="163"/>
    <n v="5817"/>
    <s v="2983EG"/>
    <x v="3"/>
    <s v="871689290300496758"/>
    <n v="2019"/>
    <n v="17694"/>
    <n v="18671"/>
    <n v="36365"/>
    <n v="0"/>
    <n v="0"/>
    <n v="0"/>
  </r>
  <r>
    <n v="615995"/>
    <x v="15"/>
    <s v="RIDDER1"/>
    <s v="Kastanjelaan"/>
    <n v="8"/>
    <s v="P 5775"/>
    <s v="2982CM"/>
    <x v="3"/>
    <s v="871689290300674170"/>
    <n v="2019"/>
    <n v="2421"/>
    <n v="2339"/>
    <n v="4760"/>
    <n v="0"/>
    <n v="0"/>
    <n v="0"/>
  </r>
  <r>
    <n v="615995"/>
    <x v="15"/>
    <s v="RIDDER1"/>
    <s v="Bilderdijklaan"/>
    <n v="51"/>
    <s v="thv"/>
    <s v="2985XA"/>
    <x v="3"/>
    <s v="871689200000101333"/>
    <n v="2019"/>
    <n v="23620"/>
    <n v="24888"/>
    <n v="48508"/>
    <n v="0"/>
    <n v="0"/>
    <n v="0"/>
  </r>
  <r>
    <n v="615995"/>
    <x v="15"/>
    <s v="RIDDER1"/>
    <s v="Lagendijk"/>
    <n v="108"/>
    <s v="TGO"/>
    <s v="2981EN"/>
    <x v="3"/>
    <s v="871689213000881167"/>
    <n v="2019"/>
    <n v="459"/>
    <n v="385"/>
    <n v="844"/>
    <n v="0"/>
    <n v="0"/>
    <n v="0"/>
  </r>
  <r>
    <n v="615995"/>
    <x v="15"/>
    <s v="RIDDER1"/>
    <s v="Rijksstraatweg"/>
    <n v="165"/>
    <s v="P 5817"/>
    <s v="2988BD"/>
    <x v="3"/>
    <s v="871689290300306484"/>
    <n v="2019"/>
    <n v="1557"/>
    <n v="1542"/>
    <n v="3099"/>
    <n v="0"/>
    <n v="0"/>
    <n v="0"/>
  </r>
  <r>
    <n v="615995"/>
    <x v="15"/>
    <s v="RIDDER1"/>
    <s v="Rijksstraatweg"/>
    <n v="166"/>
    <s v="P 5817"/>
    <s v="2988BM"/>
    <x v="3"/>
    <s v="871689290300308273"/>
    <n v="2019"/>
    <n v="2236"/>
    <n v="2144"/>
    <n v="4380"/>
    <n v="0"/>
    <n v="0"/>
    <n v="0"/>
  </r>
  <r>
    <n v="615995"/>
    <x v="15"/>
    <s v="RIDDER1"/>
    <s v="Noldijk"/>
    <n v="41"/>
    <s v="P 5817"/>
    <s v="2988CD"/>
    <x v="3"/>
    <s v="871689290300311396"/>
    <n v="2019"/>
    <n v="175"/>
    <n v="193"/>
    <n v="368"/>
    <n v="0"/>
    <n v="0"/>
    <n v="0"/>
  </r>
  <r>
    <n v="615995"/>
    <x v="15"/>
    <s v="RIDDER1"/>
    <s v="Handelsweg"/>
    <n v="10"/>
    <n v="5817"/>
    <s v="2988DB"/>
    <x v="3"/>
    <s v="871689290300350357"/>
    <n v="2019"/>
    <n v="10369"/>
    <n v="10829"/>
    <n v="21198"/>
    <n v="0"/>
    <n v="0"/>
    <n v="0"/>
  </r>
  <r>
    <n v="615995"/>
    <x v="15"/>
    <s v="RIDDER1"/>
    <s v="Kastanjelaan"/>
    <n v="25"/>
    <n v="5819"/>
    <s v="2982CM"/>
    <x v="3"/>
    <s v="871689290303394822"/>
    <n v="2019"/>
    <n v="239"/>
    <n v="305"/>
    <n v="544"/>
    <n v="0"/>
    <n v="0"/>
    <n v="0"/>
  </r>
  <r>
    <n v="615997"/>
    <x v="16"/>
    <s v="RIDDER2"/>
    <s v="HAVENSTRAAT"/>
    <n v="0"/>
    <n v="-5368"/>
    <s v="2984AC"/>
    <x v="3"/>
    <s v="871689290300728385"/>
    <n v="2019"/>
    <n v="1836"/>
    <n v="1196"/>
    <n v="3032"/>
    <n v="0"/>
    <n v="0"/>
    <n v="0"/>
  </r>
</pivotCacheRecords>
</file>

<file path=xl/pivotCache/pivotCacheRecords2.xml><?xml version="1.0" encoding="utf-8"?>
<pivotCacheRecords xmlns="http://schemas.openxmlformats.org/spreadsheetml/2006/main" xmlns:r="http://schemas.openxmlformats.org/officeDocument/2006/relationships" count="51">
  <r>
    <n v="620587"/>
    <x v="0"/>
    <s v="Albrandswaardsedijk"/>
    <n v="188"/>
    <m/>
    <s v="3172XB"/>
    <s v="POORTUGAAL"/>
    <s v="871689260008197721"/>
    <n v="2019"/>
    <n v="86697"/>
  </r>
  <r>
    <n v="620500"/>
    <x v="1"/>
    <s v="Brandsma-akker"/>
    <n v="3"/>
    <m/>
    <s v="2994AA"/>
    <s v="BARENDRECHT"/>
    <s v="871689290302571842"/>
    <n v="2019"/>
    <n v="8540"/>
  </r>
  <r>
    <n v="615988"/>
    <x v="2"/>
    <s v="Noordstraat"/>
    <n v="56"/>
    <m/>
    <s v="2987CS"/>
    <s v="RIDDERKERK"/>
    <s v="871689290302009024"/>
    <n v="2019"/>
    <n v="4475"/>
  </r>
  <r>
    <n v="620587"/>
    <x v="0"/>
    <s v="Sportlaan"/>
    <n v="1"/>
    <s v="(gas)"/>
    <s v="3161TS"/>
    <s v="RHOON"/>
    <s v="871689290403039470"/>
    <n v="2019"/>
    <n v="3835"/>
  </r>
  <r>
    <n v="615988"/>
    <x v="2"/>
    <s v="P C Hooftstraat"/>
    <n v="4"/>
    <s v="A"/>
    <s v="2985BK"/>
    <s v="RIDDERKERK"/>
    <s v="871689290302875865"/>
    <n v="2019"/>
    <n v="14579"/>
  </r>
  <r>
    <n v="620587"/>
    <x v="0"/>
    <s v="Irenestraat"/>
    <n v="2"/>
    <s v="A"/>
    <s v="3171CG"/>
    <s v="POORTUGAAL"/>
    <s v="871689290403018147"/>
    <n v="2019"/>
    <n v="3123"/>
  </r>
  <r>
    <n v="620500"/>
    <x v="1"/>
    <s v="Middenbaan"/>
    <n v="111"/>
    <m/>
    <s v="2991CS"/>
    <s v="BARENDRECHT"/>
    <s v="871689290302676899"/>
    <n v="2019"/>
    <n v="13202"/>
  </r>
  <r>
    <n v="620500"/>
    <x v="1"/>
    <s v="Hendrikse-akker"/>
    <n v="11"/>
    <m/>
    <s v="2994AM"/>
    <s v="BARENDRECHT"/>
    <s v="871689290303383611"/>
    <n v="2019"/>
    <n v="19461"/>
  </r>
  <r>
    <n v="620500"/>
    <x v="1"/>
    <s v="Ploegwei"/>
    <n v="3"/>
    <s v="Gas"/>
    <s v="2992ZC"/>
    <s v="BARENDRECHT"/>
    <s v="871689213001902649"/>
    <n v="2019"/>
    <n v="20169"/>
  </r>
  <r>
    <n v="615988"/>
    <x v="2"/>
    <s v="Koningsplein"/>
    <n v="1"/>
    <s v="Gas"/>
    <s v="2981EA"/>
    <s v="RIDDERKERK"/>
    <s v="871689290302396230"/>
    <n v="2019"/>
    <n v="29110"/>
  </r>
  <r>
    <n v="620587"/>
    <x v="0"/>
    <s v="Stationsstraat"/>
    <n v="1"/>
    <s v="A"/>
    <s v="3161GH"/>
    <s v="RHOON"/>
    <s v="871689290403031863"/>
    <n v="2019"/>
    <n v="15505"/>
  </r>
  <r>
    <n v="620500"/>
    <x v="1"/>
    <s v="Riederhagen"/>
    <n v="2"/>
    <s v="Gas"/>
    <s v="2993XE"/>
    <s v="BARENDRECHT"/>
    <s v="871689290302633090"/>
    <n v="2019"/>
    <n v="11257"/>
  </r>
  <r>
    <n v="620500"/>
    <x v="1"/>
    <s v="Evertsenstraat"/>
    <n v="14"/>
    <m/>
    <s v="2992BG"/>
    <s v="BARENDRECHT"/>
    <s v="871689290302503027"/>
    <n v="2019"/>
    <n v="6571"/>
  </r>
  <r>
    <n v="620587"/>
    <x v="0"/>
    <s v="Dorpsstraat"/>
    <n v="27"/>
    <m/>
    <s v="3171EE"/>
    <s v="POORTUGAAL"/>
    <s v="871689290403012794"/>
    <n v="2019"/>
    <n v="5086"/>
  </r>
  <r>
    <n v="620500"/>
    <x v="1"/>
    <s v="Binnenlandse Baan"/>
    <n v="28"/>
    <m/>
    <s v="2991EA"/>
    <s v="BARENDRECHT"/>
    <s v="871689290302653272"/>
    <n v="2019"/>
    <n v="11"/>
  </r>
  <r>
    <n v="620500"/>
    <x v="1"/>
    <s v="Buitenlandse Baan"/>
    <n v="1"/>
    <m/>
    <s v="2991GA"/>
    <s v="BARENDRECHT"/>
    <s v="871689290302673737"/>
    <n v="2019"/>
    <n v="19435"/>
  </r>
  <r>
    <n v="620500"/>
    <x v="1"/>
    <s v="Middeldijkerplein"/>
    <n v="7"/>
    <m/>
    <s v="2993DL"/>
    <s v="BARENDRECHT"/>
    <s v="871689290302562314"/>
    <n v="2019"/>
    <n v="37240"/>
  </r>
  <r>
    <n v="620500"/>
    <x v="1"/>
    <s v="Marijkesingel"/>
    <n v="20"/>
    <m/>
    <s v="2991BK"/>
    <s v="BARENDRECHT"/>
    <s v="871689260008201077"/>
    <n v="2019"/>
    <n v="29101"/>
  </r>
  <r>
    <n v="620500"/>
    <x v="1"/>
    <s v="Kruidentuin"/>
    <n v="8"/>
    <s v="A"/>
    <s v="2991RK"/>
    <s v="BARENDRECHT"/>
    <s v="871689260009988298"/>
    <n v="2019"/>
    <n v="4247"/>
  </r>
  <r>
    <n v="620500"/>
    <x v="1"/>
    <s v="Hertenburg"/>
    <n v="32"/>
    <s v="Gas"/>
    <s v="2994CC"/>
    <s v="BARENDRECHT"/>
    <s v="871689213000069664"/>
    <n v="2019"/>
    <n v="42166"/>
  </r>
  <r>
    <n v="620500"/>
    <x v="1"/>
    <s v="Kruidentuin"/>
    <n v="6"/>
    <m/>
    <s v="2991RK"/>
    <s v="BARENDRECHT"/>
    <s v="871689260009988304"/>
    <n v="2019"/>
    <n v="8139"/>
  </r>
  <r>
    <n v="620587"/>
    <x v="0"/>
    <s v="Nijverheidsweg"/>
    <n v="3"/>
    <s v="Gas"/>
    <s v="3161GJ"/>
    <s v="RHOON"/>
    <s v="871689290403040537"/>
    <n v="2019"/>
    <n v="17942"/>
  </r>
  <r>
    <n v="620500"/>
    <x v="1"/>
    <s v="Torenmolen"/>
    <n v="66"/>
    <m/>
    <s v="2992DJ"/>
    <s v="BARENDRECHT"/>
    <s v="871689290302524800"/>
    <n v="2019"/>
    <n v="4008"/>
  </r>
  <r>
    <n v="620500"/>
    <x v="1"/>
    <s v="Dorpsstraat"/>
    <n v="152"/>
    <m/>
    <s v="2992BE"/>
    <s v="BARENDRECHT"/>
    <s v="871689290302570388"/>
    <n v="2019"/>
    <n v="2490"/>
  </r>
  <r>
    <n v="620500"/>
    <x v="1"/>
    <s v="Middeldijkerplein"/>
    <n v="1"/>
    <m/>
    <s v="2993DL"/>
    <s v="BARENDRECHT"/>
    <s v="871689290302562284"/>
    <n v="2019"/>
    <n v="1535"/>
  </r>
  <r>
    <n v="615988"/>
    <x v="2"/>
    <s v="De Genestetstraat"/>
    <n v="2"/>
    <s v="A"/>
    <s v="2985CG"/>
    <s v="RIDDERKERK"/>
    <s v="871689290302860687"/>
    <n v="2019"/>
    <n v="18192"/>
  </r>
  <r>
    <n v="620500"/>
    <x v="1"/>
    <s v="Onderlangs"/>
    <n v="11"/>
    <m/>
    <s v="2991EM"/>
    <s v="BARENDRECHT"/>
    <s v="871689290302676066"/>
    <n v="2019"/>
    <n v="1503"/>
  </r>
  <r>
    <n v="615988"/>
    <x v="2"/>
    <s v="P.C. Hooftstraat"/>
    <n v="2"/>
    <n v="45251"/>
    <s v="2985BK"/>
    <s v="RIDDERKERK"/>
    <s v="871689290302944998"/>
    <n v="2019"/>
    <n v="14725"/>
  </r>
  <r>
    <n v="620500"/>
    <x v="1"/>
    <s v="Kruidentuin"/>
    <n v="10"/>
    <m/>
    <s v="2991RK"/>
    <s v="BARENDRECHT"/>
    <s v="871689290302656648"/>
    <n v="2019"/>
    <n v="21939"/>
  </r>
  <r>
    <n v="615988"/>
    <x v="2"/>
    <s v="Lagendijk"/>
    <n v="112"/>
    <n v="41051"/>
    <s v="2981EN"/>
    <s v="RIDDERKERK"/>
    <s v="871689290302944806"/>
    <n v="2019"/>
    <n v="13389"/>
  </r>
  <r>
    <n v="620500"/>
    <x v="1"/>
    <s v="Riederhof"/>
    <n v="37"/>
    <s v="Gas"/>
    <s v="2993XJ"/>
    <s v="BARENDRECHT"/>
    <s v="871689290302633526"/>
    <n v="2019"/>
    <n v="35575"/>
  </r>
  <r>
    <n v="620500"/>
    <x v="1"/>
    <s v="Bachlaan"/>
    <n v="6"/>
    <m/>
    <s v="2992GK"/>
    <s v="BARENDRECHT"/>
    <s v="871689290302537381"/>
    <n v="2019"/>
    <n v="37347"/>
  </r>
  <r>
    <n v="615988"/>
    <x v="2"/>
    <s v="Molensteeg"/>
    <n v="36"/>
    <m/>
    <s v="2985XM"/>
    <s v="RIDDERKERK"/>
    <s v="871689290302876091"/>
    <n v="2019"/>
    <n v="0"/>
  </r>
  <r>
    <n v="620500"/>
    <x v="1"/>
    <s v="Zuider Carnisseweg"/>
    <n v="110"/>
    <m/>
    <s v="2993AZ"/>
    <s v="BARENDRECHT"/>
    <s v="871689290303472124"/>
    <n v="2019"/>
    <n v="4012"/>
  </r>
  <r>
    <n v="620500"/>
    <x v="1"/>
    <s v="Adrianapolder"/>
    <n v="50"/>
    <s v="(gas)"/>
    <s v="2992ZK"/>
    <s v="BARENDRECHT"/>
    <s v="871689213001927581"/>
    <n v="2019"/>
    <n v="13695"/>
  </r>
  <r>
    <n v="620500"/>
    <x v="1"/>
    <s v="Maasstraat"/>
    <n v="31"/>
    <m/>
    <s v="2991AD"/>
    <s v="BARENDRECHT"/>
    <s v="871689290302671474"/>
    <n v="2019"/>
    <n v="494"/>
  </r>
  <r>
    <n v="620500"/>
    <x v="1"/>
    <s v="Haarspitwei"/>
    <n v="7"/>
    <s v="Gas"/>
    <s v="2992ZB"/>
    <s v="BARENDRECHT"/>
    <s v="871689260009521198"/>
    <n v="2019"/>
    <n v="12254"/>
  </r>
  <r>
    <n v="620500"/>
    <x v="1"/>
    <s v="Binnenhof"/>
    <n v="1"/>
    <m/>
    <s v="2991AA"/>
    <s v="BARENDRECHT"/>
    <s v="871689290302671306"/>
    <n v="2019"/>
    <n v="64696"/>
  </r>
  <r>
    <n v="620500"/>
    <x v="1"/>
    <s v="Bachlaan"/>
    <n v="4"/>
    <m/>
    <s v="2992GK"/>
    <s v="BARENDRECHT"/>
    <s v="871689290303434177"/>
    <n v="2019"/>
    <n v="1333"/>
  </r>
  <r>
    <n v="620587"/>
    <x v="0"/>
    <s v="Albrandswaardsedijk"/>
    <n v="180"/>
    <m/>
    <s v="3172XB"/>
    <s v="POORTUGAAL"/>
    <s v="871689213001427364"/>
    <n v="2019"/>
    <n v="5467"/>
  </r>
  <r>
    <n v="620587"/>
    <x v="0"/>
    <s v="Slotsedijk"/>
    <n v="159"/>
    <m/>
    <s v="3161PG"/>
    <s v="RHOON"/>
    <s v="871689290403375288"/>
    <n v="2019"/>
    <n v="0"/>
  </r>
  <r>
    <n v="620587"/>
    <x v="0"/>
    <s v="Albrandswaardseweg"/>
    <n v="18"/>
    <m/>
    <s v="3171AC"/>
    <s v="POORTUGAAL"/>
    <s v="871689290403010059"/>
    <n v="2019"/>
    <n v="5235"/>
  </r>
  <r>
    <n v="615988"/>
    <x v="2"/>
    <s v="Platanenstraat"/>
    <n v="6"/>
    <m/>
    <s v="2982CR"/>
    <s v="RIDDERKERK"/>
    <s v="871689290302363133"/>
    <n v="2019"/>
    <n v="21502"/>
  </r>
  <r>
    <n v="620500"/>
    <x v="1"/>
    <s v="3e Barendrechtseweg"/>
    <n v="460"/>
    <m/>
    <s v="2992SN"/>
    <s v="BARENDRECHT"/>
    <s v="871689290303362425"/>
    <n v="2019"/>
    <n v="1279"/>
  </r>
  <r>
    <n v="620500"/>
    <x v="1"/>
    <s v="Iepenwede"/>
    <n v="2"/>
    <m/>
    <s v="2993GD"/>
    <s v="BARENDRECHT"/>
    <s v="871689290302624777"/>
    <n v="2019"/>
    <n v="6906"/>
  </r>
  <r>
    <n v="615988"/>
    <x v="2"/>
    <s v="Lagendijk"/>
    <n v="114"/>
    <n v="41151"/>
    <s v="2981EN"/>
    <s v="RIDDERKERK"/>
    <s v="871689290302944813"/>
    <n v="2019"/>
    <n v="217"/>
  </r>
  <r>
    <n v="615988"/>
    <x v="2"/>
    <s v="Windmolen"/>
    <n v="110"/>
    <s v="A 4635"/>
    <s v="2986TL"/>
    <s v="RIDDERKERK"/>
    <s v="871689290302944899"/>
    <n v="2019"/>
    <n v="12"/>
  </r>
  <r>
    <n v="620500"/>
    <x v="1"/>
    <s v="Dr. Kuyperstraat"/>
    <n v="4"/>
    <m/>
    <s v="2991GB"/>
    <s v="BARENDRECHT"/>
    <s v="871689290302678688"/>
    <n v="2019"/>
    <n v="12872"/>
  </r>
  <r>
    <n v="620500"/>
    <x v="1"/>
    <s v="Londen"/>
    <n v="15"/>
    <s v="Gas"/>
    <s v="2993LA"/>
    <s v="BARENDRECHT"/>
    <s v="871689290302604595"/>
    <n v="2019"/>
    <n v="36266"/>
  </r>
  <r>
    <n v="620587"/>
    <x v="0"/>
    <s v="De Beurs"/>
    <n v="41"/>
    <m/>
    <s v="3162WB"/>
    <s v="RHOON"/>
    <s v="871689290403642113"/>
    <n v="2019"/>
    <n v="7924"/>
  </r>
  <r>
    <n v="620587"/>
    <x v="0"/>
    <s v="De Beurs"/>
    <n v="41"/>
    <m/>
    <s v="3162WB"/>
    <s v="RHOON"/>
    <s v="871689290403642113"/>
    <n v="2018"/>
    <n v="799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Draaitabel6" cacheId="0"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location ref="A4:C22" firstHeaderRow="0" firstDataRow="1" firstDataCol="1"/>
  <pivotFields count="16">
    <pivotField showAll="0"/>
    <pivotField axis="axisRow" showAll="0">
      <items count="18">
        <item x="0"/>
        <item n="Gemeente Albrandswaard (Gebouwen) " x="1"/>
        <item n="Gemeente Albrandswaard (Waterhuishoud) " x="2"/>
        <item n="Gemeente Albrandswaard OV" x="3"/>
        <item x="4"/>
        <item x="5"/>
        <item x="6"/>
        <item n="Gemeente Barendrecht (Gebouwen) " x="7"/>
        <item n="Gemeente Barendrecht (OV) " x="8"/>
        <item x="9"/>
        <item n="Gemeente Barendrecht (Waterhuishouding)" x="10"/>
        <item x="11"/>
        <item x="12"/>
        <item n="Gemeente Ridderkerk (Gebouwen) " x="13"/>
        <item n="Gemeente Ridderkerk (OV) " x="14"/>
        <item n="Gemeente Ridderkerk Gemalen" x="15"/>
        <item n="Gemeente Ridderkerk VRI " x="16"/>
        <item t="default"/>
      </items>
    </pivotField>
    <pivotField showAll="0"/>
    <pivotField showAll="0"/>
    <pivotField showAll="0"/>
    <pivotField showAll="0"/>
    <pivotField showAll="0"/>
    <pivotField showAll="0">
      <items count="6">
        <item x="2"/>
        <item x="4"/>
        <item x="1"/>
        <item x="0"/>
        <item x="3"/>
        <item t="default"/>
      </items>
    </pivotField>
    <pivotField showAll="0"/>
    <pivotField showAll="0"/>
    <pivotField showAll="0"/>
    <pivotField showAll="0"/>
    <pivotField dataField="1" showAll="0"/>
    <pivotField showAll="0"/>
    <pivotField showAll="0"/>
    <pivotField dataField="1" showAll="0"/>
  </pivotFields>
  <rowFields count="1">
    <field x="1"/>
  </rowFields>
  <rowItems count="18">
    <i>
      <x/>
    </i>
    <i>
      <x v="1"/>
    </i>
    <i>
      <x v="2"/>
    </i>
    <i>
      <x v="3"/>
    </i>
    <i>
      <x v="4"/>
    </i>
    <i>
      <x v="5"/>
    </i>
    <i>
      <x v="6"/>
    </i>
    <i>
      <x v="7"/>
    </i>
    <i>
      <x v="8"/>
    </i>
    <i>
      <x v="9"/>
    </i>
    <i>
      <x v="10"/>
    </i>
    <i>
      <x v="11"/>
    </i>
    <i>
      <x v="12"/>
    </i>
    <i>
      <x v="13"/>
    </i>
    <i>
      <x v="14"/>
    </i>
    <i>
      <x v="15"/>
    </i>
    <i>
      <x v="16"/>
    </i>
    <i t="grand">
      <x/>
    </i>
  </rowItems>
  <colFields count="1">
    <field x="-2"/>
  </colFields>
  <colItems count="2">
    <i>
      <x/>
    </i>
    <i i="1">
      <x v="1"/>
    </i>
  </colItems>
  <dataFields count="2">
    <dataField name="Som van som verbruik" fld="12" baseField="0" baseItem="0"/>
    <dataField name="Som van som teruglevering" fld="15" baseField="0" baseItem="0"/>
  </dataFields>
  <formats count="23">
    <format dxfId="110">
      <pivotArea outline="0" collapsedLevelsAreSubtotals="1" fieldPosition="0"/>
    </format>
    <format dxfId="109">
      <pivotArea outline="0" collapsedLevelsAreSubtotals="1" fieldPosition="0"/>
    </format>
    <format dxfId="108">
      <pivotArea outline="0" collapsedLevelsAreSubtotals="1" fieldPosition="0"/>
    </format>
    <format dxfId="107">
      <pivotArea type="all" dataOnly="0" outline="0" fieldPosition="0"/>
    </format>
    <format dxfId="106">
      <pivotArea outline="0" collapsedLevelsAreSubtotals="1" fieldPosition="0"/>
    </format>
    <format dxfId="105">
      <pivotArea field="1" type="button" dataOnly="0" labelOnly="1" outline="0" axis="axisRow" fieldPosition="0"/>
    </format>
    <format dxfId="104">
      <pivotArea dataOnly="0" labelOnly="1" fieldPosition="0">
        <references count="1">
          <reference field="1" count="0"/>
        </references>
      </pivotArea>
    </format>
    <format dxfId="103">
      <pivotArea dataOnly="0" labelOnly="1" grandRow="1" outline="0" fieldPosition="0"/>
    </format>
    <format dxfId="102">
      <pivotArea dataOnly="0" labelOnly="1" outline="0" fieldPosition="0">
        <references count="1">
          <reference field="4294967294" count="2">
            <x v="0"/>
            <x v="1"/>
          </reference>
        </references>
      </pivotArea>
    </format>
    <format dxfId="101">
      <pivotArea type="all" dataOnly="0" outline="0" fieldPosition="0"/>
    </format>
    <format dxfId="100">
      <pivotArea outline="0" collapsedLevelsAreSubtotals="1" fieldPosition="0"/>
    </format>
    <format dxfId="99">
      <pivotArea field="1" type="button" dataOnly="0" labelOnly="1" outline="0" axis="axisRow" fieldPosition="0"/>
    </format>
    <format dxfId="98">
      <pivotArea dataOnly="0" labelOnly="1" fieldPosition="0">
        <references count="1">
          <reference field="1" count="0"/>
        </references>
      </pivotArea>
    </format>
    <format dxfId="97">
      <pivotArea dataOnly="0" labelOnly="1" grandRow="1" outline="0" fieldPosition="0"/>
    </format>
    <format dxfId="96">
      <pivotArea dataOnly="0" labelOnly="1" outline="0" fieldPosition="0">
        <references count="1">
          <reference field="4294967294" count="2">
            <x v="0"/>
            <x v="1"/>
          </reference>
        </references>
      </pivotArea>
    </format>
    <format dxfId="95">
      <pivotArea type="all" dataOnly="0" outline="0" fieldPosition="0"/>
    </format>
    <format dxfId="94">
      <pivotArea outline="0" collapsedLevelsAreSubtotals="1" fieldPosition="0"/>
    </format>
    <format dxfId="93">
      <pivotArea field="1" type="button" dataOnly="0" labelOnly="1" outline="0" axis="axisRow" fieldPosition="0"/>
    </format>
    <format dxfId="92">
      <pivotArea dataOnly="0" labelOnly="1" fieldPosition="0">
        <references count="1">
          <reference field="1" count="0"/>
        </references>
      </pivotArea>
    </format>
    <format dxfId="91">
      <pivotArea dataOnly="0" labelOnly="1" grandRow="1" outline="0" fieldPosition="0"/>
    </format>
    <format dxfId="90">
      <pivotArea dataOnly="0" labelOnly="1" outline="0" fieldPosition="0">
        <references count="1">
          <reference field="4294967294" count="2">
            <x v="0"/>
            <x v="1"/>
          </reference>
        </references>
      </pivotArea>
    </format>
    <format dxfId="89">
      <pivotArea collapsedLevelsAreSubtotals="1" fieldPosition="0">
        <references count="1">
          <reference field="1" count="0"/>
        </references>
      </pivotArea>
    </format>
    <format dxfId="88">
      <pivotArea dataOnly="0" labelOnly="1"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Draaitabel8" cacheId="1" applyNumberFormats="0" applyBorderFormats="0" applyFontFormats="0" applyPatternFormats="0" applyAlignmentFormats="0" applyWidthHeightFormats="1" dataCaption="Waarden" updatedVersion="6" minRefreshableVersion="3" useAutoFormatting="1" itemPrintTitles="1" createdVersion="6" indent="0" outline="1" outlineData="1" multipleFieldFilters="0">
  <location ref="A4:B8" firstHeaderRow="1" firstDataRow="1" firstDataCol="1"/>
  <pivotFields count="10">
    <pivotField showAll="0"/>
    <pivotField axis="axisRow" showAll="0">
      <items count="4">
        <item n="Gemeente Albrandswaard (Gebouwen) " x="0"/>
        <item n="Gemeente Barendrecht (Gebouwen) " x="1"/>
        <item n="Gemeente Ridderkerk (Gebouwen) " x="2"/>
        <item t="default"/>
      </items>
    </pivotField>
    <pivotField showAll="0"/>
    <pivotField showAll="0"/>
    <pivotField showAll="0"/>
    <pivotField showAll="0"/>
    <pivotField showAll="0"/>
    <pivotField showAll="0"/>
    <pivotField showAll="0"/>
    <pivotField dataField="1" showAll="0"/>
  </pivotFields>
  <rowFields count="1">
    <field x="1"/>
  </rowFields>
  <rowItems count="4">
    <i>
      <x/>
    </i>
    <i>
      <x v="1"/>
    </i>
    <i>
      <x v="2"/>
    </i>
    <i t="grand">
      <x/>
    </i>
  </rowItems>
  <colItems count="1">
    <i/>
  </colItems>
  <dataFields count="1">
    <dataField name="Som van Verbruik" fld="9" baseField="0" baseItem="0" numFmtId="164"/>
  </dataFields>
  <formats count="20">
    <format dxfId="75">
      <pivotArea outline="0" collapsedLevelsAreSubtotals="1" fieldPosition="0"/>
    </format>
    <format dxfId="74">
      <pivotArea outline="0" collapsedLevelsAreSubtotals="1" fieldPosition="0"/>
    </format>
    <format dxfId="73">
      <pivotArea outline="0" collapsedLevelsAreSubtotals="1" fieldPosition="0"/>
    </format>
    <format dxfId="72">
      <pivotArea type="all" dataOnly="0" outline="0" fieldPosition="0"/>
    </format>
    <format dxfId="71">
      <pivotArea outline="0" collapsedLevelsAreSubtotals="1" fieldPosition="0"/>
    </format>
    <format dxfId="70">
      <pivotArea field="1" type="button" dataOnly="0" labelOnly="1" outline="0" axis="axisRow" fieldPosition="0"/>
    </format>
    <format dxfId="69">
      <pivotArea dataOnly="0" labelOnly="1" outline="0" axis="axisValues" fieldPosition="0"/>
    </format>
    <format dxfId="68">
      <pivotArea dataOnly="0" labelOnly="1" fieldPosition="0">
        <references count="1">
          <reference field="1" count="0"/>
        </references>
      </pivotArea>
    </format>
    <format dxfId="67">
      <pivotArea dataOnly="0" labelOnly="1" grandRow="1" outline="0" fieldPosition="0"/>
    </format>
    <format dxfId="66">
      <pivotArea dataOnly="0" labelOnly="1" outline="0" axis="axisValues" fieldPosition="0"/>
    </format>
    <format dxfId="65">
      <pivotArea dataOnly="0" labelOnly="1" grandRow="1" outline="0" fieldPosition="0"/>
    </format>
    <format dxfId="64">
      <pivotArea type="all" dataOnly="0" outline="0" fieldPosition="0"/>
    </format>
    <format dxfId="63">
      <pivotArea outline="0" collapsedLevelsAreSubtotals="1" fieldPosition="0"/>
    </format>
    <format dxfId="62">
      <pivotArea field="1" type="button" dataOnly="0" labelOnly="1" outline="0" axis="axisRow" fieldPosition="0"/>
    </format>
    <format dxfId="61">
      <pivotArea dataOnly="0" labelOnly="1" outline="0" axis="axisValues" fieldPosition="0"/>
    </format>
    <format dxfId="60">
      <pivotArea dataOnly="0" labelOnly="1" fieldPosition="0">
        <references count="1">
          <reference field="1" count="0"/>
        </references>
      </pivotArea>
    </format>
    <format dxfId="59">
      <pivotArea dataOnly="0" labelOnly="1" grandRow="1" outline="0" fieldPosition="0"/>
    </format>
    <format dxfId="58">
      <pivotArea dataOnly="0" labelOnly="1" outline="0" axis="axisValues" fieldPosition="0"/>
    </format>
    <format dxfId="57">
      <pivotArea collapsedLevelsAreSubtotals="1" fieldPosition="0">
        <references count="1">
          <reference field="1" count="0"/>
        </references>
      </pivotArea>
    </format>
    <format dxfId="56">
      <pivotArea dataOnly="0" labelOnly="1" fieldPosition="0">
        <references count="1">
          <reference field="1"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e1" displayName="Table1" ref="A4:P483" totalsRowCount="1" headerRowDxfId="23" dataDxfId="21" totalsRowDxfId="22">
  <autoFilter ref="A4:P482"/>
  <sortState ref="A2:Q479">
    <sortCondition ref="D1:D479"/>
  </sortState>
  <tableColumns count="16">
    <tableColumn id="1" name="Klantnummer" totalsRowLabel="Totaal" dataDxfId="55" totalsRowDxfId="54"/>
    <tableColumn id="2" name="Factuurgroep" dataDxfId="53" totalsRowDxfId="52"/>
    <tableColumn id="3" name="Cluster" dataDxfId="51" totalsRowDxfId="50"/>
    <tableColumn id="4" name="Straat" dataDxfId="49" totalsRowDxfId="48"/>
    <tableColumn id="5" name="Huisnr." dataDxfId="47" totalsRowDxfId="46"/>
    <tableColumn id="6" name="Toevoegsel" dataDxfId="45" totalsRowDxfId="44"/>
    <tableColumn id="7" name="Postcode" dataDxfId="43" totalsRowDxfId="42"/>
    <tableColumn id="8" name="Plaats" dataDxfId="41" totalsRowDxfId="40"/>
    <tableColumn id="9" name="EAN_stroom" totalsRowFunction="count" dataDxfId="39" totalsRowDxfId="38"/>
    <tableColumn id="10" name="Leveringsjaar" dataDxfId="37" totalsRowDxfId="36"/>
    <tableColumn id="11" name="Verbruik normaal" totalsRowFunction="sum" dataDxfId="35" totalsRowDxfId="34" dataCellStyle="Komma"/>
    <tableColumn id="12" name="Verbruik laag" totalsRowFunction="sum" dataDxfId="33" totalsRowDxfId="32" dataCellStyle="Komma"/>
    <tableColumn id="15" name="som verbruik" totalsRowFunction="sum" dataDxfId="31" totalsRowDxfId="30" dataCellStyle="Komma">
      <calculatedColumnFormula>Table1[[#This Row],[Verbruik normaal]]+Table1[[#This Row],[Verbruik laag]]</calculatedColumnFormula>
    </tableColumn>
    <tableColumn id="13" name="Teruglevering normaal" totalsRowFunction="sum" dataDxfId="29" totalsRowDxfId="28" dataCellStyle="Komma"/>
    <tableColumn id="14" name="Teruglevering dal" totalsRowFunction="sum" dataDxfId="27" totalsRowDxfId="26" dataCellStyle="Komma"/>
    <tableColumn id="16" name="som teruglevering" dataDxfId="25" totalsRowDxfId="24" dataCellStyle="Komma">
      <calculatedColumnFormula>Table1[[#This Row],[Teruglevering normaal]]+Table1[[#This Row],[Teruglevering dal]]</calculatedColumnFormula>
    </tableColumn>
  </tableColumns>
  <tableStyleInfo name="TableStyleLight14" showFirstColumn="0" showLastColumn="0" showRowStripes="1" showColumnStripes="0"/>
</table>
</file>

<file path=xl/tables/table2.xml><?xml version="1.0" encoding="utf-8"?>
<table xmlns="http://schemas.openxmlformats.org/spreadsheetml/2006/main" id="2" name="Table2" displayName="Table2" ref="A4:J56" totalsRowCount="1" dataDxfId="0">
  <autoFilter ref="A4:J55"/>
  <sortState ref="A2:K52">
    <sortCondition ref="C1:C52"/>
  </sortState>
  <tableColumns count="10">
    <tableColumn id="1" name="Klantnummer" totalsRowLabel="Totaal" dataDxfId="10" totalsRowDxfId="20"/>
    <tableColumn id="2" name="Bedrijfsnaam" dataDxfId="9" totalsRowDxfId="19"/>
    <tableColumn id="3" name="Straat" dataDxfId="8" totalsRowDxfId="18"/>
    <tableColumn id="4" name="Huisnr." dataDxfId="7" totalsRowDxfId="17"/>
    <tableColumn id="5" name="Toevoegsel" dataDxfId="6" totalsRowDxfId="16"/>
    <tableColumn id="6" name="Postcode" dataDxfId="5" totalsRowDxfId="15"/>
    <tableColumn id="7" name="Plaats" dataDxfId="4" totalsRowDxfId="14"/>
    <tableColumn id="8" name="EAN_gas" totalsRowFunction="count" dataDxfId="3" totalsRowDxfId="13"/>
    <tableColumn id="9" name="Leveringsjaar" dataDxfId="2" totalsRowDxfId="12"/>
    <tableColumn id="10" name="Verbruik" totalsRowFunction="sum" dataDxfId="1" totalsRowDxfId="11" dataCellStyle="Komma"/>
  </tableColumns>
  <tableStyleInfo name="TableStyleLight14" showFirstColumn="0" showLastColumn="0" showRowStripes="1" showColumnStripes="0"/>
</table>
</file>

<file path=xl/tables/table3.xml><?xml version="1.0" encoding="utf-8"?>
<table xmlns="http://schemas.openxmlformats.org/spreadsheetml/2006/main" id="3" name="Tabel3" displayName="Tabel3" ref="F4:I22" totalsRowCount="1" headerRowDxfId="87" dataDxfId="86" totalsRowDxfId="84" tableBorderDxfId="85">
  <autoFilter ref="F4:I21"/>
  <tableColumns count="4">
    <tableColumn id="1" name="Rijlabels" totalsRowLabel="Totaal" dataDxfId="83" totalsRowDxfId="82"/>
    <tableColumn id="2" name="Som van som verbruik" totalsRowFunction="sum" dataDxfId="81" totalsRowDxfId="80"/>
    <tableColumn id="3" name="Som van som teruglevering" totalsRowFunction="sum" dataDxfId="79" totalsRowDxfId="78"/>
    <tableColumn id="4" name="cluster" dataDxfId="77" totalsRowDxfId="76" dataCellStyle="Standaard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C14" sqref="C14"/>
    </sheetView>
  </sheetViews>
  <sheetFormatPr defaultRowHeight="14.5" x14ac:dyDescent="0.35"/>
  <cols>
    <col min="1" max="1" width="40.453125" customWidth="1"/>
    <col min="2" max="2" width="12.54296875" bestFit="1" customWidth="1"/>
    <col min="3" max="3" width="13.54296875" bestFit="1" customWidth="1"/>
    <col min="4" max="4" width="13.54296875" customWidth="1"/>
    <col min="5" max="5" width="12.36328125" customWidth="1"/>
    <col min="6" max="6" width="11" bestFit="1" customWidth="1"/>
    <col min="7" max="7" width="12.36328125" customWidth="1"/>
    <col min="8" max="8" width="12.1796875" customWidth="1"/>
  </cols>
  <sheetData>
    <row r="1" spans="1:8" ht="14.5" customHeight="1" thickBot="1" x14ac:dyDescent="0.4">
      <c r="A1" s="42" t="s">
        <v>1296</v>
      </c>
      <c r="B1" s="78" t="s">
        <v>1297</v>
      </c>
      <c r="C1" s="78"/>
      <c r="D1" s="78"/>
      <c r="E1" s="38"/>
      <c r="F1" s="38"/>
      <c r="G1" s="39"/>
      <c r="H1" s="2"/>
    </row>
    <row r="2" spans="1:8" ht="18.5" customHeight="1" thickBot="1" x14ac:dyDescent="0.4">
      <c r="A2" s="43" t="s">
        <v>1289</v>
      </c>
      <c r="B2" s="79" t="s">
        <v>1294</v>
      </c>
      <c r="C2" s="80"/>
      <c r="D2" s="80"/>
      <c r="E2" s="80"/>
      <c r="F2" s="80"/>
      <c r="G2" s="81"/>
      <c r="H2" s="37"/>
    </row>
    <row r="4" spans="1:8" x14ac:dyDescent="0.35">
      <c r="A4" s="1"/>
    </row>
    <row r="5" spans="1:8" x14ac:dyDescent="0.35">
      <c r="A5" s="24" t="s">
        <v>1271</v>
      </c>
      <c r="B5" s="17" t="s">
        <v>1270</v>
      </c>
      <c r="C5" s="18"/>
      <c r="D5" s="19"/>
      <c r="E5" s="20" t="s">
        <v>1288</v>
      </c>
      <c r="F5" s="21"/>
      <c r="G5" s="22"/>
      <c r="H5" s="23" t="s">
        <v>1295</v>
      </c>
    </row>
    <row r="6" spans="1:8" x14ac:dyDescent="0.35">
      <c r="A6" s="24" t="s">
        <v>1252</v>
      </c>
      <c r="B6" s="25" t="s">
        <v>1253</v>
      </c>
      <c r="C6" s="25" t="s">
        <v>1254</v>
      </c>
      <c r="D6" s="26" t="s">
        <v>1257</v>
      </c>
      <c r="E6" s="27" t="s">
        <v>1255</v>
      </c>
      <c r="F6" s="27" t="s">
        <v>1256</v>
      </c>
      <c r="G6" s="28" t="s">
        <v>1257</v>
      </c>
      <c r="H6" s="23" t="s">
        <v>1201</v>
      </c>
    </row>
    <row r="7" spans="1:8" x14ac:dyDescent="0.35">
      <c r="A7" s="29" t="s">
        <v>1251</v>
      </c>
      <c r="B7" s="30">
        <f>SUMIF(Elektra!$B:$B,"Gemeente Albrandswaard*",Elektra!$K:$K)</f>
        <v>740505</v>
      </c>
      <c r="C7" s="30">
        <f>SUMIF(Elektra!$B:$B,"Gemeente Albrandswaard*",Elektra!$L:$L)</f>
        <v>1112492</v>
      </c>
      <c r="D7" s="30">
        <f>B7+C7</f>
        <v>1852997</v>
      </c>
      <c r="E7" s="31">
        <f>SUMIF(Elektra!$B:$B,"Gemeente Albrandswaard*",Elektra!$N:$N)</f>
        <v>150700</v>
      </c>
      <c r="F7" s="31">
        <f>SUMIF(Elektra!$B:$B,"Gemeente Albrandswaard*",Elektra!$O:$O)</f>
        <v>89528</v>
      </c>
      <c r="G7" s="31">
        <f>E7+F7</f>
        <v>240228</v>
      </c>
      <c r="H7" s="32">
        <f>SUMIF(Gas!$B:$B,"Gemeente Albrandswaard*",Gas!J:J)</f>
        <v>158812</v>
      </c>
    </row>
    <row r="8" spans="1:8" x14ac:dyDescent="0.35">
      <c r="A8" s="29" t="s">
        <v>1250</v>
      </c>
      <c r="B8" s="30">
        <f>SUMIF(Elektra!$B:$B,"Gemeente Barendrecht*",Elektra!$K:$K)</f>
        <v>2954617</v>
      </c>
      <c r="C8" s="30">
        <f>SUMIF(Elektra!$B:$B,"Gemeente Barendrecht*",Elektra!$L:$L)</f>
        <v>3141374</v>
      </c>
      <c r="D8" s="30">
        <f>B8+C8</f>
        <v>6095991</v>
      </c>
      <c r="E8" s="31">
        <f>SUMIF(Elektra!$B:$B,"Gemeente Barendrecht*",Elektra!$N:$N)</f>
        <v>8500</v>
      </c>
      <c r="F8" s="31">
        <f>SUMIF(Elektra!$B:$B,"Gemeente Barendrecht*",Elektra!$O:$NO)</f>
        <v>15973</v>
      </c>
      <c r="G8" s="31">
        <f>E8+F8</f>
        <v>24473</v>
      </c>
      <c r="H8" s="32">
        <f>SUMIF(Gas!$B:$B,"Gemeente Barendrecht*",Gas!J:J)</f>
        <v>477743</v>
      </c>
    </row>
    <row r="9" spans="1:8" x14ac:dyDescent="0.35">
      <c r="A9" s="29" t="s">
        <v>1249</v>
      </c>
      <c r="B9" s="30">
        <f>SUMIF(Elektra!$B:$B,"Gemeente Ridderkerk*",Elektra!$K:$K)</f>
        <v>1887804</v>
      </c>
      <c r="C9" s="30">
        <f>SUMIF(Elektra!$B:$B,"Gemeente Ridderkerk*",Elektra!$L:$L)</f>
        <v>2298276</v>
      </c>
      <c r="D9" s="30">
        <f>B9+C9</f>
        <v>4186080</v>
      </c>
      <c r="E9" s="31">
        <f>SUMIF(Elektra!$B:$B,"Gemeente Ridderkerk*",Elektra!$N:$N)</f>
        <v>1035</v>
      </c>
      <c r="F9" s="31">
        <f>SUMIF(Elektra!$B:$B,"Gemeente Ridderkerk*",Elektra!$O:$O)</f>
        <v>611</v>
      </c>
      <c r="G9" s="31">
        <f>E9+F9</f>
        <v>1646</v>
      </c>
      <c r="H9" s="32">
        <f>SUMIF(Gas!$B:$B,"Gemeente Ridderkerk*",Gas!J:J)</f>
        <v>116201</v>
      </c>
    </row>
    <row r="10" spans="1:8" x14ac:dyDescent="0.35">
      <c r="A10" s="11"/>
      <c r="B10" s="16"/>
      <c r="C10" s="16"/>
      <c r="D10" s="33">
        <f>SUM(D7:D9)</f>
        <v>12135068</v>
      </c>
      <c r="E10" s="16"/>
      <c r="F10" s="16"/>
      <c r="G10" s="34">
        <f>SUM(G7:G9)</f>
        <v>266347</v>
      </c>
      <c r="H10" s="35">
        <f>SUM(H7:H9)</f>
        <v>752756</v>
      </c>
    </row>
  </sheetData>
  <sheetProtection algorithmName="SHA-512" hashValue="zvnBhL1XCRTohR1SuZ2kExl6Zr5pPXOFTnuiSIFUEcpafHEypSn0XWboTb+Uwoy7S1UoUnQhDxyaRBMUR5myVw==" saltValue="R2qRqJ+WNSuJAvKTO3NHDA==" spinCount="100000" sheet="1" objects="1" scenarios="1"/>
  <autoFilter ref="A6:H9">
    <sortState ref="A6:F8">
      <sortCondition ref="A1:A4"/>
    </sortState>
  </autoFilter>
  <mergeCells count="2">
    <mergeCell ref="B1:D1"/>
    <mergeCell ref="B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8"/>
  <sheetViews>
    <sheetView workbookViewId="0">
      <selection activeCell="F10" sqref="F10"/>
    </sheetView>
  </sheetViews>
  <sheetFormatPr defaultRowHeight="14.5" x14ac:dyDescent="0.35"/>
  <cols>
    <col min="1" max="1" width="4.08984375" customWidth="1"/>
    <col min="2" max="2" width="38.54296875" customWidth="1"/>
    <col min="3" max="3" width="15.26953125" customWidth="1"/>
    <col min="9" max="9" width="29.6328125" customWidth="1"/>
  </cols>
  <sheetData>
    <row r="1" spans="1:9" ht="14.5" customHeight="1" thickBot="1" x14ac:dyDescent="0.4">
      <c r="A1" s="86" t="s">
        <v>1296</v>
      </c>
      <c r="B1" s="87"/>
      <c r="C1" s="88" t="s">
        <v>1297</v>
      </c>
      <c r="D1" s="88"/>
      <c r="E1" s="88"/>
      <c r="F1" s="88"/>
      <c r="G1" s="38"/>
      <c r="H1" s="38"/>
      <c r="I1" s="39"/>
    </row>
    <row r="2" spans="1:9" ht="43.5" customHeight="1" thickBot="1" x14ac:dyDescent="0.4">
      <c r="A2" s="84" t="s">
        <v>1289</v>
      </c>
      <c r="B2" s="85"/>
      <c r="C2" s="79" t="s">
        <v>1290</v>
      </c>
      <c r="D2" s="82"/>
      <c r="E2" s="82"/>
      <c r="F2" s="82"/>
      <c r="G2" s="82"/>
      <c r="H2" s="82"/>
      <c r="I2" s="83"/>
    </row>
    <row r="4" spans="1:9" x14ac:dyDescent="0.35">
      <c r="A4" s="3" t="s">
        <v>1322</v>
      </c>
      <c r="B4" s="3" t="s">
        <v>1291</v>
      </c>
      <c r="C4" s="4" t="s">
        <v>1292</v>
      </c>
    </row>
    <row r="5" spans="1:9" x14ac:dyDescent="0.35">
      <c r="A5" s="8">
        <v>1</v>
      </c>
      <c r="B5" s="9" t="s">
        <v>1275</v>
      </c>
      <c r="C5" s="10">
        <v>29051.25</v>
      </c>
    </row>
    <row r="6" spans="1:9" x14ac:dyDescent="0.35">
      <c r="A6" s="8">
        <v>2</v>
      </c>
      <c r="B6" s="9" t="s">
        <v>1276</v>
      </c>
      <c r="C6" s="10">
        <v>16390</v>
      </c>
    </row>
    <row r="7" spans="1:9" x14ac:dyDescent="0.35">
      <c r="A7" s="8">
        <v>3</v>
      </c>
      <c r="B7" s="9" t="s">
        <v>1277</v>
      </c>
      <c r="C7" s="10">
        <v>30456</v>
      </c>
    </row>
    <row r="8" spans="1:9" x14ac:dyDescent="0.35">
      <c r="A8" s="8">
        <v>4</v>
      </c>
      <c r="B8" s="9" t="s">
        <v>1278</v>
      </c>
      <c r="C8" s="10">
        <v>50534</v>
      </c>
    </row>
    <row r="9" spans="1:9" x14ac:dyDescent="0.35">
      <c r="A9" s="8">
        <v>5</v>
      </c>
      <c r="B9" s="9" t="s">
        <v>1279</v>
      </c>
      <c r="C9" s="10">
        <v>32795</v>
      </c>
    </row>
    <row r="10" spans="1:9" x14ac:dyDescent="0.35">
      <c r="A10" s="8">
        <v>6</v>
      </c>
      <c r="B10" s="9" t="s">
        <v>1280</v>
      </c>
      <c r="C10" s="10">
        <v>23327.5</v>
      </c>
    </row>
    <row r="11" spans="1:9" x14ac:dyDescent="0.35">
      <c r="A11" s="8">
        <v>7</v>
      </c>
      <c r="B11" s="9" t="s">
        <v>1281</v>
      </c>
      <c r="C11" s="10">
        <v>33660</v>
      </c>
    </row>
    <row r="12" spans="1:9" x14ac:dyDescent="0.35">
      <c r="A12" s="8">
        <v>8</v>
      </c>
      <c r="B12" s="9" t="s">
        <v>1282</v>
      </c>
      <c r="C12" s="10">
        <v>28706</v>
      </c>
    </row>
    <row r="13" spans="1:9" x14ac:dyDescent="0.35">
      <c r="A13" s="8">
        <v>9</v>
      </c>
      <c r="B13" s="9" t="s">
        <v>1283</v>
      </c>
      <c r="C13" s="10">
        <v>69367</v>
      </c>
    </row>
    <row r="14" spans="1:9" x14ac:dyDescent="0.35">
      <c r="A14" s="8">
        <v>10</v>
      </c>
      <c r="B14" s="9" t="s">
        <v>1284</v>
      </c>
      <c r="C14" s="10">
        <v>138947</v>
      </c>
    </row>
    <row r="15" spans="1:9" x14ac:dyDescent="0.35">
      <c r="A15" s="8">
        <v>11</v>
      </c>
      <c r="B15" s="9" t="s">
        <v>1285</v>
      </c>
      <c r="C15" s="10">
        <v>24071.8</v>
      </c>
    </row>
    <row r="16" spans="1:9" x14ac:dyDescent="0.35">
      <c r="A16" s="8">
        <v>12</v>
      </c>
      <c r="B16" s="9" t="s">
        <v>1286</v>
      </c>
      <c r="C16" s="10">
        <v>51587.600000000006</v>
      </c>
    </row>
    <row r="17" spans="1:3" x14ac:dyDescent="0.35">
      <c r="A17" s="8">
        <v>13</v>
      </c>
      <c r="B17" s="9" t="s">
        <v>1287</v>
      </c>
      <c r="C17" s="10">
        <v>6287</v>
      </c>
    </row>
    <row r="18" spans="1:3" x14ac:dyDescent="0.35">
      <c r="A18" s="7"/>
      <c r="B18" s="5" t="s">
        <v>1257</v>
      </c>
      <c r="C18" s="6">
        <f>SUM(C5:C17)</f>
        <v>535180.15</v>
      </c>
    </row>
  </sheetData>
  <sheetProtection algorithmName="SHA-512" hashValue="31aox92FAMlgTXqqz5MTGbr2OjOe9EAiUMj5bGe3RymhptaMIB74iPJMr2ggI0xim/aVAa3IoYwfLsTfk4x6Sw==" saltValue="CR5/jKZYIRaGnpkW16MWQw==" spinCount="100000" sheet="1" objects="1" scenarios="1"/>
  <mergeCells count="4">
    <mergeCell ref="C2:I2"/>
    <mergeCell ref="A2:B2"/>
    <mergeCell ref="A1:B1"/>
    <mergeCell ref="C1:F1"/>
  </mergeCells>
  <pageMargins left="0.7" right="0.7" top="0.75" bottom="0.75" header="0.3" footer="0.3"/>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5"/>
  <sheetViews>
    <sheetView workbookViewId="0">
      <pane ySplit="4" topLeftCell="A462" activePane="bottomLeft" state="frozen"/>
      <selection pane="bottomLeft" activeCell="I483" sqref="I483"/>
    </sheetView>
  </sheetViews>
  <sheetFormatPr defaultRowHeight="13" x14ac:dyDescent="0.3"/>
  <cols>
    <col min="1" max="1" width="13.54296875" style="11" bestFit="1" customWidth="1"/>
    <col min="2" max="2" width="36.90625" style="11" customWidth="1"/>
    <col min="3" max="3" width="14.453125" style="11" bestFit="1" customWidth="1"/>
    <col min="4" max="4" width="16.54296875" style="11" customWidth="1"/>
    <col min="5" max="5" width="9.26953125" style="11" customWidth="1"/>
    <col min="6" max="6" width="11.54296875" style="11" bestFit="1" customWidth="1"/>
    <col min="7" max="7" width="10.08984375" style="11" bestFit="1" customWidth="1"/>
    <col min="8" max="8" width="13.26953125" style="11" bestFit="1" customWidth="1"/>
    <col min="9" max="9" width="19" style="12" bestFit="1" customWidth="1"/>
    <col min="10" max="10" width="13" style="11" bestFit="1" customWidth="1"/>
    <col min="11" max="11" width="16.6328125" style="11" bestFit="1" customWidth="1"/>
    <col min="12" max="12" width="13.26953125" style="11" bestFit="1" customWidth="1"/>
    <col min="13" max="13" width="13.08984375" style="11" bestFit="1" customWidth="1"/>
    <col min="14" max="14" width="20.36328125" style="11" bestFit="1" customWidth="1"/>
    <col min="15" max="15" width="16.26953125" style="11" bestFit="1" customWidth="1"/>
    <col min="16" max="16" width="16.81640625" style="11" bestFit="1" customWidth="1"/>
    <col min="17" max="16384" width="8.7265625" style="11"/>
  </cols>
  <sheetData>
    <row r="1" spans="1:16" ht="14.5" customHeight="1" thickBot="1" x14ac:dyDescent="0.4">
      <c r="A1" s="43" t="s">
        <v>1296</v>
      </c>
      <c r="B1" s="40" t="s">
        <v>1297</v>
      </c>
      <c r="C1" s="50"/>
      <c r="D1" s="39"/>
      <c r="E1" s="2"/>
      <c r="F1"/>
    </row>
    <row r="2" spans="1:16" ht="14.5" customHeight="1" thickBot="1" x14ac:dyDescent="0.4">
      <c r="A2" s="41" t="s">
        <v>1289</v>
      </c>
      <c r="B2" s="89" t="s">
        <v>1294</v>
      </c>
      <c r="C2" s="90"/>
      <c r="D2" s="91"/>
      <c r="E2" s="36"/>
      <c r="F2" s="37"/>
    </row>
    <row r="4" spans="1:16" x14ac:dyDescent="0.3">
      <c r="A4" s="11" t="s">
        <v>0</v>
      </c>
      <c r="B4" s="11" t="s">
        <v>1</v>
      </c>
      <c r="C4" s="11" t="s">
        <v>2</v>
      </c>
      <c r="D4" s="11" t="s">
        <v>3</v>
      </c>
      <c r="E4" s="11" t="s">
        <v>1293</v>
      </c>
      <c r="F4" s="11" t="s">
        <v>4</v>
      </c>
      <c r="G4" s="11" t="s">
        <v>5</v>
      </c>
      <c r="H4" s="11" t="s">
        <v>6</v>
      </c>
      <c r="I4" s="12" t="s">
        <v>7</v>
      </c>
      <c r="J4" s="11" t="s">
        <v>8</v>
      </c>
      <c r="K4" s="11" t="s">
        <v>9</v>
      </c>
      <c r="L4" s="11" t="s">
        <v>10</v>
      </c>
      <c r="M4" s="11" t="s">
        <v>1260</v>
      </c>
      <c r="N4" s="11" t="s">
        <v>11</v>
      </c>
      <c r="O4" s="11" t="s">
        <v>12</v>
      </c>
      <c r="P4" s="11" t="s">
        <v>1261</v>
      </c>
    </row>
    <row r="5" spans="1:16" x14ac:dyDescent="0.3">
      <c r="A5" s="11">
        <v>620389</v>
      </c>
      <c r="B5" s="11" t="s">
        <v>1316</v>
      </c>
      <c r="C5" s="11" t="s">
        <v>20</v>
      </c>
      <c r="D5" s="11" t="s">
        <v>417</v>
      </c>
      <c r="E5" s="11">
        <v>4</v>
      </c>
      <c r="G5" s="11" t="s">
        <v>1016</v>
      </c>
      <c r="H5" s="11" t="s">
        <v>23</v>
      </c>
      <c r="I5" s="12" t="s">
        <v>1017</v>
      </c>
      <c r="J5" s="11">
        <v>2019</v>
      </c>
      <c r="K5" s="11">
        <v>25</v>
      </c>
      <c r="L5" s="11">
        <v>29</v>
      </c>
      <c r="M5" s="11">
        <f>Table1[[#This Row],[Verbruik normaal]]+Table1[[#This Row],[Verbruik laag]]</f>
        <v>54</v>
      </c>
      <c r="N5" s="11">
        <v>0</v>
      </c>
      <c r="O5" s="11">
        <v>0</v>
      </c>
      <c r="P5" s="11">
        <f>Table1[[#This Row],[Teruglevering normaal]]+Table1[[#This Row],[Teruglevering dal]]</f>
        <v>0</v>
      </c>
    </row>
    <row r="6" spans="1:16" x14ac:dyDescent="0.3">
      <c r="A6" s="11">
        <v>1180708</v>
      </c>
      <c r="B6" s="11" t="s">
        <v>281</v>
      </c>
      <c r="C6" s="11" t="s">
        <v>282</v>
      </c>
      <c r="D6" s="11" t="s">
        <v>417</v>
      </c>
      <c r="E6" s="11">
        <v>179</v>
      </c>
      <c r="G6" s="11" t="s">
        <v>511</v>
      </c>
      <c r="H6" s="11" t="s">
        <v>39</v>
      </c>
      <c r="I6" s="12" t="s">
        <v>512</v>
      </c>
      <c r="J6" s="11">
        <v>2019</v>
      </c>
      <c r="K6" s="11">
        <v>1953</v>
      </c>
      <c r="L6" s="11">
        <v>1410</v>
      </c>
      <c r="M6" s="11">
        <f>Table1[[#This Row],[Verbruik normaal]]+Table1[[#This Row],[Verbruik laag]]</f>
        <v>3363</v>
      </c>
      <c r="N6" s="11">
        <v>0</v>
      </c>
      <c r="O6" s="11">
        <v>0</v>
      </c>
      <c r="P6" s="11">
        <f>Table1[[#This Row],[Teruglevering normaal]]+Table1[[#This Row],[Teruglevering dal]]</f>
        <v>0</v>
      </c>
    </row>
    <row r="7" spans="1:16" x14ac:dyDescent="0.3">
      <c r="A7" s="11">
        <v>620389</v>
      </c>
      <c r="B7" s="11" t="s">
        <v>1309</v>
      </c>
      <c r="C7" s="11" t="s">
        <v>20</v>
      </c>
      <c r="D7" s="11" t="s">
        <v>417</v>
      </c>
      <c r="E7" s="11">
        <v>61</v>
      </c>
      <c r="F7" s="11" t="s">
        <v>183</v>
      </c>
      <c r="G7" s="11" t="s">
        <v>418</v>
      </c>
      <c r="H7" s="11" t="s">
        <v>39</v>
      </c>
      <c r="I7" s="12" t="s">
        <v>419</v>
      </c>
      <c r="J7" s="11">
        <v>2019</v>
      </c>
      <c r="K7" s="11">
        <v>89</v>
      </c>
      <c r="L7" s="11">
        <v>0</v>
      </c>
      <c r="M7" s="11">
        <f>Table1[[#This Row],[Verbruik normaal]]+Table1[[#This Row],[Verbruik laag]]</f>
        <v>89</v>
      </c>
      <c r="N7" s="11">
        <v>0</v>
      </c>
      <c r="O7" s="11">
        <v>0</v>
      </c>
      <c r="P7" s="11">
        <f>Table1[[#This Row],[Teruglevering normaal]]+Table1[[#This Row],[Teruglevering dal]]</f>
        <v>0</v>
      </c>
    </row>
    <row r="8" spans="1:16" x14ac:dyDescent="0.3">
      <c r="A8" s="11">
        <v>1180708</v>
      </c>
      <c r="B8" s="11" t="s">
        <v>281</v>
      </c>
      <c r="C8" s="11" t="s">
        <v>282</v>
      </c>
      <c r="D8" s="11" t="s">
        <v>417</v>
      </c>
      <c r="E8" s="11">
        <v>92</v>
      </c>
      <c r="F8" s="11" t="s">
        <v>1004</v>
      </c>
      <c r="G8" s="11" t="s">
        <v>1005</v>
      </c>
      <c r="H8" s="11" t="s">
        <v>39</v>
      </c>
      <c r="I8" s="12" t="s">
        <v>1006</v>
      </c>
      <c r="J8" s="11">
        <v>2019</v>
      </c>
      <c r="K8" s="11">
        <v>9616</v>
      </c>
      <c r="L8" s="11">
        <v>9878</v>
      </c>
      <c r="M8" s="11">
        <f>Table1[[#This Row],[Verbruik normaal]]+Table1[[#This Row],[Verbruik laag]]</f>
        <v>19494</v>
      </c>
      <c r="N8" s="11">
        <v>0</v>
      </c>
      <c r="O8" s="11">
        <v>0</v>
      </c>
      <c r="P8" s="11">
        <f>Table1[[#This Row],[Teruglevering normaal]]+Table1[[#This Row],[Teruglevering dal]]</f>
        <v>0</v>
      </c>
    </row>
    <row r="9" spans="1:16" x14ac:dyDescent="0.3">
      <c r="A9" s="11">
        <v>1180708</v>
      </c>
      <c r="B9" s="11" t="s">
        <v>281</v>
      </c>
      <c r="C9" s="11" t="s">
        <v>282</v>
      </c>
      <c r="D9" s="11" t="s">
        <v>417</v>
      </c>
      <c r="E9" s="11">
        <v>143</v>
      </c>
      <c r="F9" s="11" t="s">
        <v>111</v>
      </c>
      <c r="G9" s="11" t="s">
        <v>511</v>
      </c>
      <c r="H9" s="11" t="s">
        <v>39</v>
      </c>
      <c r="I9" s="12" t="s">
        <v>533</v>
      </c>
      <c r="J9" s="11">
        <v>2019</v>
      </c>
      <c r="K9" s="11">
        <v>-891</v>
      </c>
      <c r="L9" s="11">
        <v>2129</v>
      </c>
      <c r="M9" s="11">
        <f>Table1[[#This Row],[Verbruik normaal]]+Table1[[#This Row],[Verbruik laag]]</f>
        <v>1238</v>
      </c>
      <c r="N9" s="11">
        <v>0</v>
      </c>
      <c r="O9" s="11">
        <v>0</v>
      </c>
      <c r="P9" s="11">
        <f>Table1[[#This Row],[Teruglevering normaal]]+Table1[[#This Row],[Teruglevering dal]]</f>
        <v>0</v>
      </c>
    </row>
    <row r="10" spans="1:16" x14ac:dyDescent="0.3">
      <c r="A10" s="11">
        <v>620389</v>
      </c>
      <c r="B10" s="11" t="s">
        <v>1316</v>
      </c>
      <c r="C10" s="11" t="s">
        <v>20</v>
      </c>
      <c r="D10" s="11" t="s">
        <v>417</v>
      </c>
      <c r="E10" s="11">
        <v>57</v>
      </c>
      <c r="G10" s="11" t="s">
        <v>418</v>
      </c>
      <c r="H10" s="11" t="s">
        <v>23</v>
      </c>
      <c r="I10" s="12" t="s">
        <v>529</v>
      </c>
      <c r="J10" s="11">
        <v>2019</v>
      </c>
      <c r="K10" s="11">
        <v>1413</v>
      </c>
      <c r="L10" s="11">
        <v>1291</v>
      </c>
      <c r="M10" s="11">
        <f>Table1[[#This Row],[Verbruik normaal]]+Table1[[#This Row],[Verbruik laag]]</f>
        <v>2704</v>
      </c>
      <c r="N10" s="11">
        <v>0</v>
      </c>
      <c r="O10" s="11">
        <v>0</v>
      </c>
      <c r="P10" s="11">
        <f>Table1[[#This Row],[Teruglevering normaal]]+Table1[[#This Row],[Teruglevering dal]]</f>
        <v>0</v>
      </c>
    </row>
    <row r="11" spans="1:16" x14ac:dyDescent="0.3">
      <c r="A11" s="11">
        <v>620389</v>
      </c>
      <c r="B11" s="11" t="s">
        <v>19</v>
      </c>
      <c r="C11" s="11" t="s">
        <v>20</v>
      </c>
      <c r="D11" s="11" t="s">
        <v>536</v>
      </c>
      <c r="E11" s="11">
        <v>219</v>
      </c>
      <c r="G11" s="11" t="s">
        <v>1031</v>
      </c>
      <c r="H11" s="11" t="s">
        <v>23</v>
      </c>
      <c r="I11" s="12" t="s">
        <v>1032</v>
      </c>
      <c r="J11" s="11">
        <v>2019</v>
      </c>
      <c r="K11" s="11">
        <v>36839</v>
      </c>
      <c r="L11" s="11">
        <v>37814</v>
      </c>
      <c r="M11" s="11">
        <f>Table1[[#This Row],[Verbruik normaal]]+Table1[[#This Row],[Verbruik laag]]</f>
        <v>74653</v>
      </c>
      <c r="N11" s="11">
        <v>0</v>
      </c>
      <c r="O11" s="11">
        <v>0</v>
      </c>
      <c r="P11" s="11">
        <f>Table1[[#This Row],[Teruglevering normaal]]+Table1[[#This Row],[Teruglevering dal]]</f>
        <v>0</v>
      </c>
    </row>
    <row r="12" spans="1:16" x14ac:dyDescent="0.3">
      <c r="A12" s="11">
        <v>1180708</v>
      </c>
      <c r="B12" s="11" t="s">
        <v>281</v>
      </c>
      <c r="C12" s="11" t="s">
        <v>282</v>
      </c>
      <c r="D12" s="11" t="s">
        <v>536</v>
      </c>
      <c r="E12" s="11">
        <v>353</v>
      </c>
      <c r="G12" s="11" t="s">
        <v>1007</v>
      </c>
      <c r="H12" s="11" t="s">
        <v>39</v>
      </c>
      <c r="I12" s="12" t="s">
        <v>1008</v>
      </c>
      <c r="J12" s="11">
        <v>2019</v>
      </c>
      <c r="K12" s="11">
        <v>1836</v>
      </c>
      <c r="L12" s="11">
        <v>1715</v>
      </c>
      <c r="M12" s="11">
        <f>Table1[[#This Row],[Verbruik normaal]]+Table1[[#This Row],[Verbruik laag]]</f>
        <v>3551</v>
      </c>
      <c r="N12" s="11">
        <v>0</v>
      </c>
      <c r="O12" s="11">
        <v>0</v>
      </c>
      <c r="P12" s="11">
        <f>Table1[[#This Row],[Teruglevering normaal]]+Table1[[#This Row],[Teruglevering dal]]</f>
        <v>0</v>
      </c>
    </row>
    <row r="13" spans="1:16" x14ac:dyDescent="0.3">
      <c r="A13" s="11">
        <v>620389</v>
      </c>
      <c r="B13" s="11" t="s">
        <v>1316</v>
      </c>
      <c r="C13" s="11" t="s">
        <v>20</v>
      </c>
      <c r="D13" s="11" t="s">
        <v>536</v>
      </c>
      <c r="E13" s="11">
        <v>404</v>
      </c>
      <c r="G13" s="11" t="s">
        <v>537</v>
      </c>
      <c r="H13" s="11" t="s">
        <v>23</v>
      </c>
      <c r="I13" s="12" t="s">
        <v>538</v>
      </c>
      <c r="J13" s="11">
        <v>2019</v>
      </c>
      <c r="K13" s="11">
        <v>24377</v>
      </c>
      <c r="L13" s="11">
        <v>23297</v>
      </c>
      <c r="M13" s="11">
        <f>Table1[[#This Row],[Verbruik normaal]]+Table1[[#This Row],[Verbruik laag]]</f>
        <v>47674</v>
      </c>
      <c r="N13" s="11">
        <v>0</v>
      </c>
      <c r="O13" s="11">
        <v>0</v>
      </c>
      <c r="P13" s="11">
        <f>Table1[[#This Row],[Teruglevering normaal]]+Table1[[#This Row],[Teruglevering dal]]</f>
        <v>0</v>
      </c>
    </row>
    <row r="14" spans="1:16" x14ac:dyDescent="0.3">
      <c r="A14" s="11">
        <v>620389</v>
      </c>
      <c r="B14" s="11" t="s">
        <v>19</v>
      </c>
      <c r="C14" s="11" t="s">
        <v>20</v>
      </c>
      <c r="D14" s="11" t="s">
        <v>260</v>
      </c>
      <c r="E14" s="11">
        <v>565</v>
      </c>
      <c r="G14" s="11" t="s">
        <v>261</v>
      </c>
      <c r="H14" s="11" t="s">
        <v>23</v>
      </c>
      <c r="I14" s="12" t="s">
        <v>262</v>
      </c>
      <c r="J14" s="11">
        <v>2019</v>
      </c>
      <c r="K14" s="11">
        <v>93776</v>
      </c>
      <c r="L14" s="11">
        <v>88027</v>
      </c>
      <c r="M14" s="11">
        <f>Table1[[#This Row],[Verbruik normaal]]+Table1[[#This Row],[Verbruik laag]]</f>
        <v>181803</v>
      </c>
      <c r="N14" s="11">
        <v>0</v>
      </c>
      <c r="O14" s="11">
        <v>0</v>
      </c>
      <c r="P14" s="11">
        <f>Table1[[#This Row],[Teruglevering normaal]]+Table1[[#This Row],[Teruglevering dal]]</f>
        <v>0</v>
      </c>
    </row>
    <row r="15" spans="1:16" x14ac:dyDescent="0.3">
      <c r="A15" s="11">
        <v>620389</v>
      </c>
      <c r="B15" s="11" t="s">
        <v>1316</v>
      </c>
      <c r="C15" s="11" t="s">
        <v>20</v>
      </c>
      <c r="D15" s="11" t="s">
        <v>260</v>
      </c>
      <c r="E15" s="11">
        <v>416</v>
      </c>
      <c r="F15" s="11" t="s">
        <v>90</v>
      </c>
      <c r="G15" s="11" t="s">
        <v>367</v>
      </c>
      <c r="H15" s="11" t="s">
        <v>23</v>
      </c>
      <c r="I15" s="12" t="s">
        <v>480</v>
      </c>
      <c r="J15" s="11">
        <v>2019</v>
      </c>
      <c r="K15" s="11">
        <v>125</v>
      </c>
      <c r="L15" s="11">
        <v>126</v>
      </c>
      <c r="M15" s="11">
        <f>Table1[[#This Row],[Verbruik normaal]]+Table1[[#This Row],[Verbruik laag]]</f>
        <v>251</v>
      </c>
      <c r="N15" s="11">
        <v>0</v>
      </c>
      <c r="O15" s="11">
        <v>0</v>
      </c>
      <c r="P15" s="11">
        <f>Table1[[#This Row],[Teruglevering normaal]]+Table1[[#This Row],[Teruglevering dal]]</f>
        <v>0</v>
      </c>
    </row>
    <row r="16" spans="1:16" x14ac:dyDescent="0.3">
      <c r="A16" s="11">
        <v>620389</v>
      </c>
      <c r="B16" s="11" t="s">
        <v>1316</v>
      </c>
      <c r="C16" s="11" t="s">
        <v>20</v>
      </c>
      <c r="D16" s="11" t="s">
        <v>260</v>
      </c>
      <c r="E16" s="11">
        <v>458</v>
      </c>
      <c r="G16" s="11" t="s">
        <v>367</v>
      </c>
      <c r="H16" s="11" t="s">
        <v>23</v>
      </c>
      <c r="I16" s="12" t="s">
        <v>421</v>
      </c>
      <c r="J16" s="11">
        <v>2019</v>
      </c>
      <c r="K16" s="11">
        <v>6019</v>
      </c>
      <c r="L16" s="11">
        <v>5750</v>
      </c>
      <c r="M16" s="11">
        <f>Table1[[#This Row],[Verbruik normaal]]+Table1[[#This Row],[Verbruik laag]]</f>
        <v>11769</v>
      </c>
      <c r="N16" s="11">
        <v>0</v>
      </c>
      <c r="O16" s="11">
        <v>0</v>
      </c>
      <c r="P16" s="11">
        <f>Table1[[#This Row],[Teruglevering normaal]]+Table1[[#This Row],[Teruglevering dal]]</f>
        <v>0</v>
      </c>
    </row>
    <row r="17" spans="1:16" x14ac:dyDescent="0.3">
      <c r="A17" s="11">
        <v>620512</v>
      </c>
      <c r="B17" s="11" t="s">
        <v>1308</v>
      </c>
      <c r="C17" s="11" t="s">
        <v>169</v>
      </c>
      <c r="D17" s="11" t="s">
        <v>260</v>
      </c>
      <c r="E17" s="11">
        <v>448</v>
      </c>
      <c r="F17" s="11" t="s">
        <v>111</v>
      </c>
      <c r="G17" s="11" t="s">
        <v>367</v>
      </c>
      <c r="H17" s="11" t="s">
        <v>39</v>
      </c>
      <c r="I17" s="12" t="s">
        <v>368</v>
      </c>
      <c r="J17" s="11">
        <v>2019</v>
      </c>
      <c r="K17" s="11">
        <v>4742</v>
      </c>
      <c r="L17" s="11">
        <v>13534</v>
      </c>
      <c r="M17" s="11">
        <f>Table1[[#This Row],[Verbruik normaal]]+Table1[[#This Row],[Verbruik laag]]</f>
        <v>18276</v>
      </c>
      <c r="N17" s="11">
        <v>0</v>
      </c>
      <c r="O17" s="11">
        <v>0</v>
      </c>
      <c r="P17" s="11">
        <f>Table1[[#This Row],[Teruglevering normaal]]+Table1[[#This Row],[Teruglevering dal]]</f>
        <v>0</v>
      </c>
    </row>
    <row r="18" spans="1:16" x14ac:dyDescent="0.3">
      <c r="A18" s="11">
        <v>620500</v>
      </c>
      <c r="B18" s="11" t="s">
        <v>1298</v>
      </c>
      <c r="D18" s="11" t="s">
        <v>260</v>
      </c>
      <c r="E18" s="11">
        <v>460</v>
      </c>
      <c r="G18" s="11" t="s">
        <v>367</v>
      </c>
      <c r="H18" s="11" t="s">
        <v>39</v>
      </c>
      <c r="I18" s="12" t="s">
        <v>594</v>
      </c>
      <c r="J18" s="11">
        <v>2019</v>
      </c>
      <c r="K18" s="11">
        <v>5167</v>
      </c>
      <c r="L18" s="11">
        <v>3080</v>
      </c>
      <c r="M18" s="11">
        <f>Table1[[#This Row],[Verbruik normaal]]+Table1[[#This Row],[Verbruik laag]]</f>
        <v>8247</v>
      </c>
      <c r="N18" s="11">
        <v>0</v>
      </c>
      <c r="O18" s="11">
        <v>0</v>
      </c>
      <c r="P18" s="11">
        <f>Table1[[#This Row],[Teruglevering normaal]]+Table1[[#This Row],[Teruglevering dal]]</f>
        <v>0</v>
      </c>
    </row>
    <row r="19" spans="1:16" x14ac:dyDescent="0.3">
      <c r="A19" s="11">
        <v>620593</v>
      </c>
      <c r="B19" s="11" t="s">
        <v>1315</v>
      </c>
      <c r="C19" s="11" t="s">
        <v>31</v>
      </c>
      <c r="D19" s="11" t="s">
        <v>628</v>
      </c>
      <c r="E19" s="11">
        <v>1</v>
      </c>
      <c r="F19" s="11" t="s">
        <v>199</v>
      </c>
      <c r="G19" s="11" t="s">
        <v>629</v>
      </c>
      <c r="H19" s="11" t="s">
        <v>143</v>
      </c>
      <c r="I19" s="12" t="s">
        <v>630</v>
      </c>
      <c r="J19" s="11">
        <v>2019</v>
      </c>
      <c r="K19" s="11">
        <v>244</v>
      </c>
      <c r="L19" s="11">
        <v>238</v>
      </c>
      <c r="M19" s="11">
        <f>Table1[[#This Row],[Verbruik normaal]]+Table1[[#This Row],[Verbruik laag]]</f>
        <v>482</v>
      </c>
      <c r="N19" s="11">
        <v>0</v>
      </c>
      <c r="O19" s="11">
        <v>0</v>
      </c>
      <c r="P19" s="11">
        <f>Table1[[#This Row],[Teruglevering normaal]]+Table1[[#This Row],[Teruglevering dal]]</f>
        <v>0</v>
      </c>
    </row>
    <row r="20" spans="1:16" x14ac:dyDescent="0.3">
      <c r="A20" s="11">
        <v>620593</v>
      </c>
      <c r="B20" s="11" t="s">
        <v>1306</v>
      </c>
      <c r="C20" s="11" t="s">
        <v>31</v>
      </c>
      <c r="D20" s="11" t="s">
        <v>628</v>
      </c>
      <c r="E20" s="11">
        <v>15</v>
      </c>
      <c r="G20" s="11" t="s">
        <v>629</v>
      </c>
      <c r="H20" s="11" t="s">
        <v>43</v>
      </c>
      <c r="I20" s="12" t="s">
        <v>691</v>
      </c>
      <c r="J20" s="11">
        <v>2019</v>
      </c>
      <c r="K20" s="11">
        <v>560</v>
      </c>
      <c r="L20" s="11">
        <v>612</v>
      </c>
      <c r="M20" s="11">
        <f>Table1[[#This Row],[Verbruik normaal]]+Table1[[#This Row],[Verbruik laag]]</f>
        <v>1172</v>
      </c>
      <c r="N20" s="11">
        <v>0</v>
      </c>
      <c r="O20" s="11">
        <v>0</v>
      </c>
      <c r="P20" s="11">
        <f>Table1[[#This Row],[Teruglevering normaal]]+Table1[[#This Row],[Teruglevering dal]]</f>
        <v>0</v>
      </c>
    </row>
    <row r="21" spans="1:16" x14ac:dyDescent="0.3">
      <c r="A21" s="11">
        <v>620593</v>
      </c>
      <c r="B21" s="11" t="s">
        <v>1306</v>
      </c>
      <c r="C21" s="11" t="s">
        <v>31</v>
      </c>
      <c r="D21" s="11" t="s">
        <v>628</v>
      </c>
      <c r="E21" s="11">
        <v>25</v>
      </c>
      <c r="G21" s="11" t="s">
        <v>629</v>
      </c>
      <c r="H21" s="11" t="s">
        <v>43</v>
      </c>
      <c r="I21" s="12" t="s">
        <v>1040</v>
      </c>
      <c r="J21" s="11">
        <v>2019</v>
      </c>
      <c r="K21" s="11">
        <v>868</v>
      </c>
      <c r="L21" s="11">
        <v>913</v>
      </c>
      <c r="M21" s="11">
        <f>Table1[[#This Row],[Verbruik normaal]]+Table1[[#This Row],[Verbruik laag]]</f>
        <v>1781</v>
      </c>
      <c r="N21" s="11">
        <v>0</v>
      </c>
      <c r="O21" s="11">
        <v>0</v>
      </c>
      <c r="P21" s="11">
        <f>Table1[[#This Row],[Teruglevering normaal]]+Table1[[#This Row],[Teruglevering dal]]</f>
        <v>0</v>
      </c>
    </row>
    <row r="22" spans="1:16" x14ac:dyDescent="0.3">
      <c r="A22" s="11">
        <v>620389</v>
      </c>
      <c r="B22" s="11" t="s">
        <v>1316</v>
      </c>
      <c r="C22" s="11" t="s">
        <v>20</v>
      </c>
      <c r="D22" s="11" t="s">
        <v>36</v>
      </c>
      <c r="E22" s="11">
        <v>1</v>
      </c>
      <c r="F22" s="11" t="s">
        <v>37</v>
      </c>
      <c r="G22" s="11" t="s">
        <v>38</v>
      </c>
      <c r="H22" s="11" t="s">
        <v>39</v>
      </c>
      <c r="I22" s="12" t="s">
        <v>40</v>
      </c>
      <c r="J22" s="11">
        <v>2019</v>
      </c>
      <c r="K22" s="11">
        <v>207</v>
      </c>
      <c r="L22" s="11">
        <v>182</v>
      </c>
      <c r="M22" s="11">
        <f>Table1[[#This Row],[Verbruik normaal]]+Table1[[#This Row],[Verbruik laag]]</f>
        <v>389</v>
      </c>
      <c r="N22" s="11">
        <v>0</v>
      </c>
      <c r="O22" s="11">
        <v>0</v>
      </c>
      <c r="P22" s="11">
        <f>Table1[[#This Row],[Teruglevering normaal]]+Table1[[#This Row],[Teruglevering dal]]</f>
        <v>0</v>
      </c>
    </row>
    <row r="23" spans="1:16" x14ac:dyDescent="0.3">
      <c r="A23" s="11">
        <v>620389</v>
      </c>
      <c r="B23" s="11" t="s">
        <v>1316</v>
      </c>
      <c r="C23" s="11" t="s">
        <v>20</v>
      </c>
      <c r="D23" s="11" t="s">
        <v>36</v>
      </c>
      <c r="E23" s="11">
        <v>84</v>
      </c>
      <c r="G23" s="11" t="s">
        <v>237</v>
      </c>
      <c r="H23" s="11" t="s">
        <v>39</v>
      </c>
      <c r="I23" s="12" t="s">
        <v>592</v>
      </c>
      <c r="J23" s="11">
        <v>2019</v>
      </c>
      <c r="K23" s="11">
        <v>59</v>
      </c>
      <c r="L23" s="11">
        <v>63</v>
      </c>
      <c r="M23" s="11">
        <f>Table1[[#This Row],[Verbruik normaal]]+Table1[[#This Row],[Verbruik laag]]</f>
        <v>122</v>
      </c>
      <c r="N23" s="11">
        <v>0</v>
      </c>
      <c r="O23" s="11">
        <v>0</v>
      </c>
      <c r="P23" s="11">
        <f>Table1[[#This Row],[Teruglevering normaal]]+Table1[[#This Row],[Teruglevering dal]]</f>
        <v>0</v>
      </c>
    </row>
    <row r="24" spans="1:16" x14ac:dyDescent="0.3">
      <c r="A24" s="11">
        <v>620389</v>
      </c>
      <c r="B24" s="11" t="s">
        <v>1316</v>
      </c>
      <c r="C24" s="11" t="s">
        <v>20</v>
      </c>
      <c r="D24" s="11" t="s">
        <v>36</v>
      </c>
      <c r="E24" s="11">
        <v>9</v>
      </c>
      <c r="F24" s="11" t="s">
        <v>111</v>
      </c>
      <c r="G24" s="11" t="s">
        <v>38</v>
      </c>
      <c r="H24" s="11" t="s">
        <v>23</v>
      </c>
      <c r="I24" s="12" t="s">
        <v>443</v>
      </c>
      <c r="J24" s="11">
        <v>2019</v>
      </c>
      <c r="K24" s="11">
        <v>587</v>
      </c>
      <c r="L24" s="11">
        <v>696</v>
      </c>
      <c r="M24" s="11">
        <f>Table1[[#This Row],[Verbruik normaal]]+Table1[[#This Row],[Verbruik laag]]</f>
        <v>1283</v>
      </c>
      <c r="N24" s="11">
        <v>0</v>
      </c>
      <c r="O24" s="11">
        <v>0</v>
      </c>
      <c r="P24" s="11">
        <f>Table1[[#This Row],[Teruglevering normaal]]+Table1[[#This Row],[Teruglevering dal]]</f>
        <v>0</v>
      </c>
    </row>
    <row r="25" spans="1:16" x14ac:dyDescent="0.3">
      <c r="A25" s="11">
        <v>620389</v>
      </c>
      <c r="B25" s="11" t="s">
        <v>1316</v>
      </c>
      <c r="C25" s="11" t="s">
        <v>20</v>
      </c>
      <c r="D25" s="11" t="s">
        <v>36</v>
      </c>
      <c r="E25" s="11">
        <v>61</v>
      </c>
      <c r="F25" s="11" t="s">
        <v>1021</v>
      </c>
      <c r="G25" s="11" t="s">
        <v>575</v>
      </c>
      <c r="H25" s="11" t="s">
        <v>23</v>
      </c>
      <c r="I25" s="12" t="s">
        <v>1188</v>
      </c>
      <c r="J25" s="11">
        <v>2019</v>
      </c>
      <c r="K25" s="11">
        <v>1805</v>
      </c>
      <c r="L25" s="11">
        <v>1529</v>
      </c>
      <c r="M25" s="11">
        <f>Table1[[#This Row],[Verbruik normaal]]+Table1[[#This Row],[Verbruik laag]]</f>
        <v>3334</v>
      </c>
      <c r="N25" s="11">
        <v>0</v>
      </c>
      <c r="O25" s="11">
        <v>0</v>
      </c>
      <c r="P25" s="11">
        <f>Table1[[#This Row],[Teruglevering normaal]]+Table1[[#This Row],[Teruglevering dal]]</f>
        <v>0</v>
      </c>
    </row>
    <row r="26" spans="1:16" x14ac:dyDescent="0.3">
      <c r="A26" s="11">
        <v>620389</v>
      </c>
      <c r="B26" s="11" t="s">
        <v>1316</v>
      </c>
      <c r="C26" s="11" t="s">
        <v>20</v>
      </c>
      <c r="D26" s="11" t="s">
        <v>36</v>
      </c>
      <c r="E26" s="11">
        <v>71</v>
      </c>
      <c r="F26" s="11" t="s">
        <v>111</v>
      </c>
      <c r="G26" s="11" t="s">
        <v>575</v>
      </c>
      <c r="H26" s="11" t="s">
        <v>23</v>
      </c>
      <c r="I26" s="12" t="s">
        <v>576</v>
      </c>
      <c r="J26" s="11">
        <v>2019</v>
      </c>
      <c r="K26" s="11">
        <v>44</v>
      </c>
      <c r="L26" s="11">
        <v>47</v>
      </c>
      <c r="M26" s="11">
        <f>Table1[[#This Row],[Verbruik normaal]]+Table1[[#This Row],[Verbruik laag]]</f>
        <v>91</v>
      </c>
      <c r="N26" s="11">
        <v>0</v>
      </c>
      <c r="O26" s="11">
        <v>0</v>
      </c>
      <c r="P26" s="11">
        <f>Table1[[#This Row],[Teruglevering normaal]]+Table1[[#This Row],[Teruglevering dal]]</f>
        <v>0</v>
      </c>
    </row>
    <row r="27" spans="1:16" x14ac:dyDescent="0.3">
      <c r="A27" s="11">
        <v>620389</v>
      </c>
      <c r="B27" s="11" t="s">
        <v>1316</v>
      </c>
      <c r="C27" s="11" t="s">
        <v>20</v>
      </c>
      <c r="D27" s="11" t="s">
        <v>36</v>
      </c>
      <c r="E27" s="11">
        <v>40</v>
      </c>
      <c r="F27" s="11" t="s">
        <v>111</v>
      </c>
      <c r="G27" s="11" t="s">
        <v>139</v>
      </c>
      <c r="H27" s="11" t="s">
        <v>23</v>
      </c>
      <c r="I27" s="12" t="s">
        <v>422</v>
      </c>
      <c r="J27" s="11">
        <v>2019</v>
      </c>
      <c r="K27" s="11">
        <v>205</v>
      </c>
      <c r="L27" s="11">
        <v>204</v>
      </c>
      <c r="M27" s="11">
        <f>Table1[[#This Row],[Verbruik normaal]]+Table1[[#This Row],[Verbruik laag]]</f>
        <v>409</v>
      </c>
      <c r="N27" s="11">
        <v>0</v>
      </c>
      <c r="O27" s="11">
        <v>0</v>
      </c>
      <c r="P27" s="11">
        <f>Table1[[#This Row],[Teruglevering normaal]]+Table1[[#This Row],[Teruglevering dal]]</f>
        <v>0</v>
      </c>
    </row>
    <row r="28" spans="1:16" x14ac:dyDescent="0.3">
      <c r="A28" s="11">
        <v>620389</v>
      </c>
      <c r="B28" s="11" t="s">
        <v>1316</v>
      </c>
      <c r="C28" s="11" t="s">
        <v>20</v>
      </c>
      <c r="D28" s="11" t="s">
        <v>36</v>
      </c>
      <c r="E28" s="11">
        <v>54</v>
      </c>
      <c r="G28" s="11" t="s">
        <v>139</v>
      </c>
      <c r="H28" s="11" t="s">
        <v>39</v>
      </c>
      <c r="I28" s="12" t="s">
        <v>1023</v>
      </c>
      <c r="J28" s="11">
        <v>2019</v>
      </c>
      <c r="K28" s="11">
        <v>119</v>
      </c>
      <c r="L28" s="11">
        <v>123</v>
      </c>
      <c r="M28" s="11">
        <f>Table1[[#This Row],[Verbruik normaal]]+Table1[[#This Row],[Verbruik laag]]</f>
        <v>242</v>
      </c>
      <c r="N28" s="11">
        <v>0</v>
      </c>
      <c r="O28" s="11">
        <v>0</v>
      </c>
      <c r="P28" s="11">
        <f>Table1[[#This Row],[Teruglevering normaal]]+Table1[[#This Row],[Teruglevering dal]]</f>
        <v>0</v>
      </c>
    </row>
    <row r="29" spans="1:16" x14ac:dyDescent="0.3">
      <c r="A29" s="11">
        <v>620389</v>
      </c>
      <c r="B29" s="11" t="s">
        <v>1316</v>
      </c>
      <c r="C29" s="11" t="s">
        <v>20</v>
      </c>
      <c r="D29" s="11" t="s">
        <v>36</v>
      </c>
      <c r="E29" s="11">
        <v>58</v>
      </c>
      <c r="F29" s="11" t="s">
        <v>111</v>
      </c>
      <c r="G29" s="11" t="s">
        <v>139</v>
      </c>
      <c r="H29" s="11" t="s">
        <v>39</v>
      </c>
      <c r="I29" s="12" t="s">
        <v>140</v>
      </c>
      <c r="J29" s="11">
        <v>2019</v>
      </c>
      <c r="K29" s="11">
        <v>141</v>
      </c>
      <c r="L29" s="11">
        <v>147</v>
      </c>
      <c r="M29" s="11">
        <f>Table1[[#This Row],[Verbruik normaal]]+Table1[[#This Row],[Verbruik laag]]</f>
        <v>288</v>
      </c>
      <c r="N29" s="11">
        <v>0</v>
      </c>
      <c r="O29" s="11">
        <v>0</v>
      </c>
      <c r="P29" s="11">
        <f>Table1[[#This Row],[Teruglevering normaal]]+Table1[[#This Row],[Teruglevering dal]]</f>
        <v>0</v>
      </c>
    </row>
    <row r="30" spans="1:16" x14ac:dyDescent="0.3">
      <c r="A30" s="11">
        <v>620593</v>
      </c>
      <c r="B30" s="11" t="s">
        <v>1306</v>
      </c>
      <c r="C30" s="11" t="s">
        <v>31</v>
      </c>
      <c r="D30" s="11" t="s">
        <v>304</v>
      </c>
      <c r="E30" s="11">
        <v>41</v>
      </c>
      <c r="G30" s="11" t="s">
        <v>305</v>
      </c>
      <c r="H30" s="11" t="s">
        <v>43</v>
      </c>
      <c r="I30" s="12" t="s">
        <v>306</v>
      </c>
      <c r="J30" s="11">
        <v>2019</v>
      </c>
      <c r="K30" s="11">
        <v>657</v>
      </c>
      <c r="L30" s="11">
        <v>662</v>
      </c>
      <c r="M30" s="11">
        <f>Table1[[#This Row],[Verbruik normaal]]+Table1[[#This Row],[Verbruik laag]]</f>
        <v>1319</v>
      </c>
      <c r="N30" s="11">
        <v>0</v>
      </c>
      <c r="O30" s="11">
        <v>0</v>
      </c>
      <c r="P30" s="11">
        <f>Table1[[#This Row],[Teruglevering normaal]]+Table1[[#This Row],[Teruglevering dal]]</f>
        <v>0</v>
      </c>
    </row>
    <row r="31" spans="1:16" x14ac:dyDescent="0.3">
      <c r="A31" s="11">
        <v>620500</v>
      </c>
      <c r="B31" s="11" t="s">
        <v>1298</v>
      </c>
      <c r="D31" s="11" t="s">
        <v>50</v>
      </c>
      <c r="E31" s="11">
        <v>50</v>
      </c>
      <c r="G31" s="11" t="s">
        <v>51</v>
      </c>
      <c r="H31" s="11" t="s">
        <v>39</v>
      </c>
      <c r="I31" s="12" t="s">
        <v>52</v>
      </c>
      <c r="J31" s="11">
        <v>2019</v>
      </c>
      <c r="K31" s="11">
        <v>48704</v>
      </c>
      <c r="L31" s="11">
        <v>11397</v>
      </c>
      <c r="M31" s="11">
        <f>Table1[[#This Row],[Verbruik normaal]]+Table1[[#This Row],[Verbruik laag]]</f>
        <v>60101</v>
      </c>
      <c r="N31" s="11">
        <v>0</v>
      </c>
      <c r="O31" s="11">
        <v>0</v>
      </c>
      <c r="P31" s="11">
        <f>Table1[[#This Row],[Teruglevering normaal]]+Table1[[#This Row],[Teruglevering dal]]</f>
        <v>0</v>
      </c>
    </row>
    <row r="32" spans="1:16" x14ac:dyDescent="0.3">
      <c r="A32" s="11">
        <v>620389</v>
      </c>
      <c r="B32" s="11" t="s">
        <v>1316</v>
      </c>
      <c r="C32" s="11" t="s">
        <v>20</v>
      </c>
      <c r="D32" s="11" t="s">
        <v>704</v>
      </c>
      <c r="E32" s="11">
        <v>2</v>
      </c>
      <c r="G32" s="11" t="s">
        <v>705</v>
      </c>
      <c r="H32" s="11" t="s">
        <v>23</v>
      </c>
      <c r="I32" s="12" t="s">
        <v>706</v>
      </c>
      <c r="J32" s="11">
        <v>2019</v>
      </c>
      <c r="K32" s="11">
        <v>4972</v>
      </c>
      <c r="L32" s="11">
        <v>4850</v>
      </c>
      <c r="M32" s="11">
        <f>Table1[[#This Row],[Verbruik normaal]]+Table1[[#This Row],[Verbruik laag]]</f>
        <v>9822</v>
      </c>
      <c r="N32" s="11">
        <v>0</v>
      </c>
      <c r="O32" s="11">
        <v>0</v>
      </c>
      <c r="P32" s="11">
        <f>Table1[[#This Row],[Teruglevering normaal]]+Table1[[#This Row],[Teruglevering dal]]</f>
        <v>0</v>
      </c>
    </row>
    <row r="33" spans="1:16" x14ac:dyDescent="0.3">
      <c r="A33" s="11">
        <v>620587</v>
      </c>
      <c r="B33" s="11" t="s">
        <v>1300</v>
      </c>
      <c r="D33" s="11" t="s">
        <v>126</v>
      </c>
      <c r="E33" s="11">
        <v>180</v>
      </c>
      <c r="G33" s="11" t="s">
        <v>573</v>
      </c>
      <c r="H33" s="11" t="s">
        <v>315</v>
      </c>
      <c r="I33" s="12" t="s">
        <v>587</v>
      </c>
      <c r="J33" s="11">
        <v>2019</v>
      </c>
      <c r="K33" s="11">
        <v>16490</v>
      </c>
      <c r="L33" s="11">
        <v>0</v>
      </c>
      <c r="M33" s="11">
        <f>Table1[[#This Row],[Verbruik normaal]]+Table1[[#This Row],[Verbruik laag]]</f>
        <v>16490</v>
      </c>
      <c r="N33" s="11">
        <v>0</v>
      </c>
      <c r="O33" s="11">
        <v>0</v>
      </c>
      <c r="P33" s="11">
        <f>Table1[[#This Row],[Teruglevering normaal]]+Table1[[#This Row],[Teruglevering dal]]</f>
        <v>0</v>
      </c>
    </row>
    <row r="34" spans="1:16" x14ac:dyDescent="0.3">
      <c r="A34" s="11">
        <v>620587</v>
      </c>
      <c r="B34" s="11" t="s">
        <v>1305</v>
      </c>
      <c r="D34" s="11" t="s">
        <v>126</v>
      </c>
      <c r="E34" s="11">
        <v>188</v>
      </c>
      <c r="G34" s="11" t="s">
        <v>573</v>
      </c>
      <c r="H34" s="11" t="s">
        <v>315</v>
      </c>
      <c r="I34" s="12" t="s">
        <v>574</v>
      </c>
      <c r="J34" s="11">
        <v>2019</v>
      </c>
      <c r="K34" s="11">
        <v>78084</v>
      </c>
      <c r="L34" s="11">
        <v>70724</v>
      </c>
      <c r="M34" s="11">
        <f>Table1[[#This Row],[Verbruik normaal]]+Table1[[#This Row],[Verbruik laag]]</f>
        <v>148808</v>
      </c>
      <c r="N34" s="11">
        <v>0</v>
      </c>
      <c r="O34" s="11">
        <v>0</v>
      </c>
      <c r="P34" s="11">
        <f>Table1[[#This Row],[Teruglevering normaal]]+Table1[[#This Row],[Teruglevering dal]]</f>
        <v>0</v>
      </c>
    </row>
    <row r="35" spans="1:16" x14ac:dyDescent="0.3">
      <c r="A35" s="11">
        <v>620593</v>
      </c>
      <c r="B35" s="11" t="s">
        <v>1306</v>
      </c>
      <c r="C35" s="11" t="s">
        <v>31</v>
      </c>
      <c r="D35" s="11" t="s">
        <v>126</v>
      </c>
      <c r="E35" s="11">
        <v>10</v>
      </c>
      <c r="G35" s="11" t="s">
        <v>758</v>
      </c>
      <c r="H35" s="11" t="s">
        <v>34</v>
      </c>
      <c r="I35" s="12" t="s">
        <v>1164</v>
      </c>
      <c r="J35" s="11">
        <v>2019</v>
      </c>
      <c r="K35" s="11">
        <v>300</v>
      </c>
      <c r="L35" s="11">
        <v>303</v>
      </c>
      <c r="M35" s="11">
        <f>Table1[[#This Row],[Verbruik normaal]]+Table1[[#This Row],[Verbruik laag]]</f>
        <v>603</v>
      </c>
      <c r="N35" s="11">
        <v>0</v>
      </c>
      <c r="O35" s="11">
        <v>0</v>
      </c>
      <c r="P35" s="11">
        <f>Table1[[#This Row],[Teruglevering normaal]]+Table1[[#This Row],[Teruglevering dal]]</f>
        <v>0</v>
      </c>
    </row>
    <row r="36" spans="1:16" x14ac:dyDescent="0.3">
      <c r="A36" s="11">
        <v>620593</v>
      </c>
      <c r="B36" s="11" t="s">
        <v>1306</v>
      </c>
      <c r="C36" s="11" t="s">
        <v>31</v>
      </c>
      <c r="D36" s="11" t="s">
        <v>126</v>
      </c>
      <c r="E36" s="11">
        <v>28</v>
      </c>
      <c r="G36" s="11" t="s">
        <v>758</v>
      </c>
      <c r="H36" s="11" t="s">
        <v>34</v>
      </c>
      <c r="I36" s="12" t="s">
        <v>759</v>
      </c>
      <c r="J36" s="11">
        <v>2019</v>
      </c>
      <c r="K36" s="11">
        <v>203</v>
      </c>
      <c r="L36" s="11">
        <v>187</v>
      </c>
      <c r="M36" s="11">
        <f>Table1[[#This Row],[Verbruik normaal]]+Table1[[#This Row],[Verbruik laag]]</f>
        <v>390</v>
      </c>
      <c r="N36" s="11">
        <v>0</v>
      </c>
      <c r="O36" s="11">
        <v>0</v>
      </c>
      <c r="P36" s="11">
        <f>Table1[[#This Row],[Teruglevering normaal]]+Table1[[#This Row],[Teruglevering dal]]</f>
        <v>0</v>
      </c>
    </row>
    <row r="37" spans="1:16" x14ac:dyDescent="0.3">
      <c r="A37" s="11">
        <v>620593</v>
      </c>
      <c r="B37" s="11" t="s">
        <v>1306</v>
      </c>
      <c r="C37" s="11" t="s">
        <v>31</v>
      </c>
      <c r="D37" s="11" t="s">
        <v>126</v>
      </c>
      <c r="E37" s="11">
        <v>61</v>
      </c>
      <c r="G37" s="11" t="s">
        <v>951</v>
      </c>
      <c r="H37" s="11" t="s">
        <v>315</v>
      </c>
      <c r="I37" s="12" t="s">
        <v>952</v>
      </c>
      <c r="J37" s="11">
        <v>2019</v>
      </c>
      <c r="K37" s="11">
        <v>1191</v>
      </c>
      <c r="L37" s="11">
        <v>1179</v>
      </c>
      <c r="M37" s="11">
        <f>Table1[[#This Row],[Verbruik normaal]]+Table1[[#This Row],[Verbruik laag]]</f>
        <v>2370</v>
      </c>
      <c r="N37" s="11">
        <v>0</v>
      </c>
      <c r="O37" s="11">
        <v>0</v>
      </c>
      <c r="P37" s="11">
        <f>Table1[[#This Row],[Teruglevering normaal]]+Table1[[#This Row],[Teruglevering dal]]</f>
        <v>0</v>
      </c>
    </row>
    <row r="38" spans="1:16" x14ac:dyDescent="0.3">
      <c r="A38" s="11">
        <v>620593</v>
      </c>
      <c r="B38" s="11" t="s">
        <v>1306</v>
      </c>
      <c r="C38" s="11" t="s">
        <v>31</v>
      </c>
      <c r="D38" s="11" t="s">
        <v>126</v>
      </c>
      <c r="E38" s="11">
        <v>153</v>
      </c>
      <c r="G38" s="11" t="s">
        <v>932</v>
      </c>
      <c r="H38" s="11" t="s">
        <v>34</v>
      </c>
      <c r="I38" s="12" t="s">
        <v>933</v>
      </c>
      <c r="J38" s="11">
        <v>2019</v>
      </c>
      <c r="K38" s="11">
        <v>642</v>
      </c>
      <c r="L38" s="11">
        <v>477</v>
      </c>
      <c r="M38" s="11">
        <f>Table1[[#This Row],[Verbruik normaal]]+Table1[[#This Row],[Verbruik laag]]</f>
        <v>1119</v>
      </c>
      <c r="N38" s="11">
        <v>0</v>
      </c>
      <c r="O38" s="11">
        <v>0</v>
      </c>
      <c r="P38" s="11">
        <f>Table1[[#This Row],[Teruglevering normaal]]+Table1[[#This Row],[Teruglevering dal]]</f>
        <v>0</v>
      </c>
    </row>
    <row r="39" spans="1:16" x14ac:dyDescent="0.3">
      <c r="A39" s="11">
        <v>620593</v>
      </c>
      <c r="B39" s="11" t="s">
        <v>1306</v>
      </c>
      <c r="C39" s="11" t="s">
        <v>31</v>
      </c>
      <c r="D39" s="11" t="s">
        <v>126</v>
      </c>
      <c r="E39" s="11">
        <v>223</v>
      </c>
      <c r="G39" s="11" t="s">
        <v>127</v>
      </c>
      <c r="H39" s="11" t="s">
        <v>34</v>
      </c>
      <c r="I39" s="12" t="s">
        <v>128</v>
      </c>
      <c r="J39" s="11">
        <v>2019</v>
      </c>
      <c r="K39" s="11">
        <v>1506</v>
      </c>
      <c r="L39" s="11">
        <v>1123</v>
      </c>
      <c r="M39" s="11">
        <f>Table1[[#This Row],[Verbruik normaal]]+Table1[[#This Row],[Verbruik laag]]</f>
        <v>2629</v>
      </c>
      <c r="N39" s="11">
        <v>0</v>
      </c>
      <c r="O39" s="11">
        <v>0</v>
      </c>
      <c r="P39" s="11">
        <f>Table1[[#This Row],[Teruglevering normaal]]+Table1[[#This Row],[Teruglevering dal]]</f>
        <v>0</v>
      </c>
    </row>
    <row r="40" spans="1:16" x14ac:dyDescent="0.3">
      <c r="A40" s="11">
        <v>620593</v>
      </c>
      <c r="B40" s="11" t="s">
        <v>1306</v>
      </c>
      <c r="C40" s="11" t="s">
        <v>31</v>
      </c>
      <c r="D40" s="11" t="s">
        <v>426</v>
      </c>
      <c r="E40" s="11">
        <v>84</v>
      </c>
      <c r="F40" s="11" t="s">
        <v>199</v>
      </c>
      <c r="G40" s="11" t="s">
        <v>427</v>
      </c>
      <c r="H40" s="11" t="s">
        <v>34</v>
      </c>
      <c r="I40" s="12" t="s">
        <v>450</v>
      </c>
      <c r="J40" s="11">
        <v>2019</v>
      </c>
      <c r="K40" s="11">
        <v>2711</v>
      </c>
      <c r="L40" s="11">
        <v>3375</v>
      </c>
      <c r="M40" s="11">
        <f>Table1[[#This Row],[Verbruik normaal]]+Table1[[#This Row],[Verbruik laag]]</f>
        <v>6086</v>
      </c>
      <c r="N40" s="11">
        <v>0</v>
      </c>
      <c r="O40" s="11">
        <v>0</v>
      </c>
      <c r="P40" s="11">
        <f>Table1[[#This Row],[Teruglevering normaal]]+Table1[[#This Row],[Teruglevering dal]]</f>
        <v>0</v>
      </c>
    </row>
    <row r="41" spans="1:16" x14ac:dyDescent="0.3">
      <c r="A41" s="11">
        <v>620587</v>
      </c>
      <c r="B41" s="11" t="s">
        <v>1300</v>
      </c>
      <c r="D41" s="11" t="s">
        <v>426</v>
      </c>
      <c r="E41" s="11">
        <v>18</v>
      </c>
      <c r="G41" s="11" t="s">
        <v>427</v>
      </c>
      <c r="H41" s="11" t="s">
        <v>34</v>
      </c>
      <c r="I41" s="12" t="s">
        <v>1015</v>
      </c>
      <c r="J41" s="11">
        <v>2019</v>
      </c>
      <c r="K41" s="11">
        <v>7597</v>
      </c>
      <c r="L41" s="11">
        <v>3484</v>
      </c>
      <c r="M41" s="11">
        <f>Table1[[#This Row],[Verbruik normaal]]+Table1[[#This Row],[Verbruik laag]]</f>
        <v>11081</v>
      </c>
      <c r="N41" s="11">
        <v>0</v>
      </c>
      <c r="O41" s="11">
        <v>0</v>
      </c>
      <c r="P41" s="11">
        <f>Table1[[#This Row],[Teruglevering normaal]]+Table1[[#This Row],[Teruglevering dal]]</f>
        <v>0</v>
      </c>
    </row>
    <row r="42" spans="1:16" x14ac:dyDescent="0.3">
      <c r="A42" s="11">
        <v>620593</v>
      </c>
      <c r="B42" s="11" t="s">
        <v>1306</v>
      </c>
      <c r="C42" s="11" t="s">
        <v>31</v>
      </c>
      <c r="D42" s="11" t="s">
        <v>426</v>
      </c>
      <c r="E42" s="11">
        <v>80</v>
      </c>
      <c r="G42" s="11" t="s">
        <v>427</v>
      </c>
      <c r="H42" s="11" t="s">
        <v>315</v>
      </c>
      <c r="I42" s="12" t="s">
        <v>428</v>
      </c>
      <c r="J42" s="11">
        <v>2019</v>
      </c>
      <c r="K42" s="11">
        <v>14314</v>
      </c>
      <c r="L42" s="11">
        <v>13013</v>
      </c>
      <c r="M42" s="11">
        <f>Table1[[#This Row],[Verbruik normaal]]+Table1[[#This Row],[Verbruik laag]]</f>
        <v>27327</v>
      </c>
      <c r="N42" s="11">
        <v>0</v>
      </c>
      <c r="O42" s="11">
        <v>0</v>
      </c>
      <c r="P42" s="11">
        <f>Table1[[#This Row],[Teruglevering normaal]]+Table1[[#This Row],[Teruglevering dal]]</f>
        <v>0</v>
      </c>
    </row>
    <row r="43" spans="1:16" x14ac:dyDescent="0.3">
      <c r="A43" s="11">
        <v>620593</v>
      </c>
      <c r="B43" s="11" t="s">
        <v>1306</v>
      </c>
      <c r="C43" s="11" t="s">
        <v>31</v>
      </c>
      <c r="D43" s="11" t="s">
        <v>426</v>
      </c>
      <c r="E43" s="11">
        <v>95</v>
      </c>
      <c r="G43" s="11" t="s">
        <v>1114</v>
      </c>
      <c r="H43" s="11" t="s">
        <v>34</v>
      </c>
      <c r="I43" s="12" t="s">
        <v>1115</v>
      </c>
      <c r="J43" s="11">
        <v>2019</v>
      </c>
      <c r="K43" s="11">
        <v>229</v>
      </c>
      <c r="L43" s="11">
        <v>226</v>
      </c>
      <c r="M43" s="11">
        <f>Table1[[#This Row],[Verbruik normaal]]+Table1[[#This Row],[Verbruik laag]]</f>
        <v>455</v>
      </c>
      <c r="N43" s="11">
        <v>0</v>
      </c>
      <c r="O43" s="11">
        <v>0</v>
      </c>
      <c r="P43" s="11">
        <f>Table1[[#This Row],[Teruglevering normaal]]+Table1[[#This Row],[Teruglevering dal]]</f>
        <v>0</v>
      </c>
    </row>
    <row r="44" spans="1:16" x14ac:dyDescent="0.3">
      <c r="A44" s="11">
        <v>620593</v>
      </c>
      <c r="B44" s="11" t="s">
        <v>1306</v>
      </c>
      <c r="C44" s="11" t="s">
        <v>31</v>
      </c>
      <c r="D44" s="11" t="s">
        <v>426</v>
      </c>
      <c r="E44" s="11">
        <v>80</v>
      </c>
      <c r="G44" s="11" t="s">
        <v>427</v>
      </c>
      <c r="H44" s="11" t="s">
        <v>315</v>
      </c>
      <c r="I44" s="12" t="s">
        <v>1067</v>
      </c>
      <c r="J44" s="11">
        <v>2019</v>
      </c>
      <c r="K44" s="11">
        <v>28</v>
      </c>
      <c r="L44" s="11">
        <v>30</v>
      </c>
      <c r="M44" s="11">
        <f>Table1[[#This Row],[Verbruik normaal]]+Table1[[#This Row],[Verbruik laag]]</f>
        <v>58</v>
      </c>
      <c r="N44" s="11">
        <v>0</v>
      </c>
      <c r="O44" s="11">
        <v>0</v>
      </c>
      <c r="P44" s="11">
        <f>Table1[[#This Row],[Teruglevering normaal]]+Table1[[#This Row],[Teruglevering dal]]</f>
        <v>0</v>
      </c>
    </row>
    <row r="45" spans="1:16" x14ac:dyDescent="0.3">
      <c r="A45" s="11">
        <v>620593</v>
      </c>
      <c r="B45" s="11" t="s">
        <v>1315</v>
      </c>
      <c r="C45" s="11" t="s">
        <v>31</v>
      </c>
      <c r="D45" s="11" t="s">
        <v>859</v>
      </c>
      <c r="E45" s="11">
        <v>1</v>
      </c>
      <c r="F45" s="11" t="s">
        <v>90</v>
      </c>
      <c r="G45" s="11" t="s">
        <v>860</v>
      </c>
      <c r="H45" s="11" t="s">
        <v>143</v>
      </c>
      <c r="I45" s="12" t="s">
        <v>1172</v>
      </c>
      <c r="J45" s="11">
        <v>2019</v>
      </c>
      <c r="K45" s="11">
        <v>363</v>
      </c>
      <c r="L45" s="11">
        <v>379</v>
      </c>
      <c r="M45" s="11">
        <f>Table1[[#This Row],[Verbruik normaal]]+Table1[[#This Row],[Verbruik laag]]</f>
        <v>742</v>
      </c>
      <c r="N45" s="11">
        <v>0</v>
      </c>
      <c r="O45" s="11">
        <v>0</v>
      </c>
      <c r="P45" s="11">
        <f>Table1[[#This Row],[Teruglevering normaal]]+Table1[[#This Row],[Teruglevering dal]]</f>
        <v>0</v>
      </c>
    </row>
    <row r="46" spans="1:16" x14ac:dyDescent="0.3">
      <c r="A46" s="11">
        <v>620593</v>
      </c>
      <c r="B46" s="11" t="s">
        <v>1306</v>
      </c>
      <c r="C46" s="11" t="s">
        <v>31</v>
      </c>
      <c r="D46" s="11" t="s">
        <v>859</v>
      </c>
      <c r="E46" s="11">
        <v>1</v>
      </c>
      <c r="G46" s="11" t="s">
        <v>860</v>
      </c>
      <c r="H46" s="11" t="s">
        <v>43</v>
      </c>
      <c r="I46" s="12" t="s">
        <v>861</v>
      </c>
      <c r="J46" s="11">
        <v>2019</v>
      </c>
      <c r="K46" s="11">
        <v>1616</v>
      </c>
      <c r="L46" s="11">
        <v>1412</v>
      </c>
      <c r="M46" s="11">
        <f>Table1[[#This Row],[Verbruik normaal]]+Table1[[#This Row],[Verbruik laag]]</f>
        <v>3028</v>
      </c>
      <c r="N46" s="11">
        <v>0</v>
      </c>
      <c r="O46" s="11">
        <v>0</v>
      </c>
      <c r="P46" s="11">
        <f>Table1[[#This Row],[Teruglevering normaal]]+Table1[[#This Row],[Teruglevering dal]]</f>
        <v>0</v>
      </c>
    </row>
    <row r="47" spans="1:16" x14ac:dyDescent="0.3">
      <c r="A47" s="11">
        <v>615995</v>
      </c>
      <c r="B47" s="11" t="s">
        <v>1311</v>
      </c>
      <c r="C47" s="11" t="s">
        <v>25</v>
      </c>
      <c r="D47" s="11" t="s">
        <v>247</v>
      </c>
      <c r="E47" s="11">
        <v>45</v>
      </c>
      <c r="F47" s="11">
        <v>5819</v>
      </c>
      <c r="G47" s="11" t="s">
        <v>248</v>
      </c>
      <c r="H47" s="11" t="s">
        <v>17</v>
      </c>
      <c r="I47" s="12" t="s">
        <v>249</v>
      </c>
      <c r="J47" s="11">
        <v>2019</v>
      </c>
      <c r="K47" s="11">
        <v>283</v>
      </c>
      <c r="L47" s="11">
        <v>565</v>
      </c>
      <c r="M47" s="11">
        <f>Table1[[#This Row],[Verbruik normaal]]+Table1[[#This Row],[Verbruik laag]]</f>
        <v>848</v>
      </c>
      <c r="N47" s="11">
        <v>0</v>
      </c>
      <c r="O47" s="11">
        <v>0</v>
      </c>
      <c r="P47" s="11">
        <f>Table1[[#This Row],[Teruglevering normaal]]+Table1[[#This Row],[Teruglevering dal]]</f>
        <v>0</v>
      </c>
    </row>
    <row r="48" spans="1:16" x14ac:dyDescent="0.3">
      <c r="A48" s="11">
        <v>620512</v>
      </c>
      <c r="B48" s="11" t="s">
        <v>1308</v>
      </c>
      <c r="C48" s="11" t="s">
        <v>169</v>
      </c>
      <c r="D48" s="11" t="s">
        <v>1140</v>
      </c>
      <c r="E48" s="11">
        <v>2</v>
      </c>
      <c r="F48" s="11" t="s">
        <v>75</v>
      </c>
      <c r="G48" s="11" t="s">
        <v>1141</v>
      </c>
      <c r="H48" s="11" t="s">
        <v>39</v>
      </c>
      <c r="I48" s="12" t="s">
        <v>1142</v>
      </c>
      <c r="J48" s="11">
        <v>2019</v>
      </c>
      <c r="K48" s="11">
        <v>270</v>
      </c>
      <c r="L48" s="11">
        <v>725</v>
      </c>
      <c r="M48" s="11">
        <f>Table1[[#This Row],[Verbruik normaal]]+Table1[[#This Row],[Verbruik laag]]</f>
        <v>995</v>
      </c>
      <c r="N48" s="11">
        <v>0</v>
      </c>
      <c r="O48" s="11">
        <v>0</v>
      </c>
      <c r="P48" s="11">
        <f>Table1[[#This Row],[Teruglevering normaal]]+Table1[[#This Row],[Teruglevering dal]]</f>
        <v>0</v>
      </c>
    </row>
    <row r="49" spans="1:16" x14ac:dyDescent="0.3">
      <c r="A49" s="11">
        <v>620389</v>
      </c>
      <c r="B49" s="11" t="s">
        <v>1316</v>
      </c>
      <c r="C49" s="11" t="s">
        <v>20</v>
      </c>
      <c r="D49" s="11" t="s">
        <v>472</v>
      </c>
      <c r="E49" s="11">
        <v>1</v>
      </c>
      <c r="G49" s="11" t="s">
        <v>473</v>
      </c>
      <c r="H49" s="11" t="s">
        <v>23</v>
      </c>
      <c r="I49" s="12" t="s">
        <v>474</v>
      </c>
      <c r="J49" s="11">
        <v>2019</v>
      </c>
      <c r="K49" s="11">
        <v>14561</v>
      </c>
      <c r="L49" s="11">
        <v>15742</v>
      </c>
      <c r="M49" s="11">
        <f>Table1[[#This Row],[Verbruik normaal]]+Table1[[#This Row],[Verbruik laag]]</f>
        <v>30303</v>
      </c>
      <c r="N49" s="11">
        <v>0</v>
      </c>
      <c r="O49" s="11">
        <v>0</v>
      </c>
      <c r="P49" s="11">
        <f>Table1[[#This Row],[Teruglevering normaal]]+Table1[[#This Row],[Teruglevering dal]]</f>
        <v>0</v>
      </c>
    </row>
    <row r="50" spans="1:16" x14ac:dyDescent="0.3">
      <c r="A50" s="11">
        <v>620500</v>
      </c>
      <c r="B50" s="11" t="s">
        <v>1298</v>
      </c>
      <c r="D50" s="11" t="s">
        <v>466</v>
      </c>
      <c r="E50" s="11">
        <v>6</v>
      </c>
      <c r="G50" s="11" t="s">
        <v>467</v>
      </c>
      <c r="H50" s="11" t="s">
        <v>39</v>
      </c>
      <c r="I50" s="12" t="s">
        <v>468</v>
      </c>
      <c r="J50" s="11">
        <v>2019</v>
      </c>
      <c r="K50" s="11">
        <v>41294</v>
      </c>
      <c r="L50" s="11">
        <v>21178</v>
      </c>
      <c r="M50" s="11">
        <f>Table1[[#This Row],[Verbruik normaal]]+Table1[[#This Row],[Verbruik laag]]</f>
        <v>62472</v>
      </c>
      <c r="N50" s="11">
        <v>0</v>
      </c>
      <c r="O50" s="11">
        <v>0</v>
      </c>
      <c r="P50" s="11">
        <f>Table1[[#This Row],[Teruglevering normaal]]+Table1[[#This Row],[Teruglevering dal]]</f>
        <v>0</v>
      </c>
    </row>
    <row r="51" spans="1:16" x14ac:dyDescent="0.3">
      <c r="A51" s="11">
        <v>620500</v>
      </c>
      <c r="B51" s="11" t="s">
        <v>1298</v>
      </c>
      <c r="D51" s="11" t="s">
        <v>466</v>
      </c>
      <c r="E51" s="11">
        <v>4</v>
      </c>
      <c r="G51" s="11" t="s">
        <v>467</v>
      </c>
      <c r="H51" s="11" t="s">
        <v>39</v>
      </c>
      <c r="I51" s="12" t="s">
        <v>1074</v>
      </c>
      <c r="J51" s="11">
        <v>2019</v>
      </c>
      <c r="K51" s="11">
        <v>5067</v>
      </c>
      <c r="L51" s="11">
        <v>4605</v>
      </c>
      <c r="M51" s="11">
        <f>Table1[[#This Row],[Verbruik normaal]]+Table1[[#This Row],[Verbruik laag]]</f>
        <v>9672</v>
      </c>
      <c r="N51" s="11">
        <v>0</v>
      </c>
      <c r="O51" s="11">
        <v>0</v>
      </c>
      <c r="P51" s="11">
        <f>Table1[[#This Row],[Teruglevering normaal]]+Table1[[#This Row],[Teruglevering dal]]</f>
        <v>0</v>
      </c>
    </row>
    <row r="52" spans="1:16" x14ac:dyDescent="0.3">
      <c r="A52" s="11">
        <v>620389</v>
      </c>
      <c r="B52" s="11" t="s">
        <v>1316</v>
      </c>
      <c r="C52" s="11" t="s">
        <v>20</v>
      </c>
      <c r="D52" s="11" t="s">
        <v>769</v>
      </c>
      <c r="E52" s="11">
        <v>28</v>
      </c>
      <c r="F52" s="11" t="s">
        <v>770</v>
      </c>
      <c r="G52" s="11" t="s">
        <v>771</v>
      </c>
      <c r="H52" s="11" t="s">
        <v>39</v>
      </c>
      <c r="I52" s="12" t="s">
        <v>772</v>
      </c>
      <c r="J52" s="11">
        <v>2019</v>
      </c>
      <c r="K52" s="11">
        <v>203</v>
      </c>
      <c r="L52" s="11">
        <v>207</v>
      </c>
      <c r="M52" s="11">
        <f>Table1[[#This Row],[Verbruik normaal]]+Table1[[#This Row],[Verbruik laag]]</f>
        <v>410</v>
      </c>
      <c r="N52" s="11">
        <v>0</v>
      </c>
      <c r="O52" s="11">
        <v>0</v>
      </c>
      <c r="P52" s="11">
        <f>Table1[[#This Row],[Teruglevering normaal]]+Table1[[#This Row],[Teruglevering dal]]</f>
        <v>0</v>
      </c>
    </row>
    <row r="53" spans="1:16" x14ac:dyDescent="0.3">
      <c r="A53" s="11">
        <v>620593</v>
      </c>
      <c r="B53" s="11" t="s">
        <v>1306</v>
      </c>
      <c r="C53" s="11" t="s">
        <v>31</v>
      </c>
      <c r="D53" s="11" t="s">
        <v>1098</v>
      </c>
      <c r="E53" s="11">
        <v>3</v>
      </c>
      <c r="G53" s="11" t="s">
        <v>1099</v>
      </c>
      <c r="H53" s="11" t="s">
        <v>43</v>
      </c>
      <c r="I53" s="12" t="s">
        <v>1100</v>
      </c>
      <c r="J53" s="11">
        <v>2019</v>
      </c>
      <c r="K53" s="11">
        <v>368</v>
      </c>
      <c r="L53" s="11">
        <v>315</v>
      </c>
      <c r="M53" s="11">
        <f>Table1[[#This Row],[Verbruik normaal]]+Table1[[#This Row],[Verbruik laag]]</f>
        <v>683</v>
      </c>
      <c r="N53" s="11">
        <v>0</v>
      </c>
      <c r="O53" s="11">
        <v>0</v>
      </c>
      <c r="P53" s="11">
        <f>Table1[[#This Row],[Teruglevering normaal]]+Table1[[#This Row],[Teruglevering dal]]</f>
        <v>0</v>
      </c>
    </row>
    <row r="54" spans="1:16" x14ac:dyDescent="0.3">
      <c r="A54" s="11">
        <v>620389</v>
      </c>
      <c r="B54" s="11" t="s">
        <v>1309</v>
      </c>
      <c r="C54" s="11" t="s">
        <v>20</v>
      </c>
      <c r="D54" s="11" t="s">
        <v>500</v>
      </c>
      <c r="E54" s="11">
        <v>88</v>
      </c>
      <c r="F54" s="11" t="s">
        <v>111</v>
      </c>
      <c r="G54" s="11" t="s">
        <v>501</v>
      </c>
      <c r="H54" s="11" t="s">
        <v>39</v>
      </c>
      <c r="I54" s="12" t="s">
        <v>502</v>
      </c>
      <c r="J54" s="11">
        <v>2019</v>
      </c>
      <c r="K54" s="11">
        <v>245</v>
      </c>
      <c r="L54" s="11">
        <v>292</v>
      </c>
      <c r="M54" s="11">
        <f>Table1[[#This Row],[Verbruik normaal]]+Table1[[#This Row],[Verbruik laag]]</f>
        <v>537</v>
      </c>
      <c r="N54" s="11">
        <v>0</v>
      </c>
      <c r="O54" s="11">
        <v>0</v>
      </c>
      <c r="P54" s="11">
        <f>Table1[[#This Row],[Teruglevering normaal]]+Table1[[#This Row],[Teruglevering dal]]</f>
        <v>0</v>
      </c>
    </row>
    <row r="55" spans="1:16" x14ac:dyDescent="0.3">
      <c r="A55" s="11">
        <v>1238875</v>
      </c>
      <c r="B55" s="11" t="s">
        <v>13</v>
      </c>
      <c r="D55" s="11" t="s">
        <v>411</v>
      </c>
      <c r="E55" s="11">
        <v>0</v>
      </c>
      <c r="G55" s="11" t="s">
        <v>412</v>
      </c>
      <c r="H55" s="11" t="s">
        <v>17</v>
      </c>
      <c r="I55" s="12" t="s">
        <v>413</v>
      </c>
      <c r="J55" s="11">
        <v>2019</v>
      </c>
      <c r="K55" s="11">
        <v>14</v>
      </c>
      <c r="L55" s="11">
        <v>16</v>
      </c>
      <c r="M55" s="11">
        <f>Table1[[#This Row],[Verbruik normaal]]+Table1[[#This Row],[Verbruik laag]]</f>
        <v>30</v>
      </c>
      <c r="N55" s="11">
        <v>0</v>
      </c>
      <c r="O55" s="11">
        <v>0</v>
      </c>
      <c r="P55" s="11">
        <f>Table1[[#This Row],[Teruglevering normaal]]+Table1[[#This Row],[Teruglevering dal]]</f>
        <v>0</v>
      </c>
    </row>
    <row r="56" spans="1:16" x14ac:dyDescent="0.3">
      <c r="A56" s="11">
        <v>615995</v>
      </c>
      <c r="B56" s="11" t="s">
        <v>1319</v>
      </c>
      <c r="C56" s="11" t="s">
        <v>25</v>
      </c>
      <c r="D56" s="11" t="s">
        <v>411</v>
      </c>
      <c r="E56" s="11">
        <v>65</v>
      </c>
      <c r="F56" s="11" t="s">
        <v>730</v>
      </c>
      <c r="G56" s="11" t="s">
        <v>731</v>
      </c>
      <c r="H56" s="11" t="s">
        <v>28</v>
      </c>
      <c r="I56" s="12" t="s">
        <v>732</v>
      </c>
      <c r="J56" s="11">
        <v>2019</v>
      </c>
      <c r="K56" s="11">
        <v>1567</v>
      </c>
      <c r="L56" s="11">
        <v>1780</v>
      </c>
      <c r="M56" s="11">
        <f>Table1[[#This Row],[Verbruik normaal]]+Table1[[#This Row],[Verbruik laag]]</f>
        <v>3347</v>
      </c>
      <c r="N56" s="11">
        <v>0</v>
      </c>
      <c r="O56" s="11">
        <v>0</v>
      </c>
      <c r="P56" s="11">
        <f>Table1[[#This Row],[Teruglevering normaal]]+Table1[[#This Row],[Teruglevering dal]]</f>
        <v>0</v>
      </c>
    </row>
    <row r="57" spans="1:16" x14ac:dyDescent="0.3">
      <c r="A57" s="11">
        <v>615995</v>
      </c>
      <c r="B57" s="11" t="s">
        <v>1311</v>
      </c>
      <c r="C57" s="11" t="s">
        <v>25</v>
      </c>
      <c r="D57" s="11" t="s">
        <v>411</v>
      </c>
      <c r="E57" s="11">
        <v>461</v>
      </c>
      <c r="F57" s="11" t="s">
        <v>58</v>
      </c>
      <c r="G57" s="11" t="s">
        <v>412</v>
      </c>
      <c r="H57" s="11" t="s">
        <v>28</v>
      </c>
      <c r="I57" s="12" t="s">
        <v>475</v>
      </c>
      <c r="J57" s="11">
        <v>2019</v>
      </c>
      <c r="K57" s="11">
        <v>161</v>
      </c>
      <c r="L57" s="11">
        <v>185</v>
      </c>
      <c r="M57" s="11">
        <f>Table1[[#This Row],[Verbruik normaal]]+Table1[[#This Row],[Verbruik laag]]</f>
        <v>346</v>
      </c>
      <c r="N57" s="11">
        <v>0</v>
      </c>
      <c r="O57" s="11">
        <v>0</v>
      </c>
      <c r="P57" s="11">
        <f>Table1[[#This Row],[Teruglevering normaal]]+Table1[[#This Row],[Teruglevering dal]]</f>
        <v>0</v>
      </c>
    </row>
    <row r="58" spans="1:16" x14ac:dyDescent="0.3">
      <c r="A58" s="11">
        <v>615995</v>
      </c>
      <c r="B58" s="11" t="s">
        <v>1311</v>
      </c>
      <c r="C58" s="11" t="s">
        <v>25</v>
      </c>
      <c r="D58" s="11" t="s">
        <v>411</v>
      </c>
      <c r="E58" s="11">
        <v>461</v>
      </c>
      <c r="F58" s="11" t="s">
        <v>604</v>
      </c>
      <c r="G58" s="11" t="s">
        <v>412</v>
      </c>
      <c r="H58" s="11" t="s">
        <v>28</v>
      </c>
      <c r="I58" s="12" t="s">
        <v>756</v>
      </c>
      <c r="J58" s="11">
        <v>2019</v>
      </c>
      <c r="K58" s="11">
        <v>186</v>
      </c>
      <c r="L58" s="11">
        <v>210</v>
      </c>
      <c r="M58" s="11">
        <f>Table1[[#This Row],[Verbruik normaal]]+Table1[[#This Row],[Verbruik laag]]</f>
        <v>396</v>
      </c>
      <c r="N58" s="11">
        <v>0</v>
      </c>
      <c r="O58" s="11">
        <v>0</v>
      </c>
      <c r="P58" s="11">
        <f>Table1[[#This Row],[Teruglevering normaal]]+Table1[[#This Row],[Teruglevering dal]]</f>
        <v>0</v>
      </c>
    </row>
    <row r="59" spans="1:16" x14ac:dyDescent="0.3">
      <c r="A59" s="11">
        <v>620389</v>
      </c>
      <c r="B59" s="11" t="s">
        <v>1316</v>
      </c>
      <c r="C59" s="11" t="s">
        <v>20</v>
      </c>
      <c r="D59" s="11" t="s">
        <v>850</v>
      </c>
      <c r="E59" s="11">
        <v>59</v>
      </c>
      <c r="G59" s="11" t="s">
        <v>851</v>
      </c>
      <c r="H59" s="11" t="s">
        <v>39</v>
      </c>
      <c r="I59" s="12" t="s">
        <v>852</v>
      </c>
      <c r="J59" s="11">
        <v>2019</v>
      </c>
      <c r="K59" s="11">
        <v>1106</v>
      </c>
      <c r="L59" s="11">
        <v>1162</v>
      </c>
      <c r="M59" s="11">
        <f>Table1[[#This Row],[Verbruik normaal]]+Table1[[#This Row],[Verbruik laag]]</f>
        <v>2268</v>
      </c>
      <c r="N59" s="11">
        <v>0</v>
      </c>
      <c r="O59" s="11">
        <v>0</v>
      </c>
      <c r="P59" s="11">
        <f>Table1[[#This Row],[Teruglevering normaal]]+Table1[[#This Row],[Teruglevering dal]]</f>
        <v>0</v>
      </c>
    </row>
    <row r="60" spans="1:16" x14ac:dyDescent="0.3">
      <c r="A60" s="11">
        <v>615995</v>
      </c>
      <c r="B60" s="11" t="s">
        <v>1319</v>
      </c>
      <c r="C60" s="11" t="s">
        <v>25</v>
      </c>
      <c r="D60" s="11" t="s">
        <v>1086</v>
      </c>
      <c r="E60" s="11">
        <v>51</v>
      </c>
      <c r="F60" s="11" t="s">
        <v>171</v>
      </c>
      <c r="G60" s="11" t="s">
        <v>1087</v>
      </c>
      <c r="H60" s="11" t="s">
        <v>28</v>
      </c>
      <c r="I60" s="12" t="s">
        <v>1088</v>
      </c>
      <c r="J60" s="11">
        <v>2019</v>
      </c>
      <c r="K60" s="11">
        <v>23620</v>
      </c>
      <c r="L60" s="11">
        <v>24888</v>
      </c>
      <c r="M60" s="11">
        <f>Table1[[#This Row],[Verbruik normaal]]+Table1[[#This Row],[Verbruik laag]]</f>
        <v>48508</v>
      </c>
      <c r="N60" s="11">
        <v>0</v>
      </c>
      <c r="O60" s="11">
        <v>0</v>
      </c>
      <c r="P60" s="11">
        <f>Table1[[#This Row],[Teruglevering normaal]]+Table1[[#This Row],[Teruglevering dal]]</f>
        <v>0</v>
      </c>
    </row>
    <row r="61" spans="1:16" x14ac:dyDescent="0.3">
      <c r="A61" s="11">
        <v>620587</v>
      </c>
      <c r="B61" s="11" t="s">
        <v>1305</v>
      </c>
      <c r="D61" s="11" t="s">
        <v>546</v>
      </c>
      <c r="E61" s="11">
        <v>6</v>
      </c>
      <c r="G61" s="11" t="s">
        <v>547</v>
      </c>
      <c r="H61" s="11" t="s">
        <v>143</v>
      </c>
      <c r="I61" s="12" t="s">
        <v>548</v>
      </c>
      <c r="J61" s="11">
        <v>2019</v>
      </c>
      <c r="K61" s="11">
        <v>28344</v>
      </c>
      <c r="L61" s="11">
        <v>14074</v>
      </c>
      <c r="M61" s="11">
        <f>Table1[[#This Row],[Verbruik normaal]]+Table1[[#This Row],[Verbruik laag]]</f>
        <v>42418</v>
      </c>
      <c r="N61" s="11">
        <v>35634</v>
      </c>
      <c r="O61" s="11">
        <v>27405</v>
      </c>
      <c r="P61" s="11">
        <f>Table1[[#This Row],[Teruglevering normaal]]+Table1[[#This Row],[Teruglevering dal]]</f>
        <v>63039</v>
      </c>
    </row>
    <row r="62" spans="1:16" x14ac:dyDescent="0.3">
      <c r="A62" s="11">
        <v>620500</v>
      </c>
      <c r="B62" s="11" t="s">
        <v>1298</v>
      </c>
      <c r="D62" s="11" t="s">
        <v>1082</v>
      </c>
      <c r="E62" s="11">
        <v>1</v>
      </c>
      <c r="G62" s="11" t="s">
        <v>1083</v>
      </c>
      <c r="H62" s="11" t="s">
        <v>39</v>
      </c>
      <c r="I62" s="12" t="s">
        <v>1084</v>
      </c>
      <c r="J62" s="11">
        <v>2019</v>
      </c>
      <c r="K62" s="11">
        <v>330851</v>
      </c>
      <c r="L62" s="11">
        <v>172362</v>
      </c>
      <c r="M62" s="11">
        <f>Table1[[#This Row],[Verbruik normaal]]+Table1[[#This Row],[Verbruik laag]]</f>
        <v>503213</v>
      </c>
      <c r="N62" s="11">
        <v>23</v>
      </c>
      <c r="O62" s="11">
        <v>7761</v>
      </c>
      <c r="P62" s="11">
        <f>Table1[[#This Row],[Teruglevering normaal]]+Table1[[#This Row],[Teruglevering dal]]</f>
        <v>7784</v>
      </c>
    </row>
    <row r="63" spans="1:16" x14ac:dyDescent="0.3">
      <c r="A63" s="11">
        <v>1179824</v>
      </c>
      <c r="B63" s="11" t="s">
        <v>174</v>
      </c>
      <c r="C63" s="11" t="s">
        <v>175</v>
      </c>
      <c r="D63" s="11" t="s">
        <v>333</v>
      </c>
      <c r="E63" s="11">
        <v>10</v>
      </c>
      <c r="F63" s="11" t="s">
        <v>75</v>
      </c>
      <c r="G63" s="11" t="s">
        <v>334</v>
      </c>
      <c r="H63" s="11" t="s">
        <v>39</v>
      </c>
      <c r="I63" s="12" t="s">
        <v>504</v>
      </c>
      <c r="J63" s="11">
        <v>2019</v>
      </c>
      <c r="K63" s="11">
        <v>8534</v>
      </c>
      <c r="L63" s="11">
        <v>5987</v>
      </c>
      <c r="M63" s="11">
        <f>Table1[[#This Row],[Verbruik normaal]]+Table1[[#This Row],[Verbruik laag]]</f>
        <v>14521</v>
      </c>
      <c r="N63" s="11">
        <v>0</v>
      </c>
      <c r="O63" s="11">
        <v>0</v>
      </c>
      <c r="P63" s="11">
        <f>Table1[[#This Row],[Teruglevering normaal]]+Table1[[#This Row],[Teruglevering dal]]</f>
        <v>0</v>
      </c>
    </row>
    <row r="64" spans="1:16" x14ac:dyDescent="0.3">
      <c r="A64" s="11">
        <v>1179824</v>
      </c>
      <c r="B64" s="11" t="s">
        <v>174</v>
      </c>
      <c r="C64" s="11" t="s">
        <v>175</v>
      </c>
      <c r="D64" s="11" t="s">
        <v>333</v>
      </c>
      <c r="E64" s="11">
        <v>16</v>
      </c>
      <c r="F64" s="11" t="s">
        <v>75</v>
      </c>
      <c r="G64" s="11" t="s">
        <v>334</v>
      </c>
      <c r="H64" s="11" t="s">
        <v>39</v>
      </c>
      <c r="I64" s="12" t="s">
        <v>481</v>
      </c>
      <c r="J64" s="11">
        <v>2019</v>
      </c>
      <c r="K64" s="11">
        <v>4999</v>
      </c>
      <c r="L64" s="11">
        <v>62</v>
      </c>
      <c r="M64" s="11">
        <f>Table1[[#This Row],[Verbruik normaal]]+Table1[[#This Row],[Verbruik laag]]</f>
        <v>5061</v>
      </c>
      <c r="N64" s="11">
        <v>0</v>
      </c>
      <c r="O64" s="11">
        <v>0</v>
      </c>
      <c r="P64" s="11">
        <f>Table1[[#This Row],[Teruglevering normaal]]+Table1[[#This Row],[Teruglevering dal]]</f>
        <v>0</v>
      </c>
    </row>
    <row r="65" spans="1:16" x14ac:dyDescent="0.3">
      <c r="A65" s="11">
        <v>620389</v>
      </c>
      <c r="B65" s="11" t="s">
        <v>1309</v>
      </c>
      <c r="C65" s="11" t="s">
        <v>20</v>
      </c>
      <c r="D65" s="11" t="s">
        <v>333</v>
      </c>
      <c r="E65" s="11">
        <v>138</v>
      </c>
      <c r="F65" s="11" t="s">
        <v>111</v>
      </c>
      <c r="G65" s="11" t="s">
        <v>685</v>
      </c>
      <c r="H65" s="11" t="s">
        <v>39</v>
      </c>
      <c r="I65" s="12" t="s">
        <v>690</v>
      </c>
      <c r="J65" s="11">
        <v>2019</v>
      </c>
      <c r="K65" s="11">
        <v>2466</v>
      </c>
      <c r="L65" s="11">
        <v>2283</v>
      </c>
      <c r="M65" s="11">
        <f>Table1[[#This Row],[Verbruik normaal]]+Table1[[#This Row],[Verbruik laag]]</f>
        <v>4749</v>
      </c>
      <c r="N65" s="11">
        <v>0</v>
      </c>
      <c r="O65" s="11">
        <v>0</v>
      </c>
      <c r="P65" s="11">
        <f>Table1[[#This Row],[Teruglevering normaal]]+Table1[[#This Row],[Teruglevering dal]]</f>
        <v>0</v>
      </c>
    </row>
    <row r="66" spans="1:16" x14ac:dyDescent="0.3">
      <c r="A66" s="11">
        <v>620500</v>
      </c>
      <c r="B66" s="11" t="s">
        <v>1298</v>
      </c>
      <c r="D66" s="11" t="s">
        <v>333</v>
      </c>
      <c r="E66" s="11">
        <v>28</v>
      </c>
      <c r="G66" s="11" t="s">
        <v>334</v>
      </c>
      <c r="H66" s="11" t="s">
        <v>39</v>
      </c>
      <c r="I66" s="12" t="s">
        <v>335</v>
      </c>
      <c r="J66" s="11">
        <v>2019</v>
      </c>
      <c r="K66" s="11">
        <v>561</v>
      </c>
      <c r="L66" s="11">
        <v>642</v>
      </c>
      <c r="M66" s="11">
        <f>Table1[[#This Row],[Verbruik normaal]]+Table1[[#This Row],[Verbruik laag]]</f>
        <v>1203</v>
      </c>
      <c r="N66" s="11">
        <v>0</v>
      </c>
      <c r="O66" s="11">
        <v>0</v>
      </c>
      <c r="P66" s="11">
        <f>Table1[[#This Row],[Teruglevering normaal]]+Table1[[#This Row],[Teruglevering dal]]</f>
        <v>0</v>
      </c>
    </row>
    <row r="67" spans="1:16" x14ac:dyDescent="0.3">
      <c r="A67" s="11">
        <v>620389</v>
      </c>
      <c r="B67" s="11" t="s">
        <v>1316</v>
      </c>
      <c r="C67" s="11" t="s">
        <v>20</v>
      </c>
      <c r="D67" s="11" t="s">
        <v>333</v>
      </c>
      <c r="E67" s="11">
        <v>137</v>
      </c>
      <c r="G67" s="11" t="s">
        <v>685</v>
      </c>
      <c r="H67" s="11" t="s">
        <v>39</v>
      </c>
      <c r="I67" s="12" t="s">
        <v>686</v>
      </c>
      <c r="J67" s="11">
        <v>2019</v>
      </c>
      <c r="K67" s="11">
        <v>1035</v>
      </c>
      <c r="L67" s="11">
        <v>1146</v>
      </c>
      <c r="M67" s="11">
        <f>Table1[[#This Row],[Verbruik normaal]]+Table1[[#This Row],[Verbruik laag]]</f>
        <v>2181</v>
      </c>
      <c r="N67" s="11">
        <v>0</v>
      </c>
      <c r="O67" s="11">
        <v>0</v>
      </c>
      <c r="P67" s="11">
        <f>Table1[[#This Row],[Teruglevering normaal]]+Table1[[#This Row],[Teruglevering dal]]</f>
        <v>0</v>
      </c>
    </row>
    <row r="68" spans="1:16" x14ac:dyDescent="0.3">
      <c r="A68" s="11">
        <v>1180708</v>
      </c>
      <c r="B68" s="11" t="s">
        <v>281</v>
      </c>
      <c r="C68" s="11" t="s">
        <v>282</v>
      </c>
      <c r="D68" s="11" t="s">
        <v>333</v>
      </c>
      <c r="E68" s="11">
        <v>104</v>
      </c>
      <c r="G68" s="11" t="s">
        <v>685</v>
      </c>
      <c r="H68" s="11" t="s">
        <v>39</v>
      </c>
      <c r="I68" s="12" t="s">
        <v>947</v>
      </c>
      <c r="J68" s="11">
        <v>2019</v>
      </c>
      <c r="K68" s="11">
        <v>74</v>
      </c>
      <c r="L68" s="11">
        <v>77</v>
      </c>
      <c r="M68" s="11">
        <f>Table1[[#This Row],[Verbruik normaal]]+Table1[[#This Row],[Verbruik laag]]</f>
        <v>151</v>
      </c>
      <c r="N68" s="11">
        <v>0</v>
      </c>
      <c r="O68" s="11">
        <v>0</v>
      </c>
      <c r="P68" s="11">
        <f>Table1[[#This Row],[Teruglevering normaal]]+Table1[[#This Row],[Teruglevering dal]]</f>
        <v>0</v>
      </c>
    </row>
    <row r="69" spans="1:16" x14ac:dyDescent="0.3">
      <c r="A69" s="11">
        <v>615995</v>
      </c>
      <c r="B69" s="11" t="s">
        <v>1311</v>
      </c>
      <c r="C69" s="11" t="s">
        <v>25</v>
      </c>
      <c r="D69" s="11" t="s">
        <v>552</v>
      </c>
      <c r="E69" s="11">
        <v>0</v>
      </c>
      <c r="F69" s="11">
        <v>-5775</v>
      </c>
      <c r="G69" s="11" t="s">
        <v>837</v>
      </c>
      <c r="H69" s="11" t="s">
        <v>28</v>
      </c>
      <c r="I69" s="12" t="s">
        <v>838</v>
      </c>
      <c r="J69" s="11">
        <v>2019</v>
      </c>
      <c r="K69" s="11">
        <v>1541</v>
      </c>
      <c r="L69" s="11">
        <v>1656</v>
      </c>
      <c r="M69" s="11">
        <f>Table1[[#This Row],[Verbruik normaal]]+Table1[[#This Row],[Verbruik laag]]</f>
        <v>3197</v>
      </c>
      <c r="N69" s="11">
        <v>0</v>
      </c>
      <c r="O69" s="11">
        <v>0</v>
      </c>
      <c r="P69" s="11">
        <f>Table1[[#This Row],[Teruglevering normaal]]+Table1[[#This Row],[Teruglevering dal]]</f>
        <v>0</v>
      </c>
    </row>
    <row r="70" spans="1:16" x14ac:dyDescent="0.3">
      <c r="A70" s="11">
        <v>615995</v>
      </c>
      <c r="B70" s="11" t="s">
        <v>1311</v>
      </c>
      <c r="C70" s="11" t="s">
        <v>25</v>
      </c>
      <c r="D70" s="11" t="s">
        <v>552</v>
      </c>
      <c r="E70" s="11">
        <v>95</v>
      </c>
      <c r="G70" s="11" t="s">
        <v>553</v>
      </c>
      <c r="H70" s="11" t="s">
        <v>17</v>
      </c>
      <c r="I70" s="12" t="s">
        <v>554</v>
      </c>
      <c r="J70" s="11">
        <v>2019</v>
      </c>
      <c r="K70" s="11">
        <v>202</v>
      </c>
      <c r="L70" s="11">
        <v>239</v>
      </c>
      <c r="M70" s="11">
        <f>Table1[[#This Row],[Verbruik normaal]]+Table1[[#This Row],[Verbruik laag]]</f>
        <v>441</v>
      </c>
      <c r="N70" s="11">
        <v>0</v>
      </c>
      <c r="O70" s="11">
        <v>0</v>
      </c>
      <c r="P70" s="11">
        <f>Table1[[#This Row],[Teruglevering normaal]]+Table1[[#This Row],[Teruglevering dal]]</f>
        <v>0</v>
      </c>
    </row>
    <row r="71" spans="1:16" x14ac:dyDescent="0.3">
      <c r="A71" s="11">
        <v>615996</v>
      </c>
      <c r="B71" s="11" t="s">
        <v>1310</v>
      </c>
      <c r="D71" s="11" t="s">
        <v>394</v>
      </c>
      <c r="E71" s="11">
        <v>1</v>
      </c>
      <c r="G71" s="11" t="s">
        <v>395</v>
      </c>
      <c r="H71" s="11" t="s">
        <v>17</v>
      </c>
      <c r="I71" s="12" t="s">
        <v>396</v>
      </c>
      <c r="J71" s="11">
        <v>2019</v>
      </c>
      <c r="K71" s="11">
        <v>1262</v>
      </c>
      <c r="L71" s="11">
        <v>4039</v>
      </c>
      <c r="M71" s="11">
        <f>Table1[[#This Row],[Verbruik normaal]]+Table1[[#This Row],[Verbruik laag]]</f>
        <v>5301</v>
      </c>
      <c r="N71" s="11">
        <v>0</v>
      </c>
      <c r="O71" s="11">
        <v>0</v>
      </c>
      <c r="P71" s="11">
        <f>Table1[[#This Row],[Teruglevering normaal]]+Table1[[#This Row],[Teruglevering dal]]</f>
        <v>0</v>
      </c>
    </row>
    <row r="72" spans="1:16" x14ac:dyDescent="0.3">
      <c r="A72" s="11">
        <v>615995</v>
      </c>
      <c r="B72" s="11" t="s">
        <v>1319</v>
      </c>
      <c r="C72" s="11" t="s">
        <v>25</v>
      </c>
      <c r="D72" s="11" t="s">
        <v>394</v>
      </c>
      <c r="E72" s="11">
        <v>52</v>
      </c>
      <c r="F72" s="11" t="s">
        <v>58</v>
      </c>
      <c r="G72" s="11" t="s">
        <v>945</v>
      </c>
      <c r="H72" s="11" t="s">
        <v>28</v>
      </c>
      <c r="I72" s="12" t="s">
        <v>946</v>
      </c>
      <c r="J72" s="11">
        <v>2019</v>
      </c>
      <c r="K72" s="11">
        <v>4429</v>
      </c>
      <c r="L72" s="11">
        <v>3574</v>
      </c>
      <c r="M72" s="11">
        <f>Table1[[#This Row],[Verbruik normaal]]+Table1[[#This Row],[Verbruik laag]]</f>
        <v>8003</v>
      </c>
      <c r="N72" s="11">
        <v>0</v>
      </c>
      <c r="O72" s="11">
        <v>0</v>
      </c>
      <c r="P72" s="11">
        <f>Table1[[#This Row],[Teruglevering normaal]]+Table1[[#This Row],[Teruglevering dal]]</f>
        <v>0</v>
      </c>
    </row>
    <row r="73" spans="1:16" x14ac:dyDescent="0.3">
      <c r="A73" s="11">
        <v>620593</v>
      </c>
      <c r="B73" s="11" t="s">
        <v>1306</v>
      </c>
      <c r="C73" s="11" t="s">
        <v>31</v>
      </c>
      <c r="D73" s="11" t="s">
        <v>435</v>
      </c>
      <c r="E73" s="11">
        <v>2</v>
      </c>
      <c r="F73" s="11" t="s">
        <v>75</v>
      </c>
      <c r="G73" s="11" t="s">
        <v>436</v>
      </c>
      <c r="H73" s="11" t="s">
        <v>143</v>
      </c>
      <c r="I73" s="12" t="s">
        <v>437</v>
      </c>
      <c r="J73" s="11">
        <v>2019</v>
      </c>
      <c r="K73" s="11">
        <v>2320</v>
      </c>
      <c r="L73" s="11">
        <v>2198</v>
      </c>
      <c r="M73" s="11">
        <f>Table1[[#This Row],[Verbruik normaal]]+Table1[[#This Row],[Verbruik laag]]</f>
        <v>4518</v>
      </c>
      <c r="N73" s="11">
        <v>0</v>
      </c>
      <c r="O73" s="11">
        <v>0</v>
      </c>
      <c r="P73" s="11">
        <f>Table1[[#This Row],[Teruglevering normaal]]+Table1[[#This Row],[Teruglevering dal]]</f>
        <v>0</v>
      </c>
    </row>
    <row r="74" spans="1:16" x14ac:dyDescent="0.3">
      <c r="A74" s="11">
        <v>620500</v>
      </c>
      <c r="B74" s="11" t="s">
        <v>49</v>
      </c>
      <c r="D74" s="11" t="s">
        <v>1055</v>
      </c>
      <c r="E74" s="11">
        <v>3</v>
      </c>
      <c r="G74" s="11" t="s">
        <v>1056</v>
      </c>
      <c r="H74" s="11" t="s">
        <v>39</v>
      </c>
      <c r="I74" s="12" t="s">
        <v>1110</v>
      </c>
      <c r="J74" s="11">
        <v>2019</v>
      </c>
      <c r="K74" s="11">
        <v>30215</v>
      </c>
      <c r="L74" s="11">
        <v>7065</v>
      </c>
      <c r="M74" s="11">
        <f>Table1[[#This Row],[Verbruik normaal]]+Table1[[#This Row],[Verbruik laag]]</f>
        <v>37280</v>
      </c>
      <c r="N74" s="11">
        <v>0</v>
      </c>
      <c r="O74" s="11">
        <v>0</v>
      </c>
      <c r="P74" s="11">
        <f>Table1[[#This Row],[Teruglevering normaal]]+Table1[[#This Row],[Teruglevering dal]]</f>
        <v>0</v>
      </c>
    </row>
    <row r="75" spans="1:16" x14ac:dyDescent="0.3">
      <c r="A75" s="11">
        <v>620389</v>
      </c>
      <c r="B75" s="11" t="s">
        <v>1309</v>
      </c>
      <c r="C75" s="11" t="s">
        <v>20</v>
      </c>
      <c r="D75" s="11" t="s">
        <v>1055</v>
      </c>
      <c r="E75" s="11">
        <v>2</v>
      </c>
      <c r="G75" s="11" t="s">
        <v>1056</v>
      </c>
      <c r="H75" s="11" t="s">
        <v>39</v>
      </c>
      <c r="I75" s="12" t="s">
        <v>1057</v>
      </c>
      <c r="J75" s="11">
        <v>2019</v>
      </c>
      <c r="K75" s="11">
        <v>254</v>
      </c>
      <c r="L75" s="11">
        <v>203</v>
      </c>
      <c r="M75" s="11">
        <f>Table1[[#This Row],[Verbruik normaal]]+Table1[[#This Row],[Verbruik laag]]</f>
        <v>457</v>
      </c>
      <c r="N75" s="11">
        <v>0</v>
      </c>
      <c r="O75" s="11">
        <v>0</v>
      </c>
      <c r="P75" s="11">
        <f>Table1[[#This Row],[Teruglevering normaal]]+Table1[[#This Row],[Teruglevering dal]]</f>
        <v>0</v>
      </c>
    </row>
    <row r="76" spans="1:16" x14ac:dyDescent="0.3">
      <c r="A76" s="11">
        <v>615995</v>
      </c>
      <c r="B76" s="11" t="s">
        <v>1319</v>
      </c>
      <c r="C76" s="11" t="s">
        <v>25</v>
      </c>
      <c r="D76" s="11" t="s">
        <v>57</v>
      </c>
      <c r="E76" s="11">
        <v>290</v>
      </c>
      <c r="F76" s="11" t="s">
        <v>58</v>
      </c>
      <c r="G76" s="11" t="s">
        <v>59</v>
      </c>
      <c r="H76" s="11" t="s">
        <v>28</v>
      </c>
      <c r="I76" s="12" t="s">
        <v>60</v>
      </c>
      <c r="J76" s="11">
        <v>2019</v>
      </c>
      <c r="K76" s="11">
        <v>6902</v>
      </c>
      <c r="L76" s="11">
        <v>6299</v>
      </c>
      <c r="M76" s="11">
        <f>Table1[[#This Row],[Verbruik normaal]]+Table1[[#This Row],[Verbruik laag]]</f>
        <v>13201</v>
      </c>
      <c r="N76" s="11">
        <v>0</v>
      </c>
      <c r="O76" s="11">
        <v>0</v>
      </c>
      <c r="P76" s="11">
        <f>Table1[[#This Row],[Teruglevering normaal]]+Table1[[#This Row],[Teruglevering dal]]</f>
        <v>0</v>
      </c>
    </row>
    <row r="77" spans="1:16" x14ac:dyDescent="0.3">
      <c r="A77" s="11">
        <v>1180708</v>
      </c>
      <c r="B77" s="11" t="s">
        <v>281</v>
      </c>
      <c r="C77" s="11" t="s">
        <v>282</v>
      </c>
      <c r="D77" s="11" t="s">
        <v>170</v>
      </c>
      <c r="E77" s="11">
        <v>8</v>
      </c>
      <c r="G77" s="11" t="s">
        <v>172</v>
      </c>
      <c r="H77" s="11" t="s">
        <v>39</v>
      </c>
      <c r="I77" s="12" t="s">
        <v>517</v>
      </c>
      <c r="J77" s="11">
        <v>2019</v>
      </c>
      <c r="K77" s="11">
        <v>151</v>
      </c>
      <c r="L77" s="11">
        <v>181</v>
      </c>
      <c r="M77" s="11">
        <f>Table1[[#This Row],[Verbruik normaal]]+Table1[[#This Row],[Verbruik laag]]</f>
        <v>332</v>
      </c>
      <c r="N77" s="11">
        <v>0</v>
      </c>
      <c r="O77" s="11">
        <v>0</v>
      </c>
      <c r="P77" s="11">
        <f>Table1[[#This Row],[Teruglevering normaal]]+Table1[[#This Row],[Teruglevering dal]]</f>
        <v>0</v>
      </c>
    </row>
    <row r="78" spans="1:16" x14ac:dyDescent="0.3">
      <c r="A78" s="11">
        <v>620512</v>
      </c>
      <c r="B78" s="11" t="s">
        <v>1308</v>
      </c>
      <c r="C78" s="11" t="s">
        <v>169</v>
      </c>
      <c r="D78" s="11" t="s">
        <v>170</v>
      </c>
      <c r="E78" s="11">
        <v>4</v>
      </c>
      <c r="F78" s="11" t="s">
        <v>171</v>
      </c>
      <c r="G78" s="11" t="s">
        <v>172</v>
      </c>
      <c r="H78" s="11" t="s">
        <v>39</v>
      </c>
      <c r="I78" s="12" t="s">
        <v>173</v>
      </c>
      <c r="J78" s="11">
        <v>2019</v>
      </c>
      <c r="K78" s="11">
        <v>8323</v>
      </c>
      <c r="L78" s="11">
        <v>10027</v>
      </c>
      <c r="M78" s="11">
        <f>Table1[[#This Row],[Verbruik normaal]]+Table1[[#This Row],[Verbruik laag]]</f>
        <v>18350</v>
      </c>
      <c r="N78" s="11">
        <v>0</v>
      </c>
      <c r="O78" s="11">
        <v>0</v>
      </c>
      <c r="P78" s="11">
        <f>Table1[[#This Row],[Teruglevering normaal]]+Table1[[#This Row],[Teruglevering dal]]</f>
        <v>0</v>
      </c>
    </row>
    <row r="79" spans="1:16" x14ac:dyDescent="0.3">
      <c r="A79" s="11">
        <v>620500</v>
      </c>
      <c r="B79" s="11" t="s">
        <v>1304</v>
      </c>
      <c r="D79" s="11" t="s">
        <v>788</v>
      </c>
      <c r="E79" s="11">
        <v>1</v>
      </c>
      <c r="G79" s="11" t="s">
        <v>789</v>
      </c>
      <c r="H79" s="11" t="s">
        <v>39</v>
      </c>
      <c r="I79" s="12" t="s">
        <v>790</v>
      </c>
      <c r="J79" s="11">
        <v>2019</v>
      </c>
      <c r="K79" s="11">
        <v>25932</v>
      </c>
      <c r="L79" s="11">
        <v>12144</v>
      </c>
      <c r="M79" s="11">
        <f>Table1[[#This Row],[Verbruik normaal]]+Table1[[#This Row],[Verbruik laag]]</f>
        <v>38076</v>
      </c>
      <c r="N79" s="11">
        <v>0</v>
      </c>
      <c r="O79" s="11">
        <v>0</v>
      </c>
      <c r="P79" s="11">
        <f>Table1[[#This Row],[Teruglevering normaal]]+Table1[[#This Row],[Teruglevering dal]]</f>
        <v>0</v>
      </c>
    </row>
    <row r="80" spans="1:16" x14ac:dyDescent="0.3">
      <c r="A80" s="11">
        <v>620389</v>
      </c>
      <c r="B80" s="11" t="s">
        <v>1309</v>
      </c>
      <c r="C80" s="11" t="s">
        <v>20</v>
      </c>
      <c r="D80" s="11" t="s">
        <v>788</v>
      </c>
      <c r="E80" s="11">
        <v>3</v>
      </c>
      <c r="G80" s="11" t="s">
        <v>1125</v>
      </c>
      <c r="H80" s="11" t="s">
        <v>39</v>
      </c>
      <c r="I80" s="12" t="s">
        <v>1126</v>
      </c>
      <c r="J80" s="11">
        <v>2019</v>
      </c>
      <c r="K80" s="11">
        <v>21291</v>
      </c>
      <c r="L80" s="11">
        <v>20964</v>
      </c>
      <c r="M80" s="11">
        <f>Table1[[#This Row],[Verbruik normaal]]+Table1[[#This Row],[Verbruik laag]]</f>
        <v>42255</v>
      </c>
      <c r="N80" s="11">
        <v>0</v>
      </c>
      <c r="O80" s="11">
        <v>0</v>
      </c>
      <c r="P80" s="11">
        <f>Table1[[#This Row],[Teruglevering normaal]]+Table1[[#This Row],[Teruglevering dal]]</f>
        <v>0</v>
      </c>
    </row>
    <row r="81" spans="1:16" x14ac:dyDescent="0.3">
      <c r="A81" s="11">
        <v>615995</v>
      </c>
      <c r="B81" s="11" t="s">
        <v>1311</v>
      </c>
      <c r="C81" s="11" t="s">
        <v>25</v>
      </c>
      <c r="D81" s="11" t="s">
        <v>566</v>
      </c>
      <c r="E81" s="11">
        <v>382</v>
      </c>
      <c r="F81" s="11" t="s">
        <v>58</v>
      </c>
      <c r="G81" s="11" t="s">
        <v>567</v>
      </c>
      <c r="H81" s="11" t="s">
        <v>28</v>
      </c>
      <c r="I81" s="12" t="s">
        <v>568</v>
      </c>
      <c r="J81" s="11">
        <v>2019</v>
      </c>
      <c r="K81" s="11">
        <v>5173</v>
      </c>
      <c r="L81" s="11">
        <v>5063</v>
      </c>
      <c r="M81" s="11">
        <f>Table1[[#This Row],[Verbruik normaal]]+Table1[[#This Row],[Verbruik laag]]</f>
        <v>10236</v>
      </c>
      <c r="N81" s="11">
        <v>0</v>
      </c>
      <c r="O81" s="11">
        <v>0</v>
      </c>
      <c r="P81" s="11">
        <f>Table1[[#This Row],[Teruglevering normaal]]+Table1[[#This Row],[Teruglevering dal]]</f>
        <v>0</v>
      </c>
    </row>
    <row r="82" spans="1:16" x14ac:dyDescent="0.3">
      <c r="A82" s="11">
        <v>620389</v>
      </c>
      <c r="B82" s="11" t="s">
        <v>1309</v>
      </c>
      <c r="C82" s="11" t="s">
        <v>20</v>
      </c>
      <c r="D82" s="11" t="s">
        <v>275</v>
      </c>
      <c r="E82" s="11">
        <v>49</v>
      </c>
      <c r="F82" s="11" t="s">
        <v>111</v>
      </c>
      <c r="G82" s="11" t="s">
        <v>276</v>
      </c>
      <c r="H82" s="11" t="s">
        <v>23</v>
      </c>
      <c r="I82" s="12" t="s">
        <v>277</v>
      </c>
      <c r="J82" s="11">
        <v>2019</v>
      </c>
      <c r="K82" s="11">
        <v>1414</v>
      </c>
      <c r="L82" s="11">
        <v>1413</v>
      </c>
      <c r="M82" s="11">
        <f>Table1[[#This Row],[Verbruik normaal]]+Table1[[#This Row],[Verbruik laag]]</f>
        <v>2827</v>
      </c>
      <c r="N82" s="11">
        <v>0</v>
      </c>
      <c r="O82" s="11">
        <v>0</v>
      </c>
      <c r="P82" s="11">
        <f>Table1[[#This Row],[Teruglevering normaal]]+Table1[[#This Row],[Teruglevering dal]]</f>
        <v>0</v>
      </c>
    </row>
    <row r="83" spans="1:16" x14ac:dyDescent="0.3">
      <c r="A83" s="11">
        <v>1180708</v>
      </c>
      <c r="B83" s="11" t="s">
        <v>281</v>
      </c>
      <c r="C83" s="11" t="s">
        <v>282</v>
      </c>
      <c r="D83" s="11" t="s">
        <v>275</v>
      </c>
      <c r="E83" s="11">
        <v>71</v>
      </c>
      <c r="G83" s="11" t="s">
        <v>276</v>
      </c>
      <c r="H83" s="11" t="s">
        <v>39</v>
      </c>
      <c r="I83" s="12" t="s">
        <v>643</v>
      </c>
      <c r="J83" s="11">
        <v>2019</v>
      </c>
      <c r="K83" s="11">
        <v>319</v>
      </c>
      <c r="L83" s="11">
        <v>378</v>
      </c>
      <c r="M83" s="11">
        <f>Table1[[#This Row],[Verbruik normaal]]+Table1[[#This Row],[Verbruik laag]]</f>
        <v>697</v>
      </c>
      <c r="N83" s="11">
        <v>0</v>
      </c>
      <c r="O83" s="11">
        <v>0</v>
      </c>
      <c r="P83" s="11">
        <f>Table1[[#This Row],[Teruglevering normaal]]+Table1[[#This Row],[Teruglevering dal]]</f>
        <v>0</v>
      </c>
    </row>
    <row r="84" spans="1:16" x14ac:dyDescent="0.3">
      <c r="A84" s="11">
        <v>620389</v>
      </c>
      <c r="B84" s="11" t="s">
        <v>1316</v>
      </c>
      <c r="C84" s="11" t="s">
        <v>20</v>
      </c>
      <c r="D84" s="11" t="s">
        <v>525</v>
      </c>
      <c r="E84" s="11">
        <v>510</v>
      </c>
      <c r="F84" s="11" t="s">
        <v>90</v>
      </c>
      <c r="G84" s="11" t="s">
        <v>526</v>
      </c>
      <c r="H84" s="11" t="s">
        <v>23</v>
      </c>
      <c r="I84" s="12" t="s">
        <v>527</v>
      </c>
      <c r="J84" s="11">
        <v>2019</v>
      </c>
      <c r="K84" s="11">
        <v>73</v>
      </c>
      <c r="L84" s="11">
        <v>74</v>
      </c>
      <c r="M84" s="11">
        <f>Table1[[#This Row],[Verbruik normaal]]+Table1[[#This Row],[Verbruik laag]]</f>
        <v>147</v>
      </c>
      <c r="N84" s="11">
        <v>0</v>
      </c>
      <c r="O84" s="11">
        <v>0</v>
      </c>
      <c r="P84" s="11">
        <f>Table1[[#This Row],[Teruglevering normaal]]+Table1[[#This Row],[Teruglevering dal]]</f>
        <v>0</v>
      </c>
    </row>
    <row r="85" spans="1:16" x14ac:dyDescent="0.3">
      <c r="A85" s="11">
        <v>615995</v>
      </c>
      <c r="B85" s="11" t="s">
        <v>1319</v>
      </c>
      <c r="C85" s="11" t="s">
        <v>25</v>
      </c>
      <c r="D85" s="11" t="s">
        <v>100</v>
      </c>
      <c r="E85" s="11">
        <v>3</v>
      </c>
      <c r="F85" s="11" t="s">
        <v>135</v>
      </c>
      <c r="G85" s="11" t="s">
        <v>101</v>
      </c>
      <c r="H85" s="11" t="s">
        <v>28</v>
      </c>
      <c r="I85" s="12" t="s">
        <v>631</v>
      </c>
      <c r="J85" s="11">
        <v>2019</v>
      </c>
      <c r="K85" s="11">
        <v>779</v>
      </c>
      <c r="L85" s="11">
        <v>949</v>
      </c>
      <c r="M85" s="11">
        <f>Table1[[#This Row],[Verbruik normaal]]+Table1[[#This Row],[Verbruik laag]]</f>
        <v>1728</v>
      </c>
      <c r="N85" s="11">
        <v>0</v>
      </c>
      <c r="O85" s="11">
        <v>0</v>
      </c>
      <c r="P85" s="11">
        <f>Table1[[#This Row],[Teruglevering normaal]]+Table1[[#This Row],[Teruglevering dal]]</f>
        <v>0</v>
      </c>
    </row>
    <row r="86" spans="1:16" x14ac:dyDescent="0.3">
      <c r="A86" s="11">
        <v>1238878</v>
      </c>
      <c r="B86" s="11" t="s">
        <v>99</v>
      </c>
      <c r="D86" s="11" t="s">
        <v>100</v>
      </c>
      <c r="E86" s="11">
        <v>2</v>
      </c>
      <c r="G86" s="11" t="s">
        <v>101</v>
      </c>
      <c r="H86" s="11" t="s">
        <v>17</v>
      </c>
      <c r="I86" s="12" t="s">
        <v>102</v>
      </c>
      <c r="J86" s="11">
        <v>2019</v>
      </c>
      <c r="K86" s="11">
        <v>1143</v>
      </c>
      <c r="L86" s="11">
        <v>6015</v>
      </c>
      <c r="M86" s="11">
        <f>Table1[[#This Row],[Verbruik normaal]]+Table1[[#This Row],[Verbruik laag]]</f>
        <v>7158</v>
      </c>
      <c r="N86" s="11">
        <v>0</v>
      </c>
      <c r="O86" s="11">
        <v>0</v>
      </c>
      <c r="P86" s="11">
        <f>Table1[[#This Row],[Teruglevering normaal]]+Table1[[#This Row],[Teruglevering dal]]</f>
        <v>0</v>
      </c>
    </row>
    <row r="87" spans="1:16" x14ac:dyDescent="0.3">
      <c r="A87" s="11">
        <v>620593</v>
      </c>
      <c r="B87" s="11" t="s">
        <v>1315</v>
      </c>
      <c r="C87" s="11" t="s">
        <v>31</v>
      </c>
      <c r="D87" s="11" t="s">
        <v>1156</v>
      </c>
      <c r="E87" s="11">
        <v>41</v>
      </c>
      <c r="G87" s="11" t="s">
        <v>1157</v>
      </c>
      <c r="H87" s="11" t="s">
        <v>43</v>
      </c>
      <c r="I87" s="12" t="s">
        <v>1158</v>
      </c>
      <c r="J87" s="11">
        <v>2019</v>
      </c>
      <c r="K87" s="11">
        <v>11888</v>
      </c>
      <c r="L87" s="11">
        <v>11391</v>
      </c>
      <c r="M87" s="11">
        <f>Table1[[#This Row],[Verbruik normaal]]+Table1[[#This Row],[Verbruik laag]]</f>
        <v>23279</v>
      </c>
      <c r="N87" s="11">
        <v>0</v>
      </c>
      <c r="O87" s="11">
        <v>0</v>
      </c>
      <c r="P87" s="11">
        <f>Table1[[#This Row],[Teruglevering normaal]]+Table1[[#This Row],[Teruglevering dal]]</f>
        <v>0</v>
      </c>
    </row>
    <row r="88" spans="1:16" x14ac:dyDescent="0.3">
      <c r="A88" s="11">
        <v>615988</v>
      </c>
      <c r="B88" s="11" t="s">
        <v>1299</v>
      </c>
      <c r="D88" s="11" t="s">
        <v>776</v>
      </c>
      <c r="E88" s="11">
        <v>2</v>
      </c>
      <c r="F88" s="11" t="s">
        <v>111</v>
      </c>
      <c r="G88" s="11" t="s">
        <v>777</v>
      </c>
      <c r="H88" s="11" t="s">
        <v>17</v>
      </c>
      <c r="I88" s="12" t="s">
        <v>778</v>
      </c>
      <c r="J88" s="11">
        <v>2019</v>
      </c>
      <c r="K88" s="11">
        <v>17556</v>
      </c>
      <c r="L88" s="11">
        <v>12784</v>
      </c>
      <c r="M88" s="11">
        <f>Table1[[#This Row],[Verbruik normaal]]+Table1[[#This Row],[Verbruik laag]]</f>
        <v>30340</v>
      </c>
      <c r="N88" s="11">
        <v>0</v>
      </c>
      <c r="O88" s="11">
        <v>0</v>
      </c>
      <c r="P88" s="11">
        <f>Table1[[#This Row],[Teruglevering normaal]]+Table1[[#This Row],[Teruglevering dal]]</f>
        <v>0</v>
      </c>
    </row>
    <row r="89" spans="1:16" x14ac:dyDescent="0.3">
      <c r="A89" s="11">
        <v>615996</v>
      </c>
      <c r="B89" s="11" t="s">
        <v>1310</v>
      </c>
      <c r="D89" s="11" t="s">
        <v>93</v>
      </c>
      <c r="E89" s="11">
        <v>0</v>
      </c>
      <c r="F89" s="11">
        <v>5922</v>
      </c>
      <c r="G89" s="11" t="s">
        <v>94</v>
      </c>
      <c r="H89" s="11" t="s">
        <v>17</v>
      </c>
      <c r="I89" s="12" t="s">
        <v>95</v>
      </c>
      <c r="J89" s="11">
        <v>2019</v>
      </c>
      <c r="K89" s="11">
        <v>513</v>
      </c>
      <c r="L89" s="11">
        <v>1618</v>
      </c>
      <c r="M89" s="11">
        <f>Table1[[#This Row],[Verbruik normaal]]+Table1[[#This Row],[Verbruik laag]]</f>
        <v>2131</v>
      </c>
      <c r="N89" s="11">
        <v>0</v>
      </c>
      <c r="O89" s="11">
        <v>0</v>
      </c>
      <c r="P89" s="11">
        <f>Table1[[#This Row],[Teruglevering normaal]]+Table1[[#This Row],[Teruglevering dal]]</f>
        <v>0</v>
      </c>
    </row>
    <row r="90" spans="1:16" x14ac:dyDescent="0.3">
      <c r="A90" s="11">
        <v>620593</v>
      </c>
      <c r="B90" s="11" t="s">
        <v>1306</v>
      </c>
      <c r="C90" s="11" t="s">
        <v>31</v>
      </c>
      <c r="D90" s="11" t="s">
        <v>918</v>
      </c>
      <c r="E90" s="11">
        <v>13</v>
      </c>
      <c r="F90" s="11" t="s">
        <v>353</v>
      </c>
      <c r="G90" s="11" t="s">
        <v>919</v>
      </c>
      <c r="H90" s="11" t="s">
        <v>34</v>
      </c>
      <c r="I90" s="12" t="s">
        <v>920</v>
      </c>
      <c r="J90" s="11">
        <v>2019</v>
      </c>
      <c r="K90" s="11">
        <v>811</v>
      </c>
      <c r="L90" s="11">
        <v>806</v>
      </c>
      <c r="M90" s="11">
        <f>Table1[[#This Row],[Verbruik normaal]]+Table1[[#This Row],[Verbruik laag]]</f>
        <v>1617</v>
      </c>
      <c r="N90" s="11">
        <v>0</v>
      </c>
      <c r="O90" s="11">
        <v>0</v>
      </c>
      <c r="P90" s="11">
        <f>Table1[[#This Row],[Teruglevering normaal]]+Table1[[#This Row],[Teruglevering dal]]</f>
        <v>0</v>
      </c>
    </row>
    <row r="91" spans="1:16" x14ac:dyDescent="0.3">
      <c r="A91" s="11">
        <v>620593</v>
      </c>
      <c r="B91" s="11" t="s">
        <v>1306</v>
      </c>
      <c r="C91" s="11" t="s">
        <v>31</v>
      </c>
      <c r="D91" s="11" t="s">
        <v>1169</v>
      </c>
      <c r="E91" s="11">
        <v>10</v>
      </c>
      <c r="G91" s="11" t="s">
        <v>1170</v>
      </c>
      <c r="H91" s="11" t="s">
        <v>43</v>
      </c>
      <c r="I91" s="12" t="s">
        <v>1171</v>
      </c>
      <c r="J91" s="11">
        <v>2019</v>
      </c>
      <c r="K91" s="11">
        <v>213</v>
      </c>
      <c r="L91" s="11">
        <v>409</v>
      </c>
      <c r="M91" s="11">
        <f>Table1[[#This Row],[Verbruik normaal]]+Table1[[#This Row],[Verbruik laag]]</f>
        <v>622</v>
      </c>
      <c r="N91" s="11">
        <v>0</v>
      </c>
      <c r="O91" s="11">
        <v>0</v>
      </c>
      <c r="P91" s="11">
        <f>Table1[[#This Row],[Teruglevering normaal]]+Table1[[#This Row],[Teruglevering dal]]</f>
        <v>0</v>
      </c>
    </row>
    <row r="92" spans="1:16" x14ac:dyDescent="0.3">
      <c r="A92" s="11">
        <v>620389</v>
      </c>
      <c r="B92" s="11" t="s">
        <v>1316</v>
      </c>
      <c r="C92" s="11" t="s">
        <v>20</v>
      </c>
      <c r="D92" s="11" t="s">
        <v>323</v>
      </c>
      <c r="E92" s="11">
        <v>4</v>
      </c>
      <c r="F92" s="11" t="s">
        <v>183</v>
      </c>
      <c r="G92" s="11" t="s">
        <v>130</v>
      </c>
      <c r="H92" s="11" t="s">
        <v>39</v>
      </c>
      <c r="I92" s="12" t="s">
        <v>372</v>
      </c>
      <c r="J92" s="11">
        <v>2019</v>
      </c>
      <c r="K92" s="11">
        <v>117</v>
      </c>
      <c r="L92" s="11">
        <v>123</v>
      </c>
      <c r="M92" s="11">
        <f>Table1[[#This Row],[Verbruik normaal]]+Table1[[#This Row],[Verbruik laag]]</f>
        <v>240</v>
      </c>
      <c r="N92" s="11">
        <v>0</v>
      </c>
      <c r="O92" s="11">
        <v>0</v>
      </c>
      <c r="P92" s="11">
        <f>Table1[[#This Row],[Teruglevering normaal]]+Table1[[#This Row],[Teruglevering dal]]</f>
        <v>0</v>
      </c>
    </row>
    <row r="93" spans="1:16" x14ac:dyDescent="0.3">
      <c r="A93" s="11">
        <v>1180708</v>
      </c>
      <c r="B93" s="11" t="s">
        <v>281</v>
      </c>
      <c r="C93" s="11" t="s">
        <v>282</v>
      </c>
      <c r="D93" s="11" t="s">
        <v>323</v>
      </c>
      <c r="E93" s="11">
        <v>4</v>
      </c>
      <c r="F93" s="11" t="s">
        <v>183</v>
      </c>
      <c r="G93" s="11" t="s">
        <v>130</v>
      </c>
      <c r="H93" s="11" t="s">
        <v>39</v>
      </c>
      <c r="I93" s="12" t="s">
        <v>324</v>
      </c>
      <c r="J93" s="11">
        <v>2019</v>
      </c>
      <c r="K93" s="11">
        <v>705</v>
      </c>
      <c r="L93" s="11">
        <v>860</v>
      </c>
      <c r="M93" s="11">
        <f>Table1[[#This Row],[Verbruik normaal]]+Table1[[#This Row],[Verbruik laag]]</f>
        <v>1565</v>
      </c>
      <c r="N93" s="11">
        <v>0</v>
      </c>
      <c r="O93" s="11">
        <v>0</v>
      </c>
      <c r="P93" s="11">
        <f>Table1[[#This Row],[Teruglevering normaal]]+Table1[[#This Row],[Teruglevering dal]]</f>
        <v>0</v>
      </c>
    </row>
    <row r="94" spans="1:16" x14ac:dyDescent="0.3">
      <c r="A94" s="11">
        <v>620389</v>
      </c>
      <c r="B94" s="11" t="s">
        <v>1316</v>
      </c>
      <c r="C94" s="11" t="s">
        <v>20</v>
      </c>
      <c r="D94" s="11" t="s">
        <v>323</v>
      </c>
      <c r="E94" s="11">
        <v>11</v>
      </c>
      <c r="G94" s="11" t="s">
        <v>130</v>
      </c>
      <c r="H94" s="11" t="s">
        <v>39</v>
      </c>
      <c r="I94" s="12" t="s">
        <v>524</v>
      </c>
      <c r="J94" s="11">
        <v>2019</v>
      </c>
      <c r="K94" s="11">
        <v>330</v>
      </c>
      <c r="L94" s="11">
        <v>226</v>
      </c>
      <c r="M94" s="11">
        <f>Table1[[#This Row],[Verbruik normaal]]+Table1[[#This Row],[Verbruik laag]]</f>
        <v>556</v>
      </c>
      <c r="N94" s="11">
        <v>0</v>
      </c>
      <c r="O94" s="11">
        <v>0</v>
      </c>
      <c r="P94" s="11">
        <f>Table1[[#This Row],[Teruglevering normaal]]+Table1[[#This Row],[Teruglevering dal]]</f>
        <v>0</v>
      </c>
    </row>
    <row r="95" spans="1:16" x14ac:dyDescent="0.3">
      <c r="A95" s="11">
        <v>620389</v>
      </c>
      <c r="B95" s="11" t="s">
        <v>1316</v>
      </c>
      <c r="C95" s="11" t="s">
        <v>20</v>
      </c>
      <c r="D95" s="11" t="s">
        <v>323</v>
      </c>
      <c r="E95" s="11">
        <v>6</v>
      </c>
      <c r="F95" s="11" t="s">
        <v>1021</v>
      </c>
      <c r="G95" s="11" t="s">
        <v>130</v>
      </c>
      <c r="H95" s="11" t="s">
        <v>39</v>
      </c>
      <c r="I95" s="12" t="s">
        <v>1022</v>
      </c>
      <c r="J95" s="11">
        <v>2019</v>
      </c>
      <c r="K95" s="11">
        <v>126</v>
      </c>
      <c r="L95" s="11">
        <v>124</v>
      </c>
      <c r="M95" s="11">
        <f>Table1[[#This Row],[Verbruik normaal]]+Table1[[#This Row],[Verbruik laag]]</f>
        <v>250</v>
      </c>
      <c r="N95" s="11">
        <v>0</v>
      </c>
      <c r="O95" s="11">
        <v>0</v>
      </c>
      <c r="P95" s="11">
        <f>Table1[[#This Row],[Teruglevering normaal]]+Table1[[#This Row],[Teruglevering dal]]</f>
        <v>0</v>
      </c>
    </row>
    <row r="96" spans="1:16" x14ac:dyDescent="0.3">
      <c r="A96" s="11">
        <v>1180708</v>
      </c>
      <c r="B96" s="11" t="s">
        <v>281</v>
      </c>
      <c r="C96" s="11" t="s">
        <v>282</v>
      </c>
      <c r="D96" s="11" t="s">
        <v>323</v>
      </c>
      <c r="E96" s="11">
        <v>9</v>
      </c>
      <c r="G96" s="11" t="s">
        <v>130</v>
      </c>
      <c r="H96" s="11" t="s">
        <v>39</v>
      </c>
      <c r="I96" s="12" t="s">
        <v>491</v>
      </c>
      <c r="J96" s="11">
        <v>2019</v>
      </c>
      <c r="K96" s="11">
        <v>2043</v>
      </c>
      <c r="L96" s="11">
        <v>1239</v>
      </c>
      <c r="M96" s="11">
        <f>Table1[[#This Row],[Verbruik normaal]]+Table1[[#This Row],[Verbruik laag]]</f>
        <v>3282</v>
      </c>
      <c r="N96" s="11">
        <v>0</v>
      </c>
      <c r="O96" s="11">
        <v>0</v>
      </c>
      <c r="P96" s="11">
        <f>Table1[[#This Row],[Teruglevering normaal]]+Table1[[#This Row],[Teruglevering dal]]</f>
        <v>0</v>
      </c>
    </row>
    <row r="97" spans="1:16" x14ac:dyDescent="0.3">
      <c r="A97" s="11">
        <v>1180708</v>
      </c>
      <c r="B97" s="11" t="s">
        <v>281</v>
      </c>
      <c r="C97" s="11" t="s">
        <v>282</v>
      </c>
      <c r="D97" s="11" t="s">
        <v>323</v>
      </c>
      <c r="E97" s="11">
        <v>22</v>
      </c>
      <c r="F97" s="11" t="s">
        <v>111</v>
      </c>
      <c r="G97" s="11" t="s">
        <v>130</v>
      </c>
      <c r="H97" s="11" t="s">
        <v>39</v>
      </c>
      <c r="I97" s="12" t="s">
        <v>662</v>
      </c>
      <c r="J97" s="11">
        <v>2019</v>
      </c>
      <c r="K97" s="11">
        <v>1530</v>
      </c>
      <c r="L97" s="11">
        <v>1796</v>
      </c>
      <c r="M97" s="11">
        <f>Table1[[#This Row],[Verbruik normaal]]+Table1[[#This Row],[Verbruik laag]]</f>
        <v>3326</v>
      </c>
      <c r="N97" s="11">
        <v>0</v>
      </c>
      <c r="O97" s="11">
        <v>0</v>
      </c>
      <c r="P97" s="11">
        <f>Table1[[#This Row],[Teruglevering normaal]]+Table1[[#This Row],[Teruglevering dal]]</f>
        <v>0</v>
      </c>
    </row>
    <row r="98" spans="1:16" x14ac:dyDescent="0.3">
      <c r="A98" s="11">
        <v>620500</v>
      </c>
      <c r="B98" s="11" t="s">
        <v>1298</v>
      </c>
      <c r="D98" s="11" t="s">
        <v>323</v>
      </c>
      <c r="E98" s="11">
        <v>14</v>
      </c>
      <c r="G98" s="11" t="s">
        <v>130</v>
      </c>
      <c r="H98" s="11" t="s">
        <v>39</v>
      </c>
      <c r="I98" s="12" t="s">
        <v>887</v>
      </c>
      <c r="J98" s="11">
        <v>2019</v>
      </c>
      <c r="K98" s="11">
        <v>3078</v>
      </c>
      <c r="L98" s="11">
        <v>3325</v>
      </c>
      <c r="M98" s="11">
        <f>Table1[[#This Row],[Verbruik normaal]]+Table1[[#This Row],[Verbruik laag]]</f>
        <v>6403</v>
      </c>
      <c r="N98" s="11">
        <v>0</v>
      </c>
      <c r="O98" s="11">
        <v>0</v>
      </c>
      <c r="P98" s="11">
        <f>Table1[[#This Row],[Teruglevering normaal]]+Table1[[#This Row],[Teruglevering dal]]</f>
        <v>0</v>
      </c>
    </row>
    <row r="99" spans="1:16" x14ac:dyDescent="0.3">
      <c r="A99" s="11">
        <v>1238878</v>
      </c>
      <c r="B99" s="11" t="s">
        <v>99</v>
      </c>
      <c r="D99" s="11" t="s">
        <v>1089</v>
      </c>
      <c r="E99" s="11">
        <v>48</v>
      </c>
      <c r="F99" s="11" t="s">
        <v>1090</v>
      </c>
      <c r="G99" s="11" t="s">
        <v>1091</v>
      </c>
      <c r="H99" s="11" t="s">
        <v>17</v>
      </c>
      <c r="I99" s="12" t="s">
        <v>1092</v>
      </c>
      <c r="J99" s="11">
        <v>2019</v>
      </c>
      <c r="K99" s="11">
        <v>3509</v>
      </c>
      <c r="L99" s="11">
        <v>1404</v>
      </c>
      <c r="M99" s="11">
        <f>Table1[[#This Row],[Verbruik normaal]]+Table1[[#This Row],[Verbruik laag]]</f>
        <v>4913</v>
      </c>
      <c r="N99" s="11">
        <v>0</v>
      </c>
      <c r="O99" s="11">
        <v>0</v>
      </c>
      <c r="P99" s="11">
        <f>Table1[[#This Row],[Teruglevering normaal]]+Table1[[#This Row],[Teruglevering dal]]</f>
        <v>0</v>
      </c>
    </row>
    <row r="100" spans="1:16" x14ac:dyDescent="0.3">
      <c r="A100" s="11">
        <v>615995</v>
      </c>
      <c r="B100" s="11" t="s">
        <v>1319</v>
      </c>
      <c r="C100" s="11" t="s">
        <v>25</v>
      </c>
      <c r="D100" s="11" t="s">
        <v>221</v>
      </c>
      <c r="E100" s="11">
        <v>50</v>
      </c>
      <c r="F100" s="11" t="s">
        <v>222</v>
      </c>
      <c r="G100" s="11" t="s">
        <v>223</v>
      </c>
      <c r="H100" s="11" t="s">
        <v>28</v>
      </c>
      <c r="I100" s="12" t="s">
        <v>224</v>
      </c>
      <c r="J100" s="11">
        <v>2019</v>
      </c>
      <c r="K100" s="11">
        <v>3560</v>
      </c>
      <c r="L100" s="11">
        <v>3519</v>
      </c>
      <c r="M100" s="11">
        <f>Table1[[#This Row],[Verbruik normaal]]+Table1[[#This Row],[Verbruik laag]]</f>
        <v>7079</v>
      </c>
      <c r="N100" s="11">
        <v>0</v>
      </c>
      <c r="O100" s="11">
        <v>0</v>
      </c>
      <c r="P100" s="11">
        <f>Table1[[#This Row],[Teruglevering normaal]]+Table1[[#This Row],[Teruglevering dal]]</f>
        <v>0</v>
      </c>
    </row>
    <row r="101" spans="1:16" x14ac:dyDescent="0.3">
      <c r="A101" s="11">
        <v>620512</v>
      </c>
      <c r="B101" s="11" t="s">
        <v>1308</v>
      </c>
      <c r="C101" s="11" t="s">
        <v>169</v>
      </c>
      <c r="D101" s="11" t="s">
        <v>853</v>
      </c>
      <c r="E101" s="11">
        <v>4</v>
      </c>
      <c r="F101" s="11" t="s">
        <v>228</v>
      </c>
      <c r="G101" s="11" t="s">
        <v>854</v>
      </c>
      <c r="H101" s="11" t="s">
        <v>39</v>
      </c>
      <c r="I101" s="12" t="s">
        <v>855</v>
      </c>
      <c r="J101" s="11">
        <v>2019</v>
      </c>
      <c r="K101" s="11">
        <v>1716</v>
      </c>
      <c r="L101" s="11">
        <v>1648</v>
      </c>
      <c r="M101" s="11">
        <f>Table1[[#This Row],[Verbruik normaal]]+Table1[[#This Row],[Verbruik laag]]</f>
        <v>3364</v>
      </c>
      <c r="N101" s="11">
        <v>0</v>
      </c>
      <c r="O101" s="11">
        <v>0</v>
      </c>
      <c r="P101" s="11">
        <f>Table1[[#This Row],[Teruglevering normaal]]+Table1[[#This Row],[Teruglevering dal]]</f>
        <v>0</v>
      </c>
    </row>
    <row r="102" spans="1:16" x14ac:dyDescent="0.3">
      <c r="A102" s="11">
        <v>1238875</v>
      </c>
      <c r="B102" s="11" t="s">
        <v>13</v>
      </c>
      <c r="D102" s="11" t="s">
        <v>14</v>
      </c>
      <c r="E102" s="11">
        <v>3</v>
      </c>
      <c r="F102" s="11" t="s">
        <v>15</v>
      </c>
      <c r="G102" s="11" t="s">
        <v>16</v>
      </c>
      <c r="H102" s="11" t="s">
        <v>17</v>
      </c>
      <c r="I102" s="12" t="s">
        <v>18</v>
      </c>
      <c r="J102" s="11">
        <v>2019</v>
      </c>
      <c r="K102" s="11">
        <v>2887</v>
      </c>
      <c r="L102" s="11">
        <v>0</v>
      </c>
      <c r="M102" s="11">
        <f>Table1[[#This Row],[Verbruik normaal]]+Table1[[#This Row],[Verbruik laag]]</f>
        <v>2887</v>
      </c>
      <c r="N102" s="11">
        <v>0</v>
      </c>
      <c r="O102" s="11">
        <v>0</v>
      </c>
      <c r="P102" s="11">
        <f>Table1[[#This Row],[Teruglevering normaal]]+Table1[[#This Row],[Teruglevering dal]]</f>
        <v>0</v>
      </c>
    </row>
    <row r="103" spans="1:16" x14ac:dyDescent="0.3">
      <c r="A103" s="11">
        <v>1179824</v>
      </c>
      <c r="B103" s="11" t="s">
        <v>174</v>
      </c>
      <c r="C103" s="11" t="s">
        <v>175</v>
      </c>
      <c r="D103" s="11" t="s">
        <v>254</v>
      </c>
      <c r="E103" s="11">
        <v>1</v>
      </c>
      <c r="F103" s="11" t="s">
        <v>228</v>
      </c>
      <c r="G103" s="11" t="s">
        <v>255</v>
      </c>
      <c r="H103" s="11" t="s">
        <v>39</v>
      </c>
      <c r="I103" s="12" t="s">
        <v>256</v>
      </c>
      <c r="J103" s="11">
        <v>2019</v>
      </c>
      <c r="K103" s="11">
        <v>3</v>
      </c>
      <c r="L103" s="11">
        <v>42</v>
      </c>
      <c r="M103" s="11">
        <f>Table1[[#This Row],[Verbruik normaal]]+Table1[[#This Row],[Verbruik laag]]</f>
        <v>45</v>
      </c>
      <c r="N103" s="11">
        <v>0</v>
      </c>
      <c r="O103" s="11">
        <v>0</v>
      </c>
      <c r="P103" s="11">
        <f>Table1[[#This Row],[Teruglevering normaal]]+Table1[[#This Row],[Teruglevering dal]]</f>
        <v>0</v>
      </c>
    </row>
    <row r="104" spans="1:16" x14ac:dyDescent="0.3">
      <c r="A104" s="11">
        <v>620593</v>
      </c>
      <c r="B104" s="11" t="s">
        <v>30</v>
      </c>
      <c r="C104" s="11" t="s">
        <v>31</v>
      </c>
      <c r="D104" s="11" t="s">
        <v>611</v>
      </c>
      <c r="E104" s="11">
        <v>189</v>
      </c>
      <c r="G104" s="11" t="s">
        <v>1018</v>
      </c>
      <c r="H104" s="11" t="s">
        <v>43</v>
      </c>
      <c r="I104" s="12" t="s">
        <v>1019</v>
      </c>
      <c r="J104" s="11">
        <v>2019</v>
      </c>
      <c r="K104" s="11">
        <v>28180</v>
      </c>
      <c r="L104" s="11">
        <v>27860</v>
      </c>
      <c r="M104" s="11">
        <f>Table1[[#This Row],[Verbruik normaal]]+Table1[[#This Row],[Verbruik laag]]</f>
        <v>56040</v>
      </c>
      <c r="N104" s="11">
        <v>0</v>
      </c>
      <c r="O104" s="11">
        <v>0</v>
      </c>
      <c r="P104" s="11">
        <f>Table1[[#This Row],[Teruglevering normaal]]+Table1[[#This Row],[Teruglevering dal]]</f>
        <v>0</v>
      </c>
    </row>
    <row r="105" spans="1:16" x14ac:dyDescent="0.3">
      <c r="A105" s="11">
        <v>620587</v>
      </c>
      <c r="B105" s="11" t="s">
        <v>1300</v>
      </c>
      <c r="D105" s="11" t="s">
        <v>611</v>
      </c>
      <c r="E105" s="11">
        <v>106</v>
      </c>
      <c r="F105" s="11" t="s">
        <v>1046</v>
      </c>
      <c r="G105" s="11" t="s">
        <v>1047</v>
      </c>
      <c r="H105" s="11" t="s">
        <v>143</v>
      </c>
      <c r="I105" s="12" t="s">
        <v>1048</v>
      </c>
      <c r="J105" s="11">
        <v>2019</v>
      </c>
      <c r="K105" s="11">
        <v>260</v>
      </c>
      <c r="L105" s="11">
        <v>91</v>
      </c>
      <c r="M105" s="11">
        <f>Table1[[#This Row],[Verbruik normaal]]+Table1[[#This Row],[Verbruik laag]]</f>
        <v>351</v>
      </c>
      <c r="N105" s="11">
        <v>0</v>
      </c>
      <c r="O105" s="11">
        <v>0</v>
      </c>
      <c r="P105" s="11">
        <f>Table1[[#This Row],[Teruglevering normaal]]+Table1[[#This Row],[Teruglevering dal]]</f>
        <v>0</v>
      </c>
    </row>
    <row r="106" spans="1:16" x14ac:dyDescent="0.3">
      <c r="A106" s="11">
        <v>620595</v>
      </c>
      <c r="B106" s="11" t="s">
        <v>1313</v>
      </c>
      <c r="C106" s="11" t="s">
        <v>610</v>
      </c>
      <c r="D106" s="11" t="s">
        <v>611</v>
      </c>
      <c r="E106" s="11">
        <v>65</v>
      </c>
      <c r="F106" s="11" t="s">
        <v>612</v>
      </c>
      <c r="G106" s="11" t="s">
        <v>613</v>
      </c>
      <c r="H106" s="11" t="s">
        <v>143</v>
      </c>
      <c r="I106" s="12" t="s">
        <v>614</v>
      </c>
      <c r="J106" s="11">
        <v>2019</v>
      </c>
      <c r="K106" s="11">
        <v>224762</v>
      </c>
      <c r="L106" s="11">
        <v>696900</v>
      </c>
      <c r="M106" s="11">
        <f>Table1[[#This Row],[Verbruik normaal]]+Table1[[#This Row],[Verbruik laag]]</f>
        <v>921662</v>
      </c>
      <c r="N106" s="11">
        <v>0</v>
      </c>
      <c r="O106" s="11">
        <v>0</v>
      </c>
      <c r="P106" s="11">
        <f>Table1[[#This Row],[Teruglevering normaal]]+Table1[[#This Row],[Teruglevering dal]]</f>
        <v>0</v>
      </c>
    </row>
    <row r="107" spans="1:16" x14ac:dyDescent="0.3">
      <c r="A107" s="11">
        <v>620587</v>
      </c>
      <c r="B107" s="11" t="s">
        <v>1300</v>
      </c>
      <c r="D107" s="11" t="s">
        <v>611</v>
      </c>
      <c r="E107" s="11">
        <v>65</v>
      </c>
      <c r="G107" s="11" t="s">
        <v>613</v>
      </c>
      <c r="H107" s="11" t="s">
        <v>143</v>
      </c>
      <c r="I107" s="12" t="s">
        <v>1145</v>
      </c>
      <c r="J107" s="11">
        <v>2019</v>
      </c>
      <c r="K107" s="11">
        <v>5889</v>
      </c>
      <c r="L107" s="11">
        <v>0</v>
      </c>
      <c r="M107" s="11">
        <f>Table1[[#This Row],[Verbruik normaal]]+Table1[[#This Row],[Verbruik laag]]</f>
        <v>5889</v>
      </c>
      <c r="N107" s="11">
        <v>0</v>
      </c>
      <c r="O107" s="11">
        <v>0</v>
      </c>
      <c r="P107" s="11">
        <f>Table1[[#This Row],[Teruglevering normaal]]+Table1[[#This Row],[Teruglevering dal]]</f>
        <v>0</v>
      </c>
    </row>
    <row r="108" spans="1:16" x14ac:dyDescent="0.3">
      <c r="A108" s="11">
        <v>620500</v>
      </c>
      <c r="B108" s="11" t="s">
        <v>1298</v>
      </c>
      <c r="D108" s="11" t="s">
        <v>227</v>
      </c>
      <c r="E108" s="11">
        <v>152</v>
      </c>
      <c r="G108" s="11" t="s">
        <v>229</v>
      </c>
      <c r="H108" s="11" t="s">
        <v>39</v>
      </c>
      <c r="I108" s="12" t="s">
        <v>1050</v>
      </c>
      <c r="J108" s="11">
        <v>2019</v>
      </c>
      <c r="K108" s="11">
        <v>1636</v>
      </c>
      <c r="L108" s="11">
        <v>1804</v>
      </c>
      <c r="M108" s="11">
        <f>Table1[[#This Row],[Verbruik normaal]]+Table1[[#This Row],[Verbruik laag]]</f>
        <v>3440</v>
      </c>
      <c r="N108" s="11">
        <v>0</v>
      </c>
      <c r="O108" s="11">
        <v>0</v>
      </c>
      <c r="P108" s="11">
        <f>Table1[[#This Row],[Teruglevering normaal]]+Table1[[#This Row],[Teruglevering dal]]</f>
        <v>0</v>
      </c>
    </row>
    <row r="109" spans="1:16" x14ac:dyDescent="0.3">
      <c r="A109" s="11">
        <v>620389</v>
      </c>
      <c r="B109" s="11" t="s">
        <v>1316</v>
      </c>
      <c r="C109" s="11" t="s">
        <v>20</v>
      </c>
      <c r="D109" s="11" t="s">
        <v>227</v>
      </c>
      <c r="E109" s="11">
        <v>120</v>
      </c>
      <c r="G109" s="11" t="s">
        <v>229</v>
      </c>
      <c r="H109" s="11" t="s">
        <v>39</v>
      </c>
      <c r="I109" s="12" t="s">
        <v>244</v>
      </c>
      <c r="J109" s="11">
        <v>2019</v>
      </c>
      <c r="K109" s="11">
        <v>473</v>
      </c>
      <c r="L109" s="11">
        <v>511</v>
      </c>
      <c r="M109" s="11">
        <f>Table1[[#This Row],[Verbruik normaal]]+Table1[[#This Row],[Verbruik laag]]</f>
        <v>984</v>
      </c>
      <c r="N109" s="11">
        <v>0</v>
      </c>
      <c r="O109" s="11">
        <v>0</v>
      </c>
      <c r="P109" s="11">
        <f>Table1[[#This Row],[Teruglevering normaal]]+Table1[[#This Row],[Teruglevering dal]]</f>
        <v>0</v>
      </c>
    </row>
    <row r="110" spans="1:16" x14ac:dyDescent="0.3">
      <c r="A110" s="11">
        <v>1179824</v>
      </c>
      <c r="B110" s="11" t="s">
        <v>174</v>
      </c>
      <c r="C110" s="11" t="s">
        <v>175</v>
      </c>
      <c r="D110" s="11" t="s">
        <v>227</v>
      </c>
      <c r="E110" s="11">
        <v>154</v>
      </c>
      <c r="F110" s="11" t="s">
        <v>228</v>
      </c>
      <c r="G110" s="11" t="s">
        <v>229</v>
      </c>
      <c r="H110" s="11" t="s">
        <v>39</v>
      </c>
      <c r="I110" s="12" t="s">
        <v>230</v>
      </c>
      <c r="J110" s="11">
        <v>2019</v>
      </c>
      <c r="K110" s="11">
        <v>14920</v>
      </c>
      <c r="L110" s="11">
        <v>10105</v>
      </c>
      <c r="M110" s="11">
        <f>Table1[[#This Row],[Verbruik normaal]]+Table1[[#This Row],[Verbruik laag]]</f>
        <v>25025</v>
      </c>
      <c r="N110" s="11">
        <v>0</v>
      </c>
      <c r="O110" s="11">
        <v>0</v>
      </c>
      <c r="P110" s="11">
        <f>Table1[[#This Row],[Teruglevering normaal]]+Table1[[#This Row],[Teruglevering dal]]</f>
        <v>0</v>
      </c>
    </row>
    <row r="111" spans="1:16" x14ac:dyDescent="0.3">
      <c r="A111" s="11">
        <v>1179824</v>
      </c>
      <c r="B111" s="11" t="s">
        <v>174</v>
      </c>
      <c r="C111" s="11" t="s">
        <v>175</v>
      </c>
      <c r="D111" s="11" t="s">
        <v>227</v>
      </c>
      <c r="E111" s="11">
        <v>142</v>
      </c>
      <c r="F111" s="11" t="s">
        <v>228</v>
      </c>
      <c r="G111" s="11" t="s">
        <v>229</v>
      </c>
      <c r="H111" s="11" t="s">
        <v>39</v>
      </c>
      <c r="I111" s="12" t="s">
        <v>407</v>
      </c>
      <c r="J111" s="11">
        <v>2019</v>
      </c>
      <c r="K111" s="13">
        <v>0</v>
      </c>
      <c r="L111" s="11">
        <v>22</v>
      </c>
      <c r="M111" s="11">
        <f>Table1[[#This Row],[Verbruik normaal]]+Table1[[#This Row],[Verbruik laag]]</f>
        <v>22</v>
      </c>
      <c r="N111" s="11">
        <v>0</v>
      </c>
      <c r="O111" s="11">
        <v>0</v>
      </c>
      <c r="P111" s="11">
        <f>Table1[[#This Row],[Teruglevering normaal]]+Table1[[#This Row],[Teruglevering dal]]</f>
        <v>0</v>
      </c>
    </row>
    <row r="112" spans="1:16" x14ac:dyDescent="0.3">
      <c r="A112" s="11">
        <v>1180708</v>
      </c>
      <c r="B112" s="11" t="s">
        <v>281</v>
      </c>
      <c r="C112" s="11" t="s">
        <v>282</v>
      </c>
      <c r="D112" s="11" t="s">
        <v>227</v>
      </c>
      <c r="E112" s="11">
        <v>227</v>
      </c>
      <c r="G112" s="11" t="s">
        <v>707</v>
      </c>
      <c r="H112" s="11" t="s">
        <v>39</v>
      </c>
      <c r="I112" s="12" t="s">
        <v>708</v>
      </c>
      <c r="J112" s="11">
        <v>2019</v>
      </c>
      <c r="K112" s="11">
        <v>548</v>
      </c>
      <c r="L112" s="11">
        <v>638</v>
      </c>
      <c r="M112" s="11">
        <f>Table1[[#This Row],[Verbruik normaal]]+Table1[[#This Row],[Verbruik laag]]</f>
        <v>1186</v>
      </c>
      <c r="N112" s="11">
        <v>0</v>
      </c>
      <c r="O112" s="11">
        <v>0</v>
      </c>
      <c r="P112" s="11">
        <f>Table1[[#This Row],[Teruglevering normaal]]+Table1[[#This Row],[Teruglevering dal]]</f>
        <v>0</v>
      </c>
    </row>
    <row r="113" spans="1:16" x14ac:dyDescent="0.3">
      <c r="A113" s="11">
        <v>620587</v>
      </c>
      <c r="B113" s="11" t="s">
        <v>1300</v>
      </c>
      <c r="D113" s="11" t="s">
        <v>227</v>
      </c>
      <c r="E113" s="11">
        <v>27</v>
      </c>
      <c r="G113" s="11" t="s">
        <v>461</v>
      </c>
      <c r="H113" s="11" t="s">
        <v>34</v>
      </c>
      <c r="I113" s="12" t="s">
        <v>462</v>
      </c>
      <c r="J113" s="11">
        <v>2019</v>
      </c>
      <c r="K113" s="11">
        <v>1101</v>
      </c>
      <c r="L113" s="11">
        <v>1693</v>
      </c>
      <c r="M113" s="11">
        <f>Table1[[#This Row],[Verbruik normaal]]+Table1[[#This Row],[Verbruik laag]]</f>
        <v>2794</v>
      </c>
      <c r="N113" s="11">
        <v>0</v>
      </c>
      <c r="O113" s="11">
        <v>0</v>
      </c>
      <c r="P113" s="11">
        <f>Table1[[#This Row],[Teruglevering normaal]]+Table1[[#This Row],[Teruglevering dal]]</f>
        <v>0</v>
      </c>
    </row>
    <row r="114" spans="1:16" x14ac:dyDescent="0.3">
      <c r="A114" s="11">
        <v>620389</v>
      </c>
      <c r="B114" s="11" t="s">
        <v>1309</v>
      </c>
      <c r="C114" s="11" t="s">
        <v>20</v>
      </c>
      <c r="D114" s="11" t="s">
        <v>647</v>
      </c>
      <c r="E114" s="11">
        <v>1</v>
      </c>
      <c r="F114" s="11" t="s">
        <v>183</v>
      </c>
      <c r="G114" s="11" t="s">
        <v>514</v>
      </c>
      <c r="H114" s="11" t="s">
        <v>39</v>
      </c>
      <c r="I114" s="12" t="s">
        <v>648</v>
      </c>
      <c r="J114" s="11">
        <v>2019</v>
      </c>
      <c r="K114" s="11">
        <v>242</v>
      </c>
      <c r="L114" s="11">
        <v>184</v>
      </c>
      <c r="M114" s="11">
        <f>Table1[[#This Row],[Verbruik normaal]]+Table1[[#This Row],[Verbruik laag]]</f>
        <v>426</v>
      </c>
      <c r="N114" s="11">
        <v>0</v>
      </c>
      <c r="O114" s="11">
        <v>0</v>
      </c>
      <c r="P114" s="11">
        <f>Table1[[#This Row],[Teruglevering normaal]]+Table1[[#This Row],[Teruglevering dal]]</f>
        <v>0</v>
      </c>
    </row>
    <row r="115" spans="1:16" x14ac:dyDescent="0.3">
      <c r="A115" s="11">
        <v>620389</v>
      </c>
      <c r="B115" s="11" t="s">
        <v>1316</v>
      </c>
      <c r="C115" s="11" t="s">
        <v>20</v>
      </c>
      <c r="D115" s="11" t="s">
        <v>513</v>
      </c>
      <c r="E115" s="11">
        <v>3</v>
      </c>
      <c r="F115" s="11" t="s">
        <v>90</v>
      </c>
      <c r="G115" s="11" t="s">
        <v>514</v>
      </c>
      <c r="H115" s="11" t="s">
        <v>23</v>
      </c>
      <c r="I115" s="12" t="s">
        <v>1146</v>
      </c>
      <c r="J115" s="11">
        <v>2019</v>
      </c>
      <c r="K115" s="11">
        <v>349</v>
      </c>
      <c r="L115" s="11">
        <v>387</v>
      </c>
      <c r="M115" s="11">
        <f>Table1[[#This Row],[Verbruik normaal]]+Table1[[#This Row],[Verbruik laag]]</f>
        <v>736</v>
      </c>
      <c r="N115" s="11">
        <v>0</v>
      </c>
      <c r="O115" s="11">
        <v>0</v>
      </c>
      <c r="P115" s="11">
        <f>Table1[[#This Row],[Teruglevering normaal]]+Table1[[#This Row],[Teruglevering dal]]</f>
        <v>0</v>
      </c>
    </row>
    <row r="116" spans="1:16" x14ac:dyDescent="0.3">
      <c r="A116" s="11">
        <v>620389</v>
      </c>
      <c r="B116" s="11" t="s">
        <v>1316</v>
      </c>
      <c r="C116" s="11" t="s">
        <v>20</v>
      </c>
      <c r="D116" s="11" t="s">
        <v>513</v>
      </c>
      <c r="E116" s="11">
        <v>13</v>
      </c>
      <c r="F116" s="11" t="s">
        <v>111</v>
      </c>
      <c r="G116" s="11" t="s">
        <v>514</v>
      </c>
      <c r="H116" s="11" t="s">
        <v>23</v>
      </c>
      <c r="I116" s="12" t="s">
        <v>515</v>
      </c>
      <c r="J116" s="11">
        <v>2019</v>
      </c>
      <c r="K116" s="11">
        <v>167</v>
      </c>
      <c r="L116" s="11">
        <v>173</v>
      </c>
      <c r="M116" s="11">
        <f>Table1[[#This Row],[Verbruik normaal]]+Table1[[#This Row],[Verbruik laag]]</f>
        <v>340</v>
      </c>
      <c r="N116" s="11">
        <v>0</v>
      </c>
      <c r="O116" s="11">
        <v>0</v>
      </c>
      <c r="P116" s="11">
        <f>Table1[[#This Row],[Teruglevering normaal]]+Table1[[#This Row],[Teruglevering dal]]</f>
        <v>0</v>
      </c>
    </row>
    <row r="117" spans="1:16" x14ac:dyDescent="0.3">
      <c r="A117" s="11">
        <v>620389</v>
      </c>
      <c r="B117" s="11" t="s">
        <v>1316</v>
      </c>
      <c r="C117" s="11" t="s">
        <v>20</v>
      </c>
      <c r="D117" s="11" t="s">
        <v>513</v>
      </c>
      <c r="E117" s="11">
        <v>29</v>
      </c>
      <c r="F117" s="11" t="s">
        <v>111</v>
      </c>
      <c r="G117" s="11" t="s">
        <v>514</v>
      </c>
      <c r="H117" s="11" t="s">
        <v>23</v>
      </c>
      <c r="I117" s="12" t="s">
        <v>1049</v>
      </c>
      <c r="J117" s="11">
        <v>2019</v>
      </c>
      <c r="K117" s="11">
        <v>236</v>
      </c>
      <c r="L117" s="11">
        <v>275</v>
      </c>
      <c r="M117" s="11">
        <f>Table1[[#This Row],[Verbruik normaal]]+Table1[[#This Row],[Verbruik laag]]</f>
        <v>511</v>
      </c>
      <c r="N117" s="11">
        <v>0</v>
      </c>
      <c r="O117" s="11">
        <v>0</v>
      </c>
      <c r="P117" s="11">
        <f>Table1[[#This Row],[Teruglevering normaal]]+Table1[[#This Row],[Teruglevering dal]]</f>
        <v>0</v>
      </c>
    </row>
    <row r="118" spans="1:16" x14ac:dyDescent="0.3">
      <c r="A118" s="11">
        <v>620500</v>
      </c>
      <c r="B118" s="11" t="s">
        <v>1298</v>
      </c>
      <c r="D118" s="11" t="s">
        <v>807</v>
      </c>
      <c r="E118" s="11">
        <v>4</v>
      </c>
      <c r="G118" s="11" t="s">
        <v>808</v>
      </c>
      <c r="H118" s="11" t="s">
        <v>39</v>
      </c>
      <c r="I118" s="12" t="s">
        <v>809</v>
      </c>
      <c r="J118" s="11">
        <v>2019</v>
      </c>
      <c r="K118" s="11">
        <v>25175</v>
      </c>
      <c r="L118" s="11">
        <v>14103</v>
      </c>
      <c r="M118" s="11">
        <f>Table1[[#This Row],[Verbruik normaal]]+Table1[[#This Row],[Verbruik laag]]</f>
        <v>39278</v>
      </c>
      <c r="N118" s="11">
        <v>0</v>
      </c>
      <c r="O118" s="11">
        <v>0</v>
      </c>
      <c r="P118" s="11">
        <f>Table1[[#This Row],[Teruglevering normaal]]+Table1[[#This Row],[Teruglevering dal]]</f>
        <v>0</v>
      </c>
    </row>
    <row r="119" spans="1:16" x14ac:dyDescent="0.3">
      <c r="A119" s="11">
        <v>620593</v>
      </c>
      <c r="B119" s="11" t="s">
        <v>1306</v>
      </c>
      <c r="C119" s="11" t="s">
        <v>31</v>
      </c>
      <c r="D119" s="11" t="s">
        <v>53</v>
      </c>
      <c r="E119" s="11">
        <v>15</v>
      </c>
      <c r="F119" s="11" t="s">
        <v>54</v>
      </c>
      <c r="G119" s="11" t="s">
        <v>55</v>
      </c>
      <c r="H119" s="11" t="s">
        <v>34</v>
      </c>
      <c r="I119" s="12" t="s">
        <v>56</v>
      </c>
      <c r="J119" s="11">
        <v>2019</v>
      </c>
      <c r="K119" s="11">
        <v>1949</v>
      </c>
      <c r="L119" s="11">
        <v>1256</v>
      </c>
      <c r="M119" s="11">
        <f>Table1[[#This Row],[Verbruik normaal]]+Table1[[#This Row],[Verbruik laag]]</f>
        <v>3205</v>
      </c>
      <c r="N119" s="11">
        <v>0</v>
      </c>
      <c r="O119" s="11">
        <v>0</v>
      </c>
      <c r="P119" s="11">
        <f>Table1[[#This Row],[Teruglevering normaal]]+Table1[[#This Row],[Teruglevering dal]]</f>
        <v>0</v>
      </c>
    </row>
    <row r="120" spans="1:16" x14ac:dyDescent="0.3">
      <c r="A120" s="11">
        <v>620389</v>
      </c>
      <c r="B120" s="11" t="s">
        <v>1316</v>
      </c>
      <c r="C120" s="11" t="s">
        <v>20</v>
      </c>
      <c r="D120" s="11" t="s">
        <v>21</v>
      </c>
      <c r="E120" s="11">
        <v>58</v>
      </c>
      <c r="G120" s="11" t="s">
        <v>22</v>
      </c>
      <c r="H120" s="11" t="s">
        <v>23</v>
      </c>
      <c r="I120" s="12" t="s">
        <v>24</v>
      </c>
      <c r="J120" s="11">
        <v>2019</v>
      </c>
      <c r="K120" s="11">
        <v>4146</v>
      </c>
      <c r="L120" s="11">
        <v>4193</v>
      </c>
      <c r="M120" s="11">
        <f>Table1[[#This Row],[Verbruik normaal]]+Table1[[#This Row],[Verbruik laag]]</f>
        <v>8339</v>
      </c>
      <c r="N120" s="11">
        <v>0</v>
      </c>
      <c r="O120" s="11">
        <v>0</v>
      </c>
      <c r="P120" s="11">
        <f>Table1[[#This Row],[Teruglevering normaal]]+Table1[[#This Row],[Teruglevering dal]]</f>
        <v>0</v>
      </c>
    </row>
    <row r="121" spans="1:16" x14ac:dyDescent="0.3">
      <c r="A121" s="11">
        <v>620593</v>
      </c>
      <c r="B121" s="11" t="s">
        <v>1315</v>
      </c>
      <c r="C121" s="11" t="s">
        <v>31</v>
      </c>
      <c r="D121" s="11" t="s">
        <v>341</v>
      </c>
      <c r="E121" s="11">
        <v>1</v>
      </c>
      <c r="F121" s="11" t="s">
        <v>90</v>
      </c>
      <c r="G121" s="11" t="s">
        <v>342</v>
      </c>
      <c r="H121" s="11" t="s">
        <v>34</v>
      </c>
      <c r="I121" s="12" t="s">
        <v>343</v>
      </c>
      <c r="J121" s="11">
        <v>2019</v>
      </c>
      <c r="K121" s="11">
        <v>3986</v>
      </c>
      <c r="L121" s="11">
        <v>3805</v>
      </c>
      <c r="M121" s="11">
        <f>Table1[[#This Row],[Verbruik normaal]]+Table1[[#This Row],[Verbruik laag]]</f>
        <v>7791</v>
      </c>
      <c r="N121" s="11">
        <v>0</v>
      </c>
      <c r="O121" s="11">
        <v>0</v>
      </c>
      <c r="P121" s="11">
        <f>Table1[[#This Row],[Teruglevering normaal]]+Table1[[#This Row],[Teruglevering dal]]</f>
        <v>0</v>
      </c>
    </row>
    <row r="122" spans="1:16" x14ac:dyDescent="0.3">
      <c r="A122" s="11">
        <v>615995</v>
      </c>
      <c r="B122" s="11" t="s">
        <v>1311</v>
      </c>
      <c r="C122" s="11" t="s">
        <v>25</v>
      </c>
      <c r="D122" s="11" t="s">
        <v>963</v>
      </c>
      <c r="E122" s="11">
        <v>23</v>
      </c>
      <c r="F122" s="11" t="s">
        <v>222</v>
      </c>
      <c r="G122" s="11" t="s">
        <v>964</v>
      </c>
      <c r="H122" s="11" t="s">
        <v>28</v>
      </c>
      <c r="I122" s="12" t="s">
        <v>965</v>
      </c>
      <c r="J122" s="11">
        <v>2019</v>
      </c>
      <c r="K122" s="11">
        <v>14157</v>
      </c>
      <c r="L122" s="11">
        <v>14446</v>
      </c>
      <c r="M122" s="11">
        <f>Table1[[#This Row],[Verbruik normaal]]+Table1[[#This Row],[Verbruik laag]]</f>
        <v>28603</v>
      </c>
      <c r="N122" s="11">
        <v>0</v>
      </c>
      <c r="O122" s="11">
        <v>0</v>
      </c>
      <c r="P122" s="11">
        <f>Table1[[#This Row],[Teruglevering normaal]]+Table1[[#This Row],[Teruglevering dal]]</f>
        <v>0</v>
      </c>
    </row>
    <row r="123" spans="1:16" x14ac:dyDescent="0.3">
      <c r="A123" s="11">
        <v>620389</v>
      </c>
      <c r="B123" s="11" t="s">
        <v>1316</v>
      </c>
      <c r="C123" s="11" t="s">
        <v>20</v>
      </c>
      <c r="D123" s="11" t="s">
        <v>998</v>
      </c>
      <c r="E123" s="11">
        <v>20</v>
      </c>
      <c r="G123" s="11" t="s">
        <v>999</v>
      </c>
      <c r="H123" s="11" t="s">
        <v>23</v>
      </c>
      <c r="I123" s="12" t="s">
        <v>1000</v>
      </c>
      <c r="J123" s="11">
        <v>2019</v>
      </c>
      <c r="K123" s="11">
        <v>175</v>
      </c>
      <c r="L123" s="11">
        <v>169</v>
      </c>
      <c r="M123" s="11">
        <f>Table1[[#This Row],[Verbruik normaal]]+Table1[[#This Row],[Verbruik laag]]</f>
        <v>344</v>
      </c>
      <c r="N123" s="11">
        <v>0</v>
      </c>
      <c r="O123" s="11">
        <v>0</v>
      </c>
      <c r="P123" s="11">
        <f>Table1[[#This Row],[Teruglevering normaal]]+Table1[[#This Row],[Teruglevering dal]]</f>
        <v>0</v>
      </c>
    </row>
    <row r="124" spans="1:16" x14ac:dyDescent="0.3">
      <c r="A124" s="11">
        <v>620389</v>
      </c>
      <c r="B124" s="11" t="s">
        <v>1316</v>
      </c>
      <c r="C124" s="11" t="s">
        <v>20</v>
      </c>
      <c r="D124" s="11" t="s">
        <v>682</v>
      </c>
      <c r="E124" s="11">
        <v>1</v>
      </c>
      <c r="G124" s="11" t="s">
        <v>683</v>
      </c>
      <c r="H124" s="11" t="s">
        <v>39</v>
      </c>
      <c r="I124" s="12" t="s">
        <v>684</v>
      </c>
      <c r="J124" s="11">
        <v>2019</v>
      </c>
      <c r="K124" s="11">
        <v>355</v>
      </c>
      <c r="L124" s="11">
        <v>499</v>
      </c>
      <c r="M124" s="11">
        <f>Table1[[#This Row],[Verbruik normaal]]+Table1[[#This Row],[Verbruik laag]]</f>
        <v>854</v>
      </c>
      <c r="N124" s="11">
        <v>0</v>
      </c>
      <c r="O124" s="11">
        <v>0</v>
      </c>
      <c r="P124" s="11">
        <f>Table1[[#This Row],[Teruglevering normaal]]+Table1[[#This Row],[Teruglevering dal]]</f>
        <v>0</v>
      </c>
    </row>
    <row r="125" spans="1:16" x14ac:dyDescent="0.3">
      <c r="A125" s="11">
        <v>620593</v>
      </c>
      <c r="B125" s="11" t="s">
        <v>1306</v>
      </c>
      <c r="C125" s="11" t="s">
        <v>31</v>
      </c>
      <c r="D125" s="11" t="s">
        <v>41</v>
      </c>
      <c r="E125" s="11">
        <v>54</v>
      </c>
      <c r="F125" s="11" t="s">
        <v>149</v>
      </c>
      <c r="G125" s="11" t="s">
        <v>245</v>
      </c>
      <c r="H125" s="11" t="s">
        <v>143</v>
      </c>
      <c r="I125" s="12" t="s">
        <v>246</v>
      </c>
      <c r="J125" s="11">
        <v>2019</v>
      </c>
      <c r="K125" s="11">
        <v>238</v>
      </c>
      <c r="L125" s="11">
        <v>263</v>
      </c>
      <c r="M125" s="11">
        <f>Table1[[#This Row],[Verbruik normaal]]+Table1[[#This Row],[Verbruik laag]]</f>
        <v>501</v>
      </c>
      <c r="N125" s="11">
        <v>0</v>
      </c>
      <c r="O125" s="11">
        <v>0</v>
      </c>
      <c r="P125" s="11">
        <f>Table1[[#This Row],[Teruglevering normaal]]+Table1[[#This Row],[Teruglevering dal]]</f>
        <v>0</v>
      </c>
    </row>
    <row r="126" spans="1:16" x14ac:dyDescent="0.3">
      <c r="A126" s="11">
        <v>620593</v>
      </c>
      <c r="B126" s="11" t="s">
        <v>1306</v>
      </c>
      <c r="C126" s="11" t="s">
        <v>31</v>
      </c>
      <c r="D126" s="11" t="s">
        <v>41</v>
      </c>
      <c r="E126" s="11">
        <v>14</v>
      </c>
      <c r="G126" s="11" t="s">
        <v>42</v>
      </c>
      <c r="H126" s="11" t="s">
        <v>43</v>
      </c>
      <c r="I126" s="12" t="s">
        <v>627</v>
      </c>
      <c r="J126" s="11">
        <v>2019</v>
      </c>
      <c r="K126" s="11">
        <v>135</v>
      </c>
      <c r="L126" s="11">
        <v>129</v>
      </c>
      <c r="M126" s="11">
        <f>Table1[[#This Row],[Verbruik normaal]]+Table1[[#This Row],[Verbruik laag]]</f>
        <v>264</v>
      </c>
      <c r="N126" s="11">
        <v>0</v>
      </c>
      <c r="O126" s="11">
        <v>0</v>
      </c>
      <c r="P126" s="11">
        <f>Table1[[#This Row],[Teruglevering normaal]]+Table1[[#This Row],[Teruglevering dal]]</f>
        <v>0</v>
      </c>
    </row>
    <row r="127" spans="1:16" x14ac:dyDescent="0.3">
      <c r="A127" s="11">
        <v>620593</v>
      </c>
      <c r="B127" s="11" t="s">
        <v>1306</v>
      </c>
      <c r="C127" s="11" t="s">
        <v>31</v>
      </c>
      <c r="D127" s="11" t="s">
        <v>41</v>
      </c>
      <c r="E127" s="11">
        <v>24</v>
      </c>
      <c r="G127" s="11" t="s">
        <v>42</v>
      </c>
      <c r="H127" s="11" t="s">
        <v>43</v>
      </c>
      <c r="I127" s="12" t="s">
        <v>85</v>
      </c>
      <c r="J127" s="11">
        <v>2019</v>
      </c>
      <c r="K127" s="11">
        <v>386</v>
      </c>
      <c r="L127" s="11">
        <v>452</v>
      </c>
      <c r="M127" s="11">
        <f>Table1[[#This Row],[Verbruik normaal]]+Table1[[#This Row],[Verbruik laag]]</f>
        <v>838</v>
      </c>
      <c r="N127" s="11">
        <v>0</v>
      </c>
      <c r="O127" s="11">
        <v>0</v>
      </c>
      <c r="P127" s="11">
        <f>Table1[[#This Row],[Teruglevering normaal]]+Table1[[#This Row],[Teruglevering dal]]</f>
        <v>0</v>
      </c>
    </row>
    <row r="128" spans="1:16" x14ac:dyDescent="0.3">
      <c r="A128" s="11">
        <v>620593</v>
      </c>
      <c r="B128" s="11" t="s">
        <v>1306</v>
      </c>
      <c r="C128" s="11" t="s">
        <v>31</v>
      </c>
      <c r="D128" s="11" t="s">
        <v>41</v>
      </c>
      <c r="E128" s="11">
        <v>66</v>
      </c>
      <c r="G128" s="11" t="s">
        <v>245</v>
      </c>
      <c r="H128" s="11" t="s">
        <v>43</v>
      </c>
      <c r="I128" s="12" t="s">
        <v>516</v>
      </c>
      <c r="J128" s="11">
        <v>2019</v>
      </c>
      <c r="K128" s="11">
        <v>1215</v>
      </c>
      <c r="L128" s="11">
        <v>1277</v>
      </c>
      <c r="M128" s="11">
        <f>Table1[[#This Row],[Verbruik normaal]]+Table1[[#This Row],[Verbruik laag]]</f>
        <v>2492</v>
      </c>
      <c r="N128" s="11">
        <v>0</v>
      </c>
      <c r="O128" s="11">
        <v>0</v>
      </c>
      <c r="P128" s="11">
        <f>Table1[[#This Row],[Teruglevering normaal]]+Table1[[#This Row],[Teruglevering dal]]</f>
        <v>0</v>
      </c>
    </row>
    <row r="129" spans="1:16" x14ac:dyDescent="0.3">
      <c r="A129" s="11">
        <v>620593</v>
      </c>
      <c r="B129" s="11" t="s">
        <v>1306</v>
      </c>
      <c r="C129" s="11" t="s">
        <v>31</v>
      </c>
      <c r="D129" s="11" t="s">
        <v>41</v>
      </c>
      <c r="E129" s="11">
        <v>40</v>
      </c>
      <c r="G129" s="11" t="s">
        <v>42</v>
      </c>
      <c r="H129" s="11" t="s">
        <v>43</v>
      </c>
      <c r="I129" s="12" t="s">
        <v>44</v>
      </c>
      <c r="J129" s="11">
        <v>2019</v>
      </c>
      <c r="K129" s="11">
        <v>627</v>
      </c>
      <c r="L129" s="11">
        <v>613</v>
      </c>
      <c r="M129" s="11">
        <f>Table1[[#This Row],[Verbruik normaal]]+Table1[[#This Row],[Verbruik laag]]</f>
        <v>1240</v>
      </c>
      <c r="N129" s="11">
        <v>0</v>
      </c>
      <c r="O129" s="11">
        <v>0</v>
      </c>
      <c r="P129" s="11">
        <f>Table1[[#This Row],[Teruglevering normaal]]+Table1[[#This Row],[Teruglevering dal]]</f>
        <v>0</v>
      </c>
    </row>
    <row r="130" spans="1:16" x14ac:dyDescent="0.3">
      <c r="A130" s="11">
        <v>620593</v>
      </c>
      <c r="B130" s="11" t="s">
        <v>1306</v>
      </c>
      <c r="C130" s="11" t="s">
        <v>31</v>
      </c>
      <c r="D130" s="11" t="s">
        <v>41</v>
      </c>
      <c r="E130" s="11">
        <v>48</v>
      </c>
      <c r="G130" s="11" t="s">
        <v>245</v>
      </c>
      <c r="H130" s="11" t="s">
        <v>43</v>
      </c>
      <c r="I130" s="12" t="s">
        <v>870</v>
      </c>
      <c r="J130" s="11">
        <v>2019</v>
      </c>
      <c r="K130" s="11">
        <v>335</v>
      </c>
      <c r="L130" s="11">
        <v>400</v>
      </c>
      <c r="M130" s="11">
        <f>Table1[[#This Row],[Verbruik normaal]]+Table1[[#This Row],[Verbruik laag]]</f>
        <v>735</v>
      </c>
      <c r="N130" s="11">
        <v>0</v>
      </c>
      <c r="O130" s="11">
        <v>0</v>
      </c>
      <c r="P130" s="11">
        <f>Table1[[#This Row],[Teruglevering normaal]]+Table1[[#This Row],[Teruglevering dal]]</f>
        <v>0</v>
      </c>
    </row>
    <row r="131" spans="1:16" x14ac:dyDescent="0.3">
      <c r="A131" s="11">
        <v>620593</v>
      </c>
      <c r="B131" s="11" t="s">
        <v>1306</v>
      </c>
      <c r="C131" s="11" t="s">
        <v>31</v>
      </c>
      <c r="D131" s="11" t="s">
        <v>41</v>
      </c>
      <c r="E131" s="11">
        <v>60</v>
      </c>
      <c r="F131" s="11" t="s">
        <v>710</v>
      </c>
      <c r="G131" s="11" t="s">
        <v>245</v>
      </c>
      <c r="H131" s="11" t="s">
        <v>143</v>
      </c>
      <c r="I131" s="12" t="s">
        <v>724</v>
      </c>
      <c r="J131" s="11">
        <v>2019</v>
      </c>
      <c r="K131" s="11">
        <v>2282</v>
      </c>
      <c r="L131" s="11">
        <v>2036</v>
      </c>
      <c r="M131" s="11">
        <f>Table1[[#This Row],[Verbruik normaal]]+Table1[[#This Row],[Verbruik laag]]</f>
        <v>4318</v>
      </c>
      <c r="N131" s="11">
        <v>0</v>
      </c>
      <c r="O131" s="11">
        <v>0</v>
      </c>
      <c r="P131" s="11">
        <f>Table1[[#This Row],[Teruglevering normaal]]+Table1[[#This Row],[Teruglevering dal]]</f>
        <v>0</v>
      </c>
    </row>
    <row r="132" spans="1:16" x14ac:dyDescent="0.3">
      <c r="A132" s="11">
        <v>620593</v>
      </c>
      <c r="B132" s="11" t="s">
        <v>1315</v>
      </c>
      <c r="C132" s="11" t="s">
        <v>31</v>
      </c>
      <c r="D132" s="11" t="s">
        <v>41</v>
      </c>
      <c r="E132" s="11">
        <v>76</v>
      </c>
      <c r="G132" s="11" t="s">
        <v>245</v>
      </c>
      <c r="H132" s="11" t="s">
        <v>43</v>
      </c>
      <c r="I132" s="12" t="s">
        <v>420</v>
      </c>
      <c r="J132" s="11">
        <v>2019</v>
      </c>
      <c r="K132" s="11">
        <v>221</v>
      </c>
      <c r="L132" s="11">
        <v>224</v>
      </c>
      <c r="M132" s="11">
        <f>Table1[[#This Row],[Verbruik normaal]]+Table1[[#This Row],[Verbruik laag]]</f>
        <v>445</v>
      </c>
      <c r="N132" s="11">
        <v>0</v>
      </c>
      <c r="O132" s="11">
        <v>0</v>
      </c>
      <c r="P132" s="11">
        <f>Table1[[#This Row],[Teruglevering normaal]]+Table1[[#This Row],[Teruglevering dal]]</f>
        <v>0</v>
      </c>
    </row>
    <row r="133" spans="1:16" x14ac:dyDescent="0.3">
      <c r="A133" s="11">
        <v>620593</v>
      </c>
      <c r="B133" s="11" t="s">
        <v>1306</v>
      </c>
      <c r="C133" s="11" t="s">
        <v>31</v>
      </c>
      <c r="D133" s="11" t="s">
        <v>41</v>
      </c>
      <c r="E133" s="11">
        <v>9</v>
      </c>
      <c r="F133" s="11" t="s">
        <v>79</v>
      </c>
      <c r="G133" s="11" t="s">
        <v>667</v>
      </c>
      <c r="H133" s="11" t="s">
        <v>43</v>
      </c>
      <c r="I133" s="12" t="s">
        <v>668</v>
      </c>
      <c r="J133" s="11">
        <v>2019</v>
      </c>
      <c r="K133" s="11">
        <v>54</v>
      </c>
      <c r="L133" s="11">
        <v>50</v>
      </c>
      <c r="M133" s="11">
        <f>Table1[[#This Row],[Verbruik normaal]]+Table1[[#This Row],[Verbruik laag]]</f>
        <v>104</v>
      </c>
      <c r="N133" s="11">
        <v>0</v>
      </c>
      <c r="O133" s="11">
        <v>0</v>
      </c>
      <c r="P133" s="11">
        <f>Table1[[#This Row],[Teruglevering normaal]]+Table1[[#This Row],[Teruglevering dal]]</f>
        <v>0</v>
      </c>
    </row>
    <row r="134" spans="1:16" x14ac:dyDescent="0.3">
      <c r="A134" s="11">
        <v>1181048</v>
      </c>
      <c r="B134" s="11" t="s">
        <v>64</v>
      </c>
      <c r="D134" s="11" t="s">
        <v>129</v>
      </c>
      <c r="E134" s="11">
        <v>1</v>
      </c>
      <c r="G134" s="11" t="s">
        <v>130</v>
      </c>
      <c r="H134" s="11" t="s">
        <v>39</v>
      </c>
      <c r="I134" s="12" t="s">
        <v>131</v>
      </c>
      <c r="J134" s="11">
        <v>2019</v>
      </c>
      <c r="K134" s="11">
        <v>654</v>
      </c>
      <c r="L134" s="11">
        <v>795</v>
      </c>
      <c r="M134" s="11">
        <f>Table1[[#This Row],[Verbruik normaal]]+Table1[[#This Row],[Verbruik laag]]</f>
        <v>1449</v>
      </c>
      <c r="N134" s="11">
        <v>0</v>
      </c>
      <c r="O134" s="11">
        <v>0</v>
      </c>
      <c r="P134" s="11">
        <f>Table1[[#This Row],[Teruglevering normaal]]+Table1[[#This Row],[Teruglevering dal]]</f>
        <v>0</v>
      </c>
    </row>
    <row r="135" spans="1:16" x14ac:dyDescent="0.3">
      <c r="A135" s="11">
        <v>620500</v>
      </c>
      <c r="B135" s="11" t="s">
        <v>1304</v>
      </c>
      <c r="D135" s="11" t="s">
        <v>390</v>
      </c>
      <c r="E135" s="11">
        <v>14</v>
      </c>
      <c r="G135" s="11" t="s">
        <v>391</v>
      </c>
      <c r="H135" s="11" t="s">
        <v>39</v>
      </c>
      <c r="I135" s="12" t="s">
        <v>392</v>
      </c>
      <c r="J135" s="11">
        <v>2019</v>
      </c>
      <c r="K135" s="11">
        <v>14449</v>
      </c>
      <c r="L135" s="11">
        <v>3565</v>
      </c>
      <c r="M135" s="11">
        <f>Table1[[#This Row],[Verbruik normaal]]+Table1[[#This Row],[Verbruik laag]]</f>
        <v>18014</v>
      </c>
      <c r="N135" s="11">
        <v>0</v>
      </c>
      <c r="O135" s="11">
        <v>0</v>
      </c>
      <c r="P135" s="11">
        <f>Table1[[#This Row],[Teruglevering normaal]]+Table1[[#This Row],[Teruglevering dal]]</f>
        <v>0</v>
      </c>
    </row>
    <row r="136" spans="1:16" x14ac:dyDescent="0.3">
      <c r="A136" s="11">
        <v>615995</v>
      </c>
      <c r="B136" s="11" t="s">
        <v>1311</v>
      </c>
      <c r="C136" s="11" t="s">
        <v>25</v>
      </c>
      <c r="D136" s="11" t="s">
        <v>635</v>
      </c>
      <c r="E136" s="11">
        <v>78</v>
      </c>
      <c r="F136" s="11" t="s">
        <v>222</v>
      </c>
      <c r="G136" s="11" t="s">
        <v>636</v>
      </c>
      <c r="H136" s="11" t="s">
        <v>28</v>
      </c>
      <c r="I136" s="12" t="s">
        <v>637</v>
      </c>
      <c r="J136" s="11">
        <v>2019</v>
      </c>
      <c r="K136" s="11">
        <v>21546</v>
      </c>
      <c r="L136" s="11">
        <v>20410</v>
      </c>
      <c r="M136" s="11">
        <f>Table1[[#This Row],[Verbruik normaal]]+Table1[[#This Row],[Verbruik laag]]</f>
        <v>41956</v>
      </c>
      <c r="N136" s="11">
        <v>0</v>
      </c>
      <c r="O136" s="11">
        <v>0</v>
      </c>
      <c r="P136" s="11">
        <f>Table1[[#This Row],[Teruglevering normaal]]+Table1[[#This Row],[Teruglevering dal]]</f>
        <v>0</v>
      </c>
    </row>
    <row r="137" spans="1:16" x14ac:dyDescent="0.3">
      <c r="A137" s="11">
        <v>620389</v>
      </c>
      <c r="B137" s="11" t="s">
        <v>1316</v>
      </c>
      <c r="C137" s="11" t="s">
        <v>20</v>
      </c>
      <c r="D137" s="11" t="s">
        <v>985</v>
      </c>
      <c r="E137" s="11">
        <v>21</v>
      </c>
      <c r="G137" s="11" t="s">
        <v>986</v>
      </c>
      <c r="H137" s="11" t="s">
        <v>39</v>
      </c>
      <c r="I137" s="12" t="s">
        <v>987</v>
      </c>
      <c r="J137" s="11">
        <v>2019</v>
      </c>
      <c r="K137" s="11">
        <v>284</v>
      </c>
      <c r="L137" s="11">
        <v>224</v>
      </c>
      <c r="M137" s="11">
        <f>Table1[[#This Row],[Verbruik normaal]]+Table1[[#This Row],[Verbruik laag]]</f>
        <v>508</v>
      </c>
      <c r="N137" s="11">
        <v>0</v>
      </c>
      <c r="O137" s="11">
        <v>0</v>
      </c>
      <c r="P137" s="11">
        <f>Table1[[#This Row],[Teruglevering normaal]]+Table1[[#This Row],[Teruglevering dal]]</f>
        <v>0</v>
      </c>
    </row>
    <row r="138" spans="1:16" x14ac:dyDescent="0.3">
      <c r="A138" s="11">
        <v>615995</v>
      </c>
      <c r="B138" s="11" t="s">
        <v>1319</v>
      </c>
      <c r="C138" s="11" t="s">
        <v>25</v>
      </c>
      <c r="D138" s="11" t="s">
        <v>941</v>
      </c>
      <c r="E138" s="11">
        <v>21</v>
      </c>
      <c r="F138" s="11" t="s">
        <v>942</v>
      </c>
      <c r="G138" s="11" t="s">
        <v>943</v>
      </c>
      <c r="H138" s="11" t="s">
        <v>28</v>
      </c>
      <c r="I138" s="12" t="s">
        <v>944</v>
      </c>
      <c r="J138" s="11">
        <v>2019</v>
      </c>
      <c r="K138" s="11">
        <v>508</v>
      </c>
      <c r="L138" s="11">
        <v>582</v>
      </c>
      <c r="M138" s="11">
        <f>Table1[[#This Row],[Verbruik normaal]]+Table1[[#This Row],[Verbruik laag]]</f>
        <v>1090</v>
      </c>
      <c r="N138" s="11">
        <v>0</v>
      </c>
      <c r="O138" s="11">
        <v>0</v>
      </c>
      <c r="P138" s="11">
        <f>Table1[[#This Row],[Teruglevering normaal]]+Table1[[#This Row],[Teruglevering dal]]</f>
        <v>0</v>
      </c>
    </row>
    <row r="139" spans="1:16" x14ac:dyDescent="0.3">
      <c r="A139" s="11">
        <v>620593</v>
      </c>
      <c r="B139" s="11" t="s">
        <v>1306</v>
      </c>
      <c r="C139" s="11" t="s">
        <v>31</v>
      </c>
      <c r="D139" s="11" t="s">
        <v>156</v>
      </c>
      <c r="E139" s="11">
        <v>16</v>
      </c>
      <c r="F139" s="11" t="s">
        <v>157</v>
      </c>
      <c r="G139" s="11" t="s">
        <v>158</v>
      </c>
      <c r="H139" s="11" t="s">
        <v>143</v>
      </c>
      <c r="I139" s="12" t="s">
        <v>159</v>
      </c>
      <c r="J139" s="11">
        <v>2019</v>
      </c>
      <c r="K139" s="11">
        <v>292</v>
      </c>
      <c r="L139" s="11">
        <v>556</v>
      </c>
      <c r="M139" s="11">
        <f>Table1[[#This Row],[Verbruik normaal]]+Table1[[#This Row],[Verbruik laag]]</f>
        <v>848</v>
      </c>
      <c r="N139" s="11">
        <v>0</v>
      </c>
      <c r="O139" s="11">
        <v>0</v>
      </c>
      <c r="P139" s="11">
        <f>Table1[[#This Row],[Teruglevering normaal]]+Table1[[#This Row],[Teruglevering dal]]</f>
        <v>0</v>
      </c>
    </row>
    <row r="140" spans="1:16" x14ac:dyDescent="0.3">
      <c r="A140" s="11">
        <v>620512</v>
      </c>
      <c r="B140" s="11" t="s">
        <v>1308</v>
      </c>
      <c r="C140" s="11" t="s">
        <v>169</v>
      </c>
      <c r="D140" s="11" t="s">
        <v>86</v>
      </c>
      <c r="E140" s="11">
        <v>111</v>
      </c>
      <c r="G140" s="11" t="s">
        <v>87</v>
      </c>
      <c r="H140" s="11" t="s">
        <v>39</v>
      </c>
      <c r="I140" s="12" t="s">
        <v>319</v>
      </c>
      <c r="J140" s="11">
        <v>2019</v>
      </c>
      <c r="K140" s="11">
        <v>14260</v>
      </c>
      <c r="L140" s="11">
        <v>16325</v>
      </c>
      <c r="M140" s="11">
        <f>Table1[[#This Row],[Verbruik normaal]]+Table1[[#This Row],[Verbruik laag]]</f>
        <v>30585</v>
      </c>
      <c r="N140" s="11">
        <v>0</v>
      </c>
      <c r="O140" s="11">
        <v>0</v>
      </c>
      <c r="P140" s="11">
        <f>Table1[[#This Row],[Teruglevering normaal]]+Table1[[#This Row],[Teruglevering dal]]</f>
        <v>0</v>
      </c>
    </row>
    <row r="141" spans="1:16" x14ac:dyDescent="0.3">
      <c r="A141" s="11">
        <v>620389</v>
      </c>
      <c r="B141" s="11" t="s">
        <v>19</v>
      </c>
      <c r="C141" s="11" t="s">
        <v>20</v>
      </c>
      <c r="D141" s="11" t="s">
        <v>86</v>
      </c>
      <c r="E141" s="11">
        <v>30</v>
      </c>
      <c r="G141" s="11" t="s">
        <v>570</v>
      </c>
      <c r="H141" s="11" t="s">
        <v>23</v>
      </c>
      <c r="I141" s="12" t="s">
        <v>571</v>
      </c>
      <c r="J141" s="11">
        <v>2019</v>
      </c>
      <c r="K141" s="11">
        <v>35217</v>
      </c>
      <c r="L141" s="11">
        <v>31785</v>
      </c>
      <c r="M141" s="11">
        <f>Table1[[#This Row],[Verbruik normaal]]+Table1[[#This Row],[Verbruik laag]]</f>
        <v>67002</v>
      </c>
      <c r="N141" s="11">
        <v>0</v>
      </c>
      <c r="O141" s="11">
        <v>0</v>
      </c>
      <c r="P141" s="11">
        <f>Table1[[#This Row],[Teruglevering normaal]]+Table1[[#This Row],[Teruglevering dal]]</f>
        <v>0</v>
      </c>
    </row>
    <row r="142" spans="1:16" x14ac:dyDescent="0.3">
      <c r="A142" s="11">
        <v>620389</v>
      </c>
      <c r="B142" s="11" t="s">
        <v>1309</v>
      </c>
      <c r="C142" s="11" t="s">
        <v>20</v>
      </c>
      <c r="D142" s="11" t="s">
        <v>86</v>
      </c>
      <c r="E142" s="11">
        <v>64</v>
      </c>
      <c r="F142" s="11" t="s">
        <v>111</v>
      </c>
      <c r="G142" s="11" t="s">
        <v>292</v>
      </c>
      <c r="H142" s="11" t="s">
        <v>39</v>
      </c>
      <c r="I142" s="12" t="s">
        <v>293</v>
      </c>
      <c r="J142" s="11">
        <v>2019</v>
      </c>
      <c r="K142" s="11">
        <v>961</v>
      </c>
      <c r="L142" s="11">
        <v>602</v>
      </c>
      <c r="M142" s="11">
        <f>Table1[[#This Row],[Verbruik normaal]]+Table1[[#This Row],[Verbruik laag]]</f>
        <v>1563</v>
      </c>
      <c r="N142" s="11">
        <v>0</v>
      </c>
      <c r="O142" s="11">
        <v>0</v>
      </c>
      <c r="P142" s="11">
        <f>Table1[[#This Row],[Teruglevering normaal]]+Table1[[#This Row],[Teruglevering dal]]</f>
        <v>0</v>
      </c>
    </row>
    <row r="143" spans="1:16" x14ac:dyDescent="0.3">
      <c r="A143" s="11">
        <v>620389</v>
      </c>
      <c r="B143" s="11" t="s">
        <v>1316</v>
      </c>
      <c r="C143" s="11" t="s">
        <v>20</v>
      </c>
      <c r="D143" s="11" t="s">
        <v>86</v>
      </c>
      <c r="E143" s="11">
        <v>3</v>
      </c>
      <c r="F143" s="11" t="s">
        <v>111</v>
      </c>
      <c r="G143" s="11" t="s">
        <v>444</v>
      </c>
      <c r="H143" s="11" t="s">
        <v>39</v>
      </c>
      <c r="I143" s="12" t="s">
        <v>445</v>
      </c>
      <c r="J143" s="11">
        <v>2019</v>
      </c>
      <c r="K143" s="11">
        <v>509</v>
      </c>
      <c r="L143" s="11">
        <v>578</v>
      </c>
      <c r="M143" s="11">
        <f>Table1[[#This Row],[Verbruik normaal]]+Table1[[#This Row],[Verbruik laag]]</f>
        <v>1087</v>
      </c>
      <c r="N143" s="11">
        <v>0</v>
      </c>
      <c r="O143" s="11">
        <v>0</v>
      </c>
      <c r="P143" s="11">
        <f>Table1[[#This Row],[Teruglevering normaal]]+Table1[[#This Row],[Teruglevering dal]]</f>
        <v>0</v>
      </c>
    </row>
    <row r="144" spans="1:16" x14ac:dyDescent="0.3">
      <c r="A144" s="11">
        <v>620389</v>
      </c>
      <c r="B144" s="11" t="s">
        <v>1316</v>
      </c>
      <c r="C144" s="11" t="s">
        <v>20</v>
      </c>
      <c r="D144" s="11" t="s">
        <v>86</v>
      </c>
      <c r="E144" s="11">
        <v>111</v>
      </c>
      <c r="F144" s="11" t="s">
        <v>111</v>
      </c>
      <c r="G144" s="11" t="s">
        <v>87</v>
      </c>
      <c r="H144" s="11" t="s">
        <v>39</v>
      </c>
      <c r="I144" s="12" t="s">
        <v>982</v>
      </c>
      <c r="J144" s="11">
        <v>2019</v>
      </c>
      <c r="K144" s="11">
        <v>229</v>
      </c>
      <c r="L144" s="11">
        <v>254</v>
      </c>
      <c r="M144" s="11">
        <f>Table1[[#This Row],[Verbruik normaal]]+Table1[[#This Row],[Verbruik laag]]</f>
        <v>483</v>
      </c>
      <c r="N144" s="11">
        <v>0</v>
      </c>
      <c r="O144" s="11">
        <v>0</v>
      </c>
      <c r="P144" s="11">
        <f>Table1[[#This Row],[Teruglevering normaal]]+Table1[[#This Row],[Teruglevering dal]]</f>
        <v>0</v>
      </c>
    </row>
    <row r="145" spans="1:16" x14ac:dyDescent="0.3">
      <c r="A145" s="11">
        <v>620389</v>
      </c>
      <c r="B145" s="11" t="s">
        <v>1316</v>
      </c>
      <c r="C145" s="11" t="s">
        <v>20</v>
      </c>
      <c r="D145" s="11" t="s">
        <v>86</v>
      </c>
      <c r="E145" s="11">
        <v>77</v>
      </c>
      <c r="G145" s="11" t="s">
        <v>87</v>
      </c>
      <c r="H145" s="11" t="s">
        <v>39</v>
      </c>
      <c r="I145" s="12" t="s">
        <v>88</v>
      </c>
      <c r="J145" s="11">
        <v>2019</v>
      </c>
      <c r="K145" s="11">
        <v>422</v>
      </c>
      <c r="L145" s="11">
        <v>410</v>
      </c>
      <c r="M145" s="11">
        <f>Table1[[#This Row],[Verbruik normaal]]+Table1[[#This Row],[Verbruik laag]]</f>
        <v>832</v>
      </c>
      <c r="N145" s="11">
        <v>0</v>
      </c>
      <c r="O145" s="11">
        <v>0</v>
      </c>
      <c r="P145" s="11">
        <f>Table1[[#This Row],[Teruglevering normaal]]+Table1[[#This Row],[Teruglevering dal]]</f>
        <v>0</v>
      </c>
    </row>
    <row r="146" spans="1:16" x14ac:dyDescent="0.3">
      <c r="A146" s="11">
        <v>615995</v>
      </c>
      <c r="B146" s="11" t="s">
        <v>1319</v>
      </c>
      <c r="C146" s="11" t="s">
        <v>25</v>
      </c>
      <c r="D146" s="11" t="s">
        <v>721</v>
      </c>
      <c r="E146" s="11">
        <v>164</v>
      </c>
      <c r="F146" s="11">
        <v>5819</v>
      </c>
      <c r="G146" s="11" t="s">
        <v>722</v>
      </c>
      <c r="H146" s="11" t="s">
        <v>28</v>
      </c>
      <c r="I146" s="12" t="s">
        <v>723</v>
      </c>
      <c r="J146" s="11">
        <v>2019</v>
      </c>
      <c r="K146" s="11">
        <v>1174</v>
      </c>
      <c r="L146" s="11">
        <v>1226</v>
      </c>
      <c r="M146" s="11">
        <f>Table1[[#This Row],[Verbruik normaal]]+Table1[[#This Row],[Verbruik laag]]</f>
        <v>2400</v>
      </c>
      <c r="N146" s="11">
        <v>0</v>
      </c>
      <c r="O146" s="11">
        <v>0</v>
      </c>
      <c r="P146" s="11">
        <f>Table1[[#This Row],[Teruglevering normaal]]+Table1[[#This Row],[Teruglevering dal]]</f>
        <v>0</v>
      </c>
    </row>
    <row r="147" spans="1:16" x14ac:dyDescent="0.3">
      <c r="A147" s="11">
        <v>620389</v>
      </c>
      <c r="B147" s="11" t="s">
        <v>1309</v>
      </c>
      <c r="C147" s="11" t="s">
        <v>20</v>
      </c>
      <c r="D147" s="11" t="s">
        <v>1104</v>
      </c>
      <c r="E147" s="11">
        <v>1</v>
      </c>
      <c r="G147" s="11" t="s">
        <v>1105</v>
      </c>
      <c r="H147" s="11" t="s">
        <v>23</v>
      </c>
      <c r="I147" s="12" t="s">
        <v>1106</v>
      </c>
      <c r="J147" s="11">
        <v>2019</v>
      </c>
      <c r="K147" s="11">
        <v>10012</v>
      </c>
      <c r="L147" s="11">
        <v>9758</v>
      </c>
      <c r="M147" s="11">
        <f>Table1[[#This Row],[Verbruik normaal]]+Table1[[#This Row],[Verbruik laag]]</f>
        <v>19770</v>
      </c>
      <c r="N147" s="11">
        <v>0</v>
      </c>
      <c r="O147" s="11">
        <v>0</v>
      </c>
      <c r="P147" s="11">
        <f>Table1[[#This Row],[Teruglevering normaal]]+Table1[[#This Row],[Teruglevering dal]]</f>
        <v>0</v>
      </c>
    </row>
    <row r="148" spans="1:16" x14ac:dyDescent="0.3">
      <c r="A148" s="11">
        <v>620593</v>
      </c>
      <c r="B148" s="11" t="s">
        <v>1306</v>
      </c>
      <c r="C148" s="11" t="s">
        <v>31</v>
      </c>
      <c r="D148" s="11" t="s">
        <v>387</v>
      </c>
      <c r="E148" s="11">
        <v>5</v>
      </c>
      <c r="F148" s="11" t="s">
        <v>46</v>
      </c>
      <c r="G148" s="11" t="s">
        <v>961</v>
      </c>
      <c r="H148" s="11" t="s">
        <v>43</v>
      </c>
      <c r="I148" s="12" t="s">
        <v>962</v>
      </c>
      <c r="J148" s="11">
        <v>2019</v>
      </c>
      <c r="K148" s="11">
        <v>5109</v>
      </c>
      <c r="L148" s="11">
        <v>5226</v>
      </c>
      <c r="M148" s="11">
        <f>Table1[[#This Row],[Verbruik normaal]]+Table1[[#This Row],[Verbruik laag]]</f>
        <v>10335</v>
      </c>
      <c r="N148" s="11">
        <v>0</v>
      </c>
      <c r="O148" s="11">
        <v>0</v>
      </c>
      <c r="P148" s="11">
        <f>Table1[[#This Row],[Teruglevering normaal]]+Table1[[#This Row],[Teruglevering dal]]</f>
        <v>0</v>
      </c>
    </row>
    <row r="149" spans="1:16" x14ac:dyDescent="0.3">
      <c r="A149" s="11">
        <v>620593</v>
      </c>
      <c r="B149" s="11" t="s">
        <v>1306</v>
      </c>
      <c r="C149" s="11" t="s">
        <v>31</v>
      </c>
      <c r="D149" s="11" t="s">
        <v>387</v>
      </c>
      <c r="E149" s="11">
        <v>147</v>
      </c>
      <c r="G149" s="11" t="s">
        <v>388</v>
      </c>
      <c r="H149" s="11" t="s">
        <v>43</v>
      </c>
      <c r="I149" s="12" t="s">
        <v>389</v>
      </c>
      <c r="J149" s="11">
        <v>2019</v>
      </c>
      <c r="K149" s="11">
        <v>168</v>
      </c>
      <c r="L149" s="11">
        <v>244</v>
      </c>
      <c r="M149" s="11">
        <f>Table1[[#This Row],[Verbruik normaal]]+Table1[[#This Row],[Verbruik laag]]</f>
        <v>412</v>
      </c>
      <c r="N149" s="11">
        <v>0</v>
      </c>
      <c r="O149" s="11">
        <v>0</v>
      </c>
      <c r="P149" s="11">
        <f>Table1[[#This Row],[Teruglevering normaal]]+Table1[[#This Row],[Teruglevering dal]]</f>
        <v>0</v>
      </c>
    </row>
    <row r="150" spans="1:16" x14ac:dyDescent="0.3">
      <c r="A150" s="11">
        <v>620389</v>
      </c>
      <c r="B150" s="11" t="s">
        <v>1309</v>
      </c>
      <c r="C150" s="11" t="s">
        <v>20</v>
      </c>
      <c r="D150" s="11" t="s">
        <v>600</v>
      </c>
      <c r="E150" s="11">
        <v>2</v>
      </c>
      <c r="F150" s="11" t="s">
        <v>79</v>
      </c>
      <c r="G150" s="11" t="s">
        <v>601</v>
      </c>
      <c r="H150" s="11" t="s">
        <v>39</v>
      </c>
      <c r="I150" s="12" t="s">
        <v>602</v>
      </c>
      <c r="J150" s="11">
        <v>2019</v>
      </c>
      <c r="K150" s="11">
        <v>473</v>
      </c>
      <c r="L150" s="11">
        <v>484</v>
      </c>
      <c r="M150" s="11">
        <f>Table1[[#This Row],[Verbruik normaal]]+Table1[[#This Row],[Verbruik laag]]</f>
        <v>957</v>
      </c>
      <c r="N150" s="11">
        <v>0</v>
      </c>
      <c r="O150" s="11">
        <v>0</v>
      </c>
      <c r="P150" s="11">
        <f>Table1[[#This Row],[Teruglevering normaal]]+Table1[[#This Row],[Teruglevering dal]]</f>
        <v>0</v>
      </c>
    </row>
    <row r="151" spans="1:16" x14ac:dyDescent="0.3">
      <c r="A151" s="11">
        <v>615995</v>
      </c>
      <c r="B151" s="11" t="s">
        <v>1311</v>
      </c>
      <c r="C151" s="11" t="s">
        <v>25</v>
      </c>
      <c r="D151" s="11" t="s">
        <v>530</v>
      </c>
      <c r="E151" s="11">
        <v>298</v>
      </c>
      <c r="F151" s="11">
        <v>5819</v>
      </c>
      <c r="G151" s="11" t="s">
        <v>531</v>
      </c>
      <c r="H151" s="11" t="s">
        <v>28</v>
      </c>
      <c r="I151" s="12" t="s">
        <v>532</v>
      </c>
      <c r="J151" s="11">
        <v>2019</v>
      </c>
      <c r="K151" s="11">
        <v>257</v>
      </c>
      <c r="L151" s="11">
        <v>277</v>
      </c>
      <c r="M151" s="11">
        <f>Table1[[#This Row],[Verbruik normaal]]+Table1[[#This Row],[Verbruik laag]]</f>
        <v>534</v>
      </c>
      <c r="N151" s="11">
        <v>0</v>
      </c>
      <c r="O151" s="11">
        <v>0</v>
      </c>
      <c r="P151" s="11">
        <f>Table1[[#This Row],[Teruglevering normaal]]+Table1[[#This Row],[Teruglevering dal]]</f>
        <v>0</v>
      </c>
    </row>
    <row r="152" spans="1:16" x14ac:dyDescent="0.3">
      <c r="A152" s="11">
        <v>620593</v>
      </c>
      <c r="B152" s="11" t="s">
        <v>1315</v>
      </c>
      <c r="C152" s="11" t="s">
        <v>31</v>
      </c>
      <c r="D152" s="11" t="s">
        <v>621</v>
      </c>
      <c r="E152" s="11">
        <v>471</v>
      </c>
      <c r="G152" s="11" t="s">
        <v>622</v>
      </c>
      <c r="H152" s="11" t="s">
        <v>43</v>
      </c>
      <c r="I152" s="12" t="s">
        <v>623</v>
      </c>
      <c r="J152" s="11">
        <v>2019</v>
      </c>
      <c r="K152" s="11">
        <v>280</v>
      </c>
      <c r="L152" s="11">
        <v>333</v>
      </c>
      <c r="M152" s="11">
        <f>Table1[[#This Row],[Verbruik normaal]]+Table1[[#This Row],[Verbruik laag]]</f>
        <v>613</v>
      </c>
      <c r="N152" s="11">
        <v>0</v>
      </c>
      <c r="O152" s="11">
        <v>0</v>
      </c>
      <c r="P152" s="11">
        <f>Table1[[#This Row],[Teruglevering normaal]]+Table1[[#This Row],[Teruglevering dal]]</f>
        <v>0</v>
      </c>
    </row>
    <row r="153" spans="1:16" x14ac:dyDescent="0.3">
      <c r="A153" s="11">
        <v>620389</v>
      </c>
      <c r="B153" s="11" t="s">
        <v>1316</v>
      </c>
      <c r="C153" s="11" t="s">
        <v>20</v>
      </c>
      <c r="D153" s="11" t="s">
        <v>921</v>
      </c>
      <c r="E153" s="11">
        <v>1</v>
      </c>
      <c r="F153" s="11" t="s">
        <v>111</v>
      </c>
      <c r="G153" s="11" t="s">
        <v>922</v>
      </c>
      <c r="H153" s="11" t="s">
        <v>23</v>
      </c>
      <c r="I153" s="12" t="s">
        <v>923</v>
      </c>
      <c r="J153" s="11">
        <v>2019</v>
      </c>
      <c r="K153" s="11">
        <v>379</v>
      </c>
      <c r="L153" s="11">
        <v>436</v>
      </c>
      <c r="M153" s="11">
        <f>Table1[[#This Row],[Verbruik normaal]]+Table1[[#This Row],[Verbruik laag]]</f>
        <v>815</v>
      </c>
      <c r="N153" s="11">
        <v>0</v>
      </c>
      <c r="O153" s="11">
        <v>0</v>
      </c>
      <c r="P153" s="11">
        <f>Table1[[#This Row],[Teruglevering normaal]]+Table1[[#This Row],[Teruglevering dal]]</f>
        <v>0</v>
      </c>
    </row>
    <row r="154" spans="1:16" x14ac:dyDescent="0.3">
      <c r="A154" s="11">
        <v>620500</v>
      </c>
      <c r="B154" s="11" t="s">
        <v>1298</v>
      </c>
      <c r="D154" s="11" t="s">
        <v>123</v>
      </c>
      <c r="E154" s="11">
        <v>7</v>
      </c>
      <c r="G154" s="11" t="s">
        <v>124</v>
      </c>
      <c r="H154" s="11" t="s">
        <v>23</v>
      </c>
      <c r="I154" s="12" t="s">
        <v>125</v>
      </c>
      <c r="J154" s="11">
        <v>2019</v>
      </c>
      <c r="K154" s="11">
        <v>57234</v>
      </c>
      <c r="L154" s="11">
        <v>28242</v>
      </c>
      <c r="M154" s="11">
        <f>Table1[[#This Row],[Verbruik normaal]]+Table1[[#This Row],[Verbruik laag]]</f>
        <v>85476</v>
      </c>
      <c r="N154" s="11">
        <v>0</v>
      </c>
      <c r="O154" s="11">
        <v>0</v>
      </c>
      <c r="P154" s="11">
        <f>Table1[[#This Row],[Teruglevering normaal]]+Table1[[#This Row],[Teruglevering dal]]</f>
        <v>0</v>
      </c>
    </row>
    <row r="155" spans="1:16" x14ac:dyDescent="0.3">
      <c r="A155" s="11">
        <v>620389</v>
      </c>
      <c r="B155" s="11" t="s">
        <v>1316</v>
      </c>
      <c r="C155" s="11" t="s">
        <v>20</v>
      </c>
      <c r="D155" s="11" t="s">
        <v>692</v>
      </c>
      <c r="E155" s="11">
        <v>196</v>
      </c>
      <c r="G155" s="11" t="s">
        <v>693</v>
      </c>
      <c r="H155" s="11" t="s">
        <v>39</v>
      </c>
      <c r="I155" s="12" t="s">
        <v>694</v>
      </c>
      <c r="J155" s="11">
        <v>2019</v>
      </c>
      <c r="K155" s="11">
        <v>8415</v>
      </c>
      <c r="L155" s="11">
        <v>7409</v>
      </c>
      <c r="M155" s="11">
        <f>Table1[[#This Row],[Verbruik normaal]]+Table1[[#This Row],[Verbruik laag]]</f>
        <v>15824</v>
      </c>
      <c r="N155" s="11">
        <v>0</v>
      </c>
      <c r="O155" s="11">
        <v>0</v>
      </c>
      <c r="P155" s="11">
        <f>Table1[[#This Row],[Teruglevering normaal]]+Table1[[#This Row],[Teruglevering dal]]</f>
        <v>0</v>
      </c>
    </row>
    <row r="156" spans="1:16" x14ac:dyDescent="0.3">
      <c r="A156" s="11">
        <v>620389</v>
      </c>
      <c r="B156" s="11" t="s">
        <v>1309</v>
      </c>
      <c r="C156" s="11" t="s">
        <v>20</v>
      </c>
      <c r="D156" s="11" t="s">
        <v>747</v>
      </c>
      <c r="E156" s="11">
        <v>2</v>
      </c>
      <c r="F156" s="11" t="s">
        <v>37</v>
      </c>
      <c r="G156" s="11" t="s">
        <v>748</v>
      </c>
      <c r="H156" s="11" t="s">
        <v>39</v>
      </c>
      <c r="I156" s="12" t="s">
        <v>749</v>
      </c>
      <c r="J156" s="11">
        <v>2019</v>
      </c>
      <c r="K156" s="11">
        <v>1376</v>
      </c>
      <c r="L156" s="11">
        <v>1467</v>
      </c>
      <c r="M156" s="11">
        <f>Table1[[#This Row],[Verbruik normaal]]+Table1[[#This Row],[Verbruik laag]]</f>
        <v>2843</v>
      </c>
      <c r="N156" s="11">
        <v>0</v>
      </c>
      <c r="O156" s="11">
        <v>0</v>
      </c>
      <c r="P156" s="11">
        <f>Table1[[#This Row],[Teruglevering normaal]]+Table1[[#This Row],[Teruglevering dal]]</f>
        <v>0</v>
      </c>
    </row>
    <row r="157" spans="1:16" x14ac:dyDescent="0.3">
      <c r="A157" s="11">
        <v>615995</v>
      </c>
      <c r="B157" s="11" t="s">
        <v>1311</v>
      </c>
      <c r="C157" s="11" t="s">
        <v>25</v>
      </c>
      <c r="D157" s="11" t="s">
        <v>1185</v>
      </c>
      <c r="E157" s="11">
        <v>10</v>
      </c>
      <c r="F157" s="11">
        <v>5817</v>
      </c>
      <c r="G157" s="11" t="s">
        <v>1186</v>
      </c>
      <c r="H157" s="11" t="s">
        <v>28</v>
      </c>
      <c r="I157" s="12" t="s">
        <v>1187</v>
      </c>
      <c r="J157" s="11">
        <v>2019</v>
      </c>
      <c r="K157" s="11">
        <v>10369</v>
      </c>
      <c r="L157" s="11">
        <v>10829</v>
      </c>
      <c r="M157" s="11">
        <f>Table1[[#This Row],[Verbruik normaal]]+Table1[[#This Row],[Verbruik laag]]</f>
        <v>21198</v>
      </c>
      <c r="N157" s="11">
        <v>0</v>
      </c>
      <c r="O157" s="11">
        <v>0</v>
      </c>
      <c r="P157" s="11">
        <f>Table1[[#This Row],[Teruglevering normaal]]+Table1[[#This Row],[Teruglevering dal]]</f>
        <v>0</v>
      </c>
    </row>
    <row r="158" spans="1:16" x14ac:dyDescent="0.3">
      <c r="A158" s="11">
        <v>615995</v>
      </c>
      <c r="B158" s="11" t="s">
        <v>1319</v>
      </c>
      <c r="C158" s="11" t="s">
        <v>25</v>
      </c>
      <c r="D158" s="11" t="s">
        <v>957</v>
      </c>
      <c r="E158" s="11">
        <v>1</v>
      </c>
      <c r="F158" s="11" t="s">
        <v>222</v>
      </c>
      <c r="G158" s="11" t="s">
        <v>958</v>
      </c>
      <c r="H158" s="11" t="s">
        <v>28</v>
      </c>
      <c r="I158" s="12" t="s">
        <v>959</v>
      </c>
      <c r="J158" s="11">
        <v>2019</v>
      </c>
      <c r="K158" s="11">
        <v>2978</v>
      </c>
      <c r="L158" s="11">
        <v>2868</v>
      </c>
      <c r="M158" s="11">
        <f>Table1[[#This Row],[Verbruik normaal]]+Table1[[#This Row],[Verbruik laag]]</f>
        <v>5846</v>
      </c>
      <c r="N158" s="11">
        <v>0</v>
      </c>
      <c r="O158" s="11">
        <v>0</v>
      </c>
      <c r="P158" s="11">
        <f>Table1[[#This Row],[Teruglevering normaal]]+Table1[[#This Row],[Teruglevering dal]]</f>
        <v>0</v>
      </c>
    </row>
    <row r="159" spans="1:16" x14ac:dyDescent="0.3">
      <c r="A159" s="11">
        <v>620593</v>
      </c>
      <c r="B159" s="11" t="s">
        <v>1315</v>
      </c>
      <c r="C159" s="11" t="s">
        <v>31</v>
      </c>
      <c r="D159" s="11" t="s">
        <v>632</v>
      </c>
      <c r="E159" s="11">
        <v>10</v>
      </c>
      <c r="G159" s="11" t="s">
        <v>633</v>
      </c>
      <c r="H159" s="11" t="s">
        <v>43</v>
      </c>
      <c r="I159" s="12" t="s">
        <v>634</v>
      </c>
      <c r="J159" s="11">
        <v>2019</v>
      </c>
      <c r="K159" s="11">
        <v>586</v>
      </c>
      <c r="L159" s="11">
        <v>600</v>
      </c>
      <c r="M159" s="11">
        <f>Table1[[#This Row],[Verbruik normaal]]+Table1[[#This Row],[Verbruik laag]]</f>
        <v>1186</v>
      </c>
      <c r="N159" s="11">
        <v>0</v>
      </c>
      <c r="O159" s="11">
        <v>0</v>
      </c>
      <c r="P159" s="11">
        <f>Table1[[#This Row],[Teruglevering normaal]]+Table1[[#This Row],[Teruglevering dal]]</f>
        <v>0</v>
      </c>
    </row>
    <row r="160" spans="1:16" x14ac:dyDescent="0.3">
      <c r="A160" s="11">
        <v>1179824</v>
      </c>
      <c r="B160" s="11" t="s">
        <v>174</v>
      </c>
      <c r="C160" s="11" t="s">
        <v>175</v>
      </c>
      <c r="D160" s="11" t="s">
        <v>766</v>
      </c>
      <c r="E160" s="11">
        <v>17</v>
      </c>
      <c r="F160" s="11" t="s">
        <v>111</v>
      </c>
      <c r="G160" s="11" t="s">
        <v>767</v>
      </c>
      <c r="H160" s="11" t="s">
        <v>39</v>
      </c>
      <c r="I160" s="12" t="s">
        <v>768</v>
      </c>
      <c r="J160" s="11">
        <v>2019</v>
      </c>
      <c r="K160" s="11">
        <v>6840</v>
      </c>
      <c r="L160" s="11">
        <v>59</v>
      </c>
      <c r="M160" s="11">
        <f>Table1[[#This Row],[Verbruik normaal]]+Table1[[#This Row],[Verbruik laag]]</f>
        <v>6899</v>
      </c>
      <c r="N160" s="11">
        <v>0</v>
      </c>
      <c r="O160" s="11">
        <v>0</v>
      </c>
      <c r="P160" s="11">
        <f>Table1[[#This Row],[Teruglevering normaal]]+Table1[[#This Row],[Teruglevering dal]]</f>
        <v>0</v>
      </c>
    </row>
    <row r="161" spans="1:16" x14ac:dyDescent="0.3">
      <c r="A161" s="11">
        <v>1238875</v>
      </c>
      <c r="B161" s="11" t="s">
        <v>13</v>
      </c>
      <c r="D161" s="11" t="s">
        <v>695</v>
      </c>
      <c r="E161" s="11">
        <v>1</v>
      </c>
      <c r="F161" s="11" t="s">
        <v>696</v>
      </c>
      <c r="G161" s="11" t="s">
        <v>697</v>
      </c>
      <c r="H161" s="11" t="s">
        <v>17</v>
      </c>
      <c r="I161" s="12" t="s">
        <v>698</v>
      </c>
      <c r="J161" s="11">
        <v>2019</v>
      </c>
      <c r="K161" s="11">
        <v>3152</v>
      </c>
      <c r="L161" s="11">
        <v>0</v>
      </c>
      <c r="M161" s="11">
        <f>Table1[[#This Row],[Verbruik normaal]]+Table1[[#This Row],[Verbruik laag]]</f>
        <v>3152</v>
      </c>
      <c r="N161" s="11">
        <v>0</v>
      </c>
      <c r="O161" s="11">
        <v>0</v>
      </c>
      <c r="P161" s="11">
        <f>Table1[[#This Row],[Teruglevering normaal]]+Table1[[#This Row],[Teruglevering dal]]</f>
        <v>0</v>
      </c>
    </row>
    <row r="162" spans="1:16" x14ac:dyDescent="0.3">
      <c r="A162" s="11">
        <v>615995</v>
      </c>
      <c r="B162" s="11" t="s">
        <v>1311</v>
      </c>
      <c r="C162" s="11" t="s">
        <v>25</v>
      </c>
      <c r="D162" s="11" t="s">
        <v>822</v>
      </c>
      <c r="E162" s="11">
        <v>1</v>
      </c>
      <c r="F162" s="11" t="s">
        <v>228</v>
      </c>
      <c r="G162" s="11" t="s">
        <v>823</v>
      </c>
      <c r="H162" s="11" t="s">
        <v>28</v>
      </c>
      <c r="I162" s="12" t="s">
        <v>824</v>
      </c>
      <c r="J162" s="11">
        <v>2019</v>
      </c>
      <c r="K162" s="11">
        <v>116</v>
      </c>
      <c r="L162" s="11">
        <v>132</v>
      </c>
      <c r="M162" s="11">
        <f>Table1[[#This Row],[Verbruik normaal]]+Table1[[#This Row],[Verbruik laag]]</f>
        <v>248</v>
      </c>
      <c r="N162" s="11">
        <v>0</v>
      </c>
      <c r="O162" s="11">
        <v>0</v>
      </c>
      <c r="P162" s="11">
        <f>Table1[[#This Row],[Teruglevering normaal]]+Table1[[#This Row],[Teruglevering dal]]</f>
        <v>0</v>
      </c>
    </row>
    <row r="163" spans="1:16" x14ac:dyDescent="0.3">
      <c r="A163" s="11">
        <v>615997</v>
      </c>
      <c r="B163" s="11" t="s">
        <v>1312</v>
      </c>
      <c r="C163" s="11" t="s">
        <v>217</v>
      </c>
      <c r="D163" s="11" t="s">
        <v>218</v>
      </c>
      <c r="E163" s="11">
        <v>0</v>
      </c>
      <c r="F163" s="11">
        <v>-5368</v>
      </c>
      <c r="G163" s="11" t="s">
        <v>219</v>
      </c>
      <c r="H163" s="11" t="s">
        <v>17</v>
      </c>
      <c r="I163" s="12" t="s">
        <v>220</v>
      </c>
      <c r="J163" s="11">
        <v>2019</v>
      </c>
      <c r="K163" s="11">
        <v>1836</v>
      </c>
      <c r="L163" s="11">
        <v>1196</v>
      </c>
      <c r="M163" s="11">
        <f>Table1[[#This Row],[Verbruik normaal]]+Table1[[#This Row],[Verbruik laag]]</f>
        <v>3032</v>
      </c>
      <c r="N163" s="11">
        <v>0</v>
      </c>
      <c r="O163" s="11">
        <v>0</v>
      </c>
      <c r="P163" s="11">
        <f>Table1[[#This Row],[Teruglevering normaal]]+Table1[[#This Row],[Teruglevering dal]]</f>
        <v>0</v>
      </c>
    </row>
    <row r="164" spans="1:16" x14ac:dyDescent="0.3">
      <c r="A164" s="11">
        <v>620512</v>
      </c>
      <c r="B164" s="11" t="s">
        <v>1308</v>
      </c>
      <c r="C164" s="11" t="s">
        <v>169</v>
      </c>
      <c r="D164" s="11" t="s">
        <v>485</v>
      </c>
      <c r="E164" s="11">
        <v>2</v>
      </c>
      <c r="F164" s="11" t="s">
        <v>183</v>
      </c>
      <c r="G164" s="11" t="s">
        <v>486</v>
      </c>
      <c r="H164" s="11" t="s">
        <v>39</v>
      </c>
      <c r="I164" s="12" t="s">
        <v>487</v>
      </c>
      <c r="J164" s="11">
        <v>2019</v>
      </c>
      <c r="K164" s="11">
        <v>727</v>
      </c>
      <c r="L164" s="11">
        <v>1989</v>
      </c>
      <c r="M164" s="11">
        <f>Table1[[#This Row],[Verbruik normaal]]+Table1[[#This Row],[Verbruik laag]]</f>
        <v>2716</v>
      </c>
      <c r="N164" s="11">
        <v>0</v>
      </c>
      <c r="O164" s="11">
        <v>0</v>
      </c>
      <c r="P164" s="11">
        <f>Table1[[#This Row],[Teruglevering normaal]]+Table1[[#This Row],[Teruglevering dal]]</f>
        <v>0</v>
      </c>
    </row>
    <row r="165" spans="1:16" x14ac:dyDescent="0.3">
      <c r="A165" s="11">
        <v>620500</v>
      </c>
      <c r="B165" s="11" t="s">
        <v>1304</v>
      </c>
      <c r="D165" s="11" t="s">
        <v>753</v>
      </c>
      <c r="E165" s="11">
        <v>11</v>
      </c>
      <c r="G165" s="11" t="s">
        <v>754</v>
      </c>
      <c r="H165" s="11" t="s">
        <v>39</v>
      </c>
      <c r="I165" s="12" t="s">
        <v>755</v>
      </c>
      <c r="J165" s="11">
        <v>2019</v>
      </c>
      <c r="K165" s="11">
        <v>69554</v>
      </c>
      <c r="L165" s="11">
        <v>24838</v>
      </c>
      <c r="M165" s="11">
        <f>Table1[[#This Row],[Verbruik normaal]]+Table1[[#This Row],[Verbruik laag]]</f>
        <v>94392</v>
      </c>
      <c r="N165" s="11">
        <v>0</v>
      </c>
      <c r="O165" s="11">
        <v>0</v>
      </c>
      <c r="P165" s="11">
        <f>Table1[[#This Row],[Teruglevering normaal]]+Table1[[#This Row],[Teruglevering dal]]</f>
        <v>0</v>
      </c>
    </row>
    <row r="166" spans="1:16" x14ac:dyDescent="0.3">
      <c r="A166" s="11">
        <v>620500</v>
      </c>
      <c r="B166" s="11" t="s">
        <v>1298</v>
      </c>
      <c r="D166" s="11" t="s">
        <v>289</v>
      </c>
      <c r="E166" s="11">
        <v>32</v>
      </c>
      <c r="G166" s="11" t="s">
        <v>290</v>
      </c>
      <c r="H166" s="11" t="s">
        <v>39</v>
      </c>
      <c r="I166" s="12" t="s">
        <v>291</v>
      </c>
      <c r="J166" s="11">
        <v>2019</v>
      </c>
      <c r="K166" s="11">
        <v>125403</v>
      </c>
      <c r="L166" s="11">
        <v>58950</v>
      </c>
      <c r="M166" s="11">
        <f>Table1[[#This Row],[Verbruik normaal]]+Table1[[#This Row],[Verbruik laag]]</f>
        <v>184353</v>
      </c>
      <c r="N166" s="11">
        <v>0</v>
      </c>
      <c r="O166" s="11">
        <v>0</v>
      </c>
      <c r="P166" s="11">
        <f>Table1[[#This Row],[Teruglevering normaal]]+Table1[[#This Row],[Teruglevering dal]]</f>
        <v>0</v>
      </c>
    </row>
    <row r="167" spans="1:16" x14ac:dyDescent="0.3">
      <c r="A167" s="11">
        <v>620593</v>
      </c>
      <c r="B167" s="11" t="s">
        <v>1306</v>
      </c>
      <c r="C167" s="11" t="s">
        <v>31</v>
      </c>
      <c r="D167" s="11" t="s">
        <v>687</v>
      </c>
      <c r="E167" s="11">
        <v>9</v>
      </c>
      <c r="G167" s="11" t="s">
        <v>688</v>
      </c>
      <c r="H167" s="11" t="s">
        <v>143</v>
      </c>
      <c r="I167" s="12" t="s">
        <v>689</v>
      </c>
      <c r="J167" s="11">
        <v>2019</v>
      </c>
      <c r="K167" s="11">
        <v>429</v>
      </c>
      <c r="L167" s="11">
        <v>432</v>
      </c>
      <c r="M167" s="11">
        <f>Table1[[#This Row],[Verbruik normaal]]+Table1[[#This Row],[Verbruik laag]]</f>
        <v>861</v>
      </c>
      <c r="N167" s="11">
        <v>0</v>
      </c>
      <c r="O167" s="11">
        <v>0</v>
      </c>
      <c r="P167" s="11">
        <f>Table1[[#This Row],[Teruglevering normaal]]+Table1[[#This Row],[Teruglevering dal]]</f>
        <v>0</v>
      </c>
    </row>
    <row r="168" spans="1:16" x14ac:dyDescent="0.3">
      <c r="A168" s="11">
        <v>620389</v>
      </c>
      <c r="B168" s="11" t="s">
        <v>1316</v>
      </c>
      <c r="C168" s="11" t="s">
        <v>20</v>
      </c>
      <c r="D168" s="11" t="s">
        <v>563</v>
      </c>
      <c r="E168" s="11">
        <v>5</v>
      </c>
      <c r="G168" s="11" t="s">
        <v>526</v>
      </c>
      <c r="H168" s="11" t="s">
        <v>23</v>
      </c>
      <c r="I168" s="12" t="s">
        <v>564</v>
      </c>
      <c r="J168" s="11">
        <v>2019</v>
      </c>
      <c r="K168" s="11">
        <v>2394</v>
      </c>
      <c r="L168" s="11">
        <v>2762</v>
      </c>
      <c r="M168" s="11">
        <f>Table1[[#This Row],[Verbruik normaal]]+Table1[[#This Row],[Verbruik laag]]</f>
        <v>5156</v>
      </c>
      <c r="N168" s="11">
        <v>0</v>
      </c>
      <c r="O168" s="11">
        <v>0</v>
      </c>
      <c r="P168" s="11">
        <f>Table1[[#This Row],[Teruglevering normaal]]+Table1[[#This Row],[Teruglevering dal]]</f>
        <v>0</v>
      </c>
    </row>
    <row r="169" spans="1:16" x14ac:dyDescent="0.3">
      <c r="A169" s="11">
        <v>620389</v>
      </c>
      <c r="B169" s="11" t="s">
        <v>1309</v>
      </c>
      <c r="C169" s="11" t="s">
        <v>20</v>
      </c>
      <c r="D169" s="11" t="s">
        <v>792</v>
      </c>
      <c r="E169" s="11">
        <v>26</v>
      </c>
      <c r="G169" s="11" t="s">
        <v>793</v>
      </c>
      <c r="H169" s="11" t="s">
        <v>23</v>
      </c>
      <c r="I169" s="12" t="s">
        <v>794</v>
      </c>
      <c r="J169" s="11">
        <v>2019</v>
      </c>
      <c r="K169" s="11">
        <v>390</v>
      </c>
      <c r="L169" s="11">
        <v>361</v>
      </c>
      <c r="M169" s="11">
        <f>Table1[[#This Row],[Verbruik normaal]]+Table1[[#This Row],[Verbruik laag]]</f>
        <v>751</v>
      </c>
      <c r="N169" s="11">
        <v>0</v>
      </c>
      <c r="O169" s="11">
        <v>0</v>
      </c>
      <c r="P169" s="11">
        <f>Table1[[#This Row],[Teruglevering normaal]]+Table1[[#This Row],[Teruglevering dal]]</f>
        <v>0</v>
      </c>
    </row>
    <row r="170" spans="1:16" x14ac:dyDescent="0.3">
      <c r="A170" s="11">
        <v>620587</v>
      </c>
      <c r="B170" s="11" t="s">
        <v>1300</v>
      </c>
      <c r="D170" s="11" t="s">
        <v>1118</v>
      </c>
      <c r="E170" s="11">
        <v>2</v>
      </c>
      <c r="F170" s="11" t="s">
        <v>104</v>
      </c>
      <c r="G170" s="11" t="s">
        <v>1119</v>
      </c>
      <c r="H170" s="11" t="s">
        <v>43</v>
      </c>
      <c r="I170" s="12" t="s">
        <v>1120</v>
      </c>
      <c r="J170" s="11">
        <v>2019</v>
      </c>
      <c r="K170" s="11">
        <v>2058</v>
      </c>
      <c r="L170" s="11">
        <v>180</v>
      </c>
      <c r="M170" s="11">
        <f>Table1[[#This Row],[Verbruik normaal]]+Table1[[#This Row],[Verbruik laag]]</f>
        <v>2238</v>
      </c>
      <c r="N170" s="11">
        <v>0</v>
      </c>
      <c r="O170" s="11">
        <v>0</v>
      </c>
      <c r="P170" s="11">
        <f>Table1[[#This Row],[Teruglevering normaal]]+Table1[[#This Row],[Teruglevering dal]]</f>
        <v>0</v>
      </c>
    </row>
    <row r="171" spans="1:16" x14ac:dyDescent="0.3">
      <c r="A171" s="11">
        <v>620593</v>
      </c>
      <c r="B171" s="11" t="s">
        <v>1315</v>
      </c>
      <c r="C171" s="11" t="s">
        <v>31</v>
      </c>
      <c r="D171" s="11" t="s">
        <v>278</v>
      </c>
      <c r="E171" s="11">
        <v>5</v>
      </c>
      <c r="G171" s="11" t="s">
        <v>279</v>
      </c>
      <c r="H171" s="11" t="s">
        <v>315</v>
      </c>
      <c r="I171" s="12" t="s">
        <v>1066</v>
      </c>
      <c r="J171" s="11">
        <v>2019</v>
      </c>
      <c r="K171" s="11">
        <v>376</v>
      </c>
      <c r="L171" s="11">
        <v>417</v>
      </c>
      <c r="M171" s="11">
        <f>Table1[[#This Row],[Verbruik normaal]]+Table1[[#This Row],[Verbruik laag]]</f>
        <v>793</v>
      </c>
      <c r="N171" s="11">
        <v>0</v>
      </c>
      <c r="O171" s="11">
        <v>0</v>
      </c>
      <c r="P171" s="11">
        <f>Table1[[#This Row],[Teruglevering normaal]]+Table1[[#This Row],[Teruglevering dal]]</f>
        <v>0</v>
      </c>
    </row>
    <row r="172" spans="1:16" x14ac:dyDescent="0.3">
      <c r="A172" s="11">
        <v>620587</v>
      </c>
      <c r="B172" s="11" t="s">
        <v>1305</v>
      </c>
      <c r="D172" s="11" t="s">
        <v>278</v>
      </c>
      <c r="E172" s="11">
        <v>5</v>
      </c>
      <c r="G172" s="11" t="s">
        <v>279</v>
      </c>
      <c r="H172" s="11" t="s">
        <v>34</v>
      </c>
      <c r="I172" s="12" t="s">
        <v>280</v>
      </c>
      <c r="J172" s="11">
        <v>2019</v>
      </c>
      <c r="K172" s="11">
        <v>251</v>
      </c>
      <c r="L172" s="11">
        <v>287</v>
      </c>
      <c r="M172" s="11">
        <f>Table1[[#This Row],[Verbruik normaal]]+Table1[[#This Row],[Verbruik laag]]</f>
        <v>538</v>
      </c>
      <c r="N172" s="11">
        <v>0</v>
      </c>
      <c r="O172" s="11">
        <v>0</v>
      </c>
      <c r="P172" s="11">
        <f>Table1[[#This Row],[Teruglevering normaal]]+Table1[[#This Row],[Teruglevering dal]]</f>
        <v>0</v>
      </c>
    </row>
    <row r="173" spans="1:16" x14ac:dyDescent="0.3">
      <c r="A173" s="11">
        <v>620593</v>
      </c>
      <c r="B173" s="11" t="s">
        <v>1315</v>
      </c>
      <c r="C173" s="11" t="s">
        <v>31</v>
      </c>
      <c r="D173" s="11" t="s">
        <v>278</v>
      </c>
      <c r="E173" s="11">
        <v>8</v>
      </c>
      <c r="G173" s="11" t="s">
        <v>279</v>
      </c>
      <c r="H173" s="11" t="s">
        <v>315</v>
      </c>
      <c r="I173" s="12" t="s">
        <v>1027</v>
      </c>
      <c r="J173" s="11">
        <v>2019</v>
      </c>
      <c r="K173" s="11">
        <v>54</v>
      </c>
      <c r="L173" s="11">
        <v>62</v>
      </c>
      <c r="M173" s="11">
        <f>Table1[[#This Row],[Verbruik normaal]]+Table1[[#This Row],[Verbruik laag]]</f>
        <v>116</v>
      </c>
      <c r="N173" s="11">
        <v>0</v>
      </c>
      <c r="O173" s="11">
        <v>0</v>
      </c>
      <c r="P173" s="11">
        <f>Table1[[#This Row],[Teruglevering normaal]]+Table1[[#This Row],[Teruglevering dal]]</f>
        <v>0</v>
      </c>
    </row>
    <row r="174" spans="1:16" x14ac:dyDescent="0.3">
      <c r="A174" s="11">
        <v>620593</v>
      </c>
      <c r="B174" s="11" t="s">
        <v>1306</v>
      </c>
      <c r="C174" s="11" t="s">
        <v>31</v>
      </c>
      <c r="D174" s="11" t="s">
        <v>313</v>
      </c>
      <c r="E174" s="11">
        <v>17</v>
      </c>
      <c r="F174" s="11" t="s">
        <v>149</v>
      </c>
      <c r="G174" s="11" t="s">
        <v>314</v>
      </c>
      <c r="H174" s="11" t="s">
        <v>315</v>
      </c>
      <c r="I174" s="12" t="s">
        <v>316</v>
      </c>
      <c r="J174" s="11">
        <v>2019</v>
      </c>
      <c r="K174" s="11">
        <v>38</v>
      </c>
      <c r="L174" s="11">
        <v>41</v>
      </c>
      <c r="M174" s="11">
        <f>Table1[[#This Row],[Verbruik normaal]]+Table1[[#This Row],[Verbruik laag]]</f>
        <v>79</v>
      </c>
      <c r="N174" s="11">
        <v>0</v>
      </c>
      <c r="O174" s="11">
        <v>0</v>
      </c>
      <c r="P174" s="11">
        <f>Table1[[#This Row],[Teruglevering normaal]]+Table1[[#This Row],[Teruglevering dal]]</f>
        <v>0</v>
      </c>
    </row>
    <row r="175" spans="1:16" x14ac:dyDescent="0.3">
      <c r="A175" s="11">
        <v>615995</v>
      </c>
      <c r="B175" s="11" t="s">
        <v>1319</v>
      </c>
      <c r="C175" s="11" t="s">
        <v>25</v>
      </c>
      <c r="D175" s="11" t="s">
        <v>827</v>
      </c>
      <c r="E175" s="11">
        <v>0</v>
      </c>
      <c r="F175" s="11">
        <v>-5816</v>
      </c>
      <c r="G175" s="11" t="s">
        <v>828</v>
      </c>
      <c r="H175" s="11" t="s">
        <v>28</v>
      </c>
      <c r="I175" s="12" t="s">
        <v>829</v>
      </c>
      <c r="J175" s="11">
        <v>2019</v>
      </c>
      <c r="K175" s="11">
        <v>657</v>
      </c>
      <c r="L175" s="11">
        <v>745</v>
      </c>
      <c r="M175" s="11">
        <f>Table1[[#This Row],[Verbruik normaal]]+Table1[[#This Row],[Verbruik laag]]</f>
        <v>1402</v>
      </c>
      <c r="N175" s="11">
        <v>0</v>
      </c>
      <c r="O175" s="11">
        <v>0</v>
      </c>
      <c r="P175" s="11">
        <f>Table1[[#This Row],[Teruglevering normaal]]+Table1[[#This Row],[Teruglevering dal]]</f>
        <v>0</v>
      </c>
    </row>
    <row r="176" spans="1:16" x14ac:dyDescent="0.3">
      <c r="A176" s="11">
        <v>620593</v>
      </c>
      <c r="B176" s="11" t="s">
        <v>1306</v>
      </c>
      <c r="C176" s="11" t="s">
        <v>31</v>
      </c>
      <c r="D176" s="11" t="s">
        <v>117</v>
      </c>
      <c r="E176" s="11">
        <v>1</v>
      </c>
      <c r="G176" s="11" t="s">
        <v>118</v>
      </c>
      <c r="H176" s="11" t="s">
        <v>43</v>
      </c>
      <c r="I176" s="12" t="s">
        <v>119</v>
      </c>
      <c r="J176" s="11">
        <v>2019</v>
      </c>
      <c r="K176" s="11">
        <v>2782</v>
      </c>
      <c r="L176" s="11">
        <v>2741</v>
      </c>
      <c r="M176" s="11">
        <f>Table1[[#This Row],[Verbruik normaal]]+Table1[[#This Row],[Verbruik laag]]</f>
        <v>5523</v>
      </c>
      <c r="N176" s="11">
        <v>0</v>
      </c>
      <c r="O176" s="11">
        <v>0</v>
      </c>
      <c r="P176" s="11">
        <f>Table1[[#This Row],[Teruglevering normaal]]+Table1[[#This Row],[Teruglevering dal]]</f>
        <v>0</v>
      </c>
    </row>
    <row r="177" spans="1:16" x14ac:dyDescent="0.3">
      <c r="A177" s="11">
        <v>615988</v>
      </c>
      <c r="B177" s="11" t="s">
        <v>1299</v>
      </c>
      <c r="D177" s="11" t="s">
        <v>1024</v>
      </c>
      <c r="E177" s="11">
        <v>114</v>
      </c>
      <c r="F177" s="11">
        <v>5984</v>
      </c>
      <c r="G177" s="11" t="s">
        <v>1025</v>
      </c>
      <c r="H177" s="11" t="s">
        <v>28</v>
      </c>
      <c r="I177" s="12" t="s">
        <v>1026</v>
      </c>
      <c r="J177" s="11">
        <v>2019</v>
      </c>
      <c r="K177" s="11">
        <v>23</v>
      </c>
      <c r="L177" s="11">
        <v>27</v>
      </c>
      <c r="M177" s="11">
        <f>Table1[[#This Row],[Verbruik normaal]]+Table1[[#This Row],[Verbruik laag]]</f>
        <v>50</v>
      </c>
      <c r="N177" s="11">
        <v>0</v>
      </c>
      <c r="O177" s="11">
        <v>0</v>
      </c>
      <c r="P177" s="11">
        <f>Table1[[#This Row],[Teruglevering normaal]]+Table1[[#This Row],[Teruglevering dal]]</f>
        <v>0</v>
      </c>
    </row>
    <row r="178" spans="1:16" x14ac:dyDescent="0.3">
      <c r="A178" s="11">
        <v>620500</v>
      </c>
      <c r="B178" s="11" t="s">
        <v>1304</v>
      </c>
      <c r="D178" s="11" t="s">
        <v>750</v>
      </c>
      <c r="E178" s="11">
        <v>2</v>
      </c>
      <c r="G178" s="11" t="s">
        <v>751</v>
      </c>
      <c r="H178" s="11" t="s">
        <v>39</v>
      </c>
      <c r="I178" s="12" t="s">
        <v>752</v>
      </c>
      <c r="J178" s="11">
        <v>2019</v>
      </c>
      <c r="K178" s="11">
        <v>14404</v>
      </c>
      <c r="L178" s="11">
        <v>5107</v>
      </c>
      <c r="M178" s="11">
        <f>Table1[[#This Row],[Verbruik normaal]]+Table1[[#This Row],[Verbruik laag]]</f>
        <v>19511</v>
      </c>
      <c r="N178" s="11">
        <v>0</v>
      </c>
      <c r="O178" s="11">
        <v>0</v>
      </c>
      <c r="P178" s="11">
        <f>Table1[[#This Row],[Teruglevering normaal]]+Table1[[#This Row],[Teruglevering dal]]</f>
        <v>0</v>
      </c>
    </row>
    <row r="179" spans="1:16" x14ac:dyDescent="0.3">
      <c r="A179" s="11">
        <v>615995</v>
      </c>
      <c r="B179" s="11" t="s">
        <v>1319</v>
      </c>
      <c r="C179" s="11" t="s">
        <v>25</v>
      </c>
      <c r="D179" s="11" t="s">
        <v>195</v>
      </c>
      <c r="E179" s="11">
        <v>10</v>
      </c>
      <c r="F179" s="11" t="s">
        <v>75</v>
      </c>
      <c r="G179" s="11" t="s">
        <v>196</v>
      </c>
      <c r="H179" s="11" t="s">
        <v>17</v>
      </c>
      <c r="I179" s="12" t="s">
        <v>197</v>
      </c>
      <c r="J179" s="11">
        <v>2019</v>
      </c>
      <c r="K179" s="11">
        <v>156</v>
      </c>
      <c r="L179" s="11">
        <v>185</v>
      </c>
      <c r="M179" s="11">
        <f>Table1[[#This Row],[Verbruik normaal]]+Table1[[#This Row],[Verbruik laag]]</f>
        <v>341</v>
      </c>
      <c r="N179" s="11">
        <v>0</v>
      </c>
      <c r="O179" s="11">
        <v>0</v>
      </c>
      <c r="P179" s="11">
        <f>Table1[[#This Row],[Teruglevering normaal]]+Table1[[#This Row],[Teruglevering dal]]</f>
        <v>0</v>
      </c>
    </row>
    <row r="180" spans="1:16" x14ac:dyDescent="0.3">
      <c r="A180" s="11">
        <v>620587</v>
      </c>
      <c r="B180" s="11" t="s">
        <v>1305</v>
      </c>
      <c r="D180" s="11" t="s">
        <v>845</v>
      </c>
      <c r="E180" s="11">
        <v>2</v>
      </c>
      <c r="F180" s="11" t="s">
        <v>111</v>
      </c>
      <c r="G180" s="11" t="s">
        <v>846</v>
      </c>
      <c r="H180" s="11" t="s">
        <v>34</v>
      </c>
      <c r="I180" s="12" t="s">
        <v>847</v>
      </c>
      <c r="J180" s="11">
        <v>2019</v>
      </c>
      <c r="K180" s="11">
        <v>1174</v>
      </c>
      <c r="L180" s="11">
        <v>728</v>
      </c>
      <c r="M180" s="11">
        <f>Table1[[#This Row],[Verbruik normaal]]+Table1[[#This Row],[Verbruik laag]]</f>
        <v>1902</v>
      </c>
      <c r="N180" s="11">
        <v>0</v>
      </c>
      <c r="O180" s="11">
        <v>0</v>
      </c>
      <c r="P180" s="11">
        <f>Table1[[#This Row],[Teruglevering normaal]]+Table1[[#This Row],[Teruglevering dal]]</f>
        <v>0</v>
      </c>
    </row>
    <row r="181" spans="1:16" x14ac:dyDescent="0.3">
      <c r="A181" s="11">
        <v>615995</v>
      </c>
      <c r="B181" s="11" t="s">
        <v>1319</v>
      </c>
      <c r="C181" s="11" t="s">
        <v>25</v>
      </c>
      <c r="D181" s="11" t="s">
        <v>603</v>
      </c>
      <c r="E181" s="11">
        <v>1</v>
      </c>
      <c r="F181" s="11" t="s">
        <v>604</v>
      </c>
      <c r="G181" s="11" t="s">
        <v>605</v>
      </c>
      <c r="H181" s="11" t="s">
        <v>28</v>
      </c>
      <c r="I181" s="12" t="s">
        <v>606</v>
      </c>
      <c r="J181" s="11">
        <v>2019</v>
      </c>
      <c r="K181" s="11">
        <v>6304</v>
      </c>
      <c r="L181" s="11">
        <v>7150</v>
      </c>
      <c r="M181" s="11">
        <f>Table1[[#This Row],[Verbruik normaal]]+Table1[[#This Row],[Verbruik laag]]</f>
        <v>13454</v>
      </c>
      <c r="N181" s="11">
        <v>0</v>
      </c>
      <c r="O181" s="11">
        <v>0</v>
      </c>
      <c r="P181" s="11">
        <f>Table1[[#This Row],[Teruglevering normaal]]+Table1[[#This Row],[Teruglevering dal]]</f>
        <v>0</v>
      </c>
    </row>
    <row r="182" spans="1:16" x14ac:dyDescent="0.3">
      <c r="A182" s="11">
        <v>1180708</v>
      </c>
      <c r="B182" s="11" t="s">
        <v>281</v>
      </c>
      <c r="C182" s="11" t="s">
        <v>282</v>
      </c>
      <c r="D182" s="11" t="s">
        <v>508</v>
      </c>
      <c r="E182" s="11">
        <v>69</v>
      </c>
      <c r="F182" s="11" t="s">
        <v>111</v>
      </c>
      <c r="G182" s="11" t="s">
        <v>509</v>
      </c>
      <c r="H182" s="11" t="s">
        <v>39</v>
      </c>
      <c r="I182" s="12" t="s">
        <v>510</v>
      </c>
      <c r="J182" s="11">
        <v>2019</v>
      </c>
      <c r="K182" s="11">
        <v>344</v>
      </c>
      <c r="L182" s="11">
        <v>403</v>
      </c>
      <c r="M182" s="11">
        <f>Table1[[#This Row],[Verbruik normaal]]+Table1[[#This Row],[Verbruik laag]]</f>
        <v>747</v>
      </c>
      <c r="N182" s="11">
        <v>0</v>
      </c>
      <c r="O182" s="11">
        <v>0</v>
      </c>
      <c r="P182" s="11">
        <f>Table1[[#This Row],[Teruglevering normaal]]+Table1[[#This Row],[Teruglevering dal]]</f>
        <v>0</v>
      </c>
    </row>
    <row r="183" spans="1:16" x14ac:dyDescent="0.3">
      <c r="A183" s="11">
        <v>615988</v>
      </c>
      <c r="B183" s="11" t="s">
        <v>1317</v>
      </c>
      <c r="D183" s="11" t="s">
        <v>834</v>
      </c>
      <c r="E183" s="11">
        <v>6</v>
      </c>
      <c r="G183" s="11" t="s">
        <v>835</v>
      </c>
      <c r="H183" s="11" t="s">
        <v>17</v>
      </c>
      <c r="I183" s="12" t="s">
        <v>836</v>
      </c>
      <c r="J183" s="11">
        <v>2019</v>
      </c>
      <c r="K183" s="11">
        <v>3618</v>
      </c>
      <c r="L183" s="11">
        <v>1066</v>
      </c>
      <c r="M183" s="11">
        <f>Table1[[#This Row],[Verbruik normaal]]+Table1[[#This Row],[Verbruik laag]]</f>
        <v>4684</v>
      </c>
      <c r="N183" s="11">
        <v>0</v>
      </c>
      <c r="O183" s="11">
        <v>0</v>
      </c>
      <c r="P183" s="11">
        <f>Table1[[#This Row],[Teruglevering normaal]]+Table1[[#This Row],[Teruglevering dal]]</f>
        <v>0</v>
      </c>
    </row>
    <row r="184" spans="1:16" x14ac:dyDescent="0.3">
      <c r="A184" s="11">
        <v>615988</v>
      </c>
      <c r="B184" s="11" t="s">
        <v>1299</v>
      </c>
      <c r="D184" s="11" t="s">
        <v>1133</v>
      </c>
      <c r="E184" s="11">
        <v>53</v>
      </c>
      <c r="F184" s="11">
        <v>45851</v>
      </c>
      <c r="G184" s="11" t="s">
        <v>1134</v>
      </c>
      <c r="H184" s="11" t="s">
        <v>28</v>
      </c>
      <c r="I184" s="12" t="s">
        <v>1135</v>
      </c>
      <c r="J184" s="11">
        <v>2019</v>
      </c>
      <c r="K184" s="11">
        <v>1497</v>
      </c>
      <c r="L184" s="11">
        <v>1410</v>
      </c>
      <c r="M184" s="11">
        <f>Table1[[#This Row],[Verbruik normaal]]+Table1[[#This Row],[Verbruik laag]]</f>
        <v>2907</v>
      </c>
      <c r="N184" s="11">
        <v>0</v>
      </c>
      <c r="O184" s="11">
        <v>0</v>
      </c>
      <c r="P184" s="11">
        <f>Table1[[#This Row],[Teruglevering normaal]]+Table1[[#This Row],[Teruglevering dal]]</f>
        <v>0</v>
      </c>
    </row>
    <row r="185" spans="1:16" x14ac:dyDescent="0.3">
      <c r="A185" s="11">
        <v>615995</v>
      </c>
      <c r="B185" s="11" t="s">
        <v>1319</v>
      </c>
      <c r="C185" s="11" t="s">
        <v>25</v>
      </c>
      <c r="D185" s="11" t="s">
        <v>373</v>
      </c>
      <c r="E185" s="11">
        <v>0</v>
      </c>
      <c r="F185" s="11">
        <v>-5819</v>
      </c>
      <c r="G185" s="11" t="s">
        <v>374</v>
      </c>
      <c r="H185" s="11" t="s">
        <v>28</v>
      </c>
      <c r="I185" s="12" t="s">
        <v>375</v>
      </c>
      <c r="J185" s="11">
        <v>2019</v>
      </c>
      <c r="K185" s="11">
        <v>1993</v>
      </c>
      <c r="L185" s="11">
        <v>1948</v>
      </c>
      <c r="M185" s="11">
        <f>Table1[[#This Row],[Verbruik normaal]]+Table1[[#This Row],[Verbruik laag]]</f>
        <v>3941</v>
      </c>
      <c r="N185" s="11">
        <v>0</v>
      </c>
      <c r="O185" s="11">
        <v>0</v>
      </c>
      <c r="P185" s="11">
        <f>Table1[[#This Row],[Teruglevering normaal]]+Table1[[#This Row],[Teruglevering dal]]</f>
        <v>0</v>
      </c>
    </row>
    <row r="186" spans="1:16" x14ac:dyDescent="0.3">
      <c r="A186" s="11">
        <v>620587</v>
      </c>
      <c r="B186" s="11" t="s">
        <v>1300</v>
      </c>
      <c r="D186" s="11" t="s">
        <v>263</v>
      </c>
      <c r="E186" s="11">
        <v>21</v>
      </c>
      <c r="F186" s="11" t="s">
        <v>228</v>
      </c>
      <c r="G186" s="11" t="s">
        <v>264</v>
      </c>
      <c r="H186" s="11" t="s">
        <v>143</v>
      </c>
      <c r="I186" s="12" t="s">
        <v>265</v>
      </c>
      <c r="J186" s="11">
        <v>2019</v>
      </c>
      <c r="K186" s="11">
        <v>2699</v>
      </c>
      <c r="L186" s="11">
        <v>1286</v>
      </c>
      <c r="M186" s="11">
        <f>Table1[[#This Row],[Verbruik normaal]]+Table1[[#This Row],[Verbruik laag]]</f>
        <v>3985</v>
      </c>
      <c r="N186" s="11">
        <v>0</v>
      </c>
      <c r="O186" s="11">
        <v>0</v>
      </c>
      <c r="P186" s="11">
        <f>Table1[[#This Row],[Teruglevering normaal]]+Table1[[#This Row],[Teruglevering dal]]</f>
        <v>0</v>
      </c>
    </row>
    <row r="187" spans="1:16" x14ac:dyDescent="0.3">
      <c r="A187" s="11">
        <v>615995</v>
      </c>
      <c r="B187" s="11" t="s">
        <v>1311</v>
      </c>
      <c r="C187" s="11" t="s">
        <v>25</v>
      </c>
      <c r="D187" s="11" t="s">
        <v>856</v>
      </c>
      <c r="E187" s="11">
        <v>2</v>
      </c>
      <c r="F187" s="11" t="s">
        <v>222</v>
      </c>
      <c r="G187" s="11" t="s">
        <v>857</v>
      </c>
      <c r="H187" s="11" t="s">
        <v>28</v>
      </c>
      <c r="I187" s="12" t="s">
        <v>858</v>
      </c>
      <c r="J187" s="11">
        <v>2019</v>
      </c>
      <c r="K187" s="11">
        <v>4257</v>
      </c>
      <c r="L187" s="11">
        <v>4197</v>
      </c>
      <c r="M187" s="11">
        <f>Table1[[#This Row],[Verbruik normaal]]+Table1[[#This Row],[Verbruik laag]]</f>
        <v>8454</v>
      </c>
      <c r="N187" s="11">
        <v>0</v>
      </c>
      <c r="O187" s="11">
        <v>0</v>
      </c>
      <c r="P187" s="11">
        <f>Table1[[#This Row],[Teruglevering normaal]]+Table1[[#This Row],[Teruglevering dal]]</f>
        <v>0</v>
      </c>
    </row>
    <row r="188" spans="1:16" x14ac:dyDescent="0.3">
      <c r="A188" s="11">
        <v>620389</v>
      </c>
      <c r="B188" s="11" t="s">
        <v>1316</v>
      </c>
      <c r="C188" s="11" t="s">
        <v>20</v>
      </c>
      <c r="D188" s="11" t="s">
        <v>165</v>
      </c>
      <c r="E188" s="11">
        <v>7</v>
      </c>
      <c r="F188" s="11" t="s">
        <v>166</v>
      </c>
      <c r="G188" s="11" t="s">
        <v>167</v>
      </c>
      <c r="H188" s="11" t="s">
        <v>39</v>
      </c>
      <c r="I188" s="12" t="s">
        <v>168</v>
      </c>
      <c r="J188" s="11">
        <v>2019</v>
      </c>
      <c r="K188" s="11">
        <v>1735</v>
      </c>
      <c r="L188" s="11">
        <v>1510</v>
      </c>
      <c r="M188" s="11">
        <f>Table1[[#This Row],[Verbruik normaal]]+Table1[[#This Row],[Verbruik laag]]</f>
        <v>3245</v>
      </c>
      <c r="N188" s="11">
        <v>0</v>
      </c>
      <c r="O188" s="11">
        <v>0</v>
      </c>
      <c r="P188" s="11">
        <f>Table1[[#This Row],[Teruglevering normaal]]+Table1[[#This Row],[Teruglevering dal]]</f>
        <v>0</v>
      </c>
    </row>
    <row r="189" spans="1:16" x14ac:dyDescent="0.3">
      <c r="A189" s="11">
        <v>615995</v>
      </c>
      <c r="B189" s="11" t="s">
        <v>1311</v>
      </c>
      <c r="C189" s="11" t="s">
        <v>25</v>
      </c>
      <c r="D189" s="11" t="s">
        <v>211</v>
      </c>
      <c r="E189" s="11">
        <v>14</v>
      </c>
      <c r="F189" s="11" t="s">
        <v>848</v>
      </c>
      <c r="G189" s="11" t="s">
        <v>212</v>
      </c>
      <c r="H189" s="11" t="s">
        <v>17</v>
      </c>
      <c r="I189" s="12" t="s">
        <v>849</v>
      </c>
      <c r="J189" s="11">
        <v>2019</v>
      </c>
      <c r="K189" s="11">
        <v>2376</v>
      </c>
      <c r="L189" s="11">
        <v>1759</v>
      </c>
      <c r="M189" s="11">
        <f>Table1[[#This Row],[Verbruik normaal]]+Table1[[#This Row],[Verbruik laag]]</f>
        <v>4135</v>
      </c>
      <c r="N189" s="11">
        <v>0</v>
      </c>
      <c r="O189" s="11">
        <v>0</v>
      </c>
      <c r="P189" s="11">
        <f>Table1[[#This Row],[Teruglevering normaal]]+Table1[[#This Row],[Teruglevering dal]]</f>
        <v>0</v>
      </c>
    </row>
    <row r="190" spans="1:16" x14ac:dyDescent="0.3">
      <c r="A190" s="11">
        <v>615995</v>
      </c>
      <c r="B190" s="11" t="s">
        <v>1311</v>
      </c>
      <c r="C190" s="11" t="s">
        <v>25</v>
      </c>
      <c r="D190" s="11" t="s">
        <v>211</v>
      </c>
      <c r="E190" s="11">
        <v>0</v>
      </c>
      <c r="F190" s="11" t="s">
        <v>58</v>
      </c>
      <c r="G190" s="11" t="s">
        <v>212</v>
      </c>
      <c r="H190" s="11" t="s">
        <v>28</v>
      </c>
      <c r="I190" s="12" t="s">
        <v>213</v>
      </c>
      <c r="J190" s="11">
        <v>2019</v>
      </c>
      <c r="K190" s="11">
        <v>3337</v>
      </c>
      <c r="L190" s="11">
        <v>4168</v>
      </c>
      <c r="M190" s="11">
        <f>Table1[[#This Row],[Verbruik normaal]]+Table1[[#This Row],[Verbruik laag]]</f>
        <v>7505</v>
      </c>
      <c r="N190" s="11">
        <v>0</v>
      </c>
      <c r="O190" s="11">
        <v>0</v>
      </c>
      <c r="P190" s="11">
        <f>Table1[[#This Row],[Teruglevering normaal]]+Table1[[#This Row],[Teruglevering dal]]</f>
        <v>0</v>
      </c>
    </row>
    <row r="191" spans="1:16" x14ac:dyDescent="0.3">
      <c r="A191" s="11">
        <v>615995</v>
      </c>
      <c r="B191" s="11" t="s">
        <v>1311</v>
      </c>
      <c r="C191" s="11" t="s">
        <v>25</v>
      </c>
      <c r="D191" s="11" t="s">
        <v>211</v>
      </c>
      <c r="E191" s="11">
        <v>8</v>
      </c>
      <c r="F191" s="11" t="s">
        <v>913</v>
      </c>
      <c r="G191" s="11" t="s">
        <v>212</v>
      </c>
      <c r="H191" s="11" t="s">
        <v>28</v>
      </c>
      <c r="I191" s="12" t="s">
        <v>1085</v>
      </c>
      <c r="J191" s="11">
        <v>2019</v>
      </c>
      <c r="K191" s="11">
        <v>2421</v>
      </c>
      <c r="L191" s="11">
        <v>2339</v>
      </c>
      <c r="M191" s="11">
        <f>Table1[[#This Row],[Verbruik normaal]]+Table1[[#This Row],[Verbruik laag]]</f>
        <v>4760</v>
      </c>
      <c r="N191" s="11">
        <v>0</v>
      </c>
      <c r="O191" s="11">
        <v>0</v>
      </c>
      <c r="P191" s="11">
        <f>Table1[[#This Row],[Teruglevering normaal]]+Table1[[#This Row],[Teruglevering dal]]</f>
        <v>0</v>
      </c>
    </row>
    <row r="192" spans="1:16" x14ac:dyDescent="0.3">
      <c r="A192" s="11">
        <v>615995</v>
      </c>
      <c r="B192" s="11" t="s">
        <v>1319</v>
      </c>
      <c r="C192" s="11" t="s">
        <v>25</v>
      </c>
      <c r="D192" s="11" t="s">
        <v>211</v>
      </c>
      <c r="E192" s="11">
        <v>25</v>
      </c>
      <c r="F192" s="11">
        <v>5819</v>
      </c>
      <c r="G192" s="11" t="s">
        <v>212</v>
      </c>
      <c r="H192" s="11" t="s">
        <v>28</v>
      </c>
      <c r="I192" s="12" t="s">
        <v>1190</v>
      </c>
      <c r="J192" s="11">
        <v>2019</v>
      </c>
      <c r="K192" s="11">
        <v>239</v>
      </c>
      <c r="L192" s="11">
        <v>305</v>
      </c>
      <c r="M192" s="11">
        <f>Table1[[#This Row],[Verbruik normaal]]+Table1[[#This Row],[Verbruik laag]]</f>
        <v>544</v>
      </c>
      <c r="N192" s="11">
        <v>0</v>
      </c>
      <c r="O192" s="11">
        <v>0</v>
      </c>
      <c r="P192" s="11">
        <f>Table1[[#This Row],[Teruglevering normaal]]+Table1[[#This Row],[Teruglevering dal]]</f>
        <v>0</v>
      </c>
    </row>
    <row r="193" spans="1:16" x14ac:dyDescent="0.3">
      <c r="A193" s="11">
        <v>620595</v>
      </c>
      <c r="B193" s="11" t="s">
        <v>1313</v>
      </c>
      <c r="C193" s="11" t="s">
        <v>610</v>
      </c>
      <c r="D193" s="11" t="s">
        <v>979</v>
      </c>
      <c r="E193" s="11">
        <v>0</v>
      </c>
      <c r="G193" s="11" t="s">
        <v>980</v>
      </c>
      <c r="H193" s="11" t="s">
        <v>34</v>
      </c>
      <c r="I193" s="12" t="s">
        <v>981</v>
      </c>
      <c r="J193" s="11">
        <v>2019</v>
      </c>
      <c r="K193" s="11">
        <v>410</v>
      </c>
      <c r="L193" s="11">
        <v>0</v>
      </c>
      <c r="M193" s="11">
        <f>Table1[[#This Row],[Verbruik normaal]]+Table1[[#This Row],[Verbruik laag]]</f>
        <v>410</v>
      </c>
      <c r="N193" s="11">
        <v>0</v>
      </c>
      <c r="O193" s="11">
        <v>0</v>
      </c>
      <c r="P193" s="11">
        <f>Table1[[#This Row],[Teruglevering normaal]]+Table1[[#This Row],[Teruglevering dal]]</f>
        <v>0</v>
      </c>
    </row>
    <row r="194" spans="1:16" x14ac:dyDescent="0.3">
      <c r="A194" s="11">
        <v>620593</v>
      </c>
      <c r="B194" s="11" t="s">
        <v>1306</v>
      </c>
      <c r="C194" s="11" t="s">
        <v>31</v>
      </c>
      <c r="D194" s="11" t="s">
        <v>384</v>
      </c>
      <c r="E194" s="11">
        <v>2</v>
      </c>
      <c r="G194" s="11" t="s">
        <v>385</v>
      </c>
      <c r="H194" s="11" t="s">
        <v>43</v>
      </c>
      <c r="I194" s="12" t="s">
        <v>386</v>
      </c>
      <c r="J194" s="11">
        <v>2019</v>
      </c>
      <c r="K194" s="11">
        <v>761</v>
      </c>
      <c r="L194" s="11">
        <v>824</v>
      </c>
      <c r="M194" s="11">
        <f>Table1[[#This Row],[Verbruik normaal]]+Table1[[#This Row],[Verbruik laag]]</f>
        <v>1585</v>
      </c>
      <c r="N194" s="11">
        <v>0</v>
      </c>
      <c r="O194" s="11">
        <v>0</v>
      </c>
      <c r="P194" s="11">
        <f>Table1[[#This Row],[Teruglevering normaal]]+Table1[[#This Row],[Teruglevering dal]]</f>
        <v>0</v>
      </c>
    </row>
    <row r="195" spans="1:16" x14ac:dyDescent="0.3">
      <c r="A195" s="11">
        <v>615988</v>
      </c>
      <c r="B195" s="11" t="s">
        <v>1317</v>
      </c>
      <c r="D195" s="11" t="s">
        <v>364</v>
      </c>
      <c r="E195" s="11">
        <v>1</v>
      </c>
      <c r="F195" s="11">
        <v>40651</v>
      </c>
      <c r="G195" s="11" t="s">
        <v>365</v>
      </c>
      <c r="H195" s="11" t="s">
        <v>28</v>
      </c>
      <c r="I195" s="12" t="s">
        <v>366</v>
      </c>
      <c r="J195" s="11">
        <v>2019</v>
      </c>
      <c r="K195" s="11">
        <v>1602</v>
      </c>
      <c r="L195" s="11">
        <v>2313</v>
      </c>
      <c r="M195" s="11">
        <f>Table1[[#This Row],[Verbruik normaal]]+Table1[[#This Row],[Verbruik laag]]</f>
        <v>3915</v>
      </c>
      <c r="N195" s="11">
        <v>0</v>
      </c>
      <c r="O195" s="11">
        <v>0</v>
      </c>
      <c r="P195" s="11">
        <f>Table1[[#This Row],[Teruglevering normaal]]+Table1[[#This Row],[Teruglevering dal]]</f>
        <v>0</v>
      </c>
    </row>
    <row r="196" spans="1:16" x14ac:dyDescent="0.3">
      <c r="A196" s="11">
        <v>620593</v>
      </c>
      <c r="B196" s="11" t="s">
        <v>1315</v>
      </c>
      <c r="C196" s="11" t="s">
        <v>31</v>
      </c>
      <c r="D196" s="11" t="s">
        <v>32</v>
      </c>
      <c r="E196" s="11">
        <v>32</v>
      </c>
      <c r="G196" s="11" t="s">
        <v>33</v>
      </c>
      <c r="H196" s="11" t="s">
        <v>34</v>
      </c>
      <c r="I196" s="12" t="s">
        <v>35</v>
      </c>
      <c r="J196" s="11">
        <v>2019</v>
      </c>
      <c r="K196" s="11">
        <v>88149</v>
      </c>
      <c r="L196" s="11">
        <v>83543</v>
      </c>
      <c r="M196" s="11">
        <f>Table1[[#This Row],[Verbruik normaal]]+Table1[[#This Row],[Verbruik laag]]</f>
        <v>171692</v>
      </c>
      <c r="N196" s="11">
        <v>0</v>
      </c>
      <c r="O196" s="11">
        <v>0</v>
      </c>
      <c r="P196" s="11">
        <f>Table1[[#This Row],[Teruglevering normaal]]+Table1[[#This Row],[Teruglevering dal]]</f>
        <v>0</v>
      </c>
    </row>
    <row r="197" spans="1:16" x14ac:dyDescent="0.3">
      <c r="A197" s="11">
        <v>620587</v>
      </c>
      <c r="B197" s="11" t="s">
        <v>1300</v>
      </c>
      <c r="D197" s="11" t="s">
        <v>32</v>
      </c>
      <c r="E197" s="11">
        <v>94</v>
      </c>
      <c r="G197" s="11" t="s">
        <v>663</v>
      </c>
      <c r="H197" s="11" t="s">
        <v>315</v>
      </c>
      <c r="I197" s="12" t="s">
        <v>664</v>
      </c>
      <c r="J197" s="11">
        <v>2019</v>
      </c>
      <c r="K197" s="11">
        <v>7444</v>
      </c>
      <c r="L197" s="11">
        <v>0</v>
      </c>
      <c r="M197" s="11">
        <f>Table1[[#This Row],[Verbruik normaal]]+Table1[[#This Row],[Verbruik laag]]</f>
        <v>7444</v>
      </c>
      <c r="N197" s="11">
        <v>0</v>
      </c>
      <c r="O197" s="11">
        <v>0</v>
      </c>
      <c r="P197" s="11">
        <f>Table1[[#This Row],[Teruglevering normaal]]+Table1[[#This Row],[Teruglevering dal]]</f>
        <v>0</v>
      </c>
    </row>
    <row r="198" spans="1:16" x14ac:dyDescent="0.3">
      <c r="A198" s="11">
        <v>615995</v>
      </c>
      <c r="B198" s="11" t="s">
        <v>1311</v>
      </c>
      <c r="C198" s="11" t="s">
        <v>25</v>
      </c>
      <c r="D198" s="11" t="s">
        <v>295</v>
      </c>
      <c r="E198" s="11">
        <v>153</v>
      </c>
      <c r="F198" s="11" t="s">
        <v>135</v>
      </c>
      <c r="G198" s="11" t="s">
        <v>336</v>
      </c>
      <c r="H198" s="11" t="s">
        <v>28</v>
      </c>
      <c r="I198" s="12" t="s">
        <v>760</v>
      </c>
      <c r="J198" s="11">
        <v>2019</v>
      </c>
      <c r="K198" s="11">
        <v>138</v>
      </c>
      <c r="L198" s="11">
        <v>155</v>
      </c>
      <c r="M198" s="11">
        <f>Table1[[#This Row],[Verbruik normaal]]+Table1[[#This Row],[Verbruik laag]]</f>
        <v>293</v>
      </c>
      <c r="N198" s="11">
        <v>0</v>
      </c>
      <c r="O198" s="11">
        <v>0</v>
      </c>
      <c r="P198" s="11">
        <f>Table1[[#This Row],[Teruglevering normaal]]+Table1[[#This Row],[Teruglevering dal]]</f>
        <v>0</v>
      </c>
    </row>
    <row r="199" spans="1:16" x14ac:dyDescent="0.3">
      <c r="A199" s="11">
        <v>615995</v>
      </c>
      <c r="B199" s="11" t="s">
        <v>1319</v>
      </c>
      <c r="C199" s="11" t="s">
        <v>25</v>
      </c>
      <c r="D199" s="11" t="s">
        <v>295</v>
      </c>
      <c r="E199" s="11">
        <v>157</v>
      </c>
      <c r="F199" s="11" t="s">
        <v>135</v>
      </c>
      <c r="G199" s="11" t="s">
        <v>336</v>
      </c>
      <c r="H199" s="11" t="s">
        <v>28</v>
      </c>
      <c r="I199" s="12" t="s">
        <v>337</v>
      </c>
      <c r="J199" s="11">
        <v>2019</v>
      </c>
      <c r="K199" s="11">
        <v>214</v>
      </c>
      <c r="L199" s="11">
        <v>243</v>
      </c>
      <c r="M199" s="11">
        <f>Table1[[#This Row],[Verbruik normaal]]+Table1[[#This Row],[Verbruik laag]]</f>
        <v>457</v>
      </c>
      <c r="N199" s="11">
        <v>0</v>
      </c>
      <c r="O199" s="11">
        <v>0</v>
      </c>
      <c r="P199" s="11">
        <f>Table1[[#This Row],[Teruglevering normaal]]+Table1[[#This Row],[Teruglevering dal]]</f>
        <v>0</v>
      </c>
    </row>
    <row r="200" spans="1:16" x14ac:dyDescent="0.3">
      <c r="A200" s="11">
        <v>615995</v>
      </c>
      <c r="B200" s="11" t="s">
        <v>1311</v>
      </c>
      <c r="C200" s="11" t="s">
        <v>25</v>
      </c>
      <c r="D200" s="11" t="s">
        <v>295</v>
      </c>
      <c r="E200" s="11">
        <v>128</v>
      </c>
      <c r="F200" s="11" t="s">
        <v>135</v>
      </c>
      <c r="G200" s="11" t="s">
        <v>296</v>
      </c>
      <c r="H200" s="11" t="s">
        <v>28</v>
      </c>
      <c r="I200" s="12" t="s">
        <v>297</v>
      </c>
      <c r="J200" s="11">
        <v>2019</v>
      </c>
      <c r="K200" s="11">
        <v>260</v>
      </c>
      <c r="L200" s="11">
        <v>279</v>
      </c>
      <c r="M200" s="11">
        <f>Table1[[#This Row],[Verbruik normaal]]+Table1[[#This Row],[Verbruik laag]]</f>
        <v>539</v>
      </c>
      <c r="N200" s="11">
        <v>0</v>
      </c>
      <c r="O200" s="11">
        <v>0</v>
      </c>
      <c r="P200" s="11">
        <f>Table1[[#This Row],[Teruglevering normaal]]+Table1[[#This Row],[Teruglevering dal]]</f>
        <v>0</v>
      </c>
    </row>
    <row r="201" spans="1:16" x14ac:dyDescent="0.3">
      <c r="A201" s="11">
        <v>620587</v>
      </c>
      <c r="B201" s="11" t="s">
        <v>1300</v>
      </c>
      <c r="D201" s="11" t="s">
        <v>1137</v>
      </c>
      <c r="E201" s="11">
        <v>4</v>
      </c>
      <c r="G201" s="11" t="s">
        <v>1138</v>
      </c>
      <c r="H201" s="11" t="s">
        <v>34</v>
      </c>
      <c r="I201" s="12" t="s">
        <v>1139</v>
      </c>
      <c r="J201" s="11">
        <v>2019</v>
      </c>
      <c r="K201" s="11">
        <v>1918</v>
      </c>
      <c r="L201" s="11">
        <v>76</v>
      </c>
      <c r="M201" s="11">
        <f>Table1[[#This Row],[Verbruik normaal]]+Table1[[#This Row],[Verbruik laag]]</f>
        <v>1994</v>
      </c>
      <c r="N201" s="11">
        <v>0</v>
      </c>
      <c r="O201" s="11">
        <v>0</v>
      </c>
      <c r="P201" s="11">
        <f>Table1[[#This Row],[Teruglevering normaal]]+Table1[[#This Row],[Teruglevering dal]]</f>
        <v>0</v>
      </c>
    </row>
    <row r="202" spans="1:16" x14ac:dyDescent="0.3">
      <c r="A202" s="11">
        <v>620389</v>
      </c>
      <c r="B202" s="11" t="s">
        <v>1309</v>
      </c>
      <c r="C202" s="11" t="s">
        <v>20</v>
      </c>
      <c r="D202" s="11" t="s">
        <v>283</v>
      </c>
      <c r="E202" s="11">
        <v>11</v>
      </c>
      <c r="G202" s="11" t="s">
        <v>284</v>
      </c>
      <c r="H202" s="11" t="s">
        <v>23</v>
      </c>
      <c r="I202" s="12" t="s">
        <v>398</v>
      </c>
      <c r="J202" s="11">
        <v>2019</v>
      </c>
      <c r="K202" s="11">
        <v>865</v>
      </c>
      <c r="L202" s="11">
        <v>1545</v>
      </c>
      <c r="M202" s="11">
        <f>Table1[[#This Row],[Verbruik normaal]]+Table1[[#This Row],[Verbruik laag]]</f>
        <v>2410</v>
      </c>
      <c r="N202" s="11">
        <v>0</v>
      </c>
      <c r="O202" s="11">
        <v>0</v>
      </c>
      <c r="P202" s="11">
        <f>Table1[[#This Row],[Teruglevering normaal]]+Table1[[#This Row],[Teruglevering dal]]</f>
        <v>0</v>
      </c>
    </row>
    <row r="203" spans="1:16" x14ac:dyDescent="0.3">
      <c r="A203" s="11">
        <v>1180708</v>
      </c>
      <c r="B203" s="11" t="s">
        <v>281</v>
      </c>
      <c r="C203" s="11" t="s">
        <v>282</v>
      </c>
      <c r="D203" s="11" t="s">
        <v>283</v>
      </c>
      <c r="E203" s="11">
        <v>25</v>
      </c>
      <c r="G203" s="11" t="s">
        <v>284</v>
      </c>
      <c r="H203" s="11" t="s">
        <v>39</v>
      </c>
      <c r="I203" s="12" t="s">
        <v>1159</v>
      </c>
      <c r="J203" s="11">
        <v>2019</v>
      </c>
      <c r="K203" s="11">
        <v>1015</v>
      </c>
      <c r="L203" s="11">
        <v>1190</v>
      </c>
      <c r="M203" s="11">
        <f>Table1[[#This Row],[Verbruik normaal]]+Table1[[#This Row],[Verbruik laag]]</f>
        <v>2205</v>
      </c>
      <c r="N203" s="11">
        <v>0</v>
      </c>
      <c r="O203" s="11">
        <v>0</v>
      </c>
      <c r="P203" s="11">
        <f>Table1[[#This Row],[Teruglevering normaal]]+Table1[[#This Row],[Teruglevering dal]]</f>
        <v>0</v>
      </c>
    </row>
    <row r="204" spans="1:16" x14ac:dyDescent="0.3">
      <c r="A204" s="11">
        <v>1180708</v>
      </c>
      <c r="B204" s="11" t="s">
        <v>281</v>
      </c>
      <c r="C204" s="11" t="s">
        <v>282</v>
      </c>
      <c r="D204" s="11" t="s">
        <v>283</v>
      </c>
      <c r="E204" s="11">
        <v>29</v>
      </c>
      <c r="G204" s="11" t="s">
        <v>284</v>
      </c>
      <c r="H204" s="11" t="s">
        <v>39</v>
      </c>
      <c r="I204" s="12" t="s">
        <v>1160</v>
      </c>
      <c r="J204" s="11">
        <v>2019</v>
      </c>
      <c r="K204" s="11">
        <v>1477</v>
      </c>
      <c r="L204" s="11">
        <v>1697</v>
      </c>
      <c r="M204" s="11">
        <f>Table1[[#This Row],[Verbruik normaal]]+Table1[[#This Row],[Verbruik laag]]</f>
        <v>3174</v>
      </c>
      <c r="N204" s="11">
        <v>0</v>
      </c>
      <c r="O204" s="11">
        <v>0</v>
      </c>
      <c r="P204" s="11">
        <f>Table1[[#This Row],[Teruglevering normaal]]+Table1[[#This Row],[Teruglevering dal]]</f>
        <v>0</v>
      </c>
    </row>
    <row r="205" spans="1:16" x14ac:dyDescent="0.3">
      <c r="A205" s="11">
        <v>1180708</v>
      </c>
      <c r="B205" s="11" t="s">
        <v>281</v>
      </c>
      <c r="C205" s="11" t="s">
        <v>282</v>
      </c>
      <c r="D205" s="11" t="s">
        <v>283</v>
      </c>
      <c r="E205" s="11">
        <v>21</v>
      </c>
      <c r="G205" s="11" t="s">
        <v>284</v>
      </c>
      <c r="H205" s="11" t="s">
        <v>39</v>
      </c>
      <c r="I205" s="12" t="s">
        <v>285</v>
      </c>
      <c r="J205" s="11">
        <v>2019</v>
      </c>
      <c r="K205" s="11">
        <v>1724</v>
      </c>
      <c r="L205" s="11">
        <v>1960</v>
      </c>
      <c r="M205" s="11">
        <f>Table1[[#This Row],[Verbruik normaal]]+Table1[[#This Row],[Verbruik laag]]</f>
        <v>3684</v>
      </c>
      <c r="N205" s="11">
        <v>0</v>
      </c>
      <c r="O205" s="11">
        <v>0</v>
      </c>
      <c r="P205" s="11">
        <f>Table1[[#This Row],[Teruglevering normaal]]+Table1[[#This Row],[Teruglevering dal]]</f>
        <v>0</v>
      </c>
    </row>
    <row r="206" spans="1:16" x14ac:dyDescent="0.3">
      <c r="A206" s="11">
        <v>620593</v>
      </c>
      <c r="B206" s="11" t="s">
        <v>1306</v>
      </c>
      <c r="C206" s="11" t="s">
        <v>31</v>
      </c>
      <c r="D206" s="11" t="s">
        <v>45</v>
      </c>
      <c r="E206" s="11">
        <v>37</v>
      </c>
      <c r="G206" s="11" t="s">
        <v>347</v>
      </c>
      <c r="H206" s="11" t="s">
        <v>43</v>
      </c>
      <c r="I206" s="12" t="s">
        <v>348</v>
      </c>
      <c r="J206" s="11">
        <v>2019</v>
      </c>
      <c r="K206" s="11">
        <v>573</v>
      </c>
      <c r="L206" s="11">
        <v>609</v>
      </c>
      <c r="M206" s="11">
        <f>Table1[[#This Row],[Verbruik normaal]]+Table1[[#This Row],[Verbruik laag]]</f>
        <v>1182</v>
      </c>
      <c r="N206" s="11">
        <v>0</v>
      </c>
      <c r="O206" s="11">
        <v>0</v>
      </c>
      <c r="P206" s="11">
        <f>Table1[[#This Row],[Teruglevering normaal]]+Table1[[#This Row],[Teruglevering dal]]</f>
        <v>0</v>
      </c>
    </row>
    <row r="207" spans="1:16" x14ac:dyDescent="0.3">
      <c r="A207" s="11">
        <v>620593</v>
      </c>
      <c r="B207" s="11" t="s">
        <v>1315</v>
      </c>
      <c r="C207" s="11" t="s">
        <v>31</v>
      </c>
      <c r="D207" s="11" t="s">
        <v>45</v>
      </c>
      <c r="E207" s="11">
        <v>61</v>
      </c>
      <c r="F207" s="11" t="s">
        <v>46</v>
      </c>
      <c r="G207" s="11" t="s">
        <v>47</v>
      </c>
      <c r="H207" s="11" t="s">
        <v>43</v>
      </c>
      <c r="I207" s="12" t="s">
        <v>48</v>
      </c>
      <c r="J207" s="11">
        <v>2019</v>
      </c>
      <c r="K207" s="11">
        <v>196</v>
      </c>
      <c r="L207" s="11">
        <v>187</v>
      </c>
      <c r="M207" s="11">
        <f>Table1[[#This Row],[Verbruik normaal]]+Table1[[#This Row],[Verbruik laag]]</f>
        <v>383</v>
      </c>
      <c r="N207" s="11">
        <v>0</v>
      </c>
      <c r="O207" s="11">
        <v>0</v>
      </c>
      <c r="P207" s="11">
        <f>Table1[[#This Row],[Teruglevering normaal]]+Table1[[#This Row],[Teruglevering dal]]</f>
        <v>0</v>
      </c>
    </row>
    <row r="208" spans="1:16" x14ac:dyDescent="0.3">
      <c r="A208" s="11">
        <v>620593</v>
      </c>
      <c r="B208" s="11" t="s">
        <v>1306</v>
      </c>
      <c r="C208" s="11" t="s">
        <v>31</v>
      </c>
      <c r="D208" s="11" t="s">
        <v>45</v>
      </c>
      <c r="E208" s="11">
        <v>92</v>
      </c>
      <c r="F208" s="11" t="s">
        <v>46</v>
      </c>
      <c r="G208" s="11" t="s">
        <v>47</v>
      </c>
      <c r="H208" s="11" t="s">
        <v>43</v>
      </c>
      <c r="I208" s="12" t="s">
        <v>596</v>
      </c>
      <c r="J208" s="11">
        <v>2019</v>
      </c>
      <c r="K208" s="11">
        <v>726</v>
      </c>
      <c r="L208" s="11">
        <v>250</v>
      </c>
      <c r="M208" s="11">
        <f>Table1[[#This Row],[Verbruik normaal]]+Table1[[#This Row],[Verbruik laag]]</f>
        <v>976</v>
      </c>
      <c r="N208" s="11">
        <v>0</v>
      </c>
      <c r="O208" s="11">
        <v>0</v>
      </c>
      <c r="P208" s="11">
        <f>Table1[[#This Row],[Teruglevering normaal]]+Table1[[#This Row],[Teruglevering dal]]</f>
        <v>0</v>
      </c>
    </row>
    <row r="209" spans="1:16" x14ac:dyDescent="0.3">
      <c r="A209" s="11">
        <v>620593</v>
      </c>
      <c r="B209" s="11" t="s">
        <v>1306</v>
      </c>
      <c r="C209" s="11" t="s">
        <v>31</v>
      </c>
      <c r="D209" s="11" t="s">
        <v>45</v>
      </c>
      <c r="E209" s="11">
        <v>190</v>
      </c>
      <c r="F209" s="11" t="s">
        <v>983</v>
      </c>
      <c r="G209" s="11" t="s">
        <v>47</v>
      </c>
      <c r="H209" s="11" t="s">
        <v>43</v>
      </c>
      <c r="I209" s="12" t="s">
        <v>984</v>
      </c>
      <c r="J209" s="11">
        <v>2019</v>
      </c>
      <c r="K209" s="11">
        <v>208</v>
      </c>
      <c r="L209" s="11">
        <v>222</v>
      </c>
      <c r="M209" s="11">
        <f>Table1[[#This Row],[Verbruik normaal]]+Table1[[#This Row],[Verbruik laag]]</f>
        <v>430</v>
      </c>
      <c r="N209" s="11">
        <v>0</v>
      </c>
      <c r="O209" s="11">
        <v>0</v>
      </c>
      <c r="P209" s="11">
        <f>Table1[[#This Row],[Teruglevering normaal]]+Table1[[#This Row],[Teruglevering dal]]</f>
        <v>0</v>
      </c>
    </row>
    <row r="210" spans="1:16" x14ac:dyDescent="0.3">
      <c r="A210" s="11">
        <v>620593</v>
      </c>
      <c r="B210" s="11" t="s">
        <v>1315</v>
      </c>
      <c r="C210" s="11" t="s">
        <v>31</v>
      </c>
      <c r="D210" s="11" t="s">
        <v>45</v>
      </c>
      <c r="E210" s="11">
        <v>98</v>
      </c>
      <c r="G210" s="11" t="s">
        <v>160</v>
      </c>
      <c r="H210" s="11" t="s">
        <v>143</v>
      </c>
      <c r="I210" s="12" t="s">
        <v>161</v>
      </c>
      <c r="J210" s="11">
        <v>2019</v>
      </c>
      <c r="K210" s="11">
        <v>736</v>
      </c>
      <c r="L210" s="11">
        <v>736</v>
      </c>
      <c r="M210" s="11">
        <f>Table1[[#This Row],[Verbruik normaal]]+Table1[[#This Row],[Verbruik laag]]</f>
        <v>1472</v>
      </c>
      <c r="N210" s="11">
        <v>0</v>
      </c>
      <c r="O210" s="11">
        <v>0</v>
      </c>
      <c r="P210" s="11">
        <f>Table1[[#This Row],[Teruglevering normaal]]+Table1[[#This Row],[Teruglevering dal]]</f>
        <v>0</v>
      </c>
    </row>
    <row r="211" spans="1:16" x14ac:dyDescent="0.3">
      <c r="A211" s="11">
        <v>615995</v>
      </c>
      <c r="B211" s="11" t="s">
        <v>1311</v>
      </c>
      <c r="C211" s="11" t="s">
        <v>25</v>
      </c>
      <c r="D211" s="11" t="s">
        <v>584</v>
      </c>
      <c r="E211" s="11">
        <v>95</v>
      </c>
      <c r="F211" s="11">
        <v>5819</v>
      </c>
      <c r="G211" s="11" t="s">
        <v>585</v>
      </c>
      <c r="H211" s="11" t="s">
        <v>28</v>
      </c>
      <c r="I211" s="12" t="s">
        <v>586</v>
      </c>
      <c r="J211" s="11">
        <v>2019</v>
      </c>
      <c r="K211" s="11">
        <v>133</v>
      </c>
      <c r="L211" s="11">
        <v>261</v>
      </c>
      <c r="M211" s="11">
        <f>Table1[[#This Row],[Verbruik normaal]]+Table1[[#This Row],[Verbruik laag]]</f>
        <v>394</v>
      </c>
      <c r="N211" s="11">
        <v>0</v>
      </c>
      <c r="O211" s="11">
        <v>0</v>
      </c>
      <c r="P211" s="11">
        <f>Table1[[#This Row],[Teruglevering normaal]]+Table1[[#This Row],[Teruglevering dal]]</f>
        <v>0</v>
      </c>
    </row>
    <row r="212" spans="1:16" x14ac:dyDescent="0.3">
      <c r="A212" s="11">
        <v>620389</v>
      </c>
      <c r="B212" s="11" t="s">
        <v>1309</v>
      </c>
      <c r="C212" s="11" t="s">
        <v>20</v>
      </c>
      <c r="D212" s="11" t="s">
        <v>266</v>
      </c>
      <c r="E212" s="11">
        <v>25</v>
      </c>
      <c r="F212" s="11" t="s">
        <v>90</v>
      </c>
      <c r="G212" s="11" t="s">
        <v>267</v>
      </c>
      <c r="H212" s="11" t="s">
        <v>23</v>
      </c>
      <c r="I212" s="12" t="s">
        <v>268</v>
      </c>
      <c r="J212" s="11">
        <v>2019</v>
      </c>
      <c r="K212" s="11">
        <v>1235</v>
      </c>
      <c r="L212" s="11">
        <v>1244</v>
      </c>
      <c r="M212" s="11">
        <f>Table1[[#This Row],[Verbruik normaal]]+Table1[[#This Row],[Verbruik laag]]</f>
        <v>2479</v>
      </c>
      <c r="N212" s="11">
        <v>0</v>
      </c>
      <c r="O212" s="11">
        <v>0</v>
      </c>
      <c r="P212" s="11">
        <f>Table1[[#This Row],[Teruglevering normaal]]+Table1[[#This Row],[Teruglevering dal]]</f>
        <v>0</v>
      </c>
    </row>
    <row r="213" spans="1:16" x14ac:dyDescent="0.3">
      <c r="A213" s="11">
        <v>620593</v>
      </c>
      <c r="B213" s="11" t="s">
        <v>1315</v>
      </c>
      <c r="C213" s="11" t="s">
        <v>31</v>
      </c>
      <c r="D213" s="11" t="s">
        <v>266</v>
      </c>
      <c r="E213" s="11">
        <v>35</v>
      </c>
      <c r="G213" s="11" t="s">
        <v>267</v>
      </c>
      <c r="H213" s="11" t="s">
        <v>23</v>
      </c>
      <c r="I213" s="12" t="s">
        <v>1081</v>
      </c>
      <c r="J213" s="11">
        <v>2019</v>
      </c>
      <c r="K213" s="11">
        <v>1136</v>
      </c>
      <c r="L213" s="11">
        <v>1148</v>
      </c>
      <c r="M213" s="11">
        <f>Table1[[#This Row],[Verbruik normaal]]+Table1[[#This Row],[Verbruik laag]]</f>
        <v>2284</v>
      </c>
      <c r="N213" s="11">
        <v>0</v>
      </c>
      <c r="O213" s="11">
        <v>0</v>
      </c>
      <c r="P213" s="11">
        <f>Table1[[#This Row],[Teruglevering normaal]]+Table1[[#This Row],[Teruglevering dal]]</f>
        <v>0</v>
      </c>
    </row>
    <row r="214" spans="1:16" x14ac:dyDescent="0.3">
      <c r="A214" s="11">
        <v>620389</v>
      </c>
      <c r="B214" s="11" t="s">
        <v>1309</v>
      </c>
      <c r="C214" s="11" t="s">
        <v>20</v>
      </c>
      <c r="D214" s="11" t="s">
        <v>266</v>
      </c>
      <c r="E214" s="11">
        <v>2</v>
      </c>
      <c r="F214" s="11" t="s">
        <v>90</v>
      </c>
      <c r="G214" s="11" t="s">
        <v>267</v>
      </c>
      <c r="H214" s="11" t="s">
        <v>39</v>
      </c>
      <c r="I214" s="12" t="s">
        <v>997</v>
      </c>
      <c r="J214" s="11">
        <v>2019</v>
      </c>
      <c r="K214" s="11">
        <v>1419</v>
      </c>
      <c r="L214" s="11">
        <v>1174</v>
      </c>
      <c r="M214" s="11">
        <f>Table1[[#This Row],[Verbruik normaal]]+Table1[[#This Row],[Verbruik laag]]</f>
        <v>2593</v>
      </c>
      <c r="N214" s="11">
        <v>0</v>
      </c>
      <c r="O214" s="11">
        <v>0</v>
      </c>
      <c r="P214" s="11">
        <f>Table1[[#This Row],[Teruglevering normaal]]+Table1[[#This Row],[Teruglevering dal]]</f>
        <v>0</v>
      </c>
    </row>
    <row r="215" spans="1:16" x14ac:dyDescent="0.3">
      <c r="A215" s="11">
        <v>620389</v>
      </c>
      <c r="B215" s="11" t="s">
        <v>1316</v>
      </c>
      <c r="C215" s="11" t="s">
        <v>20</v>
      </c>
      <c r="D215" s="11" t="s">
        <v>266</v>
      </c>
      <c r="E215" s="11">
        <v>6</v>
      </c>
      <c r="F215" s="11" t="s">
        <v>90</v>
      </c>
      <c r="G215" s="11" t="s">
        <v>267</v>
      </c>
      <c r="H215" s="11" t="s">
        <v>23</v>
      </c>
      <c r="I215" s="12" t="s">
        <v>865</v>
      </c>
      <c r="J215" s="11">
        <v>2019</v>
      </c>
      <c r="K215" s="11">
        <v>454</v>
      </c>
      <c r="L215" s="11">
        <v>495</v>
      </c>
      <c r="M215" s="11">
        <f>Table1[[#This Row],[Verbruik normaal]]+Table1[[#This Row],[Verbruik laag]]</f>
        <v>949</v>
      </c>
      <c r="N215" s="11">
        <v>0</v>
      </c>
      <c r="O215" s="11">
        <v>0</v>
      </c>
      <c r="P215" s="11">
        <f>Table1[[#This Row],[Teruglevering normaal]]+Table1[[#This Row],[Teruglevering dal]]</f>
        <v>0</v>
      </c>
    </row>
    <row r="216" spans="1:16" x14ac:dyDescent="0.3">
      <c r="A216" s="11">
        <v>620389</v>
      </c>
      <c r="B216" s="11" t="s">
        <v>1309</v>
      </c>
      <c r="C216" s="11" t="s">
        <v>20</v>
      </c>
      <c r="D216" s="11" t="s">
        <v>266</v>
      </c>
      <c r="E216" s="11">
        <v>17</v>
      </c>
      <c r="F216" s="11" t="s">
        <v>90</v>
      </c>
      <c r="G216" s="11" t="s">
        <v>267</v>
      </c>
      <c r="H216" s="11" t="s">
        <v>39</v>
      </c>
      <c r="I216" s="12" t="s">
        <v>583</v>
      </c>
      <c r="J216" s="11">
        <v>2019</v>
      </c>
      <c r="K216" s="11">
        <v>194</v>
      </c>
      <c r="L216" s="11">
        <v>201</v>
      </c>
      <c r="M216" s="11">
        <f>Table1[[#This Row],[Verbruik normaal]]+Table1[[#This Row],[Verbruik laag]]</f>
        <v>395</v>
      </c>
      <c r="N216" s="11">
        <v>0</v>
      </c>
      <c r="O216" s="11">
        <v>0</v>
      </c>
      <c r="P216" s="11">
        <f>Table1[[#This Row],[Teruglevering normaal]]+Table1[[#This Row],[Teruglevering dal]]</f>
        <v>0</v>
      </c>
    </row>
    <row r="217" spans="1:16" x14ac:dyDescent="0.3">
      <c r="A217" s="11">
        <v>615988</v>
      </c>
      <c r="B217" s="11" t="s">
        <v>1299</v>
      </c>
      <c r="D217" s="11" t="s">
        <v>307</v>
      </c>
      <c r="E217" s="11">
        <v>3</v>
      </c>
      <c r="G217" s="11" t="s">
        <v>308</v>
      </c>
      <c r="H217" s="11" t="s">
        <v>17</v>
      </c>
      <c r="I217" s="12" t="s">
        <v>309</v>
      </c>
      <c r="J217" s="11">
        <v>2019</v>
      </c>
      <c r="K217" s="11">
        <v>1703</v>
      </c>
      <c r="L217" s="11">
        <v>1859</v>
      </c>
      <c r="M217" s="11">
        <f>Table1[[#This Row],[Verbruik normaal]]+Table1[[#This Row],[Verbruik laag]]</f>
        <v>3562</v>
      </c>
      <c r="N217" s="11">
        <v>229</v>
      </c>
      <c r="O217" s="11">
        <v>132</v>
      </c>
      <c r="P217" s="11">
        <f>Table1[[#This Row],[Teruglevering normaal]]+Table1[[#This Row],[Teruglevering dal]]</f>
        <v>361</v>
      </c>
    </row>
    <row r="218" spans="1:16" x14ac:dyDescent="0.3">
      <c r="A218" s="11">
        <v>615988</v>
      </c>
      <c r="B218" s="11" t="s">
        <v>1299</v>
      </c>
      <c r="D218" s="11" t="s">
        <v>803</v>
      </c>
      <c r="E218" s="11">
        <v>1</v>
      </c>
      <c r="F218" s="11" t="s">
        <v>804</v>
      </c>
      <c r="G218" s="11" t="s">
        <v>805</v>
      </c>
      <c r="H218" s="11" t="s">
        <v>17</v>
      </c>
      <c r="I218" s="12" t="s">
        <v>806</v>
      </c>
      <c r="J218" s="11">
        <v>2019</v>
      </c>
      <c r="K218" s="11">
        <v>777883</v>
      </c>
      <c r="L218" s="11">
        <v>674940</v>
      </c>
      <c r="M218" s="11">
        <f>Table1[[#This Row],[Verbruik normaal]]+Table1[[#This Row],[Verbruik laag]]</f>
        <v>1452823</v>
      </c>
      <c r="N218" s="11">
        <v>0</v>
      </c>
      <c r="O218" s="11">
        <v>0</v>
      </c>
      <c r="P218" s="11">
        <f>Table1[[#This Row],[Teruglevering normaal]]+Table1[[#This Row],[Teruglevering dal]]</f>
        <v>0</v>
      </c>
    </row>
    <row r="219" spans="1:16" x14ac:dyDescent="0.3">
      <c r="A219" s="11">
        <v>615988</v>
      </c>
      <c r="B219" s="11" t="s">
        <v>1299</v>
      </c>
      <c r="D219" s="11" t="s">
        <v>803</v>
      </c>
      <c r="E219" s="11">
        <v>1</v>
      </c>
      <c r="G219" s="11" t="s">
        <v>805</v>
      </c>
      <c r="H219" s="11" t="s">
        <v>17</v>
      </c>
      <c r="I219" s="12" t="s">
        <v>841</v>
      </c>
      <c r="J219" s="11">
        <v>2019</v>
      </c>
      <c r="K219" s="11">
        <v>138076</v>
      </c>
      <c r="L219" s="11">
        <v>28597</v>
      </c>
      <c r="M219" s="11">
        <f>Table1[[#This Row],[Verbruik normaal]]+Table1[[#This Row],[Verbruik laag]]</f>
        <v>166673</v>
      </c>
      <c r="N219" s="11">
        <v>0</v>
      </c>
      <c r="O219" s="11">
        <v>0</v>
      </c>
      <c r="P219" s="11">
        <f>Table1[[#This Row],[Teruglevering normaal]]+Table1[[#This Row],[Teruglevering dal]]</f>
        <v>0</v>
      </c>
    </row>
    <row r="220" spans="1:16" x14ac:dyDescent="0.3">
      <c r="A220" s="11">
        <v>620389</v>
      </c>
      <c r="B220" s="11" t="s">
        <v>1309</v>
      </c>
      <c r="C220" s="11" t="s">
        <v>20</v>
      </c>
      <c r="D220" s="11" t="s">
        <v>379</v>
      </c>
      <c r="E220" s="11">
        <v>17</v>
      </c>
      <c r="G220" s="11" t="s">
        <v>380</v>
      </c>
      <c r="H220" s="11" t="s">
        <v>39</v>
      </c>
      <c r="I220" s="12" t="s">
        <v>381</v>
      </c>
      <c r="J220" s="11">
        <v>2019</v>
      </c>
      <c r="K220" s="11">
        <v>31</v>
      </c>
      <c r="L220" s="11">
        <v>31</v>
      </c>
      <c r="M220" s="11">
        <f>Table1[[#This Row],[Verbruik normaal]]+Table1[[#This Row],[Verbruik laag]]</f>
        <v>62</v>
      </c>
      <c r="N220" s="11">
        <v>0</v>
      </c>
      <c r="O220" s="11">
        <v>0</v>
      </c>
      <c r="P220" s="11">
        <f>Table1[[#This Row],[Teruglevering normaal]]+Table1[[#This Row],[Teruglevering dal]]</f>
        <v>0</v>
      </c>
    </row>
    <row r="221" spans="1:16" x14ac:dyDescent="0.3">
      <c r="A221" s="11">
        <v>620512</v>
      </c>
      <c r="B221" s="11" t="s">
        <v>1308</v>
      </c>
      <c r="C221" s="11" t="s">
        <v>169</v>
      </c>
      <c r="D221" s="11" t="s">
        <v>718</v>
      </c>
      <c r="E221" s="11">
        <v>2</v>
      </c>
      <c r="F221" s="11" t="s">
        <v>171</v>
      </c>
      <c r="G221" s="11" t="s">
        <v>719</v>
      </c>
      <c r="H221" s="11" t="s">
        <v>39</v>
      </c>
      <c r="I221" s="12" t="s">
        <v>720</v>
      </c>
      <c r="J221" s="11">
        <v>2019</v>
      </c>
      <c r="K221" s="11">
        <v>1944</v>
      </c>
      <c r="L221" s="11">
        <v>5711</v>
      </c>
      <c r="M221" s="11">
        <f>Table1[[#This Row],[Verbruik normaal]]+Table1[[#This Row],[Verbruik laag]]</f>
        <v>7655</v>
      </c>
      <c r="N221" s="11">
        <v>0</v>
      </c>
      <c r="O221" s="11">
        <v>0</v>
      </c>
      <c r="P221" s="11">
        <f>Table1[[#This Row],[Teruglevering normaal]]+Table1[[#This Row],[Teruglevering dal]]</f>
        <v>0</v>
      </c>
    </row>
    <row r="222" spans="1:16" x14ac:dyDescent="0.3">
      <c r="A222" s="11">
        <v>620389</v>
      </c>
      <c r="B222" s="11" t="s">
        <v>1316</v>
      </c>
      <c r="C222" s="11" t="s">
        <v>20</v>
      </c>
      <c r="D222" s="11" t="s">
        <v>798</v>
      </c>
      <c r="E222" s="11">
        <v>19</v>
      </c>
      <c r="G222" s="11" t="s">
        <v>799</v>
      </c>
      <c r="H222" s="11" t="s">
        <v>23</v>
      </c>
      <c r="I222" s="12" t="s">
        <v>800</v>
      </c>
      <c r="J222" s="11">
        <v>2019</v>
      </c>
      <c r="K222" s="11">
        <v>1096</v>
      </c>
      <c r="L222" s="11">
        <v>1351</v>
      </c>
      <c r="M222" s="11">
        <f>Table1[[#This Row],[Verbruik normaal]]+Table1[[#This Row],[Verbruik laag]]</f>
        <v>2447</v>
      </c>
      <c r="N222" s="11">
        <v>0</v>
      </c>
      <c r="O222" s="11">
        <v>0</v>
      </c>
      <c r="P222" s="11">
        <f>Table1[[#This Row],[Teruglevering normaal]]+Table1[[#This Row],[Teruglevering dal]]</f>
        <v>0</v>
      </c>
    </row>
    <row r="223" spans="1:16" x14ac:dyDescent="0.3">
      <c r="A223" s="11">
        <v>620389</v>
      </c>
      <c r="B223" s="11" t="s">
        <v>1309</v>
      </c>
      <c r="C223" s="11" t="s">
        <v>20</v>
      </c>
      <c r="D223" s="11" t="s">
        <v>1161</v>
      </c>
      <c r="E223" s="11">
        <v>1</v>
      </c>
      <c r="F223" s="11" t="s">
        <v>111</v>
      </c>
      <c r="G223" s="11" t="s">
        <v>1162</v>
      </c>
      <c r="H223" s="11" t="s">
        <v>23</v>
      </c>
      <c r="I223" s="12" t="s">
        <v>1163</v>
      </c>
      <c r="J223" s="11">
        <v>2019</v>
      </c>
      <c r="K223" s="11">
        <v>3</v>
      </c>
      <c r="L223" s="11">
        <v>2</v>
      </c>
      <c r="M223" s="11">
        <f>Table1[[#This Row],[Verbruik normaal]]+Table1[[#This Row],[Verbruik laag]]</f>
        <v>5</v>
      </c>
      <c r="N223" s="11">
        <v>0</v>
      </c>
      <c r="O223" s="11">
        <v>0</v>
      </c>
      <c r="P223" s="11">
        <f>Table1[[#This Row],[Teruglevering normaal]]+Table1[[#This Row],[Teruglevering dal]]</f>
        <v>0</v>
      </c>
    </row>
    <row r="224" spans="1:16" x14ac:dyDescent="0.3">
      <c r="A224" s="11">
        <v>615995</v>
      </c>
      <c r="B224" s="11" t="s">
        <v>1319</v>
      </c>
      <c r="C224" s="11" t="s">
        <v>25</v>
      </c>
      <c r="D224" s="11" t="s">
        <v>286</v>
      </c>
      <c r="E224" s="11">
        <v>1</v>
      </c>
      <c r="G224" s="11" t="s">
        <v>287</v>
      </c>
      <c r="H224" s="11" t="s">
        <v>28</v>
      </c>
      <c r="I224" s="12" t="s">
        <v>288</v>
      </c>
      <c r="J224" s="11">
        <v>2019</v>
      </c>
      <c r="K224" s="11">
        <v>8597</v>
      </c>
      <c r="L224" s="11">
        <v>8591</v>
      </c>
      <c r="M224" s="11">
        <f>Table1[[#This Row],[Verbruik normaal]]+Table1[[#This Row],[Verbruik laag]]</f>
        <v>17188</v>
      </c>
      <c r="N224" s="11">
        <v>0</v>
      </c>
      <c r="O224" s="11">
        <v>0</v>
      </c>
      <c r="P224" s="11">
        <f>Table1[[#This Row],[Teruglevering normaal]]+Table1[[#This Row],[Teruglevering dal]]</f>
        <v>0</v>
      </c>
    </row>
    <row r="225" spans="1:16" x14ac:dyDescent="0.3">
      <c r="A225" s="11">
        <v>620500</v>
      </c>
      <c r="B225" s="11" t="s">
        <v>1304</v>
      </c>
      <c r="D225" s="11" t="s">
        <v>68</v>
      </c>
      <c r="E225" s="11">
        <v>6</v>
      </c>
      <c r="G225" s="11" t="s">
        <v>69</v>
      </c>
      <c r="H225" s="11" t="s">
        <v>39</v>
      </c>
      <c r="I225" s="12" t="s">
        <v>1041</v>
      </c>
      <c r="J225" s="11">
        <v>2019</v>
      </c>
      <c r="K225" s="11">
        <v>13266</v>
      </c>
      <c r="L225" s="11">
        <v>8024</v>
      </c>
      <c r="M225" s="11">
        <f>Table1[[#This Row],[Verbruik normaal]]+Table1[[#This Row],[Verbruik laag]]</f>
        <v>21290</v>
      </c>
      <c r="N225" s="11">
        <v>2336</v>
      </c>
      <c r="O225" s="11">
        <v>1441</v>
      </c>
      <c r="P225" s="11">
        <f>Table1[[#This Row],[Teruglevering normaal]]+Table1[[#This Row],[Teruglevering dal]]</f>
        <v>3777</v>
      </c>
    </row>
    <row r="226" spans="1:16" x14ac:dyDescent="0.3">
      <c r="A226" s="11">
        <v>620500</v>
      </c>
      <c r="B226" s="11" t="s">
        <v>1298</v>
      </c>
      <c r="D226" s="11" t="s">
        <v>68</v>
      </c>
      <c r="E226" s="11">
        <v>8</v>
      </c>
      <c r="F226" s="11" t="s">
        <v>111</v>
      </c>
      <c r="G226" s="11" t="s">
        <v>69</v>
      </c>
      <c r="H226" s="11" t="s">
        <v>39</v>
      </c>
      <c r="I226" s="12" t="s">
        <v>1130</v>
      </c>
      <c r="J226" s="11">
        <v>2019</v>
      </c>
      <c r="K226" s="11">
        <v>13496</v>
      </c>
      <c r="L226" s="11">
        <v>6685</v>
      </c>
      <c r="M226" s="11">
        <f>Table1[[#This Row],[Verbruik normaal]]+Table1[[#This Row],[Verbruik laag]]</f>
        <v>20181</v>
      </c>
      <c r="N226" s="11">
        <v>5685</v>
      </c>
      <c r="O226" s="11">
        <v>6358</v>
      </c>
      <c r="P226" s="11">
        <f>Table1[[#This Row],[Teruglevering normaal]]+Table1[[#This Row],[Teruglevering dal]]</f>
        <v>12043</v>
      </c>
    </row>
    <row r="227" spans="1:16" x14ac:dyDescent="0.3">
      <c r="A227" s="11">
        <v>620500</v>
      </c>
      <c r="B227" s="11" t="s">
        <v>1304</v>
      </c>
      <c r="D227" s="11" t="s">
        <v>68</v>
      </c>
      <c r="E227" s="11">
        <v>10</v>
      </c>
      <c r="G227" s="11" t="s">
        <v>69</v>
      </c>
      <c r="H227" s="11" t="s">
        <v>39</v>
      </c>
      <c r="I227" s="12" t="s">
        <v>70</v>
      </c>
      <c r="J227" s="11">
        <v>2019</v>
      </c>
      <c r="K227" s="11">
        <v>9353</v>
      </c>
      <c r="L227" s="11">
        <v>6615</v>
      </c>
      <c r="M227" s="11">
        <f>Table1[[#This Row],[Verbruik normaal]]+Table1[[#This Row],[Verbruik laag]]</f>
        <v>15968</v>
      </c>
      <c r="N227" s="11">
        <v>0</v>
      </c>
      <c r="O227" s="11">
        <v>0</v>
      </c>
      <c r="P227" s="11">
        <f>Table1[[#This Row],[Teruglevering normaal]]+Table1[[#This Row],[Teruglevering dal]]</f>
        <v>0</v>
      </c>
    </row>
    <row r="228" spans="1:16" x14ac:dyDescent="0.3">
      <c r="A228" s="11">
        <v>1179820</v>
      </c>
      <c r="B228" s="11" t="s">
        <v>239</v>
      </c>
      <c r="C228" s="11" t="s">
        <v>240</v>
      </c>
      <c r="D228" s="11" t="s">
        <v>68</v>
      </c>
      <c r="E228" s="11">
        <v>7</v>
      </c>
      <c r="F228" s="11" t="s">
        <v>111</v>
      </c>
      <c r="G228" s="11" t="s">
        <v>69</v>
      </c>
      <c r="H228" s="11" t="s">
        <v>39</v>
      </c>
      <c r="I228" s="12" t="s">
        <v>1136</v>
      </c>
      <c r="J228" s="11">
        <v>2019</v>
      </c>
      <c r="K228" s="11">
        <v>985</v>
      </c>
      <c r="L228" s="11">
        <v>426</v>
      </c>
      <c r="M228" s="11">
        <f>Table1[[#This Row],[Verbruik normaal]]+Table1[[#This Row],[Verbruik laag]]</f>
        <v>1411</v>
      </c>
      <c r="N228" s="11">
        <v>0</v>
      </c>
      <c r="O228" s="11">
        <v>0</v>
      </c>
      <c r="P228" s="11">
        <f>Table1[[#This Row],[Teruglevering normaal]]+Table1[[#This Row],[Teruglevering dal]]</f>
        <v>0</v>
      </c>
    </row>
    <row r="229" spans="1:16" x14ac:dyDescent="0.3">
      <c r="A229" s="11">
        <v>620500</v>
      </c>
      <c r="B229" s="11" t="s">
        <v>1298</v>
      </c>
      <c r="D229" s="11" t="s">
        <v>68</v>
      </c>
      <c r="E229" s="11">
        <v>10</v>
      </c>
      <c r="F229" s="11" t="s">
        <v>111</v>
      </c>
      <c r="G229" s="11" t="s">
        <v>69</v>
      </c>
      <c r="H229" s="11" t="s">
        <v>39</v>
      </c>
      <c r="I229" s="12" t="s">
        <v>699</v>
      </c>
      <c r="J229" s="11">
        <v>2019</v>
      </c>
      <c r="K229" s="11">
        <v>3586</v>
      </c>
      <c r="L229" s="11">
        <v>3699</v>
      </c>
      <c r="M229" s="11">
        <f>Table1[[#This Row],[Verbruik normaal]]+Table1[[#This Row],[Verbruik laag]]</f>
        <v>7285</v>
      </c>
      <c r="N229" s="11">
        <v>0</v>
      </c>
      <c r="O229" s="11">
        <v>0</v>
      </c>
      <c r="P229" s="11">
        <f>Table1[[#This Row],[Teruglevering normaal]]+Table1[[#This Row],[Teruglevering dal]]</f>
        <v>0</v>
      </c>
    </row>
    <row r="230" spans="1:16" x14ac:dyDescent="0.3">
      <c r="A230" s="11">
        <v>620593</v>
      </c>
      <c r="B230" s="11" t="s">
        <v>1306</v>
      </c>
      <c r="C230" s="11" t="s">
        <v>31</v>
      </c>
      <c r="D230" s="11" t="s">
        <v>505</v>
      </c>
      <c r="E230" s="11">
        <v>1</v>
      </c>
      <c r="G230" s="11" t="s">
        <v>506</v>
      </c>
      <c r="H230" s="11" t="s">
        <v>315</v>
      </c>
      <c r="I230" s="12" t="s">
        <v>507</v>
      </c>
      <c r="J230" s="11">
        <v>2019</v>
      </c>
      <c r="K230" s="11">
        <v>832</v>
      </c>
      <c r="L230" s="11">
        <v>749</v>
      </c>
      <c r="M230" s="11">
        <f>Table1[[#This Row],[Verbruik normaal]]+Table1[[#This Row],[Verbruik laag]]</f>
        <v>1581</v>
      </c>
      <c r="N230" s="11">
        <v>0</v>
      </c>
      <c r="O230" s="11">
        <v>0</v>
      </c>
      <c r="P230" s="11">
        <f>Table1[[#This Row],[Teruglevering normaal]]+Table1[[#This Row],[Teruglevering dal]]</f>
        <v>0</v>
      </c>
    </row>
    <row r="231" spans="1:16" x14ac:dyDescent="0.3">
      <c r="A231" s="11">
        <v>620593</v>
      </c>
      <c r="B231" s="11" t="s">
        <v>1306</v>
      </c>
      <c r="C231" s="11" t="s">
        <v>31</v>
      </c>
      <c r="D231" s="11" t="s">
        <v>505</v>
      </c>
      <c r="E231" s="11">
        <v>87</v>
      </c>
      <c r="G231" s="11" t="s">
        <v>904</v>
      </c>
      <c r="H231" s="11" t="s">
        <v>315</v>
      </c>
      <c r="I231" s="12" t="s">
        <v>905</v>
      </c>
      <c r="J231" s="11">
        <v>2019</v>
      </c>
      <c r="K231" s="11">
        <v>338</v>
      </c>
      <c r="L231" s="11">
        <v>327</v>
      </c>
      <c r="M231" s="11">
        <f>Table1[[#This Row],[Verbruik normaal]]+Table1[[#This Row],[Verbruik laag]]</f>
        <v>665</v>
      </c>
      <c r="N231" s="11">
        <v>0</v>
      </c>
      <c r="O231" s="11">
        <v>0</v>
      </c>
      <c r="P231" s="11">
        <f>Table1[[#This Row],[Teruglevering normaal]]+Table1[[#This Row],[Teruglevering dal]]</f>
        <v>0</v>
      </c>
    </row>
    <row r="232" spans="1:16" x14ac:dyDescent="0.3">
      <c r="A232" s="11">
        <v>620593</v>
      </c>
      <c r="B232" s="11" t="s">
        <v>1306</v>
      </c>
      <c r="C232" s="11" t="s">
        <v>31</v>
      </c>
      <c r="D232" s="11" t="s">
        <v>880</v>
      </c>
      <c r="E232" s="11">
        <v>40</v>
      </c>
      <c r="F232" s="11" t="s">
        <v>46</v>
      </c>
      <c r="G232" s="11" t="s">
        <v>881</v>
      </c>
      <c r="H232" s="11" t="s">
        <v>43</v>
      </c>
      <c r="I232" s="12" t="s">
        <v>882</v>
      </c>
      <c r="J232" s="11">
        <v>2019</v>
      </c>
      <c r="K232" s="11">
        <v>743</v>
      </c>
      <c r="L232" s="11">
        <v>315</v>
      </c>
      <c r="M232" s="11">
        <f>Table1[[#This Row],[Verbruik normaal]]+Table1[[#This Row],[Verbruik laag]]</f>
        <v>1058</v>
      </c>
      <c r="N232" s="11">
        <v>0</v>
      </c>
      <c r="O232" s="11">
        <v>0</v>
      </c>
      <c r="P232" s="11">
        <f>Table1[[#This Row],[Teruglevering normaal]]+Table1[[#This Row],[Teruglevering dal]]</f>
        <v>0</v>
      </c>
    </row>
    <row r="233" spans="1:16" x14ac:dyDescent="0.3">
      <c r="A233" s="11">
        <v>620389</v>
      </c>
      <c r="B233" s="11" t="s">
        <v>1316</v>
      </c>
      <c r="C233" s="11" t="s">
        <v>20</v>
      </c>
      <c r="D233" s="11" t="s">
        <v>186</v>
      </c>
      <c r="E233" s="11">
        <v>87</v>
      </c>
      <c r="G233" s="11" t="s">
        <v>187</v>
      </c>
      <c r="H233" s="11" t="s">
        <v>39</v>
      </c>
      <c r="I233" s="12" t="s">
        <v>188</v>
      </c>
      <c r="J233" s="11">
        <v>2019</v>
      </c>
      <c r="K233" s="11">
        <v>14385</v>
      </c>
      <c r="L233" s="11">
        <v>13346</v>
      </c>
      <c r="M233" s="11">
        <f>Table1[[#This Row],[Verbruik normaal]]+Table1[[#This Row],[Verbruik laag]]</f>
        <v>27731</v>
      </c>
      <c r="N233" s="11">
        <v>0</v>
      </c>
      <c r="O233" s="11">
        <v>0</v>
      </c>
      <c r="P233" s="11">
        <f>Table1[[#This Row],[Teruglevering normaal]]+Table1[[#This Row],[Teruglevering dal]]</f>
        <v>0</v>
      </c>
    </row>
    <row r="234" spans="1:16" x14ac:dyDescent="0.3">
      <c r="A234" s="11">
        <v>620593</v>
      </c>
      <c r="B234" s="11" t="s">
        <v>1315</v>
      </c>
      <c r="C234" s="11" t="s">
        <v>31</v>
      </c>
      <c r="D234" s="11" t="s">
        <v>360</v>
      </c>
      <c r="E234" s="11">
        <v>1</v>
      </c>
      <c r="F234" s="11" t="s">
        <v>361</v>
      </c>
      <c r="G234" s="11" t="s">
        <v>362</v>
      </c>
      <c r="H234" s="11" t="s">
        <v>43</v>
      </c>
      <c r="I234" s="12" t="s">
        <v>363</v>
      </c>
      <c r="J234" s="11">
        <v>2019</v>
      </c>
      <c r="K234" s="11">
        <v>1994</v>
      </c>
      <c r="L234" s="11">
        <v>1849</v>
      </c>
      <c r="M234" s="11">
        <f>Table1[[#This Row],[Verbruik normaal]]+Table1[[#This Row],[Verbruik laag]]</f>
        <v>3843</v>
      </c>
      <c r="N234" s="11">
        <v>0</v>
      </c>
      <c r="O234" s="11">
        <v>0</v>
      </c>
      <c r="P234" s="11">
        <f>Table1[[#This Row],[Teruglevering normaal]]+Table1[[#This Row],[Teruglevering dal]]</f>
        <v>0</v>
      </c>
    </row>
    <row r="235" spans="1:16" x14ac:dyDescent="0.3">
      <c r="A235" s="11">
        <v>615995</v>
      </c>
      <c r="B235" s="11" t="s">
        <v>1319</v>
      </c>
      <c r="C235" s="11" t="s">
        <v>25</v>
      </c>
      <c r="D235" s="11" t="s">
        <v>320</v>
      </c>
      <c r="E235" s="11">
        <v>108</v>
      </c>
      <c r="F235" s="11" t="s">
        <v>1096</v>
      </c>
      <c r="G235" s="11" t="s">
        <v>321</v>
      </c>
      <c r="H235" s="11" t="s">
        <v>28</v>
      </c>
      <c r="I235" s="12" t="s">
        <v>1097</v>
      </c>
      <c r="J235" s="11">
        <v>2019</v>
      </c>
      <c r="K235" s="11">
        <v>459</v>
      </c>
      <c r="L235" s="11">
        <v>385</v>
      </c>
      <c r="M235" s="11">
        <f>Table1[[#This Row],[Verbruik normaal]]+Table1[[#This Row],[Verbruik laag]]</f>
        <v>844</v>
      </c>
      <c r="N235" s="11">
        <v>0</v>
      </c>
      <c r="O235" s="11">
        <v>0</v>
      </c>
      <c r="P235" s="11">
        <f>Table1[[#This Row],[Teruglevering normaal]]+Table1[[#This Row],[Teruglevering dal]]</f>
        <v>0</v>
      </c>
    </row>
    <row r="236" spans="1:16" x14ac:dyDescent="0.3">
      <c r="A236" s="11">
        <v>615988</v>
      </c>
      <c r="B236" s="11" t="s">
        <v>1317</v>
      </c>
      <c r="D236" s="11" t="s">
        <v>320</v>
      </c>
      <c r="E236" s="11">
        <v>50</v>
      </c>
      <c r="F236" s="11">
        <v>40951</v>
      </c>
      <c r="G236" s="11" t="s">
        <v>590</v>
      </c>
      <c r="H236" s="11" t="s">
        <v>28</v>
      </c>
      <c r="I236" s="12" t="s">
        <v>591</v>
      </c>
      <c r="J236" s="11">
        <v>2019</v>
      </c>
      <c r="K236" s="11">
        <v>3086</v>
      </c>
      <c r="L236" s="11">
        <v>3597</v>
      </c>
      <c r="M236" s="11">
        <f>Table1[[#This Row],[Verbruik normaal]]+Table1[[#This Row],[Verbruik laag]]</f>
        <v>6683</v>
      </c>
      <c r="N236" s="11">
        <v>0</v>
      </c>
      <c r="O236" s="11">
        <v>0</v>
      </c>
      <c r="P236" s="11">
        <f>Table1[[#This Row],[Teruglevering normaal]]+Table1[[#This Row],[Teruglevering dal]]</f>
        <v>0</v>
      </c>
    </row>
    <row r="237" spans="1:16" x14ac:dyDescent="0.3">
      <c r="A237" s="11">
        <v>615988</v>
      </c>
      <c r="B237" s="11" t="s">
        <v>1299</v>
      </c>
      <c r="D237" s="11" t="s">
        <v>320</v>
      </c>
      <c r="E237" s="11">
        <v>112</v>
      </c>
      <c r="F237" s="11">
        <v>41051</v>
      </c>
      <c r="G237" s="11" t="s">
        <v>321</v>
      </c>
      <c r="H237" s="11" t="s">
        <v>17</v>
      </c>
      <c r="I237" s="12" t="s">
        <v>560</v>
      </c>
      <c r="J237" s="11">
        <v>2019</v>
      </c>
      <c r="K237" s="11">
        <v>6036</v>
      </c>
      <c r="L237" s="11">
        <v>3382</v>
      </c>
      <c r="M237" s="11">
        <f>Table1[[#This Row],[Verbruik normaal]]+Table1[[#This Row],[Verbruik laag]]</f>
        <v>9418</v>
      </c>
      <c r="N237" s="11">
        <v>0</v>
      </c>
      <c r="O237" s="11">
        <v>0</v>
      </c>
      <c r="P237" s="11">
        <f>Table1[[#This Row],[Teruglevering normaal]]+Table1[[#This Row],[Teruglevering dal]]</f>
        <v>0</v>
      </c>
    </row>
    <row r="238" spans="1:16" x14ac:dyDescent="0.3">
      <c r="A238" s="11">
        <v>615988</v>
      </c>
      <c r="B238" s="11" t="s">
        <v>1317</v>
      </c>
      <c r="D238" s="11" t="s">
        <v>320</v>
      </c>
      <c r="E238" s="11">
        <v>114</v>
      </c>
      <c r="F238" s="11">
        <v>41151</v>
      </c>
      <c r="G238" s="11" t="s">
        <v>321</v>
      </c>
      <c r="H238" s="11" t="s">
        <v>17</v>
      </c>
      <c r="I238" s="12" t="s">
        <v>322</v>
      </c>
      <c r="J238" s="11">
        <v>2019</v>
      </c>
      <c r="K238" s="11">
        <v>16762</v>
      </c>
      <c r="L238" s="11">
        <v>7612</v>
      </c>
      <c r="M238" s="11">
        <f>Table1[[#This Row],[Verbruik normaal]]+Table1[[#This Row],[Verbruik laag]]</f>
        <v>24374</v>
      </c>
      <c r="N238" s="11">
        <v>649</v>
      </c>
      <c r="O238" s="11">
        <v>408</v>
      </c>
      <c r="P238" s="11">
        <f>Table1[[#This Row],[Teruglevering normaal]]+Table1[[#This Row],[Teruglevering dal]]</f>
        <v>1057</v>
      </c>
    </row>
    <row r="239" spans="1:16" x14ac:dyDescent="0.3">
      <c r="A239" s="11">
        <v>615995</v>
      </c>
      <c r="B239" s="11" t="s">
        <v>1311</v>
      </c>
      <c r="C239" s="11" t="s">
        <v>25</v>
      </c>
      <c r="D239" s="11" t="s">
        <v>320</v>
      </c>
      <c r="E239" s="11">
        <v>303</v>
      </c>
      <c r="F239" s="11">
        <v>5816</v>
      </c>
      <c r="G239" s="11" t="s">
        <v>588</v>
      </c>
      <c r="H239" s="11" t="s">
        <v>28</v>
      </c>
      <c r="I239" s="12" t="s">
        <v>589</v>
      </c>
      <c r="J239" s="11">
        <v>2019</v>
      </c>
      <c r="K239" s="11">
        <v>634</v>
      </c>
      <c r="L239" s="11">
        <v>698</v>
      </c>
      <c r="M239" s="11">
        <f>Table1[[#This Row],[Verbruik normaal]]+Table1[[#This Row],[Verbruik laag]]</f>
        <v>1332</v>
      </c>
      <c r="N239" s="11">
        <v>0</v>
      </c>
      <c r="O239" s="11">
        <v>0</v>
      </c>
      <c r="P239" s="11">
        <f>Table1[[#This Row],[Teruglevering normaal]]+Table1[[#This Row],[Teruglevering dal]]</f>
        <v>0</v>
      </c>
    </row>
    <row r="240" spans="1:16" x14ac:dyDescent="0.3">
      <c r="A240" s="11">
        <v>620593</v>
      </c>
      <c r="B240" s="11" t="s">
        <v>1315</v>
      </c>
      <c r="C240" s="11" t="s">
        <v>31</v>
      </c>
      <c r="D240" s="11" t="s">
        <v>709</v>
      </c>
      <c r="E240" s="11">
        <v>2</v>
      </c>
      <c r="F240" s="11" t="s">
        <v>710</v>
      </c>
      <c r="G240" s="11" t="s">
        <v>711</v>
      </c>
      <c r="H240" s="11" t="s">
        <v>43</v>
      </c>
      <c r="I240" s="12" t="s">
        <v>712</v>
      </c>
      <c r="J240" s="11">
        <v>2019</v>
      </c>
      <c r="K240" s="11">
        <v>287</v>
      </c>
      <c r="L240" s="11">
        <v>290</v>
      </c>
      <c r="M240" s="11">
        <f>Table1[[#This Row],[Verbruik normaal]]+Table1[[#This Row],[Verbruik laag]]</f>
        <v>577</v>
      </c>
      <c r="N240" s="11">
        <v>0</v>
      </c>
      <c r="O240" s="11">
        <v>0</v>
      </c>
      <c r="P240" s="11">
        <f>Table1[[#This Row],[Teruglevering normaal]]+Table1[[#This Row],[Teruglevering dal]]</f>
        <v>0</v>
      </c>
    </row>
    <row r="241" spans="1:16" x14ac:dyDescent="0.3">
      <c r="A241" s="11">
        <v>620593</v>
      </c>
      <c r="B241" s="11" t="s">
        <v>1306</v>
      </c>
      <c r="C241" s="11" t="s">
        <v>31</v>
      </c>
      <c r="D241" s="11" t="s">
        <v>953</v>
      </c>
      <c r="E241" s="11">
        <v>0</v>
      </c>
      <c r="F241" s="11" t="s">
        <v>954</v>
      </c>
      <c r="G241" s="11" t="s">
        <v>955</v>
      </c>
      <c r="H241" s="11" t="s">
        <v>34</v>
      </c>
      <c r="I241" s="12" t="s">
        <v>956</v>
      </c>
      <c r="J241" s="11">
        <v>2019</v>
      </c>
      <c r="K241" s="11">
        <v>3755</v>
      </c>
      <c r="L241" s="11">
        <v>3888</v>
      </c>
      <c r="M241" s="11">
        <f>Table1[[#This Row],[Verbruik normaal]]+Table1[[#This Row],[Verbruik laag]]</f>
        <v>7643</v>
      </c>
      <c r="N241" s="11">
        <v>0</v>
      </c>
      <c r="O241" s="11">
        <v>0</v>
      </c>
      <c r="P241" s="11">
        <f>Table1[[#This Row],[Teruglevering normaal]]+Table1[[#This Row],[Teruglevering dal]]</f>
        <v>0</v>
      </c>
    </row>
    <row r="242" spans="1:16" x14ac:dyDescent="0.3">
      <c r="A242" s="11">
        <v>620593</v>
      </c>
      <c r="B242" s="11" t="s">
        <v>1306</v>
      </c>
      <c r="C242" s="11" t="s">
        <v>31</v>
      </c>
      <c r="D242" s="11" t="s">
        <v>202</v>
      </c>
      <c r="E242" s="11">
        <v>0</v>
      </c>
      <c r="F242" s="11" t="s">
        <v>203</v>
      </c>
      <c r="G242" s="11" t="s">
        <v>204</v>
      </c>
      <c r="H242" s="11" t="s">
        <v>34</v>
      </c>
      <c r="I242" s="12" t="s">
        <v>205</v>
      </c>
      <c r="J242" s="11">
        <v>2019</v>
      </c>
      <c r="K242" s="11">
        <v>502</v>
      </c>
      <c r="L242" s="11">
        <v>220</v>
      </c>
      <c r="M242" s="11">
        <f>Table1[[#This Row],[Verbruik normaal]]+Table1[[#This Row],[Verbruik laag]]</f>
        <v>722</v>
      </c>
      <c r="N242" s="11">
        <v>0</v>
      </c>
      <c r="O242" s="11">
        <v>0</v>
      </c>
      <c r="P242" s="11">
        <f>Table1[[#This Row],[Teruglevering normaal]]+Table1[[#This Row],[Teruglevering dal]]</f>
        <v>0</v>
      </c>
    </row>
    <row r="243" spans="1:16" x14ac:dyDescent="0.3">
      <c r="A243" s="11">
        <v>620593</v>
      </c>
      <c r="B243" s="11" t="s">
        <v>1306</v>
      </c>
      <c r="C243" s="11" t="s">
        <v>31</v>
      </c>
      <c r="D243" s="11" t="s">
        <v>672</v>
      </c>
      <c r="E243" s="11">
        <v>83</v>
      </c>
      <c r="F243" s="11">
        <v>2</v>
      </c>
      <c r="G243" s="11" t="s">
        <v>673</v>
      </c>
      <c r="H243" s="11" t="s">
        <v>315</v>
      </c>
      <c r="I243" s="12" t="s">
        <v>674</v>
      </c>
      <c r="J243" s="11">
        <v>2019</v>
      </c>
      <c r="K243" s="11">
        <v>208</v>
      </c>
      <c r="L243" s="11">
        <v>239</v>
      </c>
      <c r="M243" s="11">
        <f>Table1[[#This Row],[Verbruik normaal]]+Table1[[#This Row],[Verbruik laag]]</f>
        <v>447</v>
      </c>
      <c r="N243" s="11">
        <v>0</v>
      </c>
      <c r="O243" s="11">
        <v>0</v>
      </c>
      <c r="P243" s="11">
        <f>Table1[[#This Row],[Teruglevering normaal]]+Table1[[#This Row],[Teruglevering dal]]</f>
        <v>0</v>
      </c>
    </row>
    <row r="244" spans="1:16" x14ac:dyDescent="0.3">
      <c r="A244" s="11">
        <v>615995</v>
      </c>
      <c r="B244" s="11" t="s">
        <v>1311</v>
      </c>
      <c r="C244" s="11" t="s">
        <v>25</v>
      </c>
      <c r="D244" s="11" t="s">
        <v>736</v>
      </c>
      <c r="E244" s="11">
        <v>0</v>
      </c>
      <c r="F244" s="11" t="s">
        <v>737</v>
      </c>
      <c r="G244" s="11" t="s">
        <v>738</v>
      </c>
      <c r="H244" s="11" t="s">
        <v>739</v>
      </c>
      <c r="I244" s="12" t="s">
        <v>740</v>
      </c>
      <c r="J244" s="11">
        <v>2019</v>
      </c>
      <c r="K244" s="11">
        <v>973</v>
      </c>
      <c r="L244" s="11">
        <v>632</v>
      </c>
      <c r="M244" s="11">
        <f>Table1[[#This Row],[Verbruik normaal]]+Table1[[#This Row],[Verbruik laag]]</f>
        <v>1605</v>
      </c>
      <c r="N244" s="11">
        <v>0</v>
      </c>
      <c r="O244" s="11">
        <v>0</v>
      </c>
      <c r="P244" s="11">
        <f>Table1[[#This Row],[Teruglevering normaal]]+Table1[[#This Row],[Teruglevering dal]]</f>
        <v>0</v>
      </c>
    </row>
    <row r="245" spans="1:16" x14ac:dyDescent="0.3">
      <c r="A245" s="11">
        <v>615995</v>
      </c>
      <c r="B245" s="11" t="s">
        <v>1319</v>
      </c>
      <c r="C245" s="11" t="s">
        <v>25</v>
      </c>
      <c r="D245" s="11" t="s">
        <v>736</v>
      </c>
      <c r="E245" s="11">
        <v>0</v>
      </c>
      <c r="F245" s="11" t="s">
        <v>1002</v>
      </c>
      <c r="G245" s="11" t="s">
        <v>738</v>
      </c>
      <c r="H245" s="11" t="s">
        <v>739</v>
      </c>
      <c r="I245" s="12" t="s">
        <v>1003</v>
      </c>
      <c r="J245" s="11">
        <v>2019</v>
      </c>
      <c r="K245" s="11">
        <v>651</v>
      </c>
      <c r="L245" s="11">
        <v>642</v>
      </c>
      <c r="M245" s="11">
        <f>Table1[[#This Row],[Verbruik normaal]]+Table1[[#This Row],[Verbruik laag]]</f>
        <v>1293</v>
      </c>
      <c r="N245" s="11">
        <v>0</v>
      </c>
      <c r="O245" s="11">
        <v>0</v>
      </c>
      <c r="P245" s="11">
        <f>Table1[[#This Row],[Teruglevering normaal]]+Table1[[#This Row],[Teruglevering dal]]</f>
        <v>0</v>
      </c>
    </row>
    <row r="246" spans="1:16" x14ac:dyDescent="0.3">
      <c r="A246" s="11">
        <v>620587</v>
      </c>
      <c r="B246" s="11" t="s">
        <v>1300</v>
      </c>
      <c r="D246" s="11" t="s">
        <v>577</v>
      </c>
      <c r="E246" s="11">
        <v>13</v>
      </c>
      <c r="G246" s="11" t="s">
        <v>578</v>
      </c>
      <c r="H246" s="11" t="s">
        <v>143</v>
      </c>
      <c r="I246" s="12" t="s">
        <v>579</v>
      </c>
      <c r="J246" s="11">
        <v>2019</v>
      </c>
      <c r="K246" s="11">
        <v>18489</v>
      </c>
      <c r="L246" s="11">
        <v>5145</v>
      </c>
      <c r="M246" s="11">
        <f>Table1[[#This Row],[Verbruik normaal]]+Table1[[#This Row],[Verbruik laag]]</f>
        <v>23634</v>
      </c>
      <c r="N246" s="11">
        <v>0</v>
      </c>
      <c r="O246" s="11">
        <v>0</v>
      </c>
      <c r="P246" s="11">
        <f>Table1[[#This Row],[Teruglevering normaal]]+Table1[[#This Row],[Teruglevering dal]]</f>
        <v>0</v>
      </c>
    </row>
    <row r="247" spans="1:16" x14ac:dyDescent="0.3">
      <c r="A247" s="11">
        <v>620389</v>
      </c>
      <c r="B247" s="11" t="s">
        <v>1316</v>
      </c>
      <c r="C247" s="11" t="s">
        <v>20</v>
      </c>
      <c r="D247" s="11" t="s">
        <v>440</v>
      </c>
      <c r="E247" s="11">
        <v>47</v>
      </c>
      <c r="G247" s="11" t="s">
        <v>441</v>
      </c>
      <c r="H247" s="11" t="s">
        <v>23</v>
      </c>
      <c r="I247" s="12" t="s">
        <v>442</v>
      </c>
      <c r="J247" s="11">
        <v>2019</v>
      </c>
      <c r="K247" s="11">
        <v>690</v>
      </c>
      <c r="L247" s="11">
        <v>980</v>
      </c>
      <c r="M247" s="11">
        <f>Table1[[#This Row],[Verbruik normaal]]+Table1[[#This Row],[Verbruik laag]]</f>
        <v>1670</v>
      </c>
      <c r="N247" s="11">
        <v>0</v>
      </c>
      <c r="O247" s="11">
        <v>0</v>
      </c>
      <c r="P247" s="11">
        <f>Table1[[#This Row],[Teruglevering normaal]]+Table1[[#This Row],[Teruglevering dal]]</f>
        <v>0</v>
      </c>
    </row>
    <row r="248" spans="1:16" x14ac:dyDescent="0.3">
      <c r="A248" s="11">
        <v>620593</v>
      </c>
      <c r="B248" s="11" t="s">
        <v>1306</v>
      </c>
      <c r="C248" s="11" t="s">
        <v>31</v>
      </c>
      <c r="D248" s="11" t="s">
        <v>733</v>
      </c>
      <c r="E248" s="11">
        <v>10</v>
      </c>
      <c r="F248" s="11" t="s">
        <v>37</v>
      </c>
      <c r="G248" s="11" t="s">
        <v>734</v>
      </c>
      <c r="H248" s="11" t="s">
        <v>43</v>
      </c>
      <c r="I248" s="12" t="s">
        <v>735</v>
      </c>
      <c r="J248" s="11">
        <v>2019</v>
      </c>
      <c r="K248" s="11">
        <v>2279</v>
      </c>
      <c r="L248" s="11">
        <v>1036</v>
      </c>
      <c r="M248" s="11">
        <f>Table1[[#This Row],[Verbruik normaal]]+Table1[[#This Row],[Verbruik laag]]</f>
        <v>3315</v>
      </c>
      <c r="N248" s="11">
        <v>0</v>
      </c>
      <c r="O248" s="11">
        <v>0</v>
      </c>
      <c r="P248" s="11">
        <f>Table1[[#This Row],[Teruglevering normaal]]+Table1[[#This Row],[Teruglevering dal]]</f>
        <v>0</v>
      </c>
    </row>
    <row r="249" spans="1:16" x14ac:dyDescent="0.3">
      <c r="A249" s="11">
        <v>620593</v>
      </c>
      <c r="B249" s="11" t="s">
        <v>1306</v>
      </c>
      <c r="C249" s="11" t="s">
        <v>31</v>
      </c>
      <c r="D249" s="11" t="s">
        <v>458</v>
      </c>
      <c r="E249" s="11">
        <v>27</v>
      </c>
      <c r="G249" s="11" t="s">
        <v>459</v>
      </c>
      <c r="H249" s="11" t="s">
        <v>315</v>
      </c>
      <c r="I249" s="12" t="s">
        <v>460</v>
      </c>
      <c r="J249" s="11">
        <v>2019</v>
      </c>
      <c r="K249" s="11">
        <v>5653</v>
      </c>
      <c r="L249" s="11">
        <v>5646</v>
      </c>
      <c r="M249" s="11">
        <f>Table1[[#This Row],[Verbruik normaal]]+Table1[[#This Row],[Verbruik laag]]</f>
        <v>11299</v>
      </c>
      <c r="N249" s="11">
        <v>0</v>
      </c>
      <c r="O249" s="11">
        <v>0</v>
      </c>
      <c r="P249" s="11">
        <f>Table1[[#This Row],[Teruglevering normaal]]+Table1[[#This Row],[Teruglevering dal]]</f>
        <v>0</v>
      </c>
    </row>
    <row r="250" spans="1:16" x14ac:dyDescent="0.3">
      <c r="A250" s="11">
        <v>620593</v>
      </c>
      <c r="B250" s="11" t="s">
        <v>1306</v>
      </c>
      <c r="C250" s="11" t="s">
        <v>31</v>
      </c>
      <c r="D250" s="11" t="s">
        <v>966</v>
      </c>
      <c r="E250" s="11">
        <v>21</v>
      </c>
      <c r="G250" s="11" t="s">
        <v>967</v>
      </c>
      <c r="H250" s="11" t="s">
        <v>34</v>
      </c>
      <c r="I250" s="12" t="s">
        <v>968</v>
      </c>
      <c r="J250" s="11">
        <v>2019</v>
      </c>
      <c r="K250" s="11">
        <v>267</v>
      </c>
      <c r="L250" s="11">
        <v>317</v>
      </c>
      <c r="M250" s="11">
        <f>Table1[[#This Row],[Verbruik normaal]]+Table1[[#This Row],[Verbruik laag]]</f>
        <v>584</v>
      </c>
      <c r="N250" s="11">
        <v>0</v>
      </c>
      <c r="O250" s="11">
        <v>0</v>
      </c>
      <c r="P250" s="11">
        <f>Table1[[#This Row],[Teruglevering normaal]]+Table1[[#This Row],[Teruglevering dal]]</f>
        <v>0</v>
      </c>
    </row>
    <row r="251" spans="1:16" x14ac:dyDescent="0.3">
      <c r="A251" s="11">
        <v>620593</v>
      </c>
      <c r="B251" s="11" t="s">
        <v>1306</v>
      </c>
      <c r="C251" s="11" t="s">
        <v>31</v>
      </c>
      <c r="D251" s="11" t="s">
        <v>1058</v>
      </c>
      <c r="E251" s="11">
        <v>0</v>
      </c>
      <c r="G251" s="11" t="s">
        <v>967</v>
      </c>
      <c r="H251" s="11" t="s">
        <v>34</v>
      </c>
      <c r="I251" s="12" t="s">
        <v>1059</v>
      </c>
      <c r="J251" s="11">
        <v>2019</v>
      </c>
      <c r="K251" s="11">
        <v>175</v>
      </c>
      <c r="L251" s="11">
        <v>172</v>
      </c>
      <c r="M251" s="11">
        <f>Table1[[#This Row],[Verbruik normaal]]+Table1[[#This Row],[Verbruik laag]]</f>
        <v>347</v>
      </c>
      <c r="N251" s="11">
        <v>0</v>
      </c>
      <c r="O251" s="11">
        <v>0</v>
      </c>
      <c r="P251" s="11">
        <f>Table1[[#This Row],[Teruglevering normaal]]+Table1[[#This Row],[Teruglevering dal]]</f>
        <v>0</v>
      </c>
    </row>
    <row r="252" spans="1:16" x14ac:dyDescent="0.3">
      <c r="A252" s="11">
        <v>620500</v>
      </c>
      <c r="B252" s="11" t="s">
        <v>1298</v>
      </c>
      <c r="D252" s="11" t="s">
        <v>454</v>
      </c>
      <c r="E252" s="11">
        <v>15</v>
      </c>
      <c r="G252" s="11" t="s">
        <v>456</v>
      </c>
      <c r="H252" s="11" t="s">
        <v>39</v>
      </c>
      <c r="I252" s="12" t="s">
        <v>520</v>
      </c>
      <c r="J252" s="11">
        <v>2019</v>
      </c>
      <c r="K252" s="11">
        <v>150936</v>
      </c>
      <c r="L252" s="11">
        <v>95789</v>
      </c>
      <c r="M252" s="11">
        <f>Table1[[#This Row],[Verbruik normaal]]+Table1[[#This Row],[Verbruik laag]]</f>
        <v>246725</v>
      </c>
      <c r="N252" s="11">
        <v>0</v>
      </c>
      <c r="O252" s="11">
        <v>0</v>
      </c>
      <c r="P252" s="11">
        <f>Table1[[#This Row],[Teruglevering normaal]]+Table1[[#This Row],[Teruglevering dal]]</f>
        <v>0</v>
      </c>
    </row>
    <row r="253" spans="1:16" x14ac:dyDescent="0.3">
      <c r="A253" s="11">
        <v>620512</v>
      </c>
      <c r="B253" s="11" t="s">
        <v>1318</v>
      </c>
      <c r="C253" s="11" t="s">
        <v>169</v>
      </c>
      <c r="D253" s="11" t="s">
        <v>454</v>
      </c>
      <c r="E253" s="11">
        <v>15</v>
      </c>
      <c r="F253" s="11" t="s">
        <v>455</v>
      </c>
      <c r="G253" s="11" t="s">
        <v>456</v>
      </c>
      <c r="H253" s="11" t="s">
        <v>39</v>
      </c>
      <c r="I253" s="12" t="s">
        <v>457</v>
      </c>
      <c r="J253" s="11">
        <v>2019</v>
      </c>
      <c r="K253" s="11">
        <v>484604</v>
      </c>
      <c r="L253" s="11">
        <v>1527704</v>
      </c>
      <c r="M253" s="11">
        <f>Table1[[#This Row],[Verbruik normaal]]+Table1[[#This Row],[Verbruik laag]]</f>
        <v>2012308</v>
      </c>
      <c r="N253" s="11">
        <v>0</v>
      </c>
      <c r="O253" s="11">
        <v>0</v>
      </c>
      <c r="P253" s="11">
        <f>Table1[[#This Row],[Teruglevering normaal]]+Table1[[#This Row],[Teruglevering dal]]</f>
        <v>0</v>
      </c>
    </row>
    <row r="254" spans="1:16" x14ac:dyDescent="0.3">
      <c r="A254" s="11">
        <v>1179820</v>
      </c>
      <c r="B254" s="11" t="s">
        <v>239</v>
      </c>
      <c r="C254" s="11" t="s">
        <v>240</v>
      </c>
      <c r="D254" s="11" t="s">
        <v>454</v>
      </c>
      <c r="E254" s="11">
        <v>2</v>
      </c>
      <c r="F254" s="11" t="s">
        <v>111</v>
      </c>
      <c r="G254" s="11" t="s">
        <v>456</v>
      </c>
      <c r="H254" s="11" t="s">
        <v>39</v>
      </c>
      <c r="I254" s="12" t="s">
        <v>660</v>
      </c>
      <c r="J254" s="11">
        <v>2019</v>
      </c>
      <c r="K254" s="11">
        <v>8904</v>
      </c>
      <c r="L254" s="11">
        <v>4352</v>
      </c>
      <c r="M254" s="11">
        <f>Table1[[#This Row],[Verbruik normaal]]+Table1[[#This Row],[Verbruik laag]]</f>
        <v>13256</v>
      </c>
      <c r="N254" s="11">
        <v>0</v>
      </c>
      <c r="O254" s="11">
        <v>0</v>
      </c>
      <c r="P254" s="11">
        <f>Table1[[#This Row],[Teruglevering normaal]]+Table1[[#This Row],[Teruglevering dal]]</f>
        <v>0</v>
      </c>
    </row>
    <row r="255" spans="1:16" x14ac:dyDescent="0.3">
      <c r="A255" s="11">
        <v>620389</v>
      </c>
      <c r="B255" s="11" t="s">
        <v>1316</v>
      </c>
      <c r="C255" s="11" t="s">
        <v>20</v>
      </c>
      <c r="D255" s="11" t="s">
        <v>162</v>
      </c>
      <c r="E255" s="11">
        <v>20</v>
      </c>
      <c r="G255" s="11" t="s">
        <v>163</v>
      </c>
      <c r="H255" s="11" t="s">
        <v>23</v>
      </c>
      <c r="I255" s="12" t="s">
        <v>164</v>
      </c>
      <c r="J255" s="11">
        <v>2019</v>
      </c>
      <c r="K255" s="11">
        <v>7849</v>
      </c>
      <c r="L255" s="11">
        <v>7845</v>
      </c>
      <c r="M255" s="11">
        <f>Table1[[#This Row],[Verbruik normaal]]+Table1[[#This Row],[Verbruik laag]]</f>
        <v>15694</v>
      </c>
      <c r="N255" s="11">
        <v>0</v>
      </c>
      <c r="O255" s="11">
        <v>0</v>
      </c>
      <c r="P255" s="11">
        <f>Table1[[#This Row],[Teruglevering normaal]]+Table1[[#This Row],[Teruglevering dal]]</f>
        <v>0</v>
      </c>
    </row>
    <row r="256" spans="1:16" x14ac:dyDescent="0.3">
      <c r="A256" s="11">
        <v>1181048</v>
      </c>
      <c r="B256" s="11" t="s">
        <v>64</v>
      </c>
      <c r="D256" s="11" t="s">
        <v>423</v>
      </c>
      <c r="E256" s="11">
        <v>1</v>
      </c>
      <c r="F256" s="11" t="s">
        <v>111</v>
      </c>
      <c r="G256" s="11" t="s">
        <v>424</v>
      </c>
      <c r="H256" s="11" t="s">
        <v>39</v>
      </c>
      <c r="I256" s="12" t="s">
        <v>569</v>
      </c>
      <c r="J256" s="11">
        <v>2019</v>
      </c>
      <c r="K256" s="11">
        <v>374</v>
      </c>
      <c r="L256" s="11">
        <v>774</v>
      </c>
      <c r="M256" s="11">
        <f>Table1[[#This Row],[Verbruik normaal]]+Table1[[#This Row],[Verbruik laag]]</f>
        <v>1148</v>
      </c>
      <c r="N256" s="11">
        <v>0</v>
      </c>
      <c r="O256" s="11">
        <v>0</v>
      </c>
      <c r="P256" s="11">
        <f>Table1[[#This Row],[Teruglevering normaal]]+Table1[[#This Row],[Teruglevering dal]]</f>
        <v>0</v>
      </c>
    </row>
    <row r="257" spans="1:16" x14ac:dyDescent="0.3">
      <c r="A257" s="11">
        <v>620389</v>
      </c>
      <c r="B257" s="11" t="s">
        <v>1309</v>
      </c>
      <c r="C257" s="11" t="s">
        <v>20</v>
      </c>
      <c r="D257" s="11" t="s">
        <v>423</v>
      </c>
      <c r="E257" s="11">
        <v>34</v>
      </c>
      <c r="G257" s="11" t="s">
        <v>424</v>
      </c>
      <c r="H257" s="11" t="s">
        <v>23</v>
      </c>
      <c r="I257" s="12" t="s">
        <v>1001</v>
      </c>
      <c r="J257" s="11">
        <v>2019</v>
      </c>
      <c r="K257" s="11">
        <v>2814</v>
      </c>
      <c r="L257" s="11">
        <v>3103</v>
      </c>
      <c r="M257" s="11">
        <f>Table1[[#This Row],[Verbruik normaal]]+Table1[[#This Row],[Verbruik laag]]</f>
        <v>5917</v>
      </c>
      <c r="N257" s="11">
        <v>0</v>
      </c>
      <c r="O257" s="11">
        <v>0</v>
      </c>
      <c r="P257" s="11">
        <f>Table1[[#This Row],[Teruglevering normaal]]+Table1[[#This Row],[Teruglevering dal]]</f>
        <v>0</v>
      </c>
    </row>
    <row r="258" spans="1:16" x14ac:dyDescent="0.3">
      <c r="A258" s="11">
        <v>620500</v>
      </c>
      <c r="B258" s="11" t="s">
        <v>1304</v>
      </c>
      <c r="D258" s="11" t="s">
        <v>423</v>
      </c>
      <c r="E258" s="11">
        <v>31</v>
      </c>
      <c r="G258" s="11" t="s">
        <v>424</v>
      </c>
      <c r="H258" s="11" t="s">
        <v>39</v>
      </c>
      <c r="I258" s="12" t="s">
        <v>425</v>
      </c>
      <c r="J258" s="11">
        <v>2019</v>
      </c>
      <c r="K258" s="11">
        <v>304</v>
      </c>
      <c r="L258" s="11">
        <v>174</v>
      </c>
      <c r="M258" s="11">
        <f>Table1[[#This Row],[Verbruik normaal]]+Table1[[#This Row],[Verbruik laag]]</f>
        <v>478</v>
      </c>
      <c r="N258" s="11">
        <v>0</v>
      </c>
      <c r="O258" s="11">
        <v>0</v>
      </c>
      <c r="P258" s="11">
        <f>Table1[[#This Row],[Teruglevering normaal]]+Table1[[#This Row],[Teruglevering dal]]</f>
        <v>0</v>
      </c>
    </row>
    <row r="259" spans="1:16" x14ac:dyDescent="0.3">
      <c r="A259" s="11">
        <v>620389</v>
      </c>
      <c r="B259" s="11" t="s">
        <v>1316</v>
      </c>
      <c r="C259" s="11" t="s">
        <v>20</v>
      </c>
      <c r="D259" s="11" t="s">
        <v>1111</v>
      </c>
      <c r="E259" s="11">
        <v>57</v>
      </c>
      <c r="G259" s="11" t="s">
        <v>1112</v>
      </c>
      <c r="H259" s="11" t="s">
        <v>39</v>
      </c>
      <c r="I259" s="12" t="s">
        <v>1113</v>
      </c>
      <c r="J259" s="11">
        <v>2019</v>
      </c>
      <c r="K259" s="11">
        <v>12485</v>
      </c>
      <c r="L259" s="11">
        <v>12344</v>
      </c>
      <c r="M259" s="11">
        <f>Table1[[#This Row],[Verbruik normaal]]+Table1[[#This Row],[Verbruik laag]]</f>
        <v>24829</v>
      </c>
      <c r="N259" s="11">
        <v>0</v>
      </c>
      <c r="O259" s="11">
        <v>0</v>
      </c>
      <c r="P259" s="11">
        <f>Table1[[#This Row],[Teruglevering normaal]]+Table1[[#This Row],[Teruglevering dal]]</f>
        <v>0</v>
      </c>
    </row>
    <row r="260" spans="1:16" x14ac:dyDescent="0.3">
      <c r="A260" s="11">
        <v>620500</v>
      </c>
      <c r="B260" s="11" t="s">
        <v>1304</v>
      </c>
      <c r="D260" s="11" t="s">
        <v>678</v>
      </c>
      <c r="E260" s="11">
        <v>20</v>
      </c>
      <c r="G260" s="11" t="s">
        <v>679</v>
      </c>
      <c r="H260" s="11" t="s">
        <v>39</v>
      </c>
      <c r="I260" s="12" t="s">
        <v>680</v>
      </c>
      <c r="J260" s="11">
        <v>2019</v>
      </c>
      <c r="K260" s="11">
        <v>56357</v>
      </c>
      <c r="L260" s="11">
        <v>36730</v>
      </c>
      <c r="M260" s="11">
        <f>Table1[[#This Row],[Verbruik normaal]]+Table1[[#This Row],[Verbruik laag]]</f>
        <v>93087</v>
      </c>
      <c r="N260" s="11">
        <v>0</v>
      </c>
      <c r="O260" s="11">
        <v>0</v>
      </c>
      <c r="P260" s="11">
        <f>Table1[[#This Row],[Teruglevering normaal]]+Table1[[#This Row],[Teruglevering dal]]</f>
        <v>0</v>
      </c>
    </row>
    <row r="261" spans="1:16" x14ac:dyDescent="0.3">
      <c r="A261" s="11">
        <v>615995</v>
      </c>
      <c r="B261" s="11" t="s">
        <v>1311</v>
      </c>
      <c r="C261" s="11" t="s">
        <v>25</v>
      </c>
      <c r="D261" s="11" t="s">
        <v>349</v>
      </c>
      <c r="E261" s="11">
        <v>6</v>
      </c>
      <c r="F261" s="11" t="s">
        <v>90</v>
      </c>
      <c r="G261" s="11" t="s">
        <v>350</v>
      </c>
      <c r="H261" s="11" t="s">
        <v>28</v>
      </c>
      <c r="I261" s="12" t="s">
        <v>351</v>
      </c>
      <c r="J261" s="11">
        <v>2019</v>
      </c>
      <c r="K261" s="11">
        <v>28579</v>
      </c>
      <c r="L261" s="11">
        <v>29939</v>
      </c>
      <c r="M261" s="11">
        <f>Table1[[#This Row],[Verbruik normaal]]+Table1[[#This Row],[Verbruik laag]]</f>
        <v>58518</v>
      </c>
      <c r="N261" s="11">
        <v>0</v>
      </c>
      <c r="O261" s="11">
        <v>0</v>
      </c>
      <c r="P261" s="11">
        <f>Table1[[#This Row],[Teruglevering normaal]]+Table1[[#This Row],[Teruglevering dal]]</f>
        <v>0</v>
      </c>
    </row>
    <row r="262" spans="1:16" x14ac:dyDescent="0.3">
      <c r="A262" s="11">
        <v>620389</v>
      </c>
      <c r="B262" s="11" t="s">
        <v>1316</v>
      </c>
      <c r="C262" s="11" t="s">
        <v>20</v>
      </c>
      <c r="D262" s="11" t="s">
        <v>993</v>
      </c>
      <c r="E262" s="11">
        <v>50</v>
      </c>
      <c r="G262" s="11" t="s">
        <v>994</v>
      </c>
      <c r="H262" s="11" t="s">
        <v>39</v>
      </c>
      <c r="I262" s="12" t="s">
        <v>995</v>
      </c>
      <c r="J262" s="11">
        <v>2019</v>
      </c>
      <c r="K262" s="11">
        <v>24401</v>
      </c>
      <c r="L262" s="11">
        <v>23460</v>
      </c>
      <c r="M262" s="11">
        <f>Table1[[#This Row],[Verbruik normaal]]+Table1[[#This Row],[Verbruik laag]]</f>
        <v>47861</v>
      </c>
      <c r="N262" s="11">
        <v>0</v>
      </c>
      <c r="O262" s="11">
        <v>0</v>
      </c>
      <c r="P262" s="11">
        <f>Table1[[#This Row],[Teruglevering normaal]]+Table1[[#This Row],[Teruglevering dal]]</f>
        <v>0</v>
      </c>
    </row>
    <row r="263" spans="1:16" x14ac:dyDescent="0.3">
      <c r="A263" s="11">
        <v>620389</v>
      </c>
      <c r="B263" s="11" t="s">
        <v>1309</v>
      </c>
      <c r="C263" s="11" t="s">
        <v>20</v>
      </c>
      <c r="D263" s="11" t="s">
        <v>615</v>
      </c>
      <c r="E263" s="11">
        <v>34</v>
      </c>
      <c r="G263" s="11" t="s">
        <v>616</v>
      </c>
      <c r="H263" s="11" t="s">
        <v>23</v>
      </c>
      <c r="I263" s="12" t="s">
        <v>617</v>
      </c>
      <c r="J263" s="11">
        <v>2019</v>
      </c>
      <c r="K263" s="11">
        <v>291</v>
      </c>
      <c r="L263" s="11">
        <v>333</v>
      </c>
      <c r="M263" s="11">
        <f>Table1[[#This Row],[Verbruik normaal]]+Table1[[#This Row],[Verbruik laag]]</f>
        <v>624</v>
      </c>
      <c r="N263" s="11">
        <v>0</v>
      </c>
      <c r="O263" s="11">
        <v>0</v>
      </c>
      <c r="P263" s="11">
        <f>Table1[[#This Row],[Teruglevering normaal]]+Table1[[#This Row],[Teruglevering dal]]</f>
        <v>0</v>
      </c>
    </row>
    <row r="264" spans="1:16" x14ac:dyDescent="0.3">
      <c r="A264" s="11">
        <v>620389</v>
      </c>
      <c r="B264" s="11" t="s">
        <v>1316</v>
      </c>
      <c r="C264" s="11" t="s">
        <v>20</v>
      </c>
      <c r="D264" s="11" t="s">
        <v>785</v>
      </c>
      <c r="E264" s="11">
        <v>55</v>
      </c>
      <c r="F264" s="11" t="s">
        <v>111</v>
      </c>
      <c r="G264" s="11" t="s">
        <v>786</v>
      </c>
      <c r="H264" s="11" t="s">
        <v>39</v>
      </c>
      <c r="I264" s="12" t="s">
        <v>996</v>
      </c>
      <c r="J264" s="11">
        <v>2019</v>
      </c>
      <c r="K264" s="11">
        <v>605</v>
      </c>
      <c r="L264" s="11">
        <v>528</v>
      </c>
      <c r="M264" s="11">
        <f>Table1[[#This Row],[Verbruik normaal]]+Table1[[#This Row],[Verbruik laag]]</f>
        <v>1133</v>
      </c>
      <c r="N264" s="11">
        <v>0</v>
      </c>
      <c r="O264" s="11">
        <v>0</v>
      </c>
      <c r="P264" s="11">
        <f>Table1[[#This Row],[Teruglevering normaal]]+Table1[[#This Row],[Teruglevering dal]]</f>
        <v>0</v>
      </c>
    </row>
    <row r="265" spans="1:16" x14ac:dyDescent="0.3">
      <c r="A265" s="11">
        <v>620389</v>
      </c>
      <c r="B265" s="11" t="s">
        <v>1316</v>
      </c>
      <c r="C265" s="11" t="s">
        <v>20</v>
      </c>
      <c r="D265" s="11" t="s">
        <v>785</v>
      </c>
      <c r="E265" s="11">
        <v>71</v>
      </c>
      <c r="F265" s="11" t="s">
        <v>111</v>
      </c>
      <c r="G265" s="11" t="s">
        <v>786</v>
      </c>
      <c r="H265" s="11" t="s">
        <v>39</v>
      </c>
      <c r="I265" s="12" t="s">
        <v>787</v>
      </c>
      <c r="J265" s="11">
        <v>2019</v>
      </c>
      <c r="K265" s="11">
        <v>1069</v>
      </c>
      <c r="L265" s="11">
        <v>1040</v>
      </c>
      <c r="M265" s="11">
        <f>Table1[[#This Row],[Verbruik normaal]]+Table1[[#This Row],[Verbruik laag]]</f>
        <v>2109</v>
      </c>
      <c r="N265" s="11">
        <v>0</v>
      </c>
      <c r="O265" s="11">
        <v>0</v>
      </c>
      <c r="P265" s="11">
        <f>Table1[[#This Row],[Teruglevering normaal]]+Table1[[#This Row],[Teruglevering dal]]</f>
        <v>0</v>
      </c>
    </row>
    <row r="266" spans="1:16" x14ac:dyDescent="0.3">
      <c r="A266" s="11">
        <v>620389</v>
      </c>
      <c r="B266" s="11" t="s">
        <v>1316</v>
      </c>
      <c r="C266" s="11" t="s">
        <v>20</v>
      </c>
      <c r="D266" s="11" t="s">
        <v>785</v>
      </c>
      <c r="E266" s="11">
        <v>119</v>
      </c>
      <c r="G266" s="11" t="s">
        <v>801</v>
      </c>
      <c r="H266" s="11" t="s">
        <v>39</v>
      </c>
      <c r="I266" s="12" t="s">
        <v>802</v>
      </c>
      <c r="J266" s="11">
        <v>2019</v>
      </c>
      <c r="K266" s="11">
        <v>632</v>
      </c>
      <c r="L266" s="11">
        <v>535</v>
      </c>
      <c r="M266" s="11">
        <f>Table1[[#This Row],[Verbruik normaal]]+Table1[[#This Row],[Verbruik laag]]</f>
        <v>1167</v>
      </c>
      <c r="N266" s="11">
        <v>0</v>
      </c>
      <c r="O266" s="11">
        <v>0</v>
      </c>
      <c r="P266" s="11">
        <f>Table1[[#This Row],[Teruglevering normaal]]+Table1[[#This Row],[Teruglevering dal]]</f>
        <v>0</v>
      </c>
    </row>
    <row r="267" spans="1:16" x14ac:dyDescent="0.3">
      <c r="A267" s="11">
        <v>620500</v>
      </c>
      <c r="B267" s="11" t="s">
        <v>1298</v>
      </c>
      <c r="D267" s="11" t="s">
        <v>497</v>
      </c>
      <c r="E267" s="11">
        <v>7</v>
      </c>
      <c r="G267" s="11" t="s">
        <v>498</v>
      </c>
      <c r="H267" s="11" t="s">
        <v>39</v>
      </c>
      <c r="I267" s="12" t="s">
        <v>499</v>
      </c>
      <c r="J267" s="11">
        <v>2019</v>
      </c>
      <c r="K267" s="11">
        <v>140917</v>
      </c>
      <c r="L267" s="11">
        <v>55132</v>
      </c>
      <c r="M267" s="11">
        <f>Table1[[#This Row],[Verbruik normaal]]+Table1[[#This Row],[Verbruik laag]]</f>
        <v>196049</v>
      </c>
      <c r="N267" s="11">
        <v>0</v>
      </c>
      <c r="O267" s="11">
        <v>0</v>
      </c>
      <c r="P267" s="11">
        <f>Table1[[#This Row],[Teruglevering normaal]]+Table1[[#This Row],[Teruglevering dal]]</f>
        <v>0</v>
      </c>
    </row>
    <row r="268" spans="1:16" x14ac:dyDescent="0.3">
      <c r="A268" s="11">
        <v>620500</v>
      </c>
      <c r="B268" s="11" t="s">
        <v>1304</v>
      </c>
      <c r="D268" s="11" t="s">
        <v>497</v>
      </c>
      <c r="E268" s="11">
        <v>1</v>
      </c>
      <c r="G268" s="11" t="s">
        <v>498</v>
      </c>
      <c r="H268" s="11" t="s">
        <v>23</v>
      </c>
      <c r="I268" s="12" t="s">
        <v>937</v>
      </c>
      <c r="J268" s="11">
        <v>2019</v>
      </c>
      <c r="K268" s="11">
        <v>5586</v>
      </c>
      <c r="L268" s="11">
        <v>2490</v>
      </c>
      <c r="M268" s="11">
        <f>Table1[[#This Row],[Verbruik normaal]]+Table1[[#This Row],[Verbruik laag]]</f>
        <v>8076</v>
      </c>
      <c r="N268" s="11">
        <v>0</v>
      </c>
      <c r="O268" s="11">
        <v>0</v>
      </c>
      <c r="P268" s="11">
        <f>Table1[[#This Row],[Teruglevering normaal]]+Table1[[#This Row],[Teruglevering dal]]</f>
        <v>0</v>
      </c>
    </row>
    <row r="269" spans="1:16" x14ac:dyDescent="0.3">
      <c r="A269" s="11">
        <v>620389</v>
      </c>
      <c r="B269" s="11" t="s">
        <v>1316</v>
      </c>
      <c r="C269" s="11" t="s">
        <v>20</v>
      </c>
      <c r="D269" s="11" t="s">
        <v>644</v>
      </c>
      <c r="E269" s="11">
        <v>15</v>
      </c>
      <c r="G269" s="11" t="s">
        <v>645</v>
      </c>
      <c r="H269" s="11" t="s">
        <v>39</v>
      </c>
      <c r="I269" s="12" t="s">
        <v>646</v>
      </c>
      <c r="J269" s="11">
        <v>2019</v>
      </c>
      <c r="K269" s="11">
        <v>3135</v>
      </c>
      <c r="L269" s="11">
        <v>3273</v>
      </c>
      <c r="M269" s="11">
        <f>Table1[[#This Row],[Verbruik normaal]]+Table1[[#This Row],[Verbruik laag]]</f>
        <v>6408</v>
      </c>
      <c r="N269" s="11">
        <v>0</v>
      </c>
      <c r="O269" s="11">
        <v>0</v>
      </c>
      <c r="P269" s="11">
        <f>Table1[[#This Row],[Teruglevering normaal]]+Table1[[#This Row],[Teruglevering dal]]</f>
        <v>0</v>
      </c>
    </row>
    <row r="270" spans="1:16" x14ac:dyDescent="0.3">
      <c r="A270" s="11">
        <v>620500</v>
      </c>
      <c r="B270" s="11" t="s">
        <v>1304</v>
      </c>
      <c r="D270" s="11" t="s">
        <v>929</v>
      </c>
      <c r="E270" s="11">
        <v>111</v>
      </c>
      <c r="F270" s="11" t="s">
        <v>1131</v>
      </c>
      <c r="G270" s="11" t="s">
        <v>930</v>
      </c>
      <c r="H270" s="11" t="s">
        <v>39</v>
      </c>
      <c r="I270" s="12" t="s">
        <v>1132</v>
      </c>
      <c r="J270" s="11">
        <v>2019</v>
      </c>
      <c r="K270" s="11">
        <v>338871</v>
      </c>
      <c r="L270" s="11">
        <v>254583</v>
      </c>
      <c r="M270" s="11">
        <f>Table1[[#This Row],[Verbruik normaal]]+Table1[[#This Row],[Verbruik laag]]</f>
        <v>593454</v>
      </c>
      <c r="N270" s="11">
        <v>0</v>
      </c>
      <c r="O270" s="11">
        <v>0</v>
      </c>
      <c r="P270" s="11">
        <f>Table1[[#This Row],[Teruglevering normaal]]+Table1[[#This Row],[Teruglevering dal]]</f>
        <v>0</v>
      </c>
    </row>
    <row r="271" spans="1:16" x14ac:dyDescent="0.3">
      <c r="A271" s="11">
        <v>620512</v>
      </c>
      <c r="B271" s="11" t="s">
        <v>1308</v>
      </c>
      <c r="C271" s="11" t="s">
        <v>169</v>
      </c>
      <c r="D271" s="11" t="s">
        <v>929</v>
      </c>
      <c r="E271" s="11">
        <v>67</v>
      </c>
      <c r="F271" s="11" t="s">
        <v>111</v>
      </c>
      <c r="G271" s="11" t="s">
        <v>930</v>
      </c>
      <c r="H271" s="11" t="s">
        <v>39</v>
      </c>
      <c r="I271" s="12" t="s">
        <v>931</v>
      </c>
      <c r="J271" s="11">
        <v>2019</v>
      </c>
      <c r="K271" s="11">
        <v>3199</v>
      </c>
      <c r="L271" s="11">
        <v>7068</v>
      </c>
      <c r="M271" s="11">
        <f>Table1[[#This Row],[Verbruik normaal]]+Table1[[#This Row],[Verbruik laag]]</f>
        <v>10267</v>
      </c>
      <c r="N271" s="11">
        <v>0</v>
      </c>
      <c r="O271" s="11">
        <v>0</v>
      </c>
      <c r="P271" s="11">
        <f>Table1[[#This Row],[Teruglevering normaal]]+Table1[[#This Row],[Teruglevering dal]]</f>
        <v>0</v>
      </c>
    </row>
    <row r="272" spans="1:16" x14ac:dyDescent="0.3">
      <c r="A272" s="11">
        <v>620593</v>
      </c>
      <c r="B272" s="11" t="s">
        <v>1306</v>
      </c>
      <c r="C272" s="11" t="s">
        <v>31</v>
      </c>
      <c r="D272" s="11" t="s">
        <v>446</v>
      </c>
      <c r="E272" s="11">
        <v>2</v>
      </c>
      <c r="F272" s="11" t="s">
        <v>46</v>
      </c>
      <c r="G272" s="11" t="s">
        <v>447</v>
      </c>
      <c r="H272" s="11" t="s">
        <v>43</v>
      </c>
      <c r="I272" s="12" t="s">
        <v>448</v>
      </c>
      <c r="J272" s="11">
        <v>2019</v>
      </c>
      <c r="K272" s="11">
        <v>648</v>
      </c>
      <c r="L272" s="11">
        <v>669</v>
      </c>
      <c r="M272" s="11">
        <f>Table1[[#This Row],[Verbruik normaal]]+Table1[[#This Row],[Verbruik laag]]</f>
        <v>1317</v>
      </c>
      <c r="N272" s="11">
        <v>0</v>
      </c>
      <c r="O272" s="11">
        <v>0</v>
      </c>
      <c r="P272" s="11">
        <f>Table1[[#This Row],[Teruglevering normaal]]+Table1[[#This Row],[Teruglevering dal]]</f>
        <v>0</v>
      </c>
    </row>
    <row r="273" spans="1:16" x14ac:dyDescent="0.3">
      <c r="A273" s="11">
        <v>620593</v>
      </c>
      <c r="B273" s="11" t="s">
        <v>1306</v>
      </c>
      <c r="C273" s="11" t="s">
        <v>31</v>
      </c>
      <c r="D273" s="11" t="s">
        <v>148</v>
      </c>
      <c r="E273" s="11">
        <v>2</v>
      </c>
      <c r="F273" s="11" t="s">
        <v>149</v>
      </c>
      <c r="G273" s="11" t="s">
        <v>150</v>
      </c>
      <c r="H273" s="11" t="s">
        <v>143</v>
      </c>
      <c r="I273" s="12" t="s">
        <v>151</v>
      </c>
      <c r="J273" s="11">
        <v>2019</v>
      </c>
      <c r="K273" s="11">
        <v>2967</v>
      </c>
      <c r="L273" s="11">
        <v>2976</v>
      </c>
      <c r="M273" s="11">
        <f>Table1[[#This Row],[Verbruik normaal]]+Table1[[#This Row],[Verbruik laag]]</f>
        <v>5943</v>
      </c>
      <c r="N273" s="11">
        <v>0</v>
      </c>
      <c r="O273" s="11">
        <v>0</v>
      </c>
      <c r="P273" s="11">
        <f>Table1[[#This Row],[Teruglevering normaal]]+Table1[[#This Row],[Teruglevering dal]]</f>
        <v>0</v>
      </c>
    </row>
    <row r="274" spans="1:16" x14ac:dyDescent="0.3">
      <c r="A274" s="11">
        <v>620593</v>
      </c>
      <c r="B274" s="11" t="s">
        <v>1306</v>
      </c>
      <c r="C274" s="11" t="s">
        <v>31</v>
      </c>
      <c r="D274" s="11" t="s">
        <v>148</v>
      </c>
      <c r="E274" s="11">
        <v>67</v>
      </c>
      <c r="G274" s="11" t="s">
        <v>518</v>
      </c>
      <c r="H274" s="11" t="s">
        <v>43</v>
      </c>
      <c r="I274" s="12" t="s">
        <v>519</v>
      </c>
      <c r="J274" s="11">
        <v>2019</v>
      </c>
      <c r="K274" s="11">
        <v>422</v>
      </c>
      <c r="L274" s="11">
        <v>456</v>
      </c>
      <c r="M274" s="11">
        <f>Table1[[#This Row],[Verbruik normaal]]+Table1[[#This Row],[Verbruik laag]]</f>
        <v>878</v>
      </c>
      <c r="N274" s="11">
        <v>0</v>
      </c>
      <c r="O274" s="11">
        <v>0</v>
      </c>
      <c r="P274" s="11">
        <f>Table1[[#This Row],[Teruglevering normaal]]+Table1[[#This Row],[Teruglevering dal]]</f>
        <v>0</v>
      </c>
    </row>
    <row r="275" spans="1:16" x14ac:dyDescent="0.3">
      <c r="A275" s="11">
        <v>620593</v>
      </c>
      <c r="B275" s="11" t="s">
        <v>1306</v>
      </c>
      <c r="C275" s="11" t="s">
        <v>31</v>
      </c>
      <c r="D275" s="11" t="s">
        <v>132</v>
      </c>
      <c r="E275" s="11">
        <v>6</v>
      </c>
      <c r="G275" s="11" t="s">
        <v>133</v>
      </c>
      <c r="H275" s="11" t="s">
        <v>43</v>
      </c>
      <c r="I275" s="12" t="s">
        <v>134</v>
      </c>
      <c r="J275" s="11">
        <v>2019</v>
      </c>
      <c r="K275" s="11">
        <v>149</v>
      </c>
      <c r="L275" s="11">
        <v>165</v>
      </c>
      <c r="M275" s="11">
        <f>Table1[[#This Row],[Verbruik normaal]]+Table1[[#This Row],[Verbruik laag]]</f>
        <v>314</v>
      </c>
      <c r="N275" s="11">
        <v>0</v>
      </c>
      <c r="O275" s="11">
        <v>0</v>
      </c>
      <c r="P275" s="11">
        <f>Table1[[#This Row],[Teruglevering normaal]]+Table1[[#This Row],[Teruglevering dal]]</f>
        <v>0</v>
      </c>
    </row>
    <row r="276" spans="1:16" x14ac:dyDescent="0.3">
      <c r="A276" s="11">
        <v>615988</v>
      </c>
      <c r="B276" s="11" t="s">
        <v>1299</v>
      </c>
      <c r="D276" s="11" t="s">
        <v>1063</v>
      </c>
      <c r="E276" s="11">
        <v>36</v>
      </c>
      <c r="G276" s="11" t="s">
        <v>1064</v>
      </c>
      <c r="H276" s="11" t="s">
        <v>17</v>
      </c>
      <c r="I276" s="12" t="s">
        <v>1065</v>
      </c>
      <c r="J276" s="11">
        <v>2019</v>
      </c>
      <c r="K276" s="13">
        <v>0</v>
      </c>
      <c r="L276" s="13">
        <v>0</v>
      </c>
      <c r="M276" s="14">
        <f>Table1[[#This Row],[Verbruik normaal]]+Table1[[#This Row],[Verbruik laag]]</f>
        <v>0</v>
      </c>
      <c r="N276" s="11">
        <v>0</v>
      </c>
      <c r="O276" s="11">
        <v>0</v>
      </c>
      <c r="P276" s="11">
        <f>Table1[[#This Row],[Teruglevering normaal]]+Table1[[#This Row],[Teruglevering dal]]</f>
        <v>0</v>
      </c>
    </row>
    <row r="277" spans="1:16" x14ac:dyDescent="0.3">
      <c r="A277" s="11">
        <v>620593</v>
      </c>
      <c r="B277" s="11" t="s">
        <v>1315</v>
      </c>
      <c r="C277" s="11" t="s">
        <v>31</v>
      </c>
      <c r="D277" s="11" t="s">
        <v>352</v>
      </c>
      <c r="E277" s="11">
        <v>3</v>
      </c>
      <c r="F277" s="11" t="s">
        <v>902</v>
      </c>
      <c r="G277" s="11" t="s">
        <v>354</v>
      </c>
      <c r="H277" s="11" t="s">
        <v>43</v>
      </c>
      <c r="I277" s="12" t="s">
        <v>903</v>
      </c>
      <c r="J277" s="11">
        <v>2019</v>
      </c>
      <c r="K277" s="11">
        <v>142</v>
      </c>
      <c r="L277" s="11">
        <v>171</v>
      </c>
      <c r="M277" s="11">
        <f>Table1[[#This Row],[Verbruik normaal]]+Table1[[#This Row],[Verbruik laag]]</f>
        <v>313</v>
      </c>
      <c r="N277" s="11">
        <v>0</v>
      </c>
      <c r="O277" s="11">
        <v>0</v>
      </c>
      <c r="P277" s="11">
        <f>Table1[[#This Row],[Teruglevering normaal]]+Table1[[#This Row],[Teruglevering dal]]</f>
        <v>0</v>
      </c>
    </row>
    <row r="278" spans="1:16" x14ac:dyDescent="0.3">
      <c r="A278" s="11">
        <v>620593</v>
      </c>
      <c r="B278" s="11" t="s">
        <v>1306</v>
      </c>
      <c r="C278" s="11" t="s">
        <v>31</v>
      </c>
      <c r="D278" s="11" t="s">
        <v>352</v>
      </c>
      <c r="E278" s="11">
        <v>1</v>
      </c>
      <c r="F278" s="11" t="s">
        <v>353</v>
      </c>
      <c r="G278" s="11" t="s">
        <v>354</v>
      </c>
      <c r="H278" s="11" t="s">
        <v>43</v>
      </c>
      <c r="I278" s="12" t="s">
        <v>355</v>
      </c>
      <c r="J278" s="11">
        <v>2019</v>
      </c>
      <c r="K278" s="11">
        <v>679</v>
      </c>
      <c r="L278" s="11">
        <v>719</v>
      </c>
      <c r="M278" s="11">
        <f>Table1[[#This Row],[Verbruik normaal]]+Table1[[#This Row],[Verbruik laag]]</f>
        <v>1398</v>
      </c>
      <c r="N278" s="11">
        <v>0</v>
      </c>
      <c r="O278" s="11">
        <v>0</v>
      </c>
      <c r="P278" s="11">
        <f>Table1[[#This Row],[Teruglevering normaal]]+Table1[[#This Row],[Teruglevering dal]]</f>
        <v>0</v>
      </c>
    </row>
    <row r="279" spans="1:16" x14ac:dyDescent="0.3">
      <c r="A279" s="11">
        <v>620593</v>
      </c>
      <c r="B279" s="11" t="s">
        <v>1306</v>
      </c>
      <c r="C279" s="11" t="s">
        <v>31</v>
      </c>
      <c r="D279" s="11" t="s">
        <v>352</v>
      </c>
      <c r="E279" s="11">
        <v>1</v>
      </c>
      <c r="G279" s="11" t="s">
        <v>354</v>
      </c>
      <c r="H279" s="11" t="s">
        <v>143</v>
      </c>
      <c r="I279" s="12" t="s">
        <v>397</v>
      </c>
      <c r="J279" s="11">
        <v>2019</v>
      </c>
      <c r="K279" s="11">
        <v>190</v>
      </c>
      <c r="L279" s="11">
        <v>196</v>
      </c>
      <c r="M279" s="11">
        <f>Table1[[#This Row],[Verbruik normaal]]+Table1[[#This Row],[Verbruik laag]]</f>
        <v>386</v>
      </c>
      <c r="N279" s="11">
        <v>0</v>
      </c>
      <c r="O279" s="11">
        <v>0</v>
      </c>
      <c r="P279" s="11">
        <f>Table1[[#This Row],[Teruglevering normaal]]+Table1[[#This Row],[Teruglevering dal]]</f>
        <v>0</v>
      </c>
    </row>
    <row r="280" spans="1:16" x14ac:dyDescent="0.3">
      <c r="A280" s="11">
        <v>620587</v>
      </c>
      <c r="B280" s="11" t="s">
        <v>1300</v>
      </c>
      <c r="D280" s="11" t="s">
        <v>618</v>
      </c>
      <c r="E280" s="11">
        <v>3</v>
      </c>
      <c r="G280" s="11" t="s">
        <v>619</v>
      </c>
      <c r="H280" s="11" t="s">
        <v>43</v>
      </c>
      <c r="I280" s="12" t="s">
        <v>661</v>
      </c>
      <c r="J280" s="11">
        <v>2019</v>
      </c>
      <c r="K280" s="11">
        <v>25469</v>
      </c>
      <c r="L280" s="11">
        <v>29489</v>
      </c>
      <c r="M280" s="11">
        <f>Table1[[#This Row],[Verbruik normaal]]+Table1[[#This Row],[Verbruik laag]]</f>
        <v>54958</v>
      </c>
      <c r="N280" s="11">
        <v>86538</v>
      </c>
      <c r="O280" s="11">
        <v>47350</v>
      </c>
      <c r="P280" s="11">
        <f>Table1[[#This Row],[Teruglevering normaal]]+Table1[[#This Row],[Teruglevering dal]]</f>
        <v>133888</v>
      </c>
    </row>
    <row r="281" spans="1:16" x14ac:dyDescent="0.3">
      <c r="A281" s="11">
        <v>620593</v>
      </c>
      <c r="B281" s="11" t="s">
        <v>1306</v>
      </c>
      <c r="C281" s="11" t="s">
        <v>31</v>
      </c>
      <c r="D281" s="11" t="s">
        <v>618</v>
      </c>
      <c r="E281" s="11">
        <v>17</v>
      </c>
      <c r="F281" s="11" t="s">
        <v>199</v>
      </c>
      <c r="G281" s="11" t="s">
        <v>619</v>
      </c>
      <c r="H281" s="11" t="s">
        <v>143</v>
      </c>
      <c r="I281" s="12" t="s">
        <v>620</v>
      </c>
      <c r="J281" s="11">
        <v>2019</v>
      </c>
      <c r="K281" s="11">
        <v>6986</v>
      </c>
      <c r="L281" s="11">
        <v>3027</v>
      </c>
      <c r="M281" s="11">
        <f>Table1[[#This Row],[Verbruik normaal]]+Table1[[#This Row],[Verbruik laag]]</f>
        <v>10013</v>
      </c>
      <c r="N281" s="11">
        <v>0</v>
      </c>
      <c r="O281" s="11">
        <v>0</v>
      </c>
      <c r="P281" s="11">
        <f>Table1[[#This Row],[Teruglevering normaal]]+Table1[[#This Row],[Teruglevering dal]]</f>
        <v>0</v>
      </c>
    </row>
    <row r="282" spans="1:16" x14ac:dyDescent="0.3">
      <c r="A282" s="11">
        <v>620593</v>
      </c>
      <c r="B282" s="11" t="s">
        <v>1306</v>
      </c>
      <c r="C282" s="11" t="s">
        <v>31</v>
      </c>
      <c r="D282" s="11" t="s">
        <v>618</v>
      </c>
      <c r="E282" s="11">
        <v>1</v>
      </c>
      <c r="F282" s="11" t="s">
        <v>157</v>
      </c>
      <c r="G282" s="11" t="s">
        <v>619</v>
      </c>
      <c r="H282" s="11" t="s">
        <v>143</v>
      </c>
      <c r="I282" s="12" t="s">
        <v>791</v>
      </c>
      <c r="J282" s="11">
        <v>2019</v>
      </c>
      <c r="K282" s="11">
        <v>7144</v>
      </c>
      <c r="L282" s="11">
        <v>0</v>
      </c>
      <c r="M282" s="11">
        <f>Table1[[#This Row],[Verbruik normaal]]+Table1[[#This Row],[Verbruik laag]]</f>
        <v>7144</v>
      </c>
      <c r="N282" s="11">
        <v>0</v>
      </c>
      <c r="O282" s="11">
        <v>0</v>
      </c>
      <c r="P282" s="11">
        <f>Table1[[#This Row],[Teruglevering normaal]]+Table1[[#This Row],[Teruglevering dal]]</f>
        <v>0</v>
      </c>
    </row>
    <row r="283" spans="1:16" x14ac:dyDescent="0.3">
      <c r="A283" s="11">
        <v>620593</v>
      </c>
      <c r="B283" s="11" t="s">
        <v>1306</v>
      </c>
      <c r="C283" s="11" t="s">
        <v>31</v>
      </c>
      <c r="D283" s="11" t="s">
        <v>618</v>
      </c>
      <c r="E283" s="11">
        <v>7</v>
      </c>
      <c r="F283" s="11" t="s">
        <v>228</v>
      </c>
      <c r="G283" s="11" t="s">
        <v>619</v>
      </c>
      <c r="H283" s="11" t="s">
        <v>143</v>
      </c>
      <c r="I283" s="12" t="s">
        <v>681</v>
      </c>
      <c r="J283" s="11">
        <v>2019</v>
      </c>
      <c r="K283" s="11">
        <v>2169</v>
      </c>
      <c r="L283" s="13">
        <v>0</v>
      </c>
      <c r="M283" s="14">
        <f>Table1[[#This Row],[Verbruik normaal]]+Table1[[#This Row],[Verbruik laag]]</f>
        <v>2169</v>
      </c>
      <c r="N283" s="11">
        <v>0</v>
      </c>
      <c r="O283" s="11">
        <v>0</v>
      </c>
      <c r="P283" s="11">
        <f>Table1[[#This Row],[Teruglevering normaal]]+Table1[[#This Row],[Teruglevering dal]]</f>
        <v>0</v>
      </c>
    </row>
    <row r="284" spans="1:16" x14ac:dyDescent="0.3">
      <c r="A284" s="11">
        <v>615995</v>
      </c>
      <c r="B284" s="11" t="s">
        <v>1319</v>
      </c>
      <c r="C284" s="11" t="s">
        <v>25</v>
      </c>
      <c r="D284" s="11" t="s">
        <v>624</v>
      </c>
      <c r="E284" s="11">
        <v>23</v>
      </c>
      <c r="F284" s="11" t="s">
        <v>222</v>
      </c>
      <c r="G284" s="11" t="s">
        <v>625</v>
      </c>
      <c r="H284" s="11" t="s">
        <v>28</v>
      </c>
      <c r="I284" s="12" t="s">
        <v>626</v>
      </c>
      <c r="J284" s="11">
        <v>2019</v>
      </c>
      <c r="K284" s="11">
        <v>1154</v>
      </c>
      <c r="L284" s="11">
        <v>1186</v>
      </c>
      <c r="M284" s="11">
        <f>Table1[[#This Row],[Verbruik normaal]]+Table1[[#This Row],[Verbruik laag]]</f>
        <v>2340</v>
      </c>
      <c r="N284" s="11">
        <v>0</v>
      </c>
      <c r="O284" s="11">
        <v>0</v>
      </c>
      <c r="P284" s="11">
        <f>Table1[[#This Row],[Teruglevering normaal]]+Table1[[#This Row],[Teruglevering dal]]</f>
        <v>0</v>
      </c>
    </row>
    <row r="285" spans="1:16" x14ac:dyDescent="0.3">
      <c r="A285" s="11">
        <v>620389</v>
      </c>
      <c r="B285" s="11" t="s">
        <v>1309</v>
      </c>
      <c r="C285" s="11" t="s">
        <v>20</v>
      </c>
      <c r="D285" s="11" t="s">
        <v>82</v>
      </c>
      <c r="E285" s="11">
        <v>89</v>
      </c>
      <c r="F285" s="11" t="s">
        <v>90</v>
      </c>
      <c r="G285" s="11" t="s">
        <v>83</v>
      </c>
      <c r="H285" s="11" t="s">
        <v>23</v>
      </c>
      <c r="I285" s="12" t="s">
        <v>700</v>
      </c>
      <c r="J285" s="11">
        <v>2019</v>
      </c>
      <c r="K285" s="11">
        <v>156</v>
      </c>
      <c r="L285" s="11">
        <v>180</v>
      </c>
      <c r="M285" s="11">
        <f>Table1[[#This Row],[Verbruik normaal]]+Table1[[#This Row],[Verbruik laag]]</f>
        <v>336</v>
      </c>
      <c r="N285" s="11">
        <v>0</v>
      </c>
      <c r="O285" s="11">
        <v>0</v>
      </c>
      <c r="P285" s="11">
        <f>Table1[[#This Row],[Teruglevering normaal]]+Table1[[#This Row],[Teruglevering dal]]</f>
        <v>0</v>
      </c>
    </row>
    <row r="286" spans="1:16" x14ac:dyDescent="0.3">
      <c r="A286" s="11">
        <v>620389</v>
      </c>
      <c r="B286" s="11" t="s">
        <v>1321</v>
      </c>
      <c r="C286" s="11" t="s">
        <v>20</v>
      </c>
      <c r="D286" s="11" t="s">
        <v>82</v>
      </c>
      <c r="E286" s="11">
        <v>159</v>
      </c>
      <c r="F286" s="11" t="s">
        <v>75</v>
      </c>
      <c r="G286" s="11" t="s">
        <v>225</v>
      </c>
      <c r="H286" s="11" t="s">
        <v>39</v>
      </c>
      <c r="I286" s="12" t="s">
        <v>226</v>
      </c>
      <c r="J286" s="11">
        <v>2019</v>
      </c>
      <c r="K286" s="11">
        <v>978</v>
      </c>
      <c r="L286" s="11">
        <v>919</v>
      </c>
      <c r="M286" s="11">
        <f>Table1[[#This Row],[Verbruik normaal]]+Table1[[#This Row],[Verbruik laag]]</f>
        <v>1897</v>
      </c>
      <c r="N286" s="11">
        <v>456</v>
      </c>
      <c r="O286" s="11">
        <v>413</v>
      </c>
      <c r="P286" s="11">
        <f>Table1[[#This Row],[Teruglevering normaal]]+Table1[[#This Row],[Teruglevering dal]]</f>
        <v>869</v>
      </c>
    </row>
    <row r="287" spans="1:16" x14ac:dyDescent="0.3">
      <c r="A287" s="11">
        <v>615995</v>
      </c>
      <c r="B287" s="11" t="s">
        <v>1319</v>
      </c>
      <c r="C287" s="11" t="s">
        <v>25</v>
      </c>
      <c r="D287" s="11" t="s">
        <v>82</v>
      </c>
      <c r="E287" s="11">
        <v>41</v>
      </c>
      <c r="F287" s="11" t="s">
        <v>58</v>
      </c>
      <c r="G287" s="11" t="s">
        <v>1154</v>
      </c>
      <c r="H287" s="11" t="s">
        <v>28</v>
      </c>
      <c r="I287" s="12" t="s">
        <v>1155</v>
      </c>
      <c r="J287" s="11">
        <v>2019</v>
      </c>
      <c r="K287" s="11">
        <v>175</v>
      </c>
      <c r="L287" s="11">
        <v>193</v>
      </c>
      <c r="M287" s="11">
        <f>Table1[[#This Row],[Verbruik normaal]]+Table1[[#This Row],[Verbruik laag]]</f>
        <v>368</v>
      </c>
      <c r="N287" s="11">
        <v>0</v>
      </c>
      <c r="O287" s="11">
        <v>0</v>
      </c>
      <c r="P287" s="11">
        <f>Table1[[#This Row],[Teruglevering normaal]]+Table1[[#This Row],[Teruglevering dal]]</f>
        <v>0</v>
      </c>
    </row>
    <row r="288" spans="1:16" x14ac:dyDescent="0.3">
      <c r="A288" s="11">
        <v>620389</v>
      </c>
      <c r="B288" s="11" t="s">
        <v>1316</v>
      </c>
      <c r="C288" s="11" t="s">
        <v>20</v>
      </c>
      <c r="D288" s="11" t="s">
        <v>82</v>
      </c>
      <c r="E288" s="11">
        <v>5</v>
      </c>
      <c r="F288" s="11" t="s">
        <v>111</v>
      </c>
      <c r="G288" s="11" t="s">
        <v>83</v>
      </c>
      <c r="H288" s="11" t="s">
        <v>23</v>
      </c>
      <c r="I288" s="12" t="s">
        <v>1036</v>
      </c>
      <c r="J288" s="11">
        <v>2019</v>
      </c>
      <c r="K288" s="11">
        <v>3858</v>
      </c>
      <c r="L288" s="11">
        <v>4029</v>
      </c>
      <c r="M288" s="11">
        <f>Table1[[#This Row],[Verbruik normaal]]+Table1[[#This Row],[Verbruik laag]]</f>
        <v>7887</v>
      </c>
      <c r="N288" s="11">
        <v>0</v>
      </c>
      <c r="O288" s="11">
        <v>0</v>
      </c>
      <c r="P288" s="11">
        <f>Table1[[#This Row],[Teruglevering normaal]]+Table1[[#This Row],[Teruglevering dal]]</f>
        <v>0</v>
      </c>
    </row>
    <row r="289" spans="1:16" x14ac:dyDescent="0.3">
      <c r="A289" s="11">
        <v>620389</v>
      </c>
      <c r="B289" s="11" t="s">
        <v>1316</v>
      </c>
      <c r="C289" s="11" t="s">
        <v>20</v>
      </c>
      <c r="D289" s="11" t="s">
        <v>82</v>
      </c>
      <c r="E289" s="11">
        <v>53</v>
      </c>
      <c r="F289" s="11" t="s">
        <v>111</v>
      </c>
      <c r="G289" s="11" t="s">
        <v>83</v>
      </c>
      <c r="H289" s="11" t="s">
        <v>39</v>
      </c>
      <c r="I289" s="12" t="s">
        <v>833</v>
      </c>
      <c r="J289" s="11">
        <v>2019</v>
      </c>
      <c r="K289" s="11">
        <v>2597</v>
      </c>
      <c r="L289" s="11">
        <v>2771</v>
      </c>
      <c r="M289" s="11">
        <f>Table1[[#This Row],[Verbruik normaal]]+Table1[[#This Row],[Verbruik laag]]</f>
        <v>5368</v>
      </c>
      <c r="N289" s="11">
        <v>0</v>
      </c>
      <c r="O289" s="11">
        <v>0</v>
      </c>
      <c r="P289" s="11">
        <f>Table1[[#This Row],[Teruglevering normaal]]+Table1[[#This Row],[Teruglevering dal]]</f>
        <v>0</v>
      </c>
    </row>
    <row r="290" spans="1:16" x14ac:dyDescent="0.3">
      <c r="A290" s="11">
        <v>620389</v>
      </c>
      <c r="B290" s="11" t="s">
        <v>1309</v>
      </c>
      <c r="C290" s="11" t="s">
        <v>20</v>
      </c>
      <c r="D290" s="11" t="s">
        <v>82</v>
      </c>
      <c r="E290" s="11">
        <v>111</v>
      </c>
      <c r="F290" s="11" t="s">
        <v>111</v>
      </c>
      <c r="G290" s="11" t="s">
        <v>225</v>
      </c>
      <c r="H290" s="11" t="s">
        <v>23</v>
      </c>
      <c r="I290" s="12" t="s">
        <v>479</v>
      </c>
      <c r="J290" s="11">
        <v>2019</v>
      </c>
      <c r="K290" s="11">
        <v>798</v>
      </c>
      <c r="L290" s="11">
        <v>849</v>
      </c>
      <c r="M290" s="11">
        <f>Table1[[#This Row],[Verbruik normaal]]+Table1[[#This Row],[Verbruik laag]]</f>
        <v>1647</v>
      </c>
      <c r="N290" s="11">
        <v>0</v>
      </c>
      <c r="O290" s="11">
        <v>0</v>
      </c>
      <c r="P290" s="11">
        <f>Table1[[#This Row],[Teruglevering normaal]]+Table1[[#This Row],[Teruglevering dal]]</f>
        <v>0</v>
      </c>
    </row>
    <row r="291" spans="1:16" x14ac:dyDescent="0.3">
      <c r="A291" s="11">
        <v>620389</v>
      </c>
      <c r="B291" s="11" t="s">
        <v>1316</v>
      </c>
      <c r="C291" s="11" t="s">
        <v>20</v>
      </c>
      <c r="D291" s="11" t="s">
        <v>82</v>
      </c>
      <c r="E291" s="11">
        <v>98</v>
      </c>
      <c r="G291" s="11" t="s">
        <v>1147</v>
      </c>
      <c r="H291" s="11" t="s">
        <v>39</v>
      </c>
      <c r="I291" s="12" t="s">
        <v>1148</v>
      </c>
      <c r="J291" s="11">
        <v>2019</v>
      </c>
      <c r="K291" s="11">
        <v>743</v>
      </c>
      <c r="L291" s="11">
        <v>736</v>
      </c>
      <c r="M291" s="11">
        <f>Table1[[#This Row],[Verbruik normaal]]+Table1[[#This Row],[Verbruik laag]]</f>
        <v>1479</v>
      </c>
      <c r="N291" s="11">
        <v>0</v>
      </c>
      <c r="O291" s="11">
        <v>0</v>
      </c>
      <c r="P291" s="11">
        <f>Table1[[#This Row],[Teruglevering normaal]]+Table1[[#This Row],[Teruglevering dal]]</f>
        <v>0</v>
      </c>
    </row>
    <row r="292" spans="1:16" x14ac:dyDescent="0.3">
      <c r="A292" s="11">
        <v>620389</v>
      </c>
      <c r="B292" s="11" t="s">
        <v>1316</v>
      </c>
      <c r="C292" s="11" t="s">
        <v>20</v>
      </c>
      <c r="D292" s="11" t="s">
        <v>82</v>
      </c>
      <c r="E292" s="11">
        <v>129</v>
      </c>
      <c r="F292" s="11" t="s">
        <v>111</v>
      </c>
      <c r="G292" s="11" t="s">
        <v>225</v>
      </c>
      <c r="H292" s="11" t="s">
        <v>23</v>
      </c>
      <c r="I292" s="12" t="s">
        <v>449</v>
      </c>
      <c r="J292" s="11">
        <v>2019</v>
      </c>
      <c r="K292" s="11">
        <v>780</v>
      </c>
      <c r="L292" s="11">
        <v>755</v>
      </c>
      <c r="M292" s="11">
        <f>Table1[[#This Row],[Verbruik normaal]]+Table1[[#This Row],[Verbruik laag]]</f>
        <v>1535</v>
      </c>
      <c r="N292" s="11">
        <v>0</v>
      </c>
      <c r="O292" s="11">
        <v>0</v>
      </c>
      <c r="P292" s="11">
        <f>Table1[[#This Row],[Teruglevering normaal]]+Table1[[#This Row],[Teruglevering dal]]</f>
        <v>0</v>
      </c>
    </row>
    <row r="293" spans="1:16" x14ac:dyDescent="0.3">
      <c r="A293" s="11">
        <v>620389</v>
      </c>
      <c r="B293" s="11" t="s">
        <v>1309</v>
      </c>
      <c r="C293" s="11" t="s">
        <v>20</v>
      </c>
      <c r="D293" s="11" t="s">
        <v>82</v>
      </c>
      <c r="E293" s="11">
        <v>75</v>
      </c>
      <c r="G293" s="11" t="s">
        <v>83</v>
      </c>
      <c r="H293" s="11" t="s">
        <v>39</v>
      </c>
      <c r="I293" s="12" t="s">
        <v>84</v>
      </c>
      <c r="J293" s="11">
        <v>2019</v>
      </c>
      <c r="K293" s="11">
        <v>809</v>
      </c>
      <c r="L293" s="11">
        <v>922</v>
      </c>
      <c r="M293" s="11">
        <f>Table1[[#This Row],[Verbruik normaal]]+Table1[[#This Row],[Verbruik laag]]</f>
        <v>1731</v>
      </c>
      <c r="N293" s="11">
        <v>0</v>
      </c>
      <c r="O293" s="11">
        <v>0</v>
      </c>
      <c r="P293" s="11">
        <f>Table1[[#This Row],[Teruglevering normaal]]+Table1[[#This Row],[Teruglevering dal]]</f>
        <v>0</v>
      </c>
    </row>
    <row r="294" spans="1:16" x14ac:dyDescent="0.3">
      <c r="A294" s="11">
        <v>620389</v>
      </c>
      <c r="B294" s="11" t="s">
        <v>1316</v>
      </c>
      <c r="C294" s="11" t="s">
        <v>20</v>
      </c>
      <c r="D294" s="11" t="s">
        <v>78</v>
      </c>
      <c r="E294" s="11">
        <v>30</v>
      </c>
      <c r="F294" s="11" t="s">
        <v>79</v>
      </c>
      <c r="G294" s="11" t="s">
        <v>80</v>
      </c>
      <c r="H294" s="11" t="s">
        <v>39</v>
      </c>
      <c r="I294" s="12" t="s">
        <v>81</v>
      </c>
      <c r="J294" s="11">
        <v>2019</v>
      </c>
      <c r="K294" s="11">
        <v>1519</v>
      </c>
      <c r="L294" s="11">
        <v>1688</v>
      </c>
      <c r="M294" s="11">
        <f>Table1[[#This Row],[Verbruik normaal]]+Table1[[#This Row],[Verbruik laag]]</f>
        <v>3207</v>
      </c>
      <c r="N294" s="11">
        <v>0</v>
      </c>
      <c r="O294" s="11">
        <v>0</v>
      </c>
      <c r="P294" s="11">
        <f>Table1[[#This Row],[Teruglevering normaal]]+Table1[[#This Row],[Teruglevering dal]]</f>
        <v>0</v>
      </c>
    </row>
    <row r="295" spans="1:16" x14ac:dyDescent="0.3">
      <c r="A295" s="11">
        <v>615988</v>
      </c>
      <c r="B295" s="11" t="s">
        <v>1299</v>
      </c>
      <c r="D295" s="11" t="s">
        <v>580</v>
      </c>
      <c r="E295" s="11">
        <v>50</v>
      </c>
      <c r="G295" s="11" t="s">
        <v>581</v>
      </c>
      <c r="H295" s="11" t="s">
        <v>17</v>
      </c>
      <c r="I295" s="12" t="s">
        <v>582</v>
      </c>
      <c r="J295" s="11">
        <v>2019</v>
      </c>
      <c r="K295" s="11">
        <v>6993</v>
      </c>
      <c r="L295" s="11">
        <v>3479</v>
      </c>
      <c r="M295" s="11">
        <f>Table1[[#This Row],[Verbruik normaal]]+Table1[[#This Row],[Verbruik laag]]</f>
        <v>10472</v>
      </c>
      <c r="N295" s="11">
        <v>0</v>
      </c>
      <c r="O295" s="11">
        <v>0</v>
      </c>
      <c r="P295" s="11">
        <f>Table1[[#This Row],[Teruglevering normaal]]+Table1[[#This Row],[Teruglevering dal]]</f>
        <v>0</v>
      </c>
    </row>
    <row r="296" spans="1:16" x14ac:dyDescent="0.3">
      <c r="A296" s="11">
        <v>615988</v>
      </c>
      <c r="B296" s="11" t="s">
        <v>1317</v>
      </c>
      <c r="D296" s="11" t="s">
        <v>580</v>
      </c>
      <c r="E296" s="11">
        <v>56</v>
      </c>
      <c r="G296" s="11" t="s">
        <v>581</v>
      </c>
      <c r="H296" s="11" t="s">
        <v>17</v>
      </c>
      <c r="I296" s="12" t="s">
        <v>883</v>
      </c>
      <c r="J296" s="11">
        <v>2019</v>
      </c>
      <c r="K296" s="11">
        <v>6045</v>
      </c>
      <c r="L296" s="11">
        <v>3976</v>
      </c>
      <c r="M296" s="11">
        <f>Table1[[#This Row],[Verbruik normaal]]+Table1[[#This Row],[Verbruik laag]]</f>
        <v>10021</v>
      </c>
      <c r="N296" s="11">
        <v>0</v>
      </c>
      <c r="O296" s="11">
        <v>0</v>
      </c>
      <c r="P296" s="11">
        <f>Table1[[#This Row],[Teruglevering normaal]]+Table1[[#This Row],[Teruglevering dal]]</f>
        <v>0</v>
      </c>
    </row>
    <row r="297" spans="1:16" x14ac:dyDescent="0.3">
      <c r="A297" s="11">
        <v>620389</v>
      </c>
      <c r="B297" s="11" t="s">
        <v>1316</v>
      </c>
      <c r="C297" s="11" t="s">
        <v>20</v>
      </c>
      <c r="D297" s="11" t="s">
        <v>494</v>
      </c>
      <c r="E297" s="11">
        <v>6</v>
      </c>
      <c r="F297" s="11" t="s">
        <v>90</v>
      </c>
      <c r="G297" s="11" t="s">
        <v>495</v>
      </c>
      <c r="H297" s="11" t="s">
        <v>39</v>
      </c>
      <c r="I297" s="12" t="s">
        <v>496</v>
      </c>
      <c r="J297" s="11">
        <v>2019</v>
      </c>
      <c r="K297" s="11">
        <v>1473</v>
      </c>
      <c r="L297" s="11">
        <v>1274</v>
      </c>
      <c r="M297" s="11">
        <f>Table1[[#This Row],[Verbruik normaal]]+Table1[[#This Row],[Verbruik laag]]</f>
        <v>2747</v>
      </c>
      <c r="N297" s="11">
        <v>0</v>
      </c>
      <c r="O297" s="11">
        <v>0</v>
      </c>
      <c r="P297" s="11">
        <f>Table1[[#This Row],[Teruglevering normaal]]+Table1[[#This Row],[Teruglevering dal]]</f>
        <v>0</v>
      </c>
    </row>
    <row r="298" spans="1:16" x14ac:dyDescent="0.3">
      <c r="A298" s="11">
        <v>620389</v>
      </c>
      <c r="B298" s="11" t="s">
        <v>1316</v>
      </c>
      <c r="C298" s="11" t="s">
        <v>20</v>
      </c>
      <c r="D298" s="11" t="s">
        <v>541</v>
      </c>
      <c r="E298" s="11">
        <v>1</v>
      </c>
      <c r="G298" s="11" t="s">
        <v>542</v>
      </c>
      <c r="H298" s="11" t="s">
        <v>23</v>
      </c>
      <c r="I298" s="12" t="s">
        <v>543</v>
      </c>
      <c r="J298" s="11">
        <v>2019</v>
      </c>
      <c r="K298" s="11">
        <v>254</v>
      </c>
      <c r="L298" s="11">
        <v>243</v>
      </c>
      <c r="M298" s="11">
        <f>Table1[[#This Row],[Verbruik normaal]]+Table1[[#This Row],[Verbruik laag]]</f>
        <v>497</v>
      </c>
      <c r="N298" s="11">
        <v>0</v>
      </c>
      <c r="O298" s="11">
        <v>0</v>
      </c>
      <c r="P298" s="11">
        <f>Table1[[#This Row],[Teruglevering normaal]]+Table1[[#This Row],[Teruglevering dal]]</f>
        <v>0</v>
      </c>
    </row>
    <row r="299" spans="1:16" x14ac:dyDescent="0.3">
      <c r="A299" s="11">
        <v>620595</v>
      </c>
      <c r="B299" s="11" t="s">
        <v>1313</v>
      </c>
      <c r="C299" s="11" t="s">
        <v>610</v>
      </c>
      <c r="D299" s="11" t="s">
        <v>969</v>
      </c>
      <c r="E299" s="11">
        <v>8</v>
      </c>
      <c r="F299" s="11" t="s">
        <v>970</v>
      </c>
      <c r="G299" s="11" t="s">
        <v>971</v>
      </c>
      <c r="H299" s="11" t="s">
        <v>143</v>
      </c>
      <c r="I299" s="12" t="s">
        <v>972</v>
      </c>
      <c r="J299" s="11">
        <v>2019</v>
      </c>
      <c r="K299" s="11">
        <v>6431</v>
      </c>
      <c r="L299" s="11">
        <v>7849</v>
      </c>
      <c r="M299" s="11">
        <f>Table1[[#This Row],[Verbruik normaal]]+Table1[[#This Row],[Verbruik laag]]</f>
        <v>14280</v>
      </c>
      <c r="N299" s="11">
        <v>0</v>
      </c>
      <c r="O299" s="11">
        <v>0</v>
      </c>
      <c r="P299" s="11">
        <f>Table1[[#This Row],[Teruglevering normaal]]+Table1[[#This Row],[Teruglevering dal]]</f>
        <v>0</v>
      </c>
    </row>
    <row r="300" spans="1:16" x14ac:dyDescent="0.3">
      <c r="A300" s="11">
        <v>620593</v>
      </c>
      <c r="B300" s="11" t="s">
        <v>1306</v>
      </c>
      <c r="C300" s="11" t="s">
        <v>31</v>
      </c>
      <c r="D300" s="11" t="s">
        <v>969</v>
      </c>
      <c r="E300" s="11">
        <v>8</v>
      </c>
      <c r="F300" s="11" t="s">
        <v>1116</v>
      </c>
      <c r="G300" s="11" t="s">
        <v>971</v>
      </c>
      <c r="H300" s="11" t="s">
        <v>43</v>
      </c>
      <c r="I300" s="12" t="s">
        <v>1117</v>
      </c>
      <c r="J300" s="11">
        <v>2019</v>
      </c>
      <c r="K300" s="11">
        <v>583</v>
      </c>
      <c r="L300" s="11">
        <v>693</v>
      </c>
      <c r="M300" s="11">
        <f>Table1[[#This Row],[Verbruik normaal]]+Table1[[#This Row],[Verbruik laag]]</f>
        <v>1276</v>
      </c>
      <c r="N300" s="11">
        <v>0</v>
      </c>
      <c r="O300" s="11">
        <v>0</v>
      </c>
      <c r="P300" s="11">
        <f>Table1[[#This Row],[Teruglevering normaal]]+Table1[[#This Row],[Teruglevering dal]]</f>
        <v>0</v>
      </c>
    </row>
    <row r="301" spans="1:16" x14ac:dyDescent="0.3">
      <c r="A301" s="11">
        <v>620500</v>
      </c>
      <c r="B301" s="11" t="s">
        <v>1304</v>
      </c>
      <c r="D301" s="11" t="s">
        <v>675</v>
      </c>
      <c r="E301" s="11">
        <v>11</v>
      </c>
      <c r="G301" s="11" t="s">
        <v>676</v>
      </c>
      <c r="H301" s="11" t="s">
        <v>39</v>
      </c>
      <c r="I301" s="12" t="s">
        <v>677</v>
      </c>
      <c r="J301" s="11">
        <v>2019</v>
      </c>
      <c r="K301" s="11">
        <v>895</v>
      </c>
      <c r="L301" s="11">
        <v>387</v>
      </c>
      <c r="M301" s="11">
        <f>Table1[[#This Row],[Verbruik normaal]]+Table1[[#This Row],[Verbruik laag]]</f>
        <v>1282</v>
      </c>
      <c r="N301" s="11">
        <v>0</v>
      </c>
      <c r="O301" s="11">
        <v>0</v>
      </c>
      <c r="P301" s="11">
        <f>Table1[[#This Row],[Teruglevering normaal]]+Table1[[#This Row],[Teruglevering dal]]</f>
        <v>0</v>
      </c>
    </row>
    <row r="302" spans="1:16" x14ac:dyDescent="0.3">
      <c r="A302" s="11">
        <v>620593</v>
      </c>
      <c r="B302" s="11" t="s">
        <v>1306</v>
      </c>
      <c r="C302" s="11" t="s">
        <v>31</v>
      </c>
      <c r="D302" s="11" t="s">
        <v>414</v>
      </c>
      <c r="E302" s="11">
        <v>5</v>
      </c>
      <c r="G302" s="11" t="s">
        <v>415</v>
      </c>
      <c r="H302" s="11" t="s">
        <v>315</v>
      </c>
      <c r="I302" s="12" t="s">
        <v>416</v>
      </c>
      <c r="J302" s="11">
        <v>2019</v>
      </c>
      <c r="K302" s="11">
        <v>4892</v>
      </c>
      <c r="L302" s="11">
        <v>4790</v>
      </c>
      <c r="M302" s="11">
        <f>Table1[[#This Row],[Verbruik normaal]]+Table1[[#This Row],[Verbruik laag]]</f>
        <v>9682</v>
      </c>
      <c r="N302" s="11">
        <v>0</v>
      </c>
      <c r="O302" s="11">
        <v>0</v>
      </c>
      <c r="P302" s="11">
        <f>Table1[[#This Row],[Teruglevering normaal]]+Table1[[#This Row],[Teruglevering dal]]</f>
        <v>0</v>
      </c>
    </row>
    <row r="303" spans="1:16" x14ac:dyDescent="0.3">
      <c r="A303" s="11">
        <v>615988</v>
      </c>
      <c r="B303" s="11" t="s">
        <v>1299</v>
      </c>
      <c r="D303" s="11" t="s">
        <v>231</v>
      </c>
      <c r="E303" s="11">
        <v>17</v>
      </c>
      <c r="F303" s="11" t="s">
        <v>539</v>
      </c>
      <c r="G303" s="11" t="s">
        <v>232</v>
      </c>
      <c r="H303" s="11" t="s">
        <v>28</v>
      </c>
      <c r="I303" s="12" t="s">
        <v>540</v>
      </c>
      <c r="J303" s="11">
        <v>2019</v>
      </c>
      <c r="K303" s="11">
        <v>7612</v>
      </c>
      <c r="L303" s="11">
        <v>5982</v>
      </c>
      <c r="M303" s="11">
        <f>Table1[[#This Row],[Verbruik normaal]]+Table1[[#This Row],[Verbruik laag]]</f>
        <v>13594</v>
      </c>
      <c r="N303" s="11">
        <v>157</v>
      </c>
      <c r="O303" s="11">
        <v>71</v>
      </c>
      <c r="P303" s="11">
        <f>Table1[[#This Row],[Teruglevering normaal]]+Table1[[#This Row],[Teruglevering dal]]</f>
        <v>228</v>
      </c>
    </row>
    <row r="304" spans="1:16" x14ac:dyDescent="0.3">
      <c r="A304" s="11">
        <v>615995</v>
      </c>
      <c r="B304" s="11" t="s">
        <v>1319</v>
      </c>
      <c r="C304" s="11" t="s">
        <v>25</v>
      </c>
      <c r="D304" s="11" t="s">
        <v>231</v>
      </c>
      <c r="E304" s="11">
        <v>17</v>
      </c>
      <c r="F304" s="11" t="s">
        <v>135</v>
      </c>
      <c r="G304" s="11" t="s">
        <v>232</v>
      </c>
      <c r="H304" s="11" t="s">
        <v>28</v>
      </c>
      <c r="I304" s="12" t="s">
        <v>1078</v>
      </c>
      <c r="J304" s="11">
        <v>2019</v>
      </c>
      <c r="K304" s="11">
        <v>212</v>
      </c>
      <c r="L304" s="11">
        <v>222</v>
      </c>
      <c r="M304" s="11">
        <f>Table1[[#This Row],[Verbruik normaal]]+Table1[[#This Row],[Verbruik laag]]</f>
        <v>434</v>
      </c>
      <c r="N304" s="11">
        <v>0</v>
      </c>
      <c r="O304" s="11">
        <v>0</v>
      </c>
      <c r="P304" s="11">
        <f>Table1[[#This Row],[Teruglevering normaal]]+Table1[[#This Row],[Teruglevering dal]]</f>
        <v>0</v>
      </c>
    </row>
    <row r="305" spans="1:16" x14ac:dyDescent="0.3">
      <c r="A305" s="11">
        <v>615995</v>
      </c>
      <c r="B305" s="11" t="s">
        <v>1319</v>
      </c>
      <c r="C305" s="11" t="s">
        <v>25</v>
      </c>
      <c r="D305" s="11" t="s">
        <v>231</v>
      </c>
      <c r="E305" s="11">
        <v>15</v>
      </c>
      <c r="G305" s="11" t="s">
        <v>232</v>
      </c>
      <c r="H305" s="11" t="s">
        <v>28</v>
      </c>
      <c r="I305" s="12" t="s">
        <v>233</v>
      </c>
      <c r="J305" s="11">
        <v>2019</v>
      </c>
      <c r="K305" s="11">
        <v>104</v>
      </c>
      <c r="L305" s="11">
        <v>101</v>
      </c>
      <c r="M305" s="11">
        <f>Table1[[#This Row],[Verbruik normaal]]+Table1[[#This Row],[Verbruik laag]]</f>
        <v>205</v>
      </c>
      <c r="N305" s="11">
        <v>0</v>
      </c>
      <c r="O305" s="11">
        <v>0</v>
      </c>
      <c r="P305" s="11">
        <f>Table1[[#This Row],[Teruglevering normaal]]+Table1[[#This Row],[Teruglevering dal]]</f>
        <v>0</v>
      </c>
    </row>
    <row r="306" spans="1:16" x14ac:dyDescent="0.3">
      <c r="A306" s="11">
        <v>615995</v>
      </c>
      <c r="B306" s="11" t="s">
        <v>1311</v>
      </c>
      <c r="C306" s="11" t="s">
        <v>25</v>
      </c>
      <c r="D306" s="11" t="s">
        <v>231</v>
      </c>
      <c r="E306" s="11">
        <v>31</v>
      </c>
      <c r="F306" s="11">
        <v>5816</v>
      </c>
      <c r="G306" s="11" t="s">
        <v>924</v>
      </c>
      <c r="H306" s="11" t="s">
        <v>28</v>
      </c>
      <c r="I306" s="12" t="s">
        <v>925</v>
      </c>
      <c r="J306" s="11">
        <v>2019</v>
      </c>
      <c r="K306" s="11">
        <v>130</v>
      </c>
      <c r="L306" s="11">
        <v>145</v>
      </c>
      <c r="M306" s="11">
        <f>Table1[[#This Row],[Verbruik normaal]]+Table1[[#This Row],[Verbruik laag]]</f>
        <v>275</v>
      </c>
      <c r="N306" s="11">
        <v>0</v>
      </c>
      <c r="O306" s="11">
        <v>0</v>
      </c>
      <c r="P306" s="11">
        <f>Table1[[#This Row],[Teruglevering normaal]]+Table1[[#This Row],[Teruglevering dal]]</f>
        <v>0</v>
      </c>
    </row>
    <row r="307" spans="1:16" x14ac:dyDescent="0.3">
      <c r="A307" s="11">
        <v>615995</v>
      </c>
      <c r="B307" s="11" t="s">
        <v>1311</v>
      </c>
      <c r="C307" s="11" t="s">
        <v>25</v>
      </c>
      <c r="D307" s="11" t="s">
        <v>795</v>
      </c>
      <c r="E307" s="11">
        <v>42</v>
      </c>
      <c r="F307" s="11" t="s">
        <v>111</v>
      </c>
      <c r="G307" s="11" t="s">
        <v>796</v>
      </c>
      <c r="H307" s="11" t="s">
        <v>17</v>
      </c>
      <c r="I307" s="12" t="s">
        <v>797</v>
      </c>
      <c r="J307" s="11">
        <v>2019</v>
      </c>
      <c r="K307" s="11">
        <v>563</v>
      </c>
      <c r="L307" s="11">
        <v>2244</v>
      </c>
      <c r="M307" s="11">
        <f>Table1[[#This Row],[Verbruik normaal]]+Table1[[#This Row],[Verbruik laag]]</f>
        <v>2807</v>
      </c>
      <c r="N307" s="11">
        <v>0</v>
      </c>
      <c r="O307" s="11">
        <v>0</v>
      </c>
      <c r="P307" s="11">
        <f>Table1[[#This Row],[Teruglevering normaal]]+Table1[[#This Row],[Teruglevering dal]]</f>
        <v>0</v>
      </c>
    </row>
    <row r="308" spans="1:16" x14ac:dyDescent="0.3">
      <c r="A308" s="11">
        <v>615995</v>
      </c>
      <c r="B308" s="11" t="s">
        <v>1311</v>
      </c>
      <c r="C308" s="11" t="s">
        <v>25</v>
      </c>
      <c r="D308" s="11" t="s">
        <v>272</v>
      </c>
      <c r="E308" s="11">
        <v>2</v>
      </c>
      <c r="G308" s="11" t="s">
        <v>273</v>
      </c>
      <c r="H308" s="11" t="s">
        <v>17</v>
      </c>
      <c r="I308" s="12" t="s">
        <v>274</v>
      </c>
      <c r="J308" s="11">
        <v>2019</v>
      </c>
      <c r="K308" s="11">
        <v>267</v>
      </c>
      <c r="L308" s="11">
        <v>0</v>
      </c>
      <c r="M308" s="11">
        <f>Table1[[#This Row],[Verbruik normaal]]+Table1[[#This Row],[Verbruik laag]]</f>
        <v>267</v>
      </c>
      <c r="N308" s="11">
        <v>0</v>
      </c>
      <c r="O308" s="11">
        <v>0</v>
      </c>
      <c r="P308" s="11">
        <f>Table1[[#This Row],[Teruglevering normaal]]+Table1[[#This Row],[Teruglevering dal]]</f>
        <v>0</v>
      </c>
    </row>
    <row r="309" spans="1:16" x14ac:dyDescent="0.3">
      <c r="A309" s="11">
        <v>615995</v>
      </c>
      <c r="B309" s="11" t="s">
        <v>1311</v>
      </c>
      <c r="C309" s="11" t="s">
        <v>25</v>
      </c>
      <c r="D309" s="11" t="s">
        <v>404</v>
      </c>
      <c r="E309" s="11">
        <v>5</v>
      </c>
      <c r="F309" s="11" t="s">
        <v>15</v>
      </c>
      <c r="G309" s="11" t="s">
        <v>405</v>
      </c>
      <c r="H309" s="11" t="s">
        <v>17</v>
      </c>
      <c r="I309" s="12" t="s">
        <v>406</v>
      </c>
      <c r="J309" s="11">
        <v>2019</v>
      </c>
      <c r="K309" s="11">
        <v>0</v>
      </c>
      <c r="L309" s="11">
        <v>965</v>
      </c>
      <c r="M309" s="11">
        <f>Table1[[#This Row],[Verbruik normaal]]+Table1[[#This Row],[Verbruik laag]]</f>
        <v>965</v>
      </c>
      <c r="N309" s="11">
        <v>0</v>
      </c>
      <c r="O309" s="11">
        <v>0</v>
      </c>
      <c r="P309" s="11">
        <f>Table1[[#This Row],[Teruglevering normaal]]+Table1[[#This Row],[Teruglevering dal]]</f>
        <v>0</v>
      </c>
    </row>
    <row r="310" spans="1:16" x14ac:dyDescent="0.3">
      <c r="A310" s="11">
        <v>1180708</v>
      </c>
      <c r="B310" s="11" t="s">
        <v>281</v>
      </c>
      <c r="C310" s="11" t="s">
        <v>282</v>
      </c>
      <c r="D310" s="11" t="s">
        <v>597</v>
      </c>
      <c r="E310" s="11">
        <v>51</v>
      </c>
      <c r="G310" s="11" t="s">
        <v>598</v>
      </c>
      <c r="H310" s="11" t="s">
        <v>39</v>
      </c>
      <c r="I310" s="12" t="s">
        <v>599</v>
      </c>
      <c r="J310" s="11">
        <v>2019</v>
      </c>
      <c r="K310" s="11">
        <v>770</v>
      </c>
      <c r="L310" s="11">
        <v>898</v>
      </c>
      <c r="M310" s="11">
        <f>Table1[[#This Row],[Verbruik normaal]]+Table1[[#This Row],[Verbruik laag]]</f>
        <v>1668</v>
      </c>
      <c r="N310" s="11">
        <v>0</v>
      </c>
      <c r="O310" s="11">
        <v>0</v>
      </c>
      <c r="P310" s="11">
        <f>Table1[[#This Row],[Teruglevering normaal]]+Table1[[#This Row],[Teruglevering dal]]</f>
        <v>0</v>
      </c>
    </row>
    <row r="311" spans="1:16" x14ac:dyDescent="0.3">
      <c r="A311" s="11">
        <v>615988</v>
      </c>
      <c r="B311" s="11" t="s">
        <v>1317</v>
      </c>
      <c r="D311" s="11" t="s">
        <v>483</v>
      </c>
      <c r="E311" s="11">
        <v>4</v>
      </c>
      <c r="F311" s="11" t="s">
        <v>111</v>
      </c>
      <c r="G311" s="11" t="s">
        <v>270</v>
      </c>
      <c r="H311" s="11" t="s">
        <v>17</v>
      </c>
      <c r="I311" s="12" t="s">
        <v>484</v>
      </c>
      <c r="J311" s="11">
        <v>2019</v>
      </c>
      <c r="K311" s="11">
        <v>1834</v>
      </c>
      <c r="L311" s="11">
        <v>1993</v>
      </c>
      <c r="M311" s="11">
        <f>Table1[[#This Row],[Verbruik normaal]]+Table1[[#This Row],[Verbruik laag]]</f>
        <v>3827</v>
      </c>
      <c r="N311" s="11">
        <v>0</v>
      </c>
      <c r="O311" s="11">
        <v>0</v>
      </c>
      <c r="P311" s="11">
        <f>Table1[[#This Row],[Teruglevering normaal]]+Table1[[#This Row],[Teruglevering dal]]</f>
        <v>0</v>
      </c>
    </row>
    <row r="312" spans="1:16" x14ac:dyDescent="0.3">
      <c r="A312" s="11">
        <v>615988</v>
      </c>
      <c r="B312" s="11" t="s">
        <v>1299</v>
      </c>
      <c r="D312" s="11" t="s">
        <v>269</v>
      </c>
      <c r="E312" s="11">
        <v>2</v>
      </c>
      <c r="F312" s="11">
        <v>45251</v>
      </c>
      <c r="G312" s="11" t="s">
        <v>270</v>
      </c>
      <c r="H312" s="11" t="s">
        <v>28</v>
      </c>
      <c r="I312" s="12" t="s">
        <v>271</v>
      </c>
      <c r="J312" s="11">
        <v>2019</v>
      </c>
      <c r="K312" s="11">
        <v>21656</v>
      </c>
      <c r="L312" s="11">
        <v>11279</v>
      </c>
      <c r="M312" s="11">
        <f>Table1[[#This Row],[Verbruik normaal]]+Table1[[#This Row],[Verbruik laag]]</f>
        <v>32935</v>
      </c>
      <c r="N312" s="11">
        <v>0</v>
      </c>
      <c r="O312" s="11">
        <v>0</v>
      </c>
      <c r="P312" s="11">
        <f>Table1[[#This Row],[Teruglevering normaal]]+Table1[[#This Row],[Teruglevering dal]]</f>
        <v>0</v>
      </c>
    </row>
    <row r="313" spans="1:16" x14ac:dyDescent="0.3">
      <c r="A313" s="11">
        <v>1179820</v>
      </c>
      <c r="B313" s="11" t="s">
        <v>239</v>
      </c>
      <c r="C313" s="11" t="s">
        <v>240</v>
      </c>
      <c r="D313" s="11" t="s">
        <v>408</v>
      </c>
      <c r="E313" s="11">
        <v>23</v>
      </c>
      <c r="F313" s="11" t="s">
        <v>111</v>
      </c>
      <c r="G313" s="11" t="s">
        <v>409</v>
      </c>
      <c r="H313" s="11" t="s">
        <v>39</v>
      </c>
      <c r="I313" s="12" t="s">
        <v>410</v>
      </c>
      <c r="J313" s="11">
        <v>2019</v>
      </c>
      <c r="K313" s="11">
        <v>521</v>
      </c>
      <c r="L313" s="11">
        <v>237</v>
      </c>
      <c r="M313" s="11">
        <f>Table1[[#This Row],[Verbruik normaal]]+Table1[[#This Row],[Verbruik laag]]</f>
        <v>758</v>
      </c>
      <c r="N313" s="11">
        <v>0</v>
      </c>
      <c r="O313" s="11">
        <v>0</v>
      </c>
      <c r="P313" s="11">
        <f>Table1[[#This Row],[Teruglevering normaal]]+Table1[[#This Row],[Teruglevering dal]]</f>
        <v>0</v>
      </c>
    </row>
    <row r="314" spans="1:16" x14ac:dyDescent="0.3">
      <c r="A314" s="11">
        <v>620593</v>
      </c>
      <c r="B314" s="11" t="s">
        <v>1315</v>
      </c>
      <c r="C314" s="11" t="s">
        <v>31</v>
      </c>
      <c r="D314" s="11" t="s">
        <v>899</v>
      </c>
      <c r="E314" s="11">
        <v>96</v>
      </c>
      <c r="F314" s="11" t="s">
        <v>353</v>
      </c>
      <c r="G314" s="11" t="s">
        <v>900</v>
      </c>
      <c r="H314" s="11" t="s">
        <v>43</v>
      </c>
      <c r="I314" s="12" t="s">
        <v>901</v>
      </c>
      <c r="J314" s="11">
        <v>2019</v>
      </c>
      <c r="K314" s="11">
        <v>2527</v>
      </c>
      <c r="L314" s="11">
        <v>2175</v>
      </c>
      <c r="M314" s="11">
        <f>Table1[[#This Row],[Verbruik normaal]]+Table1[[#This Row],[Verbruik laag]]</f>
        <v>4702</v>
      </c>
      <c r="N314" s="11">
        <v>0</v>
      </c>
      <c r="O314" s="11">
        <v>0</v>
      </c>
      <c r="P314" s="11">
        <f>Table1[[#This Row],[Teruglevering normaal]]+Table1[[#This Row],[Teruglevering dal]]</f>
        <v>0</v>
      </c>
    </row>
    <row r="315" spans="1:16" x14ac:dyDescent="0.3">
      <c r="A315" s="11">
        <v>1238878</v>
      </c>
      <c r="B315" s="11" t="s">
        <v>99</v>
      </c>
      <c r="D315" s="11" t="s">
        <v>1150</v>
      </c>
      <c r="E315" s="11">
        <v>0</v>
      </c>
      <c r="F315" s="11" t="s">
        <v>1151</v>
      </c>
      <c r="G315" s="11" t="s">
        <v>1152</v>
      </c>
      <c r="H315" s="11" t="s">
        <v>17</v>
      </c>
      <c r="I315" s="12" t="s">
        <v>1153</v>
      </c>
      <c r="J315" s="11">
        <v>2019</v>
      </c>
      <c r="K315" s="11">
        <v>15267</v>
      </c>
      <c r="L315" s="11">
        <v>1205</v>
      </c>
      <c r="M315" s="11">
        <f>Table1[[#This Row],[Verbruik normaal]]+Table1[[#This Row],[Verbruik laag]]</f>
        <v>16472</v>
      </c>
      <c r="N315" s="11">
        <v>0</v>
      </c>
      <c r="O315" s="11">
        <v>0</v>
      </c>
      <c r="P315" s="11">
        <f>Table1[[#This Row],[Teruglevering normaal]]+Table1[[#This Row],[Teruglevering dal]]</f>
        <v>0</v>
      </c>
    </row>
    <row r="316" spans="1:16" x14ac:dyDescent="0.3">
      <c r="A316" s="11">
        <v>620593</v>
      </c>
      <c r="B316" s="11" t="s">
        <v>1306</v>
      </c>
      <c r="C316" s="11" t="s">
        <v>31</v>
      </c>
      <c r="D316" s="11" t="s">
        <v>1068</v>
      </c>
      <c r="E316" s="11">
        <v>10</v>
      </c>
      <c r="F316" s="11" t="s">
        <v>228</v>
      </c>
      <c r="G316" s="11" t="s">
        <v>1069</v>
      </c>
      <c r="H316" s="11" t="s">
        <v>34</v>
      </c>
      <c r="I316" s="12" t="s">
        <v>1070</v>
      </c>
      <c r="J316" s="11">
        <v>2019</v>
      </c>
      <c r="K316" s="11">
        <v>321</v>
      </c>
      <c r="L316" s="11">
        <v>294</v>
      </c>
      <c r="M316" s="11">
        <f>Table1[[#This Row],[Verbruik normaal]]+Table1[[#This Row],[Verbruik laag]]</f>
        <v>615</v>
      </c>
      <c r="N316" s="11">
        <v>0</v>
      </c>
      <c r="O316" s="11">
        <v>0</v>
      </c>
      <c r="P316" s="11">
        <f>Table1[[#This Row],[Teruglevering normaal]]+Table1[[#This Row],[Teruglevering dal]]</f>
        <v>0</v>
      </c>
    </row>
    <row r="317" spans="1:16" x14ac:dyDescent="0.3">
      <c r="A317" s="11">
        <v>615988</v>
      </c>
      <c r="B317" s="11" t="s">
        <v>1299</v>
      </c>
      <c r="D317" s="11" t="s">
        <v>926</v>
      </c>
      <c r="E317" s="11">
        <v>6</v>
      </c>
      <c r="G317" s="11" t="s">
        <v>927</v>
      </c>
      <c r="H317" s="11" t="s">
        <v>17</v>
      </c>
      <c r="I317" s="12" t="s">
        <v>928</v>
      </c>
      <c r="J317" s="11">
        <v>2019</v>
      </c>
      <c r="K317" s="11">
        <v>13351</v>
      </c>
      <c r="L317" s="11">
        <v>3112</v>
      </c>
      <c r="M317" s="11">
        <f>Table1[[#This Row],[Verbruik normaal]]+Table1[[#This Row],[Verbruik laag]]</f>
        <v>16463</v>
      </c>
      <c r="N317" s="11">
        <v>0</v>
      </c>
      <c r="O317" s="11">
        <v>0</v>
      </c>
      <c r="P317" s="11">
        <f>Table1[[#This Row],[Teruglevering normaal]]+Table1[[#This Row],[Teruglevering dal]]</f>
        <v>0</v>
      </c>
    </row>
    <row r="318" spans="1:16" x14ac:dyDescent="0.3">
      <c r="A318" s="11">
        <v>620500</v>
      </c>
      <c r="B318" s="11" t="s">
        <v>1298</v>
      </c>
      <c r="D318" s="11" t="s">
        <v>1075</v>
      </c>
      <c r="E318" s="11">
        <v>3</v>
      </c>
      <c r="G318" s="11" t="s">
        <v>1076</v>
      </c>
      <c r="H318" s="11" t="s">
        <v>39</v>
      </c>
      <c r="I318" s="12" t="s">
        <v>1077</v>
      </c>
      <c r="J318" s="11">
        <v>2019</v>
      </c>
      <c r="K318" s="11">
        <v>109146</v>
      </c>
      <c r="L318" s="11">
        <v>52777</v>
      </c>
      <c r="M318" s="11">
        <f>Table1[[#This Row],[Verbruik normaal]]+Table1[[#This Row],[Verbruik laag]]</f>
        <v>161923</v>
      </c>
      <c r="N318" s="11">
        <v>0</v>
      </c>
      <c r="O318" s="11">
        <v>0</v>
      </c>
      <c r="P318" s="11">
        <f>Table1[[#This Row],[Teruglevering normaal]]+Table1[[#This Row],[Teruglevering dal]]</f>
        <v>0</v>
      </c>
    </row>
    <row r="319" spans="1:16" x14ac:dyDescent="0.3">
      <c r="A319" s="11">
        <v>620593</v>
      </c>
      <c r="B319" s="11" t="s">
        <v>1315</v>
      </c>
      <c r="C319" s="11" t="s">
        <v>31</v>
      </c>
      <c r="D319" s="11" t="s">
        <v>891</v>
      </c>
      <c r="E319" s="11">
        <v>1</v>
      </c>
      <c r="F319" s="11" t="s">
        <v>710</v>
      </c>
      <c r="G319" s="11" t="s">
        <v>892</v>
      </c>
      <c r="H319" s="11" t="s">
        <v>43</v>
      </c>
      <c r="I319" s="12" t="s">
        <v>893</v>
      </c>
      <c r="J319" s="11">
        <v>2019</v>
      </c>
      <c r="K319" s="11">
        <v>285</v>
      </c>
      <c r="L319" s="11">
        <v>268</v>
      </c>
      <c r="M319" s="11">
        <f>Table1[[#This Row],[Verbruik normaal]]+Table1[[#This Row],[Verbruik laag]]</f>
        <v>553</v>
      </c>
      <c r="N319" s="11">
        <v>0</v>
      </c>
      <c r="O319" s="11">
        <v>0</v>
      </c>
      <c r="P319" s="11">
        <f>Table1[[#This Row],[Teruglevering normaal]]+Table1[[#This Row],[Teruglevering dal]]</f>
        <v>0</v>
      </c>
    </row>
    <row r="320" spans="1:16" x14ac:dyDescent="0.3">
      <c r="A320" s="11">
        <v>615995</v>
      </c>
      <c r="B320" s="11" t="s">
        <v>1319</v>
      </c>
      <c r="C320" s="11" t="s">
        <v>25</v>
      </c>
      <c r="D320" s="11" t="s">
        <v>934</v>
      </c>
      <c r="E320" s="11">
        <v>1</v>
      </c>
      <c r="G320" s="11" t="s">
        <v>935</v>
      </c>
      <c r="H320" s="11" t="s">
        <v>17</v>
      </c>
      <c r="I320" s="12" t="s">
        <v>936</v>
      </c>
      <c r="J320" s="11">
        <v>2019</v>
      </c>
      <c r="K320" s="11">
        <v>82219</v>
      </c>
      <c r="L320" s="11">
        <v>83587</v>
      </c>
      <c r="M320" s="11">
        <f>Table1[[#This Row],[Verbruik normaal]]+Table1[[#This Row],[Verbruik laag]]</f>
        <v>165806</v>
      </c>
      <c r="N320" s="11">
        <v>0</v>
      </c>
      <c r="O320" s="11">
        <v>0</v>
      </c>
      <c r="P320" s="11">
        <f>Table1[[#This Row],[Teruglevering normaal]]+Table1[[#This Row],[Teruglevering dal]]</f>
        <v>0</v>
      </c>
    </row>
    <row r="321" spans="1:16" x14ac:dyDescent="0.3">
      <c r="A321" s="11">
        <v>615995</v>
      </c>
      <c r="B321" s="11" t="s">
        <v>1311</v>
      </c>
      <c r="C321" s="11" t="s">
        <v>25</v>
      </c>
      <c r="D321" s="11" t="s">
        <v>1071</v>
      </c>
      <c r="E321" s="11">
        <v>1</v>
      </c>
      <c r="F321" s="11" t="s">
        <v>58</v>
      </c>
      <c r="G321" s="11" t="s">
        <v>1072</v>
      </c>
      <c r="H321" s="11" t="s">
        <v>28</v>
      </c>
      <c r="I321" s="12" t="s">
        <v>1073</v>
      </c>
      <c r="J321" s="11">
        <v>2019</v>
      </c>
      <c r="K321" s="11">
        <v>6029</v>
      </c>
      <c r="L321" s="11">
        <v>5286</v>
      </c>
      <c r="M321" s="11">
        <f>Table1[[#This Row],[Verbruik normaal]]+Table1[[#This Row],[Verbruik laag]]</f>
        <v>11315</v>
      </c>
      <c r="N321" s="11">
        <v>0</v>
      </c>
      <c r="O321" s="11">
        <v>0</v>
      </c>
      <c r="P321" s="11">
        <f>Table1[[#This Row],[Teruglevering normaal]]+Table1[[#This Row],[Teruglevering dal]]</f>
        <v>0</v>
      </c>
    </row>
    <row r="322" spans="1:16" x14ac:dyDescent="0.3">
      <c r="A322" s="11">
        <v>620593</v>
      </c>
      <c r="B322" s="11" t="s">
        <v>1306</v>
      </c>
      <c r="C322" s="11" t="s">
        <v>31</v>
      </c>
      <c r="D322" s="11" t="s">
        <v>1042</v>
      </c>
      <c r="E322" s="11">
        <v>101</v>
      </c>
      <c r="F322" s="11" t="s">
        <v>104</v>
      </c>
      <c r="G322" s="11" t="s">
        <v>1043</v>
      </c>
      <c r="H322" s="11" t="s">
        <v>34</v>
      </c>
      <c r="I322" s="12" t="s">
        <v>1044</v>
      </c>
      <c r="J322" s="11">
        <v>2019</v>
      </c>
      <c r="K322" s="11">
        <v>512</v>
      </c>
      <c r="L322" s="11">
        <v>531</v>
      </c>
      <c r="M322" s="11">
        <f>Table1[[#This Row],[Verbruik normaal]]+Table1[[#This Row],[Verbruik laag]]</f>
        <v>1043</v>
      </c>
      <c r="N322" s="11">
        <v>0</v>
      </c>
      <c r="O322" s="11">
        <v>0</v>
      </c>
      <c r="P322" s="11">
        <f>Table1[[#This Row],[Teruglevering normaal]]+Table1[[#This Row],[Teruglevering dal]]</f>
        <v>0</v>
      </c>
    </row>
    <row r="323" spans="1:16" x14ac:dyDescent="0.3">
      <c r="A323" s="11">
        <v>615995</v>
      </c>
      <c r="B323" s="11" t="s">
        <v>1319</v>
      </c>
      <c r="C323" s="11" t="s">
        <v>25</v>
      </c>
      <c r="D323" s="11" t="s">
        <v>257</v>
      </c>
      <c r="E323" s="11">
        <v>0</v>
      </c>
      <c r="F323" s="11" t="s">
        <v>111</v>
      </c>
      <c r="G323" s="11" t="s">
        <v>258</v>
      </c>
      <c r="H323" s="11" t="s">
        <v>28</v>
      </c>
      <c r="I323" s="12" t="s">
        <v>259</v>
      </c>
      <c r="J323" s="11">
        <v>2019</v>
      </c>
      <c r="K323" s="11">
        <v>44264</v>
      </c>
      <c r="L323" s="11">
        <v>46014</v>
      </c>
      <c r="M323" s="11">
        <f>Table1[[#This Row],[Verbruik normaal]]+Table1[[#This Row],[Verbruik laag]]</f>
        <v>90278</v>
      </c>
      <c r="N323" s="11">
        <v>0</v>
      </c>
      <c r="O323" s="11">
        <v>0</v>
      </c>
      <c r="P323" s="11">
        <f>Table1[[#This Row],[Teruglevering normaal]]+Table1[[#This Row],[Teruglevering dal]]</f>
        <v>0</v>
      </c>
    </row>
    <row r="324" spans="1:16" x14ac:dyDescent="0.3">
      <c r="A324" s="11">
        <v>615995</v>
      </c>
      <c r="B324" s="11" t="s">
        <v>1311</v>
      </c>
      <c r="C324" s="11" t="s">
        <v>25</v>
      </c>
      <c r="D324" s="11" t="s">
        <v>257</v>
      </c>
      <c r="E324" s="11">
        <v>105</v>
      </c>
      <c r="G324" s="11" t="s">
        <v>948</v>
      </c>
      <c r="H324" s="11" t="s">
        <v>28</v>
      </c>
      <c r="I324" s="12" t="s">
        <v>949</v>
      </c>
      <c r="J324" s="11">
        <v>2019</v>
      </c>
      <c r="K324" s="11">
        <v>696</v>
      </c>
      <c r="L324" s="11">
        <v>801</v>
      </c>
      <c r="M324" s="11">
        <f>Table1[[#This Row],[Verbruik normaal]]+Table1[[#This Row],[Verbruik laag]]</f>
        <v>1497</v>
      </c>
      <c r="N324" s="11">
        <v>0</v>
      </c>
      <c r="O324" s="11">
        <v>0</v>
      </c>
      <c r="P324" s="11">
        <f>Table1[[#This Row],[Teruglevering normaal]]+Table1[[#This Row],[Teruglevering dal]]</f>
        <v>0</v>
      </c>
    </row>
    <row r="325" spans="1:16" x14ac:dyDescent="0.3">
      <c r="A325" s="11">
        <v>615995</v>
      </c>
      <c r="B325" s="11" t="s">
        <v>1319</v>
      </c>
      <c r="C325" s="11" t="s">
        <v>25</v>
      </c>
      <c r="D325" s="11" t="s">
        <v>257</v>
      </c>
      <c r="E325" s="11">
        <v>163</v>
      </c>
      <c r="F325" s="11">
        <v>5817</v>
      </c>
      <c r="G325" s="11" t="s">
        <v>1079</v>
      </c>
      <c r="H325" s="11" t="s">
        <v>28</v>
      </c>
      <c r="I325" s="12" t="s">
        <v>1080</v>
      </c>
      <c r="J325" s="11">
        <v>2019</v>
      </c>
      <c r="K325" s="11">
        <v>17694</v>
      </c>
      <c r="L325" s="11">
        <v>18671</v>
      </c>
      <c r="M325" s="11">
        <f>Table1[[#This Row],[Verbruik normaal]]+Table1[[#This Row],[Verbruik laag]]</f>
        <v>36365</v>
      </c>
      <c r="N325" s="11">
        <v>0</v>
      </c>
      <c r="O325" s="11">
        <v>0</v>
      </c>
      <c r="P325" s="11">
        <f>Table1[[#This Row],[Teruglevering normaal]]+Table1[[#This Row],[Teruglevering dal]]</f>
        <v>0</v>
      </c>
    </row>
    <row r="326" spans="1:16" x14ac:dyDescent="0.3">
      <c r="A326" s="11">
        <v>615995</v>
      </c>
      <c r="B326" s="11" t="s">
        <v>1319</v>
      </c>
      <c r="C326" s="11" t="s">
        <v>25</v>
      </c>
      <c r="D326" s="11" t="s">
        <v>96</v>
      </c>
      <c r="E326" s="11">
        <v>73</v>
      </c>
      <c r="F326" s="11" t="s">
        <v>135</v>
      </c>
      <c r="G326" s="11" t="s">
        <v>555</v>
      </c>
      <c r="H326" s="11" t="s">
        <v>28</v>
      </c>
      <c r="I326" s="12" t="s">
        <v>556</v>
      </c>
      <c r="J326" s="11">
        <v>2019</v>
      </c>
      <c r="K326" s="11">
        <v>613</v>
      </c>
      <c r="L326" s="11">
        <v>613</v>
      </c>
      <c r="M326" s="11">
        <f>Table1[[#This Row],[Verbruik normaal]]+Table1[[#This Row],[Verbruik laag]]</f>
        <v>1226</v>
      </c>
      <c r="N326" s="11">
        <v>0</v>
      </c>
      <c r="O326" s="11">
        <v>0</v>
      </c>
      <c r="P326" s="11">
        <f>Table1[[#This Row],[Teruglevering normaal]]+Table1[[#This Row],[Teruglevering dal]]</f>
        <v>0</v>
      </c>
    </row>
    <row r="327" spans="1:16" x14ac:dyDescent="0.3">
      <c r="A327" s="11">
        <v>615995</v>
      </c>
      <c r="B327" s="11" t="s">
        <v>1311</v>
      </c>
      <c r="C327" s="11" t="s">
        <v>25</v>
      </c>
      <c r="D327" s="11" t="s">
        <v>96</v>
      </c>
      <c r="E327" s="11">
        <v>12</v>
      </c>
      <c r="F327" s="11" t="s">
        <v>58</v>
      </c>
      <c r="G327" s="11" t="s">
        <v>97</v>
      </c>
      <c r="H327" s="11" t="s">
        <v>28</v>
      </c>
      <c r="I327" s="12" t="s">
        <v>98</v>
      </c>
      <c r="J327" s="11">
        <v>2019</v>
      </c>
      <c r="K327" s="11">
        <v>408</v>
      </c>
      <c r="L327" s="11">
        <v>442</v>
      </c>
      <c r="M327" s="11">
        <f>Table1[[#This Row],[Verbruik normaal]]+Table1[[#This Row],[Verbruik laag]]</f>
        <v>850</v>
      </c>
      <c r="N327" s="11">
        <v>0</v>
      </c>
      <c r="O327" s="11">
        <v>0</v>
      </c>
      <c r="P327" s="11">
        <f>Table1[[#This Row],[Teruglevering normaal]]+Table1[[#This Row],[Teruglevering dal]]</f>
        <v>0</v>
      </c>
    </row>
    <row r="328" spans="1:16" x14ac:dyDescent="0.3">
      <c r="A328" s="11">
        <v>615995</v>
      </c>
      <c r="B328" s="11" t="s">
        <v>1311</v>
      </c>
      <c r="C328" s="11" t="s">
        <v>25</v>
      </c>
      <c r="D328" s="11" t="s">
        <v>96</v>
      </c>
      <c r="E328" s="11">
        <v>50</v>
      </c>
      <c r="F328" s="11" t="s">
        <v>58</v>
      </c>
      <c r="G328" s="11" t="s">
        <v>492</v>
      </c>
      <c r="H328" s="11" t="s">
        <v>28</v>
      </c>
      <c r="I328" s="12" t="s">
        <v>493</v>
      </c>
      <c r="J328" s="11">
        <v>2019</v>
      </c>
      <c r="K328" s="11">
        <v>547</v>
      </c>
      <c r="L328" s="11">
        <v>553</v>
      </c>
      <c r="M328" s="11">
        <f>Table1[[#This Row],[Verbruik normaal]]+Table1[[#This Row],[Verbruik laag]]</f>
        <v>1100</v>
      </c>
      <c r="N328" s="11">
        <v>0</v>
      </c>
      <c r="O328" s="11">
        <v>0</v>
      </c>
      <c r="P328" s="11">
        <f>Table1[[#This Row],[Teruglevering normaal]]+Table1[[#This Row],[Teruglevering dal]]</f>
        <v>0</v>
      </c>
    </row>
    <row r="329" spans="1:16" x14ac:dyDescent="0.3">
      <c r="A329" s="11">
        <v>615995</v>
      </c>
      <c r="B329" s="11" t="s">
        <v>1319</v>
      </c>
      <c r="C329" s="11" t="s">
        <v>25</v>
      </c>
      <c r="D329" s="11" t="s">
        <v>96</v>
      </c>
      <c r="E329" s="11">
        <v>238</v>
      </c>
      <c r="F329" s="11" t="s">
        <v>58</v>
      </c>
      <c r="G329" s="11" t="s">
        <v>544</v>
      </c>
      <c r="H329" s="11" t="s">
        <v>28</v>
      </c>
      <c r="I329" s="12" t="s">
        <v>545</v>
      </c>
      <c r="J329" s="11">
        <v>2019</v>
      </c>
      <c r="K329" s="11">
        <v>597</v>
      </c>
      <c r="L329" s="11">
        <v>646</v>
      </c>
      <c r="M329" s="11">
        <f>Table1[[#This Row],[Verbruik normaal]]+Table1[[#This Row],[Verbruik laag]]</f>
        <v>1243</v>
      </c>
      <c r="N329" s="11">
        <v>0</v>
      </c>
      <c r="O329" s="11">
        <v>0</v>
      </c>
      <c r="P329" s="11">
        <f>Table1[[#This Row],[Teruglevering normaal]]+Table1[[#This Row],[Teruglevering dal]]</f>
        <v>0</v>
      </c>
    </row>
    <row r="330" spans="1:16" x14ac:dyDescent="0.3">
      <c r="A330" s="11">
        <v>615995</v>
      </c>
      <c r="B330" s="11" t="s">
        <v>1311</v>
      </c>
      <c r="C330" s="11" t="s">
        <v>25</v>
      </c>
      <c r="D330" s="11" t="s">
        <v>96</v>
      </c>
      <c r="E330" s="11">
        <v>302</v>
      </c>
      <c r="F330" s="11" t="s">
        <v>58</v>
      </c>
      <c r="G330" s="11" t="s">
        <v>878</v>
      </c>
      <c r="H330" s="11" t="s">
        <v>28</v>
      </c>
      <c r="I330" s="12" t="s">
        <v>879</v>
      </c>
      <c r="J330" s="11">
        <v>2019</v>
      </c>
      <c r="K330" s="11">
        <v>2278</v>
      </c>
      <c r="L330" s="11">
        <v>2253</v>
      </c>
      <c r="M330" s="11">
        <f>Table1[[#This Row],[Verbruik normaal]]+Table1[[#This Row],[Verbruik laag]]</f>
        <v>4531</v>
      </c>
      <c r="N330" s="11">
        <v>0</v>
      </c>
      <c r="O330" s="11">
        <v>0</v>
      </c>
      <c r="P330" s="11">
        <f>Table1[[#This Row],[Teruglevering normaal]]+Table1[[#This Row],[Teruglevering dal]]</f>
        <v>0</v>
      </c>
    </row>
    <row r="331" spans="1:16" x14ac:dyDescent="0.3">
      <c r="A331" s="11">
        <v>615995</v>
      </c>
      <c r="B331" s="11" t="s">
        <v>1319</v>
      </c>
      <c r="C331" s="11" t="s">
        <v>25</v>
      </c>
      <c r="D331" s="11" t="s">
        <v>96</v>
      </c>
      <c r="E331" s="11">
        <v>137</v>
      </c>
      <c r="F331" s="11" t="s">
        <v>114</v>
      </c>
      <c r="G331" s="11" t="s">
        <v>115</v>
      </c>
      <c r="H331" s="11" t="s">
        <v>28</v>
      </c>
      <c r="I331" s="12" t="s">
        <v>116</v>
      </c>
      <c r="J331" s="11">
        <v>2019</v>
      </c>
      <c r="K331" s="11">
        <v>256</v>
      </c>
      <c r="L331" s="11">
        <v>284</v>
      </c>
      <c r="M331" s="11">
        <f>Table1[[#This Row],[Verbruik normaal]]+Table1[[#This Row],[Verbruik laag]]</f>
        <v>540</v>
      </c>
      <c r="N331" s="11">
        <v>0</v>
      </c>
      <c r="O331" s="11">
        <v>0</v>
      </c>
      <c r="P331" s="11">
        <f>Table1[[#This Row],[Teruglevering normaal]]+Table1[[#This Row],[Teruglevering dal]]</f>
        <v>0</v>
      </c>
    </row>
    <row r="332" spans="1:16" x14ac:dyDescent="0.3">
      <c r="A332" s="11">
        <v>615995</v>
      </c>
      <c r="B332" s="11" t="s">
        <v>1311</v>
      </c>
      <c r="C332" s="11" t="s">
        <v>25</v>
      </c>
      <c r="D332" s="11" t="s">
        <v>96</v>
      </c>
      <c r="E332" s="11">
        <v>89</v>
      </c>
      <c r="F332" s="11" t="s">
        <v>862</v>
      </c>
      <c r="G332" s="11" t="s">
        <v>863</v>
      </c>
      <c r="H332" s="11" t="s">
        <v>28</v>
      </c>
      <c r="I332" s="12" t="s">
        <v>864</v>
      </c>
      <c r="J332" s="11">
        <v>2019</v>
      </c>
      <c r="K332" s="11">
        <v>534</v>
      </c>
      <c r="L332" s="11">
        <v>535</v>
      </c>
      <c r="M332" s="11">
        <f>Table1[[#This Row],[Verbruik normaal]]+Table1[[#This Row],[Verbruik laag]]</f>
        <v>1069</v>
      </c>
      <c r="N332" s="11">
        <v>0</v>
      </c>
      <c r="O332" s="11">
        <v>0</v>
      </c>
      <c r="P332" s="11">
        <f>Table1[[#This Row],[Teruglevering normaal]]+Table1[[#This Row],[Teruglevering dal]]</f>
        <v>0</v>
      </c>
    </row>
    <row r="333" spans="1:16" x14ac:dyDescent="0.3">
      <c r="A333" s="11">
        <v>615995</v>
      </c>
      <c r="B333" s="11" t="s">
        <v>1311</v>
      </c>
      <c r="C333" s="11" t="s">
        <v>25</v>
      </c>
      <c r="D333" s="11" t="s">
        <v>657</v>
      </c>
      <c r="E333" s="11">
        <v>0</v>
      </c>
      <c r="F333" s="11">
        <v>5819</v>
      </c>
      <c r="G333" s="11" t="s">
        <v>658</v>
      </c>
      <c r="H333" s="11" t="s">
        <v>28</v>
      </c>
      <c r="I333" s="12" t="s">
        <v>659</v>
      </c>
      <c r="J333" s="11">
        <v>2019</v>
      </c>
      <c r="K333" s="11">
        <v>353</v>
      </c>
      <c r="L333" s="11">
        <v>430</v>
      </c>
      <c r="M333" s="11">
        <f>Table1[[#This Row],[Verbruik normaal]]+Table1[[#This Row],[Verbruik laag]]</f>
        <v>783</v>
      </c>
      <c r="N333" s="11">
        <v>0</v>
      </c>
      <c r="O333" s="11">
        <v>0</v>
      </c>
      <c r="P333" s="11">
        <f>Table1[[#This Row],[Teruglevering normaal]]+Table1[[#This Row],[Teruglevering dal]]</f>
        <v>0</v>
      </c>
    </row>
    <row r="334" spans="1:16" x14ac:dyDescent="0.3">
      <c r="A334" s="11">
        <v>615996</v>
      </c>
      <c r="B334" s="11" t="s">
        <v>1314</v>
      </c>
      <c r="D334" s="11" t="s">
        <v>301</v>
      </c>
      <c r="E334" s="11">
        <v>0</v>
      </c>
      <c r="G334" s="11" t="s">
        <v>302</v>
      </c>
      <c r="H334" s="11" t="s">
        <v>17</v>
      </c>
      <c r="I334" s="12" t="s">
        <v>303</v>
      </c>
      <c r="J334" s="11">
        <v>2019</v>
      </c>
      <c r="K334" s="11">
        <v>322795</v>
      </c>
      <c r="L334" s="11">
        <v>1026497</v>
      </c>
      <c r="M334" s="11">
        <f>Table1[[#This Row],[Verbruik normaal]]+Table1[[#This Row],[Verbruik laag]]</f>
        <v>1349292</v>
      </c>
      <c r="N334" s="11">
        <v>0</v>
      </c>
      <c r="O334" s="11">
        <v>0</v>
      </c>
      <c r="P334" s="11">
        <f>Table1[[#This Row],[Teruglevering normaal]]+Table1[[#This Row],[Teruglevering dal]]</f>
        <v>0</v>
      </c>
    </row>
    <row r="335" spans="1:16" x14ac:dyDescent="0.3">
      <c r="A335" s="11">
        <v>1179820</v>
      </c>
      <c r="B335" s="11" t="s">
        <v>239</v>
      </c>
      <c r="C335" s="11" t="s">
        <v>240</v>
      </c>
      <c r="D335" s="11" t="s">
        <v>875</v>
      </c>
      <c r="E335" s="11">
        <v>1</v>
      </c>
      <c r="F335" s="11" t="s">
        <v>79</v>
      </c>
      <c r="G335" s="11" t="s">
        <v>876</v>
      </c>
      <c r="H335" s="11" t="s">
        <v>39</v>
      </c>
      <c r="I335" s="12" t="s">
        <v>877</v>
      </c>
      <c r="J335" s="11">
        <v>2019</v>
      </c>
      <c r="K335" s="11">
        <v>545</v>
      </c>
      <c r="L335" s="11">
        <v>273</v>
      </c>
      <c r="M335" s="11">
        <f>Table1[[#This Row],[Verbruik normaal]]+Table1[[#This Row],[Verbruik laag]]</f>
        <v>818</v>
      </c>
      <c r="N335" s="11">
        <v>0</v>
      </c>
      <c r="O335" s="11">
        <v>0</v>
      </c>
      <c r="P335" s="11">
        <f>Table1[[#This Row],[Teruglevering normaal]]+Table1[[#This Row],[Teruglevering dal]]</f>
        <v>0</v>
      </c>
    </row>
    <row r="336" spans="1:16" x14ac:dyDescent="0.3">
      <c r="A336" s="11">
        <v>620593</v>
      </c>
      <c r="B336" s="11" t="s">
        <v>1306</v>
      </c>
      <c r="C336" s="11" t="s">
        <v>31</v>
      </c>
      <c r="D336" s="11" t="s">
        <v>208</v>
      </c>
      <c r="E336" s="11">
        <v>212</v>
      </c>
      <c r="F336" s="11" t="s">
        <v>75</v>
      </c>
      <c r="G336" s="11" t="s">
        <v>209</v>
      </c>
      <c r="H336" s="11" t="s">
        <v>143</v>
      </c>
      <c r="I336" s="12" t="s">
        <v>210</v>
      </c>
      <c r="J336" s="11">
        <v>2019</v>
      </c>
      <c r="K336" s="11">
        <v>455</v>
      </c>
      <c r="L336" s="11">
        <v>522</v>
      </c>
      <c r="M336" s="11">
        <f>Table1[[#This Row],[Verbruik normaal]]+Table1[[#This Row],[Verbruik laag]]</f>
        <v>977</v>
      </c>
      <c r="N336" s="11">
        <v>0</v>
      </c>
      <c r="O336" s="11">
        <v>0</v>
      </c>
      <c r="P336" s="11">
        <f>Table1[[#This Row],[Teruglevering normaal]]+Table1[[#This Row],[Teruglevering dal]]</f>
        <v>0</v>
      </c>
    </row>
    <row r="337" spans="1:16" x14ac:dyDescent="0.3">
      <c r="A337" s="11">
        <v>620389</v>
      </c>
      <c r="B337" s="11" t="s">
        <v>1316</v>
      </c>
      <c r="C337" s="11" t="s">
        <v>20</v>
      </c>
      <c r="D337" s="11" t="s">
        <v>906</v>
      </c>
      <c r="E337" s="11">
        <v>8</v>
      </c>
      <c r="F337" s="11" t="s">
        <v>90</v>
      </c>
      <c r="G337" s="11" t="s">
        <v>907</v>
      </c>
      <c r="H337" s="11" t="s">
        <v>23</v>
      </c>
      <c r="I337" s="12" t="s">
        <v>988</v>
      </c>
      <c r="J337" s="11">
        <v>2019</v>
      </c>
      <c r="K337" s="11">
        <v>1251</v>
      </c>
      <c r="L337" s="11">
        <v>1225</v>
      </c>
      <c r="M337" s="11">
        <f>Table1[[#This Row],[Verbruik normaal]]+Table1[[#This Row],[Verbruik laag]]</f>
        <v>2476</v>
      </c>
      <c r="N337" s="11">
        <v>0</v>
      </c>
      <c r="O337" s="11">
        <v>0</v>
      </c>
      <c r="P337" s="11">
        <f>Table1[[#This Row],[Teruglevering normaal]]+Table1[[#This Row],[Teruglevering dal]]</f>
        <v>0</v>
      </c>
    </row>
    <row r="338" spans="1:16" x14ac:dyDescent="0.3">
      <c r="A338" s="11">
        <v>620389</v>
      </c>
      <c r="B338" s="11" t="s">
        <v>1316</v>
      </c>
      <c r="C338" s="11" t="s">
        <v>20</v>
      </c>
      <c r="D338" s="11" t="s">
        <v>906</v>
      </c>
      <c r="E338" s="11">
        <v>68</v>
      </c>
      <c r="G338" s="11" t="s">
        <v>907</v>
      </c>
      <c r="H338" s="11" t="s">
        <v>39</v>
      </c>
      <c r="I338" s="12" t="s">
        <v>908</v>
      </c>
      <c r="J338" s="11">
        <v>2019</v>
      </c>
      <c r="K338" s="11">
        <v>1886</v>
      </c>
      <c r="L338" s="11">
        <v>1840</v>
      </c>
      <c r="M338" s="11">
        <f>Table1[[#This Row],[Verbruik normaal]]+Table1[[#This Row],[Verbruik laag]]</f>
        <v>3726</v>
      </c>
      <c r="N338" s="11">
        <v>0</v>
      </c>
      <c r="O338" s="11">
        <v>0</v>
      </c>
      <c r="P338" s="11">
        <f>Table1[[#This Row],[Teruglevering normaal]]+Table1[[#This Row],[Teruglevering dal]]</f>
        <v>0</v>
      </c>
    </row>
    <row r="339" spans="1:16" x14ac:dyDescent="0.3">
      <c r="A339" s="11">
        <v>620389</v>
      </c>
      <c r="B339" s="11" t="s">
        <v>1316</v>
      </c>
      <c r="C339" s="11" t="s">
        <v>20</v>
      </c>
      <c r="D339" s="11" t="s">
        <v>727</v>
      </c>
      <c r="E339" s="11">
        <v>137</v>
      </c>
      <c r="F339" s="11" t="s">
        <v>79</v>
      </c>
      <c r="G339" s="11" t="s">
        <v>728</v>
      </c>
      <c r="H339" s="11" t="s">
        <v>39</v>
      </c>
      <c r="I339" s="12" t="s">
        <v>729</v>
      </c>
      <c r="J339" s="11">
        <v>2019</v>
      </c>
      <c r="K339" s="11">
        <v>1467</v>
      </c>
      <c r="L339" s="11">
        <v>1313</v>
      </c>
      <c r="M339" s="11">
        <f>Table1[[#This Row],[Verbruik normaal]]+Table1[[#This Row],[Verbruik laag]]</f>
        <v>2780</v>
      </c>
      <c r="N339" s="11">
        <v>0</v>
      </c>
      <c r="O339" s="11">
        <v>0</v>
      </c>
      <c r="P339" s="11">
        <f>Table1[[#This Row],[Teruglevering normaal]]+Table1[[#This Row],[Teruglevering dal]]</f>
        <v>0</v>
      </c>
    </row>
    <row r="340" spans="1:16" x14ac:dyDescent="0.3">
      <c r="A340" s="11">
        <v>620500</v>
      </c>
      <c r="B340" s="11" t="s">
        <v>1304</v>
      </c>
      <c r="D340" s="11" t="s">
        <v>727</v>
      </c>
      <c r="E340" s="11">
        <v>227</v>
      </c>
      <c r="G340" s="11" t="s">
        <v>884</v>
      </c>
      <c r="H340" s="11" t="s">
        <v>39</v>
      </c>
      <c r="I340" s="12" t="s">
        <v>885</v>
      </c>
      <c r="J340" s="11">
        <v>2019</v>
      </c>
      <c r="K340" s="11">
        <v>10016</v>
      </c>
      <c r="L340" s="11">
        <v>2442</v>
      </c>
      <c r="M340" s="11">
        <f>Table1[[#This Row],[Verbruik normaal]]+Table1[[#This Row],[Verbruik laag]]</f>
        <v>12458</v>
      </c>
      <c r="N340" s="11">
        <v>0</v>
      </c>
      <c r="O340" s="11">
        <v>0</v>
      </c>
      <c r="P340" s="11">
        <f>Table1[[#This Row],[Teruglevering normaal]]+Table1[[#This Row],[Teruglevering dal]]</f>
        <v>0</v>
      </c>
    </row>
    <row r="341" spans="1:16" x14ac:dyDescent="0.3">
      <c r="A341" s="11">
        <v>620593</v>
      </c>
      <c r="B341" s="11" t="s">
        <v>1306</v>
      </c>
      <c r="C341" s="11" t="s">
        <v>31</v>
      </c>
      <c r="D341" s="11" t="s">
        <v>198</v>
      </c>
      <c r="E341" s="11">
        <v>2</v>
      </c>
      <c r="F341" s="11" t="s">
        <v>199</v>
      </c>
      <c r="G341" s="11" t="s">
        <v>200</v>
      </c>
      <c r="H341" s="11" t="s">
        <v>43</v>
      </c>
      <c r="I341" s="12" t="s">
        <v>201</v>
      </c>
      <c r="J341" s="11">
        <v>2019</v>
      </c>
      <c r="K341" s="11">
        <v>1301</v>
      </c>
      <c r="L341" s="11">
        <v>1336</v>
      </c>
      <c r="M341" s="11">
        <f>Table1[[#This Row],[Verbruik normaal]]+Table1[[#This Row],[Verbruik laag]]</f>
        <v>2637</v>
      </c>
      <c r="N341" s="11">
        <v>0</v>
      </c>
      <c r="O341" s="11">
        <v>0</v>
      </c>
      <c r="P341" s="11">
        <f>Table1[[#This Row],[Teruglevering normaal]]+Table1[[#This Row],[Teruglevering dal]]</f>
        <v>0</v>
      </c>
    </row>
    <row r="342" spans="1:16" x14ac:dyDescent="0.3">
      <c r="A342" s="11">
        <v>620593</v>
      </c>
      <c r="B342" s="11" t="s">
        <v>1315</v>
      </c>
      <c r="C342" s="11" t="s">
        <v>31</v>
      </c>
      <c r="D342" s="11" t="s">
        <v>938</v>
      </c>
      <c r="E342" s="11">
        <v>0</v>
      </c>
      <c r="G342" s="11" t="s">
        <v>939</v>
      </c>
      <c r="H342" s="11" t="s">
        <v>43</v>
      </c>
      <c r="I342" s="12" t="s">
        <v>940</v>
      </c>
      <c r="J342" s="11">
        <v>2019</v>
      </c>
      <c r="K342" s="11">
        <v>788</v>
      </c>
      <c r="L342" s="11">
        <v>804</v>
      </c>
      <c r="M342" s="11">
        <f>Table1[[#This Row],[Verbruik normaal]]+Table1[[#This Row],[Verbruik laag]]</f>
        <v>1592</v>
      </c>
      <c r="N342" s="11">
        <v>0</v>
      </c>
      <c r="O342" s="11">
        <v>0</v>
      </c>
      <c r="P342" s="11">
        <f>Table1[[#This Row],[Teruglevering normaal]]+Table1[[#This Row],[Teruglevering dal]]</f>
        <v>0</v>
      </c>
    </row>
    <row r="343" spans="1:16" x14ac:dyDescent="0.3">
      <c r="A343" s="11">
        <v>620500</v>
      </c>
      <c r="B343" s="11" t="s">
        <v>1298</v>
      </c>
      <c r="D343" s="11" t="s">
        <v>145</v>
      </c>
      <c r="E343" s="11">
        <v>2</v>
      </c>
      <c r="G343" s="11" t="s">
        <v>146</v>
      </c>
      <c r="H343" s="11" t="s">
        <v>39</v>
      </c>
      <c r="I343" s="12" t="s">
        <v>147</v>
      </c>
      <c r="J343" s="11">
        <v>2019</v>
      </c>
      <c r="K343" s="11">
        <v>69864</v>
      </c>
      <c r="L343" s="11">
        <v>30049</v>
      </c>
      <c r="M343" s="11">
        <f>Table1[[#This Row],[Verbruik normaal]]+Table1[[#This Row],[Verbruik laag]]</f>
        <v>99913</v>
      </c>
      <c r="N343" s="11">
        <v>0</v>
      </c>
      <c r="O343" s="11">
        <v>0</v>
      </c>
      <c r="P343" s="11">
        <f>Table1[[#This Row],[Teruglevering normaal]]+Table1[[#This Row],[Teruglevering dal]]</f>
        <v>0</v>
      </c>
    </row>
    <row r="344" spans="1:16" x14ac:dyDescent="0.3">
      <c r="A344" s="11">
        <v>620500</v>
      </c>
      <c r="B344" s="11" t="s">
        <v>1304</v>
      </c>
      <c r="D344" s="11" t="s">
        <v>1165</v>
      </c>
      <c r="E344" s="11">
        <v>37</v>
      </c>
      <c r="G344" s="11" t="s">
        <v>1166</v>
      </c>
      <c r="H344" s="11" t="s">
        <v>39</v>
      </c>
      <c r="I344" s="12" t="s">
        <v>1167</v>
      </c>
      <c r="J344" s="11">
        <v>2019</v>
      </c>
      <c r="K344" s="11">
        <v>69690</v>
      </c>
      <c r="L344" s="11">
        <v>18888</v>
      </c>
      <c r="M344" s="11">
        <f>Table1[[#This Row],[Verbruik normaal]]+Table1[[#This Row],[Verbruik laag]]</f>
        <v>88578</v>
      </c>
      <c r="N344" s="11">
        <v>0</v>
      </c>
      <c r="O344" s="11">
        <v>0</v>
      </c>
      <c r="P344" s="11">
        <f>Table1[[#This Row],[Teruglevering normaal]]+Table1[[#This Row],[Teruglevering dal]]</f>
        <v>0</v>
      </c>
    </row>
    <row r="345" spans="1:16" x14ac:dyDescent="0.3">
      <c r="A345" s="11">
        <v>1180708</v>
      </c>
      <c r="B345" s="11" t="s">
        <v>281</v>
      </c>
      <c r="C345" s="11" t="s">
        <v>282</v>
      </c>
      <c r="D345" s="11" t="s">
        <v>120</v>
      </c>
      <c r="E345" s="11">
        <v>1</v>
      </c>
      <c r="F345" s="11" t="s">
        <v>638</v>
      </c>
      <c r="G345" s="11" t="s">
        <v>121</v>
      </c>
      <c r="H345" s="11" t="s">
        <v>39</v>
      </c>
      <c r="I345" s="12" t="s">
        <v>639</v>
      </c>
      <c r="J345" s="11">
        <v>2019</v>
      </c>
      <c r="K345" s="11">
        <v>726</v>
      </c>
      <c r="L345" s="11">
        <v>865</v>
      </c>
      <c r="M345" s="11">
        <f>Table1[[#This Row],[Verbruik normaal]]+Table1[[#This Row],[Verbruik laag]]</f>
        <v>1591</v>
      </c>
      <c r="N345" s="11">
        <v>0</v>
      </c>
      <c r="O345" s="11">
        <v>0</v>
      </c>
      <c r="P345" s="11">
        <f>Table1[[#This Row],[Teruglevering normaal]]+Table1[[#This Row],[Teruglevering dal]]</f>
        <v>0</v>
      </c>
    </row>
    <row r="346" spans="1:16" x14ac:dyDescent="0.3">
      <c r="A346" s="11">
        <v>620389</v>
      </c>
      <c r="B346" s="11" t="s">
        <v>1316</v>
      </c>
      <c r="C346" s="11" t="s">
        <v>20</v>
      </c>
      <c r="D346" s="11" t="s">
        <v>120</v>
      </c>
      <c r="E346" s="11">
        <v>85</v>
      </c>
      <c r="G346" s="11" t="s">
        <v>121</v>
      </c>
      <c r="H346" s="11" t="s">
        <v>39</v>
      </c>
      <c r="I346" s="12" t="s">
        <v>298</v>
      </c>
      <c r="J346" s="11">
        <v>2019</v>
      </c>
      <c r="K346" s="11">
        <v>1100</v>
      </c>
      <c r="L346" s="11">
        <v>654</v>
      </c>
      <c r="M346" s="11">
        <f>Table1[[#This Row],[Verbruik normaal]]+Table1[[#This Row],[Verbruik laag]]</f>
        <v>1754</v>
      </c>
      <c r="N346" s="11">
        <v>0</v>
      </c>
      <c r="O346" s="11">
        <v>0</v>
      </c>
      <c r="P346" s="11">
        <f>Table1[[#This Row],[Teruglevering normaal]]+Table1[[#This Row],[Teruglevering dal]]</f>
        <v>0</v>
      </c>
    </row>
    <row r="347" spans="1:16" x14ac:dyDescent="0.3">
      <c r="A347" s="11">
        <v>620389</v>
      </c>
      <c r="B347" s="11" t="s">
        <v>1316</v>
      </c>
      <c r="C347" s="11" t="s">
        <v>20</v>
      </c>
      <c r="D347" s="11" t="s">
        <v>120</v>
      </c>
      <c r="E347" s="11">
        <v>14</v>
      </c>
      <c r="F347" s="11" t="s">
        <v>111</v>
      </c>
      <c r="G347" s="11" t="s">
        <v>121</v>
      </c>
      <c r="H347" s="11" t="s">
        <v>39</v>
      </c>
      <c r="I347" s="12" t="s">
        <v>122</v>
      </c>
      <c r="J347" s="11">
        <v>2019</v>
      </c>
      <c r="K347" s="11">
        <v>205</v>
      </c>
      <c r="L347" s="11">
        <v>190</v>
      </c>
      <c r="M347" s="11">
        <f>Table1[[#This Row],[Verbruik normaal]]+Table1[[#This Row],[Verbruik laag]]</f>
        <v>395</v>
      </c>
      <c r="N347" s="11">
        <v>0</v>
      </c>
      <c r="O347" s="11">
        <v>0</v>
      </c>
      <c r="P347" s="11">
        <f>Table1[[#This Row],[Teruglevering normaal]]+Table1[[#This Row],[Teruglevering dal]]</f>
        <v>0</v>
      </c>
    </row>
    <row r="348" spans="1:16" x14ac:dyDescent="0.3">
      <c r="A348" s="11">
        <v>620389</v>
      </c>
      <c r="B348" s="11" t="s">
        <v>1309</v>
      </c>
      <c r="C348" s="11" t="s">
        <v>20</v>
      </c>
      <c r="D348" s="11" t="s">
        <v>888</v>
      </c>
      <c r="E348" s="11">
        <v>2</v>
      </c>
      <c r="G348" s="11" t="s">
        <v>889</v>
      </c>
      <c r="H348" s="11" t="s">
        <v>23</v>
      </c>
      <c r="I348" s="12" t="s">
        <v>890</v>
      </c>
      <c r="J348" s="11">
        <v>2019</v>
      </c>
      <c r="K348" s="11">
        <v>40487</v>
      </c>
      <c r="L348" s="11">
        <v>36720</v>
      </c>
      <c r="M348" s="11">
        <f>Table1[[#This Row],[Verbruik normaal]]+Table1[[#This Row],[Verbruik laag]]</f>
        <v>77207</v>
      </c>
      <c r="N348" s="11">
        <v>0</v>
      </c>
      <c r="O348" s="11">
        <v>0</v>
      </c>
      <c r="P348" s="11">
        <f>Table1[[#This Row],[Teruglevering normaal]]+Table1[[#This Row],[Teruglevering dal]]</f>
        <v>0</v>
      </c>
    </row>
    <row r="349" spans="1:16" x14ac:dyDescent="0.3">
      <c r="A349" s="11">
        <v>615995</v>
      </c>
      <c r="B349" s="11" t="s">
        <v>1319</v>
      </c>
      <c r="C349" s="11" t="s">
        <v>25</v>
      </c>
      <c r="D349" s="11" t="s">
        <v>189</v>
      </c>
      <c r="E349" s="11">
        <v>165</v>
      </c>
      <c r="F349" s="11" t="s">
        <v>58</v>
      </c>
      <c r="G349" s="11" t="s">
        <v>1127</v>
      </c>
      <c r="H349" s="11" t="s">
        <v>28</v>
      </c>
      <c r="I349" s="12" t="s">
        <v>1128</v>
      </c>
      <c r="J349" s="11">
        <v>2019</v>
      </c>
      <c r="K349" s="11">
        <v>1557</v>
      </c>
      <c r="L349" s="11">
        <v>1542</v>
      </c>
      <c r="M349" s="11">
        <f>Table1[[#This Row],[Verbruik normaal]]+Table1[[#This Row],[Verbruik laag]]</f>
        <v>3099</v>
      </c>
      <c r="N349" s="11">
        <v>0</v>
      </c>
      <c r="O349" s="11">
        <v>0</v>
      </c>
      <c r="P349" s="11">
        <f>Table1[[#This Row],[Teruglevering normaal]]+Table1[[#This Row],[Teruglevering dal]]</f>
        <v>0</v>
      </c>
    </row>
    <row r="350" spans="1:16" x14ac:dyDescent="0.3">
      <c r="A350" s="11">
        <v>615995</v>
      </c>
      <c r="B350" s="11" t="s">
        <v>1319</v>
      </c>
      <c r="C350" s="11" t="s">
        <v>25</v>
      </c>
      <c r="D350" s="11" t="s">
        <v>189</v>
      </c>
      <c r="E350" s="11">
        <v>281</v>
      </c>
      <c r="F350" s="11" t="s">
        <v>58</v>
      </c>
      <c r="G350" s="11" t="s">
        <v>399</v>
      </c>
      <c r="H350" s="11" t="s">
        <v>28</v>
      </c>
      <c r="I350" s="12" t="s">
        <v>400</v>
      </c>
      <c r="J350" s="11">
        <v>2019</v>
      </c>
      <c r="K350" s="11">
        <v>1313</v>
      </c>
      <c r="L350" s="11">
        <v>1255</v>
      </c>
      <c r="M350" s="11">
        <f>Table1[[#This Row],[Verbruik normaal]]+Table1[[#This Row],[Verbruik laag]]</f>
        <v>2568</v>
      </c>
      <c r="N350" s="11">
        <v>0</v>
      </c>
      <c r="O350" s="11">
        <v>0</v>
      </c>
      <c r="P350" s="11">
        <f>Table1[[#This Row],[Teruglevering normaal]]+Table1[[#This Row],[Teruglevering dal]]</f>
        <v>0</v>
      </c>
    </row>
    <row r="351" spans="1:16" x14ac:dyDescent="0.3">
      <c r="A351" s="11">
        <v>615995</v>
      </c>
      <c r="B351" s="11" t="s">
        <v>1319</v>
      </c>
      <c r="C351" s="11" t="s">
        <v>25</v>
      </c>
      <c r="D351" s="11" t="s">
        <v>189</v>
      </c>
      <c r="E351" s="11">
        <v>22</v>
      </c>
      <c r="F351" s="11" t="s">
        <v>58</v>
      </c>
      <c r="G351" s="11" t="s">
        <v>234</v>
      </c>
      <c r="H351" s="11" t="s">
        <v>28</v>
      </c>
      <c r="I351" s="12" t="s">
        <v>235</v>
      </c>
      <c r="J351" s="11">
        <v>2019</v>
      </c>
      <c r="K351" s="11">
        <v>3816</v>
      </c>
      <c r="L351" s="11">
        <v>4015</v>
      </c>
      <c r="M351" s="11">
        <f>Table1[[#This Row],[Verbruik normaal]]+Table1[[#This Row],[Verbruik laag]]</f>
        <v>7831</v>
      </c>
      <c r="N351" s="11">
        <v>0</v>
      </c>
      <c r="O351" s="11">
        <v>0</v>
      </c>
      <c r="P351" s="11">
        <f>Table1[[#This Row],[Teruglevering normaal]]+Table1[[#This Row],[Teruglevering dal]]</f>
        <v>0</v>
      </c>
    </row>
    <row r="352" spans="1:16" x14ac:dyDescent="0.3">
      <c r="A352" s="11">
        <v>615995</v>
      </c>
      <c r="B352" s="11" t="s">
        <v>1311</v>
      </c>
      <c r="C352" s="11" t="s">
        <v>25</v>
      </c>
      <c r="D352" s="11" t="s">
        <v>189</v>
      </c>
      <c r="E352" s="11">
        <v>100</v>
      </c>
      <c r="F352" s="11" t="s">
        <v>58</v>
      </c>
      <c r="G352" s="11" t="s">
        <v>190</v>
      </c>
      <c r="H352" s="11" t="s">
        <v>28</v>
      </c>
      <c r="I352" s="12" t="s">
        <v>191</v>
      </c>
      <c r="J352" s="11">
        <v>2019</v>
      </c>
      <c r="K352" s="11">
        <v>1411</v>
      </c>
      <c r="L352" s="11">
        <v>1241</v>
      </c>
      <c r="M352" s="11">
        <f>Table1[[#This Row],[Verbruik normaal]]+Table1[[#This Row],[Verbruik laag]]</f>
        <v>2652</v>
      </c>
      <c r="N352" s="11">
        <v>0</v>
      </c>
      <c r="O352" s="11">
        <v>0</v>
      </c>
      <c r="P352" s="11">
        <f>Table1[[#This Row],[Teruglevering normaal]]+Table1[[#This Row],[Teruglevering dal]]</f>
        <v>0</v>
      </c>
    </row>
    <row r="353" spans="1:16" x14ac:dyDescent="0.3">
      <c r="A353" s="11">
        <v>615995</v>
      </c>
      <c r="B353" s="11" t="s">
        <v>1319</v>
      </c>
      <c r="C353" s="11" t="s">
        <v>25</v>
      </c>
      <c r="D353" s="11" t="s">
        <v>189</v>
      </c>
      <c r="E353" s="11">
        <v>164</v>
      </c>
      <c r="F353" s="11" t="s">
        <v>58</v>
      </c>
      <c r="G353" s="11" t="s">
        <v>317</v>
      </c>
      <c r="H353" s="11" t="s">
        <v>28</v>
      </c>
      <c r="I353" s="12" t="s">
        <v>318</v>
      </c>
      <c r="J353" s="11">
        <v>2019</v>
      </c>
      <c r="K353" s="11">
        <v>411</v>
      </c>
      <c r="L353" s="11">
        <v>467</v>
      </c>
      <c r="M353" s="11">
        <f>Table1[[#This Row],[Verbruik normaal]]+Table1[[#This Row],[Verbruik laag]]</f>
        <v>878</v>
      </c>
      <c r="N353" s="11">
        <v>0</v>
      </c>
      <c r="O353" s="11">
        <v>0</v>
      </c>
      <c r="P353" s="11">
        <f>Table1[[#This Row],[Teruglevering normaal]]+Table1[[#This Row],[Teruglevering dal]]</f>
        <v>0</v>
      </c>
    </row>
    <row r="354" spans="1:16" x14ac:dyDescent="0.3">
      <c r="A354" s="11">
        <v>615995</v>
      </c>
      <c r="B354" s="11" t="s">
        <v>1311</v>
      </c>
      <c r="C354" s="11" t="s">
        <v>25</v>
      </c>
      <c r="D354" s="11" t="s">
        <v>189</v>
      </c>
      <c r="E354" s="11">
        <v>166</v>
      </c>
      <c r="F354" s="11" t="s">
        <v>58</v>
      </c>
      <c r="G354" s="11" t="s">
        <v>317</v>
      </c>
      <c r="H354" s="11" t="s">
        <v>28</v>
      </c>
      <c r="I354" s="12" t="s">
        <v>1129</v>
      </c>
      <c r="J354" s="11">
        <v>2019</v>
      </c>
      <c r="K354" s="11">
        <v>2236</v>
      </c>
      <c r="L354" s="11">
        <v>2144</v>
      </c>
      <c r="M354" s="11">
        <f>Table1[[#This Row],[Verbruik normaal]]+Table1[[#This Row],[Verbruik laag]]</f>
        <v>4380</v>
      </c>
      <c r="N354" s="11">
        <v>0</v>
      </c>
      <c r="O354" s="11">
        <v>0</v>
      </c>
      <c r="P354" s="11">
        <f>Table1[[#This Row],[Teruglevering normaal]]+Table1[[#This Row],[Teruglevering dal]]</f>
        <v>0</v>
      </c>
    </row>
    <row r="355" spans="1:16" x14ac:dyDescent="0.3">
      <c r="A355" s="11">
        <v>615995</v>
      </c>
      <c r="B355" s="11" t="s">
        <v>1311</v>
      </c>
      <c r="C355" s="11" t="s">
        <v>25</v>
      </c>
      <c r="D355" s="11" t="s">
        <v>189</v>
      </c>
      <c r="E355" s="11">
        <v>0</v>
      </c>
      <c r="G355" s="11" t="s">
        <v>234</v>
      </c>
      <c r="H355" s="11" t="s">
        <v>28</v>
      </c>
      <c r="I355" s="12" t="s">
        <v>713</v>
      </c>
      <c r="J355" s="11">
        <v>2019</v>
      </c>
      <c r="K355" s="11">
        <v>1826</v>
      </c>
      <c r="L355" s="11">
        <v>1688</v>
      </c>
      <c r="M355" s="11">
        <f>Table1[[#This Row],[Verbruik normaal]]+Table1[[#This Row],[Verbruik laag]]</f>
        <v>3514</v>
      </c>
      <c r="N355" s="11">
        <v>0</v>
      </c>
      <c r="O355" s="11">
        <v>0</v>
      </c>
      <c r="P355" s="11">
        <f>Table1[[#This Row],[Teruglevering normaal]]+Table1[[#This Row],[Teruglevering dal]]</f>
        <v>0</v>
      </c>
    </row>
    <row r="356" spans="1:16" x14ac:dyDescent="0.3">
      <c r="A356" s="11">
        <v>615995</v>
      </c>
      <c r="B356" s="11" t="s">
        <v>1311</v>
      </c>
      <c r="C356" s="11" t="s">
        <v>25</v>
      </c>
      <c r="D356" s="11" t="s">
        <v>189</v>
      </c>
      <c r="E356" s="11">
        <v>339</v>
      </c>
      <c r="F356" s="11">
        <v>5816</v>
      </c>
      <c r="G356" s="11" t="s">
        <v>438</v>
      </c>
      <c r="H356" s="11" t="s">
        <v>28</v>
      </c>
      <c r="I356" s="12" t="s">
        <v>439</v>
      </c>
      <c r="J356" s="11">
        <v>2019</v>
      </c>
      <c r="K356" s="11">
        <v>180</v>
      </c>
      <c r="L356" s="11">
        <v>732</v>
      </c>
      <c r="M356" s="11">
        <f>Table1[[#This Row],[Verbruik normaal]]+Table1[[#This Row],[Verbruik laag]]</f>
        <v>912</v>
      </c>
      <c r="N356" s="11">
        <v>0</v>
      </c>
      <c r="O356" s="11">
        <v>0</v>
      </c>
      <c r="P356" s="11">
        <f>Table1[[#This Row],[Teruglevering normaal]]+Table1[[#This Row],[Teruglevering dal]]</f>
        <v>0</v>
      </c>
    </row>
    <row r="357" spans="1:16" x14ac:dyDescent="0.3">
      <c r="A357" s="11">
        <v>615995</v>
      </c>
      <c r="B357" s="11" t="s">
        <v>1311</v>
      </c>
      <c r="C357" s="11" t="s">
        <v>25</v>
      </c>
      <c r="D357" s="11" t="s">
        <v>189</v>
      </c>
      <c r="E357" s="11">
        <v>7</v>
      </c>
      <c r="F357" s="11">
        <v>5816</v>
      </c>
      <c r="G357" s="11" t="s">
        <v>534</v>
      </c>
      <c r="H357" s="11" t="s">
        <v>28</v>
      </c>
      <c r="I357" s="12" t="s">
        <v>535</v>
      </c>
      <c r="J357" s="11">
        <v>2019</v>
      </c>
      <c r="K357" s="11">
        <v>360</v>
      </c>
      <c r="L357" s="11">
        <v>370</v>
      </c>
      <c r="M357" s="11">
        <f>Table1[[#This Row],[Verbruik normaal]]+Table1[[#This Row],[Verbruik laag]]</f>
        <v>730</v>
      </c>
      <c r="N357" s="11">
        <v>0</v>
      </c>
      <c r="O357" s="11">
        <v>0</v>
      </c>
      <c r="P357" s="11">
        <f>Table1[[#This Row],[Teruglevering normaal]]+Table1[[#This Row],[Teruglevering dal]]</f>
        <v>0</v>
      </c>
    </row>
    <row r="358" spans="1:16" x14ac:dyDescent="0.3">
      <c r="A358" s="11">
        <v>615995</v>
      </c>
      <c r="B358" s="11" t="s">
        <v>1311</v>
      </c>
      <c r="C358" s="11" t="s">
        <v>25</v>
      </c>
      <c r="D358" s="11" t="s">
        <v>549</v>
      </c>
      <c r="E358" s="11">
        <v>675</v>
      </c>
      <c r="G358" s="11" t="s">
        <v>550</v>
      </c>
      <c r="H358" s="11" t="s">
        <v>28</v>
      </c>
      <c r="I358" s="12" t="s">
        <v>551</v>
      </c>
      <c r="J358" s="11">
        <v>2019</v>
      </c>
      <c r="K358" s="11">
        <v>69780</v>
      </c>
      <c r="L358" s="11">
        <v>68011</v>
      </c>
      <c r="M358" s="11">
        <f>Table1[[#This Row],[Verbruik normaal]]+Table1[[#This Row],[Verbruik laag]]</f>
        <v>137791</v>
      </c>
      <c r="N358" s="11">
        <v>0</v>
      </c>
      <c r="O358" s="11">
        <v>0</v>
      </c>
      <c r="P358" s="11">
        <f>Table1[[#This Row],[Teruglevering normaal]]+Table1[[#This Row],[Teruglevering dal]]</f>
        <v>0</v>
      </c>
    </row>
    <row r="359" spans="1:16" x14ac:dyDescent="0.3">
      <c r="A359" s="11">
        <v>1179824</v>
      </c>
      <c r="B359" s="11" t="s">
        <v>174</v>
      </c>
      <c r="C359" s="11" t="s">
        <v>175</v>
      </c>
      <c r="D359" s="11" t="s">
        <v>866</v>
      </c>
      <c r="E359" s="11">
        <v>5</v>
      </c>
      <c r="F359" s="11" t="s">
        <v>75</v>
      </c>
      <c r="G359" s="11" t="s">
        <v>867</v>
      </c>
      <c r="H359" s="11" t="s">
        <v>39</v>
      </c>
      <c r="I359" s="12" t="s">
        <v>868</v>
      </c>
      <c r="J359" s="11">
        <v>2019</v>
      </c>
      <c r="K359" s="11">
        <v>13497</v>
      </c>
      <c r="L359" s="11">
        <v>1471</v>
      </c>
      <c r="M359" s="11">
        <f>Table1[[#This Row],[Verbruik normaal]]+Table1[[#This Row],[Verbruik laag]]</f>
        <v>14968</v>
      </c>
      <c r="N359" s="11">
        <v>0</v>
      </c>
      <c r="O359" s="11">
        <v>0</v>
      </c>
      <c r="P359" s="11">
        <f>Table1[[#This Row],[Teruglevering normaal]]+Table1[[#This Row],[Teruglevering dal]]</f>
        <v>0</v>
      </c>
    </row>
    <row r="360" spans="1:16" x14ac:dyDescent="0.3">
      <c r="A360" s="11">
        <v>620593</v>
      </c>
      <c r="B360" s="11" t="s">
        <v>1306</v>
      </c>
      <c r="C360" s="11" t="s">
        <v>31</v>
      </c>
      <c r="D360" s="11" t="s">
        <v>325</v>
      </c>
      <c r="E360" s="11">
        <v>66</v>
      </c>
      <c r="G360" s="11" t="s">
        <v>725</v>
      </c>
      <c r="H360" s="11" t="s">
        <v>43</v>
      </c>
      <c r="I360" s="12" t="s">
        <v>726</v>
      </c>
      <c r="J360" s="11">
        <v>2019</v>
      </c>
      <c r="K360" s="11">
        <v>434</v>
      </c>
      <c r="L360" s="11">
        <v>453</v>
      </c>
      <c r="M360" s="11">
        <f>Table1[[#This Row],[Verbruik normaal]]+Table1[[#This Row],[Verbruik laag]]</f>
        <v>887</v>
      </c>
      <c r="N360" s="11">
        <v>0</v>
      </c>
      <c r="O360" s="11">
        <v>0</v>
      </c>
      <c r="P360" s="11">
        <f>Table1[[#This Row],[Teruglevering normaal]]+Table1[[#This Row],[Teruglevering dal]]</f>
        <v>0</v>
      </c>
    </row>
    <row r="361" spans="1:16" x14ac:dyDescent="0.3">
      <c r="A361" s="11">
        <v>620593</v>
      </c>
      <c r="B361" s="11" t="s">
        <v>1315</v>
      </c>
      <c r="C361" s="11" t="s">
        <v>31</v>
      </c>
      <c r="D361" s="11" t="s">
        <v>325</v>
      </c>
      <c r="E361" s="11">
        <v>91</v>
      </c>
      <c r="G361" s="11" t="s">
        <v>326</v>
      </c>
      <c r="H361" s="11" t="s">
        <v>43</v>
      </c>
      <c r="I361" s="12" t="s">
        <v>327</v>
      </c>
      <c r="J361" s="11">
        <v>2019</v>
      </c>
      <c r="K361" s="11">
        <v>432</v>
      </c>
      <c r="L361" s="11">
        <v>467</v>
      </c>
      <c r="M361" s="11">
        <f>Table1[[#This Row],[Verbruik normaal]]+Table1[[#This Row],[Verbruik laag]]</f>
        <v>899</v>
      </c>
      <c r="N361" s="11">
        <v>0</v>
      </c>
      <c r="O361" s="11">
        <v>0</v>
      </c>
      <c r="P361" s="11">
        <f>Table1[[#This Row],[Teruglevering normaal]]+Table1[[#This Row],[Teruglevering dal]]</f>
        <v>0</v>
      </c>
    </row>
    <row r="362" spans="1:16" x14ac:dyDescent="0.3">
      <c r="A362" s="11">
        <v>620593</v>
      </c>
      <c r="B362" s="11" t="s">
        <v>1306</v>
      </c>
      <c r="C362" s="11" t="s">
        <v>31</v>
      </c>
      <c r="D362" s="11" t="s">
        <v>325</v>
      </c>
      <c r="E362" s="11">
        <v>101</v>
      </c>
      <c r="G362" s="11" t="s">
        <v>382</v>
      </c>
      <c r="H362" s="11" t="s">
        <v>43</v>
      </c>
      <c r="I362" s="12" t="s">
        <v>825</v>
      </c>
      <c r="J362" s="11">
        <v>2019</v>
      </c>
      <c r="K362" s="11">
        <v>1158</v>
      </c>
      <c r="L362" s="11">
        <v>1148</v>
      </c>
      <c r="M362" s="11">
        <f>Table1[[#This Row],[Verbruik normaal]]+Table1[[#This Row],[Verbruik laag]]</f>
        <v>2306</v>
      </c>
      <c r="N362" s="11">
        <v>0</v>
      </c>
      <c r="O362" s="11">
        <v>0</v>
      </c>
      <c r="P362" s="11">
        <f>Table1[[#This Row],[Teruglevering normaal]]+Table1[[#This Row],[Teruglevering dal]]</f>
        <v>0</v>
      </c>
    </row>
    <row r="363" spans="1:16" x14ac:dyDescent="0.3">
      <c r="A363" s="11">
        <v>620593</v>
      </c>
      <c r="B363" s="11" t="s">
        <v>1306</v>
      </c>
      <c r="C363" s="11" t="s">
        <v>31</v>
      </c>
      <c r="D363" s="11" t="s">
        <v>325</v>
      </c>
      <c r="E363" s="11">
        <v>143</v>
      </c>
      <c r="G363" s="11" t="s">
        <v>382</v>
      </c>
      <c r="H363" s="11" t="s">
        <v>43</v>
      </c>
      <c r="I363" s="12" t="s">
        <v>528</v>
      </c>
      <c r="J363" s="11">
        <v>2019</v>
      </c>
      <c r="K363" s="11">
        <v>1126</v>
      </c>
      <c r="L363" s="11">
        <v>1202</v>
      </c>
      <c r="M363" s="11">
        <f>Table1[[#This Row],[Verbruik normaal]]+Table1[[#This Row],[Verbruik laag]]</f>
        <v>2328</v>
      </c>
      <c r="N363" s="11">
        <v>0</v>
      </c>
      <c r="O363" s="11">
        <v>0</v>
      </c>
      <c r="P363" s="11">
        <f>Table1[[#This Row],[Teruglevering normaal]]+Table1[[#This Row],[Teruglevering dal]]</f>
        <v>0</v>
      </c>
    </row>
    <row r="364" spans="1:16" x14ac:dyDescent="0.3">
      <c r="A364" s="11">
        <v>620593</v>
      </c>
      <c r="B364" s="11" t="s">
        <v>1306</v>
      </c>
      <c r="C364" s="11" t="s">
        <v>31</v>
      </c>
      <c r="D364" s="11" t="s">
        <v>325</v>
      </c>
      <c r="E364" s="11">
        <v>175</v>
      </c>
      <c r="G364" s="11" t="s">
        <v>382</v>
      </c>
      <c r="H364" s="11" t="s">
        <v>43</v>
      </c>
      <c r="I364" s="12" t="s">
        <v>383</v>
      </c>
      <c r="J364" s="11">
        <v>2019</v>
      </c>
      <c r="K364" s="11">
        <v>335</v>
      </c>
      <c r="L364" s="11">
        <v>346</v>
      </c>
      <c r="M364" s="11">
        <f>Table1[[#This Row],[Verbruik normaal]]+Table1[[#This Row],[Verbruik laag]]</f>
        <v>681</v>
      </c>
      <c r="N364" s="11">
        <v>0</v>
      </c>
      <c r="O364" s="11">
        <v>0</v>
      </c>
      <c r="P364" s="11">
        <f>Table1[[#This Row],[Teruglevering normaal]]+Table1[[#This Row],[Teruglevering dal]]</f>
        <v>0</v>
      </c>
    </row>
    <row r="365" spans="1:16" x14ac:dyDescent="0.3">
      <c r="A365" s="11">
        <v>615995</v>
      </c>
      <c r="B365" s="11" t="s">
        <v>1319</v>
      </c>
      <c r="C365" s="11" t="s">
        <v>25</v>
      </c>
      <c r="D365" s="11" t="s">
        <v>26</v>
      </c>
      <c r="E365" s="11">
        <v>396</v>
      </c>
      <c r="F365" s="11" t="s">
        <v>222</v>
      </c>
      <c r="G365" s="11" t="s">
        <v>894</v>
      </c>
      <c r="H365" s="11" t="s">
        <v>28</v>
      </c>
      <c r="I365" s="12" t="s">
        <v>992</v>
      </c>
      <c r="J365" s="11">
        <v>2019</v>
      </c>
      <c r="K365" s="11">
        <v>3616</v>
      </c>
      <c r="L365" s="11">
        <v>3502</v>
      </c>
      <c r="M365" s="11">
        <f>Table1[[#This Row],[Verbruik normaal]]+Table1[[#This Row],[Verbruik laag]]</f>
        <v>7118</v>
      </c>
      <c r="N365" s="11">
        <v>0</v>
      </c>
      <c r="O365" s="11">
        <v>0</v>
      </c>
      <c r="P365" s="11">
        <f>Table1[[#This Row],[Teruglevering normaal]]+Table1[[#This Row],[Teruglevering dal]]</f>
        <v>0</v>
      </c>
    </row>
    <row r="366" spans="1:16" x14ac:dyDescent="0.3">
      <c r="A366" s="11">
        <v>615995</v>
      </c>
      <c r="B366" s="11" t="s">
        <v>1319</v>
      </c>
      <c r="C366" s="11" t="s">
        <v>25</v>
      </c>
      <c r="D366" s="11" t="s">
        <v>26</v>
      </c>
      <c r="E366" s="11">
        <v>426</v>
      </c>
      <c r="F366" s="11" t="s">
        <v>135</v>
      </c>
      <c r="G366" s="11" t="s">
        <v>894</v>
      </c>
      <c r="H366" s="11" t="s">
        <v>28</v>
      </c>
      <c r="I366" s="12" t="s">
        <v>895</v>
      </c>
      <c r="J366" s="11">
        <v>2019</v>
      </c>
      <c r="K366" s="11">
        <v>441</v>
      </c>
      <c r="L366" s="11">
        <v>455</v>
      </c>
      <c r="M366" s="11">
        <f>Table1[[#This Row],[Verbruik normaal]]+Table1[[#This Row],[Verbruik laag]]</f>
        <v>896</v>
      </c>
      <c r="N366" s="11">
        <v>0</v>
      </c>
      <c r="O366" s="11">
        <v>0</v>
      </c>
      <c r="P366" s="11">
        <f>Table1[[#This Row],[Teruglevering normaal]]+Table1[[#This Row],[Teruglevering dal]]</f>
        <v>0</v>
      </c>
    </row>
    <row r="367" spans="1:16" x14ac:dyDescent="0.3">
      <c r="A367" s="11">
        <v>615995</v>
      </c>
      <c r="B367" s="11" t="s">
        <v>1319</v>
      </c>
      <c r="C367" s="11" t="s">
        <v>25</v>
      </c>
      <c r="D367" s="11" t="s">
        <v>26</v>
      </c>
      <c r="E367" s="11">
        <v>488</v>
      </c>
      <c r="F367" s="11" t="s">
        <v>135</v>
      </c>
      <c r="G367" s="11" t="s">
        <v>27</v>
      </c>
      <c r="H367" s="11" t="s">
        <v>28</v>
      </c>
      <c r="I367" s="12" t="s">
        <v>950</v>
      </c>
      <c r="J367" s="11">
        <v>2019</v>
      </c>
      <c r="K367" s="11">
        <v>685</v>
      </c>
      <c r="L367" s="11">
        <v>638</v>
      </c>
      <c r="M367" s="11">
        <f>Table1[[#This Row],[Verbruik normaal]]+Table1[[#This Row],[Verbruik laag]]</f>
        <v>1323</v>
      </c>
      <c r="N367" s="11">
        <v>0</v>
      </c>
      <c r="O367" s="11">
        <v>0</v>
      </c>
      <c r="P367" s="11">
        <f>Table1[[#This Row],[Teruglevering normaal]]+Table1[[#This Row],[Teruglevering dal]]</f>
        <v>0</v>
      </c>
    </row>
    <row r="368" spans="1:16" x14ac:dyDescent="0.3">
      <c r="A368" s="11">
        <v>615995</v>
      </c>
      <c r="B368" s="11" t="s">
        <v>1311</v>
      </c>
      <c r="C368" s="11" t="s">
        <v>25</v>
      </c>
      <c r="D368" s="11" t="s">
        <v>26</v>
      </c>
      <c r="E368" s="11">
        <v>506</v>
      </c>
      <c r="F368" s="11">
        <v>5816</v>
      </c>
      <c r="G368" s="11" t="s">
        <v>27</v>
      </c>
      <c r="H368" s="11" t="s">
        <v>28</v>
      </c>
      <c r="I368" s="12" t="s">
        <v>29</v>
      </c>
      <c r="J368" s="11">
        <v>2019</v>
      </c>
      <c r="K368" s="11">
        <v>1564</v>
      </c>
      <c r="L368" s="11">
        <v>1464</v>
      </c>
      <c r="M368" s="11">
        <f>Table1[[#This Row],[Verbruik normaal]]+Table1[[#This Row],[Verbruik laag]]</f>
        <v>3028</v>
      </c>
      <c r="N368" s="11">
        <v>0</v>
      </c>
      <c r="O368" s="11">
        <v>0</v>
      </c>
      <c r="P368" s="11">
        <f>Table1[[#This Row],[Teruglevering normaal]]+Table1[[#This Row],[Teruglevering dal]]</f>
        <v>0</v>
      </c>
    </row>
    <row r="369" spans="1:16" x14ac:dyDescent="0.3">
      <c r="A369" s="11">
        <v>620595</v>
      </c>
      <c r="B369" s="11" t="s">
        <v>1313</v>
      </c>
      <c r="C369" s="11" t="s">
        <v>610</v>
      </c>
      <c r="D369" s="11" t="s">
        <v>763</v>
      </c>
      <c r="E369" s="11">
        <v>0</v>
      </c>
      <c r="G369" s="11" t="s">
        <v>764</v>
      </c>
      <c r="H369" s="11" t="s">
        <v>43</v>
      </c>
      <c r="I369" s="12" t="s">
        <v>765</v>
      </c>
      <c r="J369" s="11">
        <v>2019</v>
      </c>
      <c r="K369" s="11">
        <v>410</v>
      </c>
      <c r="L369" s="11">
        <v>0</v>
      </c>
      <c r="M369" s="11">
        <f>Table1[[#This Row],[Verbruik normaal]]+Table1[[#This Row],[Verbruik laag]]</f>
        <v>410</v>
      </c>
      <c r="N369" s="11">
        <v>0</v>
      </c>
      <c r="O369" s="11">
        <v>0</v>
      </c>
      <c r="P369" s="11">
        <f>Table1[[#This Row],[Teruglevering normaal]]+Table1[[#This Row],[Teruglevering dal]]</f>
        <v>0</v>
      </c>
    </row>
    <row r="370" spans="1:16" x14ac:dyDescent="0.3">
      <c r="A370" s="11">
        <v>620593</v>
      </c>
      <c r="B370" s="11" t="s">
        <v>1306</v>
      </c>
      <c r="C370" s="11" t="s">
        <v>31</v>
      </c>
      <c r="D370" s="11" t="s">
        <v>896</v>
      </c>
      <c r="E370" s="11">
        <v>7</v>
      </c>
      <c r="G370" s="11" t="s">
        <v>897</v>
      </c>
      <c r="H370" s="11" t="s">
        <v>143</v>
      </c>
      <c r="I370" s="12" t="s">
        <v>898</v>
      </c>
      <c r="J370" s="11">
        <v>2019</v>
      </c>
      <c r="K370" s="11">
        <v>5353</v>
      </c>
      <c r="L370" s="11">
        <v>4930</v>
      </c>
      <c r="M370" s="11">
        <f>Table1[[#This Row],[Verbruik normaal]]+Table1[[#This Row],[Verbruik laag]]</f>
        <v>10283</v>
      </c>
      <c r="N370" s="11">
        <v>0</v>
      </c>
      <c r="O370" s="11">
        <v>0</v>
      </c>
      <c r="P370" s="11">
        <f>Table1[[#This Row],[Teruglevering normaal]]+Table1[[#This Row],[Teruglevering dal]]</f>
        <v>0</v>
      </c>
    </row>
    <row r="371" spans="1:16" x14ac:dyDescent="0.3">
      <c r="A371" s="11">
        <v>620593</v>
      </c>
      <c r="B371" s="11" t="s">
        <v>1315</v>
      </c>
      <c r="C371" s="11" t="s">
        <v>31</v>
      </c>
      <c r="D371" s="11" t="s">
        <v>973</v>
      </c>
      <c r="E371" s="11">
        <v>2</v>
      </c>
      <c r="G371" s="11" t="s">
        <v>974</v>
      </c>
      <c r="H371" s="11" t="s">
        <v>43</v>
      </c>
      <c r="I371" s="12" t="s">
        <v>975</v>
      </c>
      <c r="J371" s="11">
        <v>2019</v>
      </c>
      <c r="K371" s="11">
        <v>2645</v>
      </c>
      <c r="L371" s="11">
        <v>2458</v>
      </c>
      <c r="M371" s="11">
        <f>Table1[[#This Row],[Verbruik normaal]]+Table1[[#This Row],[Verbruik laag]]</f>
        <v>5103</v>
      </c>
      <c r="N371" s="11">
        <v>0</v>
      </c>
      <c r="O371" s="11">
        <v>0</v>
      </c>
      <c r="P371" s="11">
        <f>Table1[[#This Row],[Teruglevering normaal]]+Table1[[#This Row],[Teruglevering dal]]</f>
        <v>0</v>
      </c>
    </row>
    <row r="372" spans="1:16" x14ac:dyDescent="0.3">
      <c r="A372" s="11">
        <v>1180708</v>
      </c>
      <c r="B372" s="11" t="s">
        <v>281</v>
      </c>
      <c r="C372" s="11" t="s">
        <v>282</v>
      </c>
      <c r="D372" s="11" t="s">
        <v>1060</v>
      </c>
      <c r="E372" s="11">
        <v>7</v>
      </c>
      <c r="F372" s="11" t="s">
        <v>111</v>
      </c>
      <c r="G372" s="11" t="s">
        <v>1061</v>
      </c>
      <c r="H372" s="11" t="s">
        <v>39</v>
      </c>
      <c r="I372" s="12" t="s">
        <v>1062</v>
      </c>
      <c r="J372" s="11">
        <v>2019</v>
      </c>
      <c r="K372" s="11">
        <v>504</v>
      </c>
      <c r="L372" s="11">
        <v>574</v>
      </c>
      <c r="M372" s="11">
        <f>Table1[[#This Row],[Verbruik normaal]]+Table1[[#This Row],[Verbruik laag]]</f>
        <v>1078</v>
      </c>
      <c r="N372" s="11">
        <v>0</v>
      </c>
      <c r="O372" s="11">
        <v>0</v>
      </c>
      <c r="P372" s="11">
        <f>Table1[[#This Row],[Teruglevering normaal]]+Table1[[#This Row],[Teruglevering dal]]</f>
        <v>0</v>
      </c>
    </row>
    <row r="373" spans="1:16" x14ac:dyDescent="0.3">
      <c r="A373" s="11">
        <v>1179820</v>
      </c>
      <c r="B373" s="11" t="s">
        <v>239</v>
      </c>
      <c r="C373" s="11" t="s">
        <v>240</v>
      </c>
      <c r="D373" s="11" t="s">
        <v>241</v>
      </c>
      <c r="E373" s="11">
        <v>2</v>
      </c>
      <c r="G373" s="11" t="s">
        <v>242</v>
      </c>
      <c r="H373" s="11" t="s">
        <v>39</v>
      </c>
      <c r="I373" s="12" t="s">
        <v>243</v>
      </c>
      <c r="J373" s="11">
        <v>2019</v>
      </c>
      <c r="K373" s="11">
        <v>1454</v>
      </c>
      <c r="L373" s="11">
        <v>627</v>
      </c>
      <c r="M373" s="11">
        <f>Table1[[#This Row],[Verbruik normaal]]+Table1[[#This Row],[Verbruik laag]]</f>
        <v>2081</v>
      </c>
      <c r="N373" s="11">
        <v>0</v>
      </c>
      <c r="O373" s="11">
        <v>0</v>
      </c>
      <c r="P373" s="11">
        <f>Table1[[#This Row],[Teruglevering normaal]]+Table1[[#This Row],[Teruglevering dal]]</f>
        <v>0</v>
      </c>
    </row>
    <row r="374" spans="1:16" x14ac:dyDescent="0.3">
      <c r="A374" s="11">
        <v>620389</v>
      </c>
      <c r="B374" s="11" t="s">
        <v>1316</v>
      </c>
      <c r="C374" s="11" t="s">
        <v>20</v>
      </c>
      <c r="D374" s="11" t="s">
        <v>61</v>
      </c>
      <c r="E374" s="11">
        <v>12</v>
      </c>
      <c r="G374" s="11" t="s">
        <v>62</v>
      </c>
      <c r="H374" s="11" t="s">
        <v>39</v>
      </c>
      <c r="I374" s="12" t="s">
        <v>63</v>
      </c>
      <c r="J374" s="11">
        <v>2019</v>
      </c>
      <c r="K374" s="11">
        <v>15978</v>
      </c>
      <c r="L374" s="11">
        <v>15433</v>
      </c>
      <c r="M374" s="11">
        <f>Table1[[#This Row],[Verbruik normaal]]+Table1[[#This Row],[Verbruik laag]]</f>
        <v>31411</v>
      </c>
      <c r="N374" s="11">
        <v>0</v>
      </c>
      <c r="O374" s="11">
        <v>0</v>
      </c>
      <c r="P374" s="11">
        <f>Table1[[#This Row],[Teruglevering normaal]]+Table1[[#This Row],[Teruglevering dal]]</f>
        <v>0</v>
      </c>
    </row>
    <row r="375" spans="1:16" x14ac:dyDescent="0.3">
      <c r="A375" s="11">
        <v>615995</v>
      </c>
      <c r="B375" s="11" t="s">
        <v>1311</v>
      </c>
      <c r="C375" s="11" t="s">
        <v>25</v>
      </c>
      <c r="D375" s="11" t="s">
        <v>74</v>
      </c>
      <c r="E375" s="11">
        <v>8</v>
      </c>
      <c r="F375" s="11" t="s">
        <v>75</v>
      </c>
      <c r="G375" s="11" t="s">
        <v>76</v>
      </c>
      <c r="H375" s="11" t="s">
        <v>17</v>
      </c>
      <c r="I375" s="12" t="s">
        <v>77</v>
      </c>
      <c r="J375" s="11">
        <v>2019</v>
      </c>
      <c r="K375" s="11">
        <v>12507</v>
      </c>
      <c r="L375" s="11">
        <v>11770</v>
      </c>
      <c r="M375" s="11">
        <f>Table1[[#This Row],[Verbruik normaal]]+Table1[[#This Row],[Verbruik laag]]</f>
        <v>24277</v>
      </c>
      <c r="N375" s="11">
        <v>0</v>
      </c>
      <c r="O375" s="11">
        <v>0</v>
      </c>
      <c r="P375" s="11">
        <f>Table1[[#This Row],[Teruglevering normaal]]+Table1[[#This Row],[Teruglevering dal]]</f>
        <v>0</v>
      </c>
    </row>
    <row r="376" spans="1:16" x14ac:dyDescent="0.3">
      <c r="A376" s="11">
        <v>1238875</v>
      </c>
      <c r="B376" s="11" t="s">
        <v>13</v>
      </c>
      <c r="D376" s="11" t="s">
        <v>74</v>
      </c>
      <c r="E376" s="11">
        <v>17</v>
      </c>
      <c r="F376" s="11" t="s">
        <v>228</v>
      </c>
      <c r="G376" s="11" t="s">
        <v>76</v>
      </c>
      <c r="H376" s="11" t="s">
        <v>17</v>
      </c>
      <c r="I376" s="12" t="s">
        <v>328</v>
      </c>
      <c r="J376" s="11">
        <v>2019</v>
      </c>
      <c r="K376" s="11">
        <v>524</v>
      </c>
      <c r="L376" s="11">
        <v>1572</v>
      </c>
      <c r="M376" s="11">
        <f>Table1[[#This Row],[Verbruik normaal]]+Table1[[#This Row],[Verbruik laag]]</f>
        <v>2096</v>
      </c>
      <c r="N376" s="11">
        <v>0</v>
      </c>
      <c r="O376" s="11">
        <v>0</v>
      </c>
      <c r="P376" s="11">
        <f>Table1[[#This Row],[Teruglevering normaal]]+Table1[[#This Row],[Teruglevering dal]]</f>
        <v>0</v>
      </c>
    </row>
    <row r="377" spans="1:16" x14ac:dyDescent="0.3">
      <c r="A377" s="11">
        <v>620389</v>
      </c>
      <c r="B377" s="11" t="s">
        <v>1316</v>
      </c>
      <c r="C377" s="11" t="s">
        <v>20</v>
      </c>
      <c r="D377" s="11" t="s">
        <v>369</v>
      </c>
      <c r="E377" s="11">
        <v>3</v>
      </c>
      <c r="F377" s="11" t="s">
        <v>90</v>
      </c>
      <c r="G377" s="11" t="s">
        <v>370</v>
      </c>
      <c r="H377" s="11" t="s">
        <v>39</v>
      </c>
      <c r="I377" s="12" t="s">
        <v>482</v>
      </c>
      <c r="J377" s="11">
        <v>2019</v>
      </c>
      <c r="K377" s="11">
        <v>129</v>
      </c>
      <c r="L377" s="11">
        <v>153</v>
      </c>
      <c r="M377" s="11">
        <f>Table1[[#This Row],[Verbruik normaal]]+Table1[[#This Row],[Verbruik laag]]</f>
        <v>282</v>
      </c>
      <c r="N377" s="11">
        <v>0</v>
      </c>
      <c r="O377" s="11">
        <v>0</v>
      </c>
      <c r="P377" s="11">
        <f>Table1[[#This Row],[Teruglevering normaal]]+Table1[[#This Row],[Teruglevering dal]]</f>
        <v>0</v>
      </c>
    </row>
    <row r="378" spans="1:16" x14ac:dyDescent="0.3">
      <c r="A378" s="11">
        <v>620500</v>
      </c>
      <c r="B378" s="11" t="s">
        <v>1298</v>
      </c>
      <c r="D378" s="11" t="s">
        <v>369</v>
      </c>
      <c r="E378" s="11">
        <v>1</v>
      </c>
      <c r="G378" s="11" t="s">
        <v>370</v>
      </c>
      <c r="H378" s="11" t="s">
        <v>39</v>
      </c>
      <c r="I378" s="12" t="s">
        <v>371</v>
      </c>
      <c r="J378" s="11">
        <v>2019</v>
      </c>
      <c r="K378" s="11">
        <v>5581</v>
      </c>
      <c r="L378" s="11">
        <v>6062</v>
      </c>
      <c r="M378" s="11">
        <f>Table1[[#This Row],[Verbruik normaal]]+Table1[[#This Row],[Verbruik laag]]</f>
        <v>11643</v>
      </c>
      <c r="N378" s="11">
        <v>0</v>
      </c>
      <c r="O378" s="11">
        <v>0</v>
      </c>
      <c r="P378" s="11">
        <f>Table1[[#This Row],[Teruglevering normaal]]+Table1[[#This Row],[Teruglevering dal]]</f>
        <v>0</v>
      </c>
    </row>
    <row r="379" spans="1:16" x14ac:dyDescent="0.3">
      <c r="A379" s="11">
        <v>620593</v>
      </c>
      <c r="B379" s="11" t="s">
        <v>1306</v>
      </c>
      <c r="C379" s="11" t="s">
        <v>31</v>
      </c>
      <c r="D379" s="11" t="s">
        <v>107</v>
      </c>
      <c r="E379" s="11">
        <v>79</v>
      </c>
      <c r="G379" s="11" t="s">
        <v>652</v>
      </c>
      <c r="H379" s="11" t="s">
        <v>34</v>
      </c>
      <c r="I379" s="12" t="s">
        <v>653</v>
      </c>
      <c r="J379" s="11">
        <v>2019</v>
      </c>
      <c r="K379" s="11">
        <v>43</v>
      </c>
      <c r="L379" s="11">
        <v>41</v>
      </c>
      <c r="M379" s="11">
        <f>Table1[[#This Row],[Verbruik normaal]]+Table1[[#This Row],[Verbruik laag]]</f>
        <v>84</v>
      </c>
      <c r="N379" s="11">
        <v>0</v>
      </c>
      <c r="O379" s="11">
        <v>0</v>
      </c>
      <c r="P379" s="11">
        <f>Table1[[#This Row],[Teruglevering normaal]]+Table1[[#This Row],[Teruglevering dal]]</f>
        <v>0</v>
      </c>
    </row>
    <row r="380" spans="1:16" x14ac:dyDescent="0.3">
      <c r="A380" s="11">
        <v>620593</v>
      </c>
      <c r="B380" s="11" t="s">
        <v>1306</v>
      </c>
      <c r="C380" s="11" t="s">
        <v>31</v>
      </c>
      <c r="D380" s="11" t="s">
        <v>107</v>
      </c>
      <c r="E380" s="11">
        <v>2</v>
      </c>
      <c r="G380" s="11" t="s">
        <v>108</v>
      </c>
      <c r="H380" s="11" t="s">
        <v>34</v>
      </c>
      <c r="I380" s="12" t="s">
        <v>109</v>
      </c>
      <c r="J380" s="11">
        <v>2019</v>
      </c>
      <c r="K380" s="11">
        <v>155</v>
      </c>
      <c r="L380" s="11">
        <v>143</v>
      </c>
      <c r="M380" s="11">
        <f>Table1[[#This Row],[Verbruik normaal]]+Table1[[#This Row],[Verbruik laag]]</f>
        <v>298</v>
      </c>
      <c r="N380" s="11">
        <v>0</v>
      </c>
      <c r="O380" s="11">
        <v>0</v>
      </c>
      <c r="P380" s="11">
        <f>Table1[[#This Row],[Teruglevering normaal]]+Table1[[#This Row],[Teruglevering dal]]</f>
        <v>0</v>
      </c>
    </row>
    <row r="381" spans="1:16" x14ac:dyDescent="0.3">
      <c r="A381" s="11">
        <v>1283630</v>
      </c>
      <c r="B381" s="11" t="s">
        <v>476</v>
      </c>
      <c r="D381" s="11" t="s">
        <v>107</v>
      </c>
      <c r="E381" s="11">
        <v>0</v>
      </c>
      <c r="G381" s="11" t="s">
        <v>477</v>
      </c>
      <c r="H381" s="11" t="s">
        <v>143</v>
      </c>
      <c r="I381" s="12" t="s">
        <v>478</v>
      </c>
      <c r="J381" s="11">
        <v>2019</v>
      </c>
      <c r="K381" s="11">
        <v>532</v>
      </c>
      <c r="L381" s="11">
        <v>641</v>
      </c>
      <c r="M381" s="11">
        <f>Table1[[#This Row],[Verbruik normaal]]+Table1[[#This Row],[Verbruik laag]]</f>
        <v>1173</v>
      </c>
      <c r="N381" s="11">
        <v>0</v>
      </c>
      <c r="O381" s="11">
        <v>0</v>
      </c>
      <c r="P381" s="11">
        <f>Table1[[#This Row],[Teruglevering normaal]]+Table1[[#This Row],[Teruglevering dal]]</f>
        <v>0</v>
      </c>
    </row>
    <row r="382" spans="1:16" x14ac:dyDescent="0.3">
      <c r="A382" s="11">
        <v>620593</v>
      </c>
      <c r="B382" s="11" t="s">
        <v>1315</v>
      </c>
      <c r="C382" s="11" t="s">
        <v>31</v>
      </c>
      <c r="D382" s="11" t="s">
        <v>376</v>
      </c>
      <c r="E382" s="11">
        <v>77</v>
      </c>
      <c r="F382" s="11" t="s">
        <v>37</v>
      </c>
      <c r="G382" s="11" t="s">
        <v>377</v>
      </c>
      <c r="H382" s="11" t="s">
        <v>34</v>
      </c>
      <c r="I382" s="12" t="s">
        <v>378</v>
      </c>
      <c r="J382" s="11">
        <v>2019</v>
      </c>
      <c r="K382" s="11">
        <v>58</v>
      </c>
      <c r="L382" s="11">
        <v>62</v>
      </c>
      <c r="M382" s="11">
        <f>Table1[[#This Row],[Verbruik normaal]]+Table1[[#This Row],[Verbruik laag]]</f>
        <v>120</v>
      </c>
      <c r="N382" s="11">
        <v>0</v>
      </c>
      <c r="O382" s="11">
        <v>0</v>
      </c>
      <c r="P382" s="11">
        <f>Table1[[#This Row],[Teruglevering normaal]]+Table1[[#This Row],[Teruglevering dal]]</f>
        <v>0</v>
      </c>
    </row>
    <row r="383" spans="1:16" x14ac:dyDescent="0.3">
      <c r="A383" s="11">
        <v>620389</v>
      </c>
      <c r="B383" s="11" t="s">
        <v>1316</v>
      </c>
      <c r="C383" s="11" t="s">
        <v>20</v>
      </c>
      <c r="D383" s="11" t="s">
        <v>1033</v>
      </c>
      <c r="E383" s="11">
        <v>2</v>
      </c>
      <c r="G383" s="11" t="s">
        <v>1034</v>
      </c>
      <c r="H383" s="11" t="s">
        <v>23</v>
      </c>
      <c r="I383" s="12" t="s">
        <v>1035</v>
      </c>
      <c r="J383" s="11">
        <v>2019</v>
      </c>
      <c r="K383" s="11">
        <v>13115</v>
      </c>
      <c r="L383" s="11">
        <v>12945</v>
      </c>
      <c r="M383" s="11">
        <f>Table1[[#This Row],[Verbruik normaal]]+Table1[[#This Row],[Verbruik laag]]</f>
        <v>26060</v>
      </c>
      <c r="N383" s="11">
        <v>0</v>
      </c>
      <c r="O383" s="11">
        <v>0</v>
      </c>
      <c r="P383" s="11">
        <f>Table1[[#This Row],[Teruglevering normaal]]+Table1[[#This Row],[Teruglevering dal]]</f>
        <v>0</v>
      </c>
    </row>
    <row r="384" spans="1:16" x14ac:dyDescent="0.3">
      <c r="A384" s="11">
        <v>620593</v>
      </c>
      <c r="B384" s="11" t="s">
        <v>1306</v>
      </c>
      <c r="C384" s="11" t="s">
        <v>31</v>
      </c>
      <c r="D384" s="11" t="s">
        <v>1121</v>
      </c>
      <c r="E384" s="11">
        <v>1</v>
      </c>
      <c r="F384" s="11" t="s">
        <v>1122</v>
      </c>
      <c r="G384" s="11" t="s">
        <v>1123</v>
      </c>
      <c r="H384" s="11" t="s">
        <v>34</v>
      </c>
      <c r="I384" s="12" t="s">
        <v>1124</v>
      </c>
      <c r="J384" s="11">
        <v>2019</v>
      </c>
      <c r="K384" s="11">
        <v>1127</v>
      </c>
      <c r="L384" s="11">
        <v>1053</v>
      </c>
      <c r="M384" s="11">
        <f>Table1[[#This Row],[Verbruik normaal]]+Table1[[#This Row],[Verbruik laag]]</f>
        <v>2180</v>
      </c>
      <c r="N384" s="11">
        <v>0</v>
      </c>
      <c r="O384" s="11">
        <v>0</v>
      </c>
      <c r="P384" s="11">
        <f>Table1[[#This Row],[Teruglevering normaal]]+Table1[[#This Row],[Teruglevering dal]]</f>
        <v>0</v>
      </c>
    </row>
    <row r="385" spans="1:16" x14ac:dyDescent="0.3">
      <c r="A385" s="11">
        <v>620593</v>
      </c>
      <c r="B385" s="11" t="s">
        <v>1315</v>
      </c>
      <c r="C385" s="11" t="s">
        <v>31</v>
      </c>
      <c r="D385" s="11" t="s">
        <v>1028</v>
      </c>
      <c r="E385" s="11">
        <v>16</v>
      </c>
      <c r="G385" s="11" t="s">
        <v>1029</v>
      </c>
      <c r="H385" s="11" t="s">
        <v>43</v>
      </c>
      <c r="I385" s="12" t="s">
        <v>1030</v>
      </c>
      <c r="J385" s="11">
        <v>2019</v>
      </c>
      <c r="K385" s="11">
        <v>3277</v>
      </c>
      <c r="L385" s="11">
        <v>0</v>
      </c>
      <c r="M385" s="11">
        <f>Table1[[#This Row],[Verbruik normaal]]+Table1[[#This Row],[Verbruik laag]]</f>
        <v>3277</v>
      </c>
      <c r="N385" s="11">
        <v>0</v>
      </c>
      <c r="O385" s="11">
        <v>0</v>
      </c>
      <c r="P385" s="11">
        <f>Table1[[#This Row],[Teruglevering normaal]]+Table1[[#This Row],[Teruglevering dal]]</f>
        <v>0</v>
      </c>
    </row>
    <row r="386" spans="1:16" x14ac:dyDescent="0.3">
      <c r="A386" s="11">
        <v>615995</v>
      </c>
      <c r="B386" s="11" t="s">
        <v>1319</v>
      </c>
      <c r="C386" s="11" t="s">
        <v>25</v>
      </c>
      <c r="D386" s="11" t="s">
        <v>714</v>
      </c>
      <c r="E386" s="11">
        <v>30</v>
      </c>
      <c r="F386" s="11" t="s">
        <v>715</v>
      </c>
      <c r="G386" s="11" t="s">
        <v>716</v>
      </c>
      <c r="H386" s="11" t="s">
        <v>28</v>
      </c>
      <c r="I386" s="12" t="s">
        <v>717</v>
      </c>
      <c r="J386" s="11">
        <v>2019</v>
      </c>
      <c r="K386" s="11">
        <v>881</v>
      </c>
      <c r="L386" s="11">
        <v>967</v>
      </c>
      <c r="M386" s="11">
        <f>Table1[[#This Row],[Verbruik normaal]]+Table1[[#This Row],[Verbruik laag]]</f>
        <v>1848</v>
      </c>
      <c r="N386" s="11">
        <v>0</v>
      </c>
      <c r="O386" s="11">
        <v>0</v>
      </c>
      <c r="P386" s="11">
        <f>Table1[[#This Row],[Teruglevering normaal]]+Table1[[#This Row],[Teruglevering dal]]</f>
        <v>0</v>
      </c>
    </row>
    <row r="387" spans="1:16" x14ac:dyDescent="0.3">
      <c r="A387" s="11">
        <v>1238875</v>
      </c>
      <c r="B387" s="11" t="s">
        <v>13</v>
      </c>
      <c r="D387" s="11" t="s">
        <v>819</v>
      </c>
      <c r="E387" s="11">
        <v>1</v>
      </c>
      <c r="F387" s="11" t="s">
        <v>15</v>
      </c>
      <c r="G387" s="11" t="s">
        <v>820</v>
      </c>
      <c r="H387" s="11" t="s">
        <v>17</v>
      </c>
      <c r="I387" s="12" t="s">
        <v>821</v>
      </c>
      <c r="J387" s="11">
        <v>2019</v>
      </c>
      <c r="K387" s="11">
        <v>244</v>
      </c>
      <c r="L387" s="11">
        <v>295</v>
      </c>
      <c r="M387" s="11">
        <f>Table1[[#This Row],[Verbruik normaal]]+Table1[[#This Row],[Verbruik laag]]</f>
        <v>539</v>
      </c>
      <c r="N387" s="11">
        <v>0</v>
      </c>
      <c r="O387" s="11">
        <v>0</v>
      </c>
      <c r="P387" s="11">
        <f>Table1[[#This Row],[Teruglevering normaal]]+Table1[[#This Row],[Teruglevering dal]]</f>
        <v>0</v>
      </c>
    </row>
    <row r="388" spans="1:16" x14ac:dyDescent="0.3">
      <c r="A388" s="11">
        <v>620587</v>
      </c>
      <c r="B388" s="11" t="s">
        <v>1300</v>
      </c>
      <c r="D388" s="11" t="s">
        <v>103</v>
      </c>
      <c r="E388" s="11">
        <v>159</v>
      </c>
      <c r="G388" s="11" t="s">
        <v>105</v>
      </c>
      <c r="H388" s="11" t="s">
        <v>143</v>
      </c>
      <c r="I388" s="12" t="s">
        <v>565</v>
      </c>
      <c r="J388" s="11">
        <v>2019</v>
      </c>
      <c r="K388" s="11">
        <v>1</v>
      </c>
      <c r="L388" s="11">
        <v>1</v>
      </c>
      <c r="M388" s="11">
        <f>Table1[[#This Row],[Verbruik normaal]]+Table1[[#This Row],[Verbruik laag]]</f>
        <v>2</v>
      </c>
      <c r="N388" s="11">
        <v>0</v>
      </c>
      <c r="O388" s="11">
        <v>0</v>
      </c>
      <c r="P388" s="11">
        <f>Table1[[#This Row],[Teruglevering normaal]]+Table1[[#This Row],[Teruglevering dal]]</f>
        <v>0</v>
      </c>
    </row>
    <row r="389" spans="1:16" x14ac:dyDescent="0.3">
      <c r="A389" s="11">
        <v>620593</v>
      </c>
      <c r="B389" s="11" t="s">
        <v>1306</v>
      </c>
      <c r="C389" s="11" t="s">
        <v>31</v>
      </c>
      <c r="D389" s="11" t="s">
        <v>103</v>
      </c>
      <c r="E389" s="11">
        <v>159</v>
      </c>
      <c r="F389" s="11" t="s">
        <v>104</v>
      </c>
      <c r="G389" s="11" t="s">
        <v>105</v>
      </c>
      <c r="H389" s="11" t="s">
        <v>43</v>
      </c>
      <c r="I389" s="12" t="s">
        <v>106</v>
      </c>
      <c r="J389" s="11">
        <v>2019</v>
      </c>
      <c r="K389" s="11">
        <v>2691</v>
      </c>
      <c r="L389" s="11">
        <v>2743</v>
      </c>
      <c r="M389" s="11">
        <f>Table1[[#This Row],[Verbruik normaal]]+Table1[[#This Row],[Verbruik laag]]</f>
        <v>5434</v>
      </c>
      <c r="N389" s="11">
        <v>0</v>
      </c>
      <c r="O389" s="11">
        <v>0</v>
      </c>
      <c r="P389" s="11">
        <f>Table1[[#This Row],[Teruglevering normaal]]+Table1[[#This Row],[Teruglevering dal]]</f>
        <v>0</v>
      </c>
    </row>
    <row r="390" spans="1:16" x14ac:dyDescent="0.3">
      <c r="A390" s="11">
        <v>620593</v>
      </c>
      <c r="B390" s="11" t="s">
        <v>1306</v>
      </c>
      <c r="C390" s="11" t="s">
        <v>31</v>
      </c>
      <c r="D390" s="11" t="s">
        <v>640</v>
      </c>
      <c r="E390" s="11">
        <v>5</v>
      </c>
      <c r="G390" s="11" t="s">
        <v>641</v>
      </c>
      <c r="H390" s="11" t="s">
        <v>34</v>
      </c>
      <c r="I390" s="12" t="s">
        <v>642</v>
      </c>
      <c r="J390" s="11">
        <v>2019</v>
      </c>
      <c r="K390" s="11">
        <v>1595</v>
      </c>
      <c r="L390" s="11">
        <v>1636</v>
      </c>
      <c r="M390" s="11">
        <f>Table1[[#This Row],[Verbruik normaal]]+Table1[[#This Row],[Verbruik laag]]</f>
        <v>3231</v>
      </c>
      <c r="N390" s="11">
        <v>0</v>
      </c>
      <c r="O390" s="11">
        <v>0</v>
      </c>
      <c r="P390" s="11">
        <f>Table1[[#This Row],[Teruglevering normaal]]+Table1[[#This Row],[Teruglevering dal]]</f>
        <v>0</v>
      </c>
    </row>
    <row r="391" spans="1:16" x14ac:dyDescent="0.3">
      <c r="A391" s="11">
        <v>620593</v>
      </c>
      <c r="B391" s="11" t="s">
        <v>1306</v>
      </c>
      <c r="C391" s="11" t="s">
        <v>31</v>
      </c>
      <c r="D391" s="11" t="s">
        <v>640</v>
      </c>
      <c r="E391" s="11">
        <v>40</v>
      </c>
      <c r="F391" s="11" t="s">
        <v>104</v>
      </c>
      <c r="G391" s="11" t="s">
        <v>641</v>
      </c>
      <c r="H391" s="11" t="s">
        <v>34</v>
      </c>
      <c r="I391" s="12" t="s">
        <v>960</v>
      </c>
      <c r="J391" s="11">
        <v>2019</v>
      </c>
      <c r="K391" s="11">
        <v>183</v>
      </c>
      <c r="L391" s="11">
        <v>193</v>
      </c>
      <c r="M391" s="11">
        <f>Table1[[#This Row],[Verbruik normaal]]+Table1[[#This Row],[Verbruik laag]]</f>
        <v>376</v>
      </c>
      <c r="N391" s="11">
        <v>0</v>
      </c>
      <c r="O391" s="11">
        <v>0</v>
      </c>
      <c r="P391" s="11">
        <f>Table1[[#This Row],[Teruglevering normaal]]+Table1[[#This Row],[Teruglevering dal]]</f>
        <v>0</v>
      </c>
    </row>
    <row r="392" spans="1:16" x14ac:dyDescent="0.3">
      <c r="A392" s="11">
        <v>620389</v>
      </c>
      <c r="B392" s="11" t="s">
        <v>1316</v>
      </c>
      <c r="C392" s="11" t="s">
        <v>20</v>
      </c>
      <c r="D392" s="11" t="s">
        <v>1176</v>
      </c>
      <c r="E392" s="11">
        <v>21</v>
      </c>
      <c r="F392" s="11" t="s">
        <v>111</v>
      </c>
      <c r="G392" s="11" t="s">
        <v>1177</v>
      </c>
      <c r="H392" s="11" t="s">
        <v>39</v>
      </c>
      <c r="I392" s="12" t="s">
        <v>1178</v>
      </c>
      <c r="J392" s="11">
        <v>2019</v>
      </c>
      <c r="K392" s="11">
        <v>516</v>
      </c>
      <c r="L392" s="11">
        <v>591</v>
      </c>
      <c r="M392" s="11">
        <f>Table1[[#This Row],[Verbruik normaal]]+Table1[[#This Row],[Verbruik laag]]</f>
        <v>1107</v>
      </c>
      <c r="N392" s="11">
        <v>0</v>
      </c>
      <c r="O392" s="11">
        <v>0</v>
      </c>
      <c r="P392" s="11">
        <f>Table1[[#This Row],[Teruglevering normaal]]+Table1[[#This Row],[Teruglevering dal]]</f>
        <v>0</v>
      </c>
    </row>
    <row r="393" spans="1:16" x14ac:dyDescent="0.3">
      <c r="A393" s="11">
        <v>620389</v>
      </c>
      <c r="B393" s="11" t="s">
        <v>1316</v>
      </c>
      <c r="C393" s="11" t="s">
        <v>20</v>
      </c>
      <c r="D393" s="11" t="s">
        <v>1051</v>
      </c>
      <c r="E393" s="11">
        <v>112</v>
      </c>
      <c r="F393" s="11" t="s">
        <v>79</v>
      </c>
      <c r="G393" s="11" t="s">
        <v>1052</v>
      </c>
      <c r="H393" s="11" t="s">
        <v>39</v>
      </c>
      <c r="I393" s="12" t="s">
        <v>1053</v>
      </c>
      <c r="J393" s="11">
        <v>2019</v>
      </c>
      <c r="K393" s="11">
        <v>390</v>
      </c>
      <c r="L393" s="11">
        <v>450</v>
      </c>
      <c r="M393" s="11">
        <f>Table1[[#This Row],[Verbruik normaal]]+Table1[[#This Row],[Verbruik laag]]</f>
        <v>840</v>
      </c>
      <c r="N393" s="11">
        <v>0</v>
      </c>
      <c r="O393" s="11">
        <v>0</v>
      </c>
      <c r="P393" s="11">
        <f>Table1[[#This Row],[Teruglevering normaal]]+Table1[[#This Row],[Teruglevering dal]]</f>
        <v>0</v>
      </c>
    </row>
    <row r="394" spans="1:16" x14ac:dyDescent="0.3">
      <c r="A394" s="11">
        <v>620389</v>
      </c>
      <c r="B394" s="11" t="s">
        <v>1316</v>
      </c>
      <c r="C394" s="11" t="s">
        <v>20</v>
      </c>
      <c r="D394" s="11" t="s">
        <v>741</v>
      </c>
      <c r="E394" s="11">
        <v>29</v>
      </c>
      <c r="G394" s="11" t="s">
        <v>742</v>
      </c>
      <c r="H394" s="11" t="s">
        <v>23</v>
      </c>
      <c r="I394" s="12" t="s">
        <v>743</v>
      </c>
      <c r="J394" s="11">
        <v>2019</v>
      </c>
      <c r="K394" s="11">
        <v>189</v>
      </c>
      <c r="L394" s="11">
        <v>219</v>
      </c>
      <c r="M394" s="11">
        <f>Table1[[#This Row],[Verbruik normaal]]+Table1[[#This Row],[Verbruik laag]]</f>
        <v>408</v>
      </c>
      <c r="N394" s="11">
        <v>0</v>
      </c>
      <c r="O394" s="11">
        <v>0</v>
      </c>
      <c r="P394" s="11">
        <f>Table1[[#This Row],[Teruglevering normaal]]+Table1[[#This Row],[Teruglevering dal]]</f>
        <v>0</v>
      </c>
    </row>
    <row r="395" spans="1:16" x14ac:dyDescent="0.3">
      <c r="A395" s="11">
        <v>620389</v>
      </c>
      <c r="B395" s="11" t="s">
        <v>1309</v>
      </c>
      <c r="C395" s="11" t="s">
        <v>20</v>
      </c>
      <c r="D395" s="11" t="s">
        <v>649</v>
      </c>
      <c r="E395" s="11">
        <v>85</v>
      </c>
      <c r="G395" s="11" t="s">
        <v>650</v>
      </c>
      <c r="H395" s="11" t="s">
        <v>39</v>
      </c>
      <c r="I395" s="12" t="s">
        <v>651</v>
      </c>
      <c r="J395" s="11">
        <v>2019</v>
      </c>
      <c r="K395" s="11">
        <v>215</v>
      </c>
      <c r="L395" s="11">
        <v>212</v>
      </c>
      <c r="M395" s="11">
        <f>Table1[[#This Row],[Verbruik normaal]]+Table1[[#This Row],[Verbruik laag]]</f>
        <v>427</v>
      </c>
      <c r="N395" s="11">
        <v>0</v>
      </c>
      <c r="O395" s="11">
        <v>0</v>
      </c>
      <c r="P395" s="11">
        <f>Table1[[#This Row],[Teruglevering normaal]]+Table1[[#This Row],[Teruglevering dal]]</f>
        <v>0</v>
      </c>
    </row>
    <row r="396" spans="1:16" x14ac:dyDescent="0.3">
      <c r="A396" s="11">
        <v>620587</v>
      </c>
      <c r="B396" s="11" t="s">
        <v>1300</v>
      </c>
      <c r="D396" s="11" t="s">
        <v>463</v>
      </c>
      <c r="E396" s="11">
        <v>3</v>
      </c>
      <c r="F396" s="11">
        <v>2</v>
      </c>
      <c r="G396" s="11" t="s">
        <v>817</v>
      </c>
      <c r="H396" s="11" t="s">
        <v>143</v>
      </c>
      <c r="I396" s="12" t="s">
        <v>1189</v>
      </c>
      <c r="J396" s="11">
        <v>2019</v>
      </c>
      <c r="K396" s="11">
        <v>1854</v>
      </c>
      <c r="L396" s="11">
        <v>0</v>
      </c>
      <c r="M396" s="11">
        <f>Table1[[#This Row],[Verbruik normaal]]+Table1[[#This Row],[Verbruik laag]]</f>
        <v>1854</v>
      </c>
      <c r="N396" s="11">
        <v>0</v>
      </c>
      <c r="O396" s="11">
        <v>0</v>
      </c>
      <c r="P396" s="11">
        <f>Table1[[#This Row],[Teruglevering normaal]]+Table1[[#This Row],[Teruglevering dal]]</f>
        <v>0</v>
      </c>
    </row>
    <row r="397" spans="1:16" x14ac:dyDescent="0.3">
      <c r="A397" s="11">
        <v>1238875</v>
      </c>
      <c r="B397" s="11" t="s">
        <v>13</v>
      </c>
      <c r="D397" s="11" t="s">
        <v>463</v>
      </c>
      <c r="E397" s="11">
        <v>8</v>
      </c>
      <c r="F397" s="11" t="s">
        <v>75</v>
      </c>
      <c r="G397" s="11" t="s">
        <v>1143</v>
      </c>
      <c r="H397" s="11" t="s">
        <v>17</v>
      </c>
      <c r="I397" s="12" t="s">
        <v>1144</v>
      </c>
      <c r="J397" s="11">
        <v>2019</v>
      </c>
      <c r="K397" s="11">
        <v>9425</v>
      </c>
      <c r="L397" s="11">
        <v>0</v>
      </c>
      <c r="M397" s="11">
        <f>Table1[[#This Row],[Verbruik normaal]]+Table1[[#This Row],[Verbruik laag]]</f>
        <v>9425</v>
      </c>
      <c r="N397" s="11">
        <v>0</v>
      </c>
      <c r="O397" s="11">
        <v>0</v>
      </c>
      <c r="P397" s="11">
        <f>Table1[[#This Row],[Teruglevering normaal]]+Table1[[#This Row],[Teruglevering dal]]</f>
        <v>0</v>
      </c>
    </row>
    <row r="398" spans="1:16" x14ac:dyDescent="0.3">
      <c r="A398" s="11">
        <v>615995</v>
      </c>
      <c r="B398" s="11" t="s">
        <v>1319</v>
      </c>
      <c r="C398" s="11" t="s">
        <v>25</v>
      </c>
      <c r="D398" s="11" t="s">
        <v>463</v>
      </c>
      <c r="E398" s="11">
        <v>0</v>
      </c>
      <c r="F398" s="11">
        <v>5958</v>
      </c>
      <c r="G398" s="11" t="s">
        <v>464</v>
      </c>
      <c r="H398" s="11" t="s">
        <v>28</v>
      </c>
      <c r="I398" s="12" t="s">
        <v>465</v>
      </c>
      <c r="J398" s="11">
        <v>2019</v>
      </c>
      <c r="K398" s="11">
        <v>1213</v>
      </c>
      <c r="L398" s="11">
        <v>1412</v>
      </c>
      <c r="M398" s="11">
        <f>Table1[[#This Row],[Verbruik normaal]]+Table1[[#This Row],[Verbruik laag]]</f>
        <v>2625</v>
      </c>
      <c r="N398" s="11">
        <v>0</v>
      </c>
      <c r="O398" s="11">
        <v>0</v>
      </c>
      <c r="P398" s="11">
        <f>Table1[[#This Row],[Teruglevering normaal]]+Table1[[#This Row],[Teruglevering dal]]</f>
        <v>0</v>
      </c>
    </row>
    <row r="399" spans="1:16" x14ac:dyDescent="0.3">
      <c r="A399" s="11">
        <v>615995</v>
      </c>
      <c r="B399" s="11" t="s">
        <v>1319</v>
      </c>
      <c r="C399" s="11" t="s">
        <v>25</v>
      </c>
      <c r="D399" s="11" t="s">
        <v>463</v>
      </c>
      <c r="E399" s="11">
        <v>2</v>
      </c>
      <c r="F399" s="11" t="s">
        <v>58</v>
      </c>
      <c r="G399" s="11" t="s">
        <v>464</v>
      </c>
      <c r="H399" s="11" t="s">
        <v>28</v>
      </c>
      <c r="I399" s="12" t="s">
        <v>572</v>
      </c>
      <c r="J399" s="11">
        <v>2019</v>
      </c>
      <c r="K399" s="11">
        <v>871</v>
      </c>
      <c r="L399" s="11">
        <v>742</v>
      </c>
      <c r="M399" s="11">
        <f>Table1[[#This Row],[Verbruik normaal]]+Table1[[#This Row],[Verbruik laag]]</f>
        <v>1613</v>
      </c>
      <c r="N399" s="11">
        <v>0</v>
      </c>
      <c r="O399" s="11">
        <v>0</v>
      </c>
      <c r="P399" s="11">
        <f>Table1[[#This Row],[Teruglevering normaal]]+Table1[[#This Row],[Teruglevering dal]]</f>
        <v>0</v>
      </c>
    </row>
    <row r="400" spans="1:16" x14ac:dyDescent="0.3">
      <c r="A400" s="11">
        <v>620587</v>
      </c>
      <c r="B400" s="11" t="s">
        <v>1305</v>
      </c>
      <c r="D400" s="11" t="s">
        <v>463</v>
      </c>
      <c r="E400" s="11">
        <v>1</v>
      </c>
      <c r="F400" s="11" t="s">
        <v>816</v>
      </c>
      <c r="G400" s="11" t="s">
        <v>817</v>
      </c>
      <c r="H400" s="11" t="s">
        <v>143</v>
      </c>
      <c r="I400" s="12" t="s">
        <v>818</v>
      </c>
      <c r="J400" s="11">
        <v>2019</v>
      </c>
      <c r="K400" s="11">
        <v>1122</v>
      </c>
      <c r="L400" s="11">
        <v>1621</v>
      </c>
      <c r="M400" s="11">
        <f>Table1[[#This Row],[Verbruik normaal]]+Table1[[#This Row],[Verbruik laag]]</f>
        <v>2743</v>
      </c>
      <c r="N400" s="11">
        <v>0</v>
      </c>
      <c r="O400" s="11">
        <v>0</v>
      </c>
      <c r="P400" s="11">
        <f>Table1[[#This Row],[Teruglevering normaal]]+Table1[[#This Row],[Teruglevering dal]]</f>
        <v>0</v>
      </c>
    </row>
    <row r="401" spans="1:16" x14ac:dyDescent="0.3">
      <c r="A401" s="11">
        <v>620587</v>
      </c>
      <c r="B401" s="11" t="s">
        <v>1300</v>
      </c>
      <c r="D401" s="11" t="s">
        <v>463</v>
      </c>
      <c r="E401" s="11">
        <v>1</v>
      </c>
      <c r="G401" s="11" t="s">
        <v>817</v>
      </c>
      <c r="H401" s="11" t="s">
        <v>143</v>
      </c>
      <c r="I401" s="12" t="s">
        <v>826</v>
      </c>
      <c r="J401" s="11">
        <v>2019</v>
      </c>
      <c r="K401" s="11">
        <v>994</v>
      </c>
      <c r="L401" s="11">
        <v>1855</v>
      </c>
      <c r="M401" s="11">
        <f>Table1[[#This Row],[Verbruik normaal]]+Table1[[#This Row],[Verbruik laag]]</f>
        <v>2849</v>
      </c>
      <c r="N401" s="11">
        <v>0</v>
      </c>
      <c r="O401" s="11">
        <v>0</v>
      </c>
      <c r="P401" s="11">
        <f>Table1[[#This Row],[Teruglevering normaal]]+Table1[[#This Row],[Teruglevering dal]]</f>
        <v>0</v>
      </c>
    </row>
    <row r="402" spans="1:16" x14ac:dyDescent="0.3">
      <c r="A402" s="11">
        <v>620593</v>
      </c>
      <c r="B402" s="11" t="s">
        <v>1306</v>
      </c>
      <c r="C402" s="11" t="s">
        <v>31</v>
      </c>
      <c r="D402" s="11" t="s">
        <v>773</v>
      </c>
      <c r="E402" s="11">
        <v>1</v>
      </c>
      <c r="F402" s="11" t="s">
        <v>183</v>
      </c>
      <c r="G402" s="11" t="s">
        <v>774</v>
      </c>
      <c r="H402" s="11" t="s">
        <v>143</v>
      </c>
      <c r="I402" s="12" t="s">
        <v>1045</v>
      </c>
      <c r="J402" s="11">
        <v>2019</v>
      </c>
      <c r="K402" s="11">
        <v>1948</v>
      </c>
      <c r="L402" s="11">
        <v>2038</v>
      </c>
      <c r="M402" s="11">
        <f>Table1[[#This Row],[Verbruik normaal]]+Table1[[#This Row],[Verbruik laag]]</f>
        <v>3986</v>
      </c>
      <c r="N402" s="11">
        <v>0</v>
      </c>
      <c r="O402" s="11">
        <v>0</v>
      </c>
      <c r="P402" s="11">
        <f>Table1[[#This Row],[Teruglevering normaal]]+Table1[[#This Row],[Teruglevering dal]]</f>
        <v>0</v>
      </c>
    </row>
    <row r="403" spans="1:16" x14ac:dyDescent="0.3">
      <c r="A403" s="11">
        <v>620587</v>
      </c>
      <c r="B403" s="11" t="s">
        <v>1305</v>
      </c>
      <c r="D403" s="11" t="s">
        <v>773</v>
      </c>
      <c r="E403" s="11">
        <v>1</v>
      </c>
      <c r="F403" s="11" t="s">
        <v>111</v>
      </c>
      <c r="G403" s="11" t="s">
        <v>774</v>
      </c>
      <c r="H403" s="11" t="s">
        <v>143</v>
      </c>
      <c r="I403" s="12" t="s">
        <v>775</v>
      </c>
      <c r="J403" s="11">
        <v>2019</v>
      </c>
      <c r="K403" s="11">
        <v>32878</v>
      </c>
      <c r="L403" s="11">
        <v>30125</v>
      </c>
      <c r="M403" s="11">
        <f>Table1[[#This Row],[Verbruik normaal]]+Table1[[#This Row],[Verbruik laag]]</f>
        <v>63003</v>
      </c>
      <c r="N403" s="11">
        <v>28528</v>
      </c>
      <c r="O403" s="11">
        <v>14773</v>
      </c>
      <c r="P403" s="11">
        <f>Table1[[#This Row],[Teruglevering normaal]]+Table1[[#This Row],[Teruglevering dal]]</f>
        <v>43301</v>
      </c>
    </row>
    <row r="404" spans="1:16" x14ac:dyDescent="0.3">
      <c r="A404" s="11">
        <v>1181048</v>
      </c>
      <c r="B404" s="11" t="s">
        <v>64</v>
      </c>
      <c r="D404" s="11" t="s">
        <v>65</v>
      </c>
      <c r="E404" s="11">
        <v>1</v>
      </c>
      <c r="G404" s="11" t="s">
        <v>66</v>
      </c>
      <c r="H404" s="11" t="s">
        <v>39</v>
      </c>
      <c r="I404" s="12" t="s">
        <v>67</v>
      </c>
      <c r="J404" s="11">
        <v>2019</v>
      </c>
      <c r="K404" s="11">
        <v>3022</v>
      </c>
      <c r="L404" s="11">
        <v>1512</v>
      </c>
      <c r="M404" s="11">
        <f>Table1[[#This Row],[Verbruik normaal]]+Table1[[#This Row],[Verbruik laag]]</f>
        <v>4534</v>
      </c>
      <c r="N404" s="11">
        <v>0</v>
      </c>
      <c r="O404" s="11">
        <v>0</v>
      </c>
      <c r="P404" s="11">
        <f>Table1[[#This Row],[Teruglevering normaal]]+Table1[[#This Row],[Teruglevering dal]]</f>
        <v>0</v>
      </c>
    </row>
    <row r="405" spans="1:16" x14ac:dyDescent="0.3">
      <c r="A405" s="11">
        <v>620512</v>
      </c>
      <c r="B405" s="11" t="s">
        <v>1308</v>
      </c>
      <c r="C405" s="11" t="s">
        <v>169</v>
      </c>
      <c r="D405" s="11" t="s">
        <v>65</v>
      </c>
      <c r="E405" s="11">
        <v>35</v>
      </c>
      <c r="G405" s="11" t="s">
        <v>66</v>
      </c>
      <c r="H405" s="11" t="s">
        <v>39</v>
      </c>
      <c r="I405" s="12" t="s">
        <v>294</v>
      </c>
      <c r="J405" s="11">
        <v>2019</v>
      </c>
      <c r="K405" s="11">
        <v>13259</v>
      </c>
      <c r="L405" s="11">
        <v>38635</v>
      </c>
      <c r="M405" s="11">
        <f>Table1[[#This Row],[Verbruik normaal]]+Table1[[#This Row],[Verbruik laag]]</f>
        <v>51894</v>
      </c>
      <c r="N405" s="11">
        <v>0</v>
      </c>
      <c r="O405" s="11">
        <v>0</v>
      </c>
      <c r="P405" s="11">
        <f>Table1[[#This Row],[Teruglevering normaal]]+Table1[[#This Row],[Teruglevering dal]]</f>
        <v>0</v>
      </c>
    </row>
    <row r="406" spans="1:16" x14ac:dyDescent="0.3">
      <c r="A406" s="11">
        <v>620389</v>
      </c>
      <c r="B406" s="11" t="s">
        <v>1309</v>
      </c>
      <c r="C406" s="11" t="s">
        <v>20</v>
      </c>
      <c r="D406" s="11" t="s">
        <v>65</v>
      </c>
      <c r="E406" s="11">
        <v>108</v>
      </c>
      <c r="F406" s="11" t="s">
        <v>206</v>
      </c>
      <c r="G406" s="11" t="s">
        <v>137</v>
      </c>
      <c r="H406" s="11" t="s">
        <v>39</v>
      </c>
      <c r="I406" s="12" t="s">
        <v>207</v>
      </c>
      <c r="J406" s="11">
        <v>2019</v>
      </c>
      <c r="K406" s="11">
        <v>0</v>
      </c>
      <c r="L406" s="11">
        <v>0</v>
      </c>
      <c r="M406" s="11">
        <f>Table1[[#This Row],[Verbruik normaal]]+Table1[[#This Row],[Verbruik laag]]</f>
        <v>0</v>
      </c>
      <c r="N406" s="11">
        <v>0</v>
      </c>
      <c r="O406" s="11">
        <v>0</v>
      </c>
      <c r="P406" s="11">
        <f>Table1[[#This Row],[Teruglevering normaal]]+Table1[[#This Row],[Teruglevering dal]]</f>
        <v>0</v>
      </c>
    </row>
    <row r="407" spans="1:16" x14ac:dyDescent="0.3">
      <c r="A407" s="11">
        <v>620389</v>
      </c>
      <c r="B407" s="11" t="s">
        <v>1316</v>
      </c>
      <c r="C407" s="11" t="s">
        <v>20</v>
      </c>
      <c r="D407" s="11" t="s">
        <v>65</v>
      </c>
      <c r="E407" s="11">
        <v>108</v>
      </c>
      <c r="F407" s="11" t="s">
        <v>90</v>
      </c>
      <c r="G407" s="11" t="s">
        <v>137</v>
      </c>
      <c r="H407" s="11" t="s">
        <v>39</v>
      </c>
      <c r="I407" s="12" t="s">
        <v>595</v>
      </c>
      <c r="J407" s="11">
        <v>2019</v>
      </c>
      <c r="K407" s="11">
        <v>73</v>
      </c>
      <c r="L407" s="11">
        <v>88</v>
      </c>
      <c r="M407" s="11">
        <f>Table1[[#This Row],[Verbruik normaal]]+Table1[[#This Row],[Verbruik laag]]</f>
        <v>161</v>
      </c>
      <c r="N407" s="11">
        <v>0</v>
      </c>
      <c r="O407" s="11">
        <v>0</v>
      </c>
      <c r="P407" s="11">
        <f>Table1[[#This Row],[Teruglevering normaal]]+Table1[[#This Row],[Teruglevering dal]]</f>
        <v>0</v>
      </c>
    </row>
    <row r="408" spans="1:16" x14ac:dyDescent="0.3">
      <c r="A408" s="11">
        <v>620389</v>
      </c>
      <c r="B408" s="11" t="s">
        <v>1309</v>
      </c>
      <c r="C408" s="11" t="s">
        <v>20</v>
      </c>
      <c r="D408" s="11" t="s">
        <v>65</v>
      </c>
      <c r="E408" s="11">
        <v>126</v>
      </c>
      <c r="G408" s="11" t="s">
        <v>137</v>
      </c>
      <c r="H408" s="11" t="s">
        <v>39</v>
      </c>
      <c r="I408" s="12" t="s">
        <v>138</v>
      </c>
      <c r="J408" s="11">
        <v>2019</v>
      </c>
      <c r="K408" s="11">
        <v>616</v>
      </c>
      <c r="L408" s="11">
        <v>698</v>
      </c>
      <c r="M408" s="11">
        <f>Table1[[#This Row],[Verbruik normaal]]+Table1[[#This Row],[Verbruik laag]]</f>
        <v>1314</v>
      </c>
      <c r="N408" s="11">
        <v>0</v>
      </c>
      <c r="O408" s="11">
        <v>0</v>
      </c>
      <c r="P408" s="11">
        <f>Table1[[#This Row],[Teruglevering normaal]]+Table1[[#This Row],[Teruglevering dal]]</f>
        <v>0</v>
      </c>
    </row>
    <row r="409" spans="1:16" x14ac:dyDescent="0.3">
      <c r="A409" s="11">
        <v>620389</v>
      </c>
      <c r="B409" s="11" t="s">
        <v>1316</v>
      </c>
      <c r="C409" s="11" t="s">
        <v>20</v>
      </c>
      <c r="D409" s="11" t="s">
        <v>65</v>
      </c>
      <c r="E409" s="11">
        <v>134</v>
      </c>
      <c r="F409" s="11" t="s">
        <v>111</v>
      </c>
      <c r="G409" s="11" t="s">
        <v>137</v>
      </c>
      <c r="H409" s="11" t="s">
        <v>23</v>
      </c>
      <c r="I409" s="12" t="s">
        <v>503</v>
      </c>
      <c r="J409" s="11">
        <v>2019</v>
      </c>
      <c r="K409" s="11">
        <v>49</v>
      </c>
      <c r="L409" s="11">
        <v>54</v>
      </c>
      <c r="M409" s="11">
        <f>Table1[[#This Row],[Verbruik normaal]]+Table1[[#This Row],[Verbruik laag]]</f>
        <v>103</v>
      </c>
      <c r="N409" s="11">
        <v>0</v>
      </c>
      <c r="O409" s="11">
        <v>0</v>
      </c>
      <c r="P409" s="11">
        <f>Table1[[#This Row],[Teruglevering normaal]]+Table1[[#This Row],[Teruglevering dal]]</f>
        <v>0</v>
      </c>
    </row>
    <row r="410" spans="1:16" x14ac:dyDescent="0.3">
      <c r="A410" s="11">
        <v>620389</v>
      </c>
      <c r="B410" s="11" t="s">
        <v>1316</v>
      </c>
      <c r="C410" s="11" t="s">
        <v>20</v>
      </c>
      <c r="D410" s="11" t="s">
        <v>65</v>
      </c>
      <c r="E410" s="11">
        <v>124</v>
      </c>
      <c r="G410" s="11" t="s">
        <v>137</v>
      </c>
      <c r="H410" s="11" t="s">
        <v>39</v>
      </c>
      <c r="I410" s="12" t="s">
        <v>839</v>
      </c>
      <c r="J410" s="11">
        <v>2019</v>
      </c>
      <c r="K410" s="11">
        <v>6625</v>
      </c>
      <c r="L410" s="11">
        <v>9593</v>
      </c>
      <c r="M410" s="11">
        <f>Table1[[#This Row],[Verbruik normaal]]+Table1[[#This Row],[Verbruik laag]]</f>
        <v>16218</v>
      </c>
      <c r="N410" s="11">
        <v>0</v>
      </c>
      <c r="O410" s="11">
        <v>0</v>
      </c>
      <c r="P410" s="11">
        <f>Table1[[#This Row],[Teruglevering normaal]]+Table1[[#This Row],[Teruglevering dal]]</f>
        <v>0</v>
      </c>
    </row>
    <row r="411" spans="1:16" x14ac:dyDescent="0.3">
      <c r="A411" s="11">
        <v>1180708</v>
      </c>
      <c r="B411" s="11" t="s">
        <v>281</v>
      </c>
      <c r="C411" s="11" t="s">
        <v>282</v>
      </c>
      <c r="D411" s="11" t="s">
        <v>1173</v>
      </c>
      <c r="E411" s="11">
        <v>89</v>
      </c>
      <c r="G411" s="11" t="s">
        <v>1174</v>
      </c>
      <c r="H411" s="11" t="s">
        <v>39</v>
      </c>
      <c r="I411" s="12" t="s">
        <v>1175</v>
      </c>
      <c r="J411" s="11">
        <v>2019</v>
      </c>
      <c r="K411" s="11">
        <v>1012</v>
      </c>
      <c r="L411" s="11">
        <v>1292</v>
      </c>
      <c r="M411" s="11">
        <f>Table1[[#This Row],[Verbruik normaal]]+Table1[[#This Row],[Verbruik laag]]</f>
        <v>2304</v>
      </c>
      <c r="N411" s="11">
        <v>0</v>
      </c>
      <c r="O411" s="11">
        <v>0</v>
      </c>
      <c r="P411" s="11">
        <f>Table1[[#This Row],[Teruglevering normaal]]+Table1[[#This Row],[Teruglevering dal]]</f>
        <v>0</v>
      </c>
    </row>
    <row r="412" spans="1:16" x14ac:dyDescent="0.3">
      <c r="A412" s="11">
        <v>620389</v>
      </c>
      <c r="B412" s="11" t="s">
        <v>1309</v>
      </c>
      <c r="C412" s="11" t="s">
        <v>20</v>
      </c>
      <c r="D412" s="11" t="s">
        <v>1101</v>
      </c>
      <c r="E412" s="11">
        <v>1</v>
      </c>
      <c r="F412" s="11" t="s">
        <v>872</v>
      </c>
      <c r="G412" s="11" t="s">
        <v>1102</v>
      </c>
      <c r="H412" s="11" t="s">
        <v>39</v>
      </c>
      <c r="I412" s="12" t="s">
        <v>1103</v>
      </c>
      <c r="J412" s="11">
        <v>2019</v>
      </c>
      <c r="K412" s="11">
        <v>458</v>
      </c>
      <c r="L412" s="11">
        <v>424</v>
      </c>
      <c r="M412" s="11">
        <f>Table1[[#This Row],[Verbruik normaal]]+Table1[[#This Row],[Verbruik laag]]</f>
        <v>882</v>
      </c>
      <c r="N412" s="11">
        <v>0</v>
      </c>
      <c r="O412" s="11">
        <v>0</v>
      </c>
      <c r="P412" s="11">
        <f>Table1[[#This Row],[Teruglevering normaal]]+Table1[[#This Row],[Teruglevering dal]]</f>
        <v>0</v>
      </c>
    </row>
    <row r="413" spans="1:16" x14ac:dyDescent="0.3">
      <c r="A413" s="11">
        <v>620389</v>
      </c>
      <c r="B413" s="11" t="s">
        <v>1316</v>
      </c>
      <c r="C413" s="11" t="s">
        <v>20</v>
      </c>
      <c r="D413" s="11" t="s">
        <v>329</v>
      </c>
      <c r="E413" s="11">
        <v>1</v>
      </c>
      <c r="G413" s="11" t="s">
        <v>330</v>
      </c>
      <c r="H413" s="11" t="s">
        <v>39</v>
      </c>
      <c r="I413" s="12" t="s">
        <v>331</v>
      </c>
      <c r="J413" s="11">
        <v>2019</v>
      </c>
      <c r="K413" s="11">
        <v>938</v>
      </c>
      <c r="L413" s="11">
        <v>970</v>
      </c>
      <c r="M413" s="11">
        <f>Table1[[#This Row],[Verbruik normaal]]+Table1[[#This Row],[Verbruik laag]]</f>
        <v>1908</v>
      </c>
      <c r="N413" s="11">
        <v>0</v>
      </c>
      <c r="O413" s="11">
        <v>0</v>
      </c>
      <c r="P413" s="11">
        <f>Table1[[#This Row],[Teruglevering normaal]]+Table1[[#This Row],[Teruglevering dal]]</f>
        <v>0</v>
      </c>
    </row>
    <row r="414" spans="1:16" x14ac:dyDescent="0.3">
      <c r="A414" s="11">
        <v>1283630</v>
      </c>
      <c r="B414" s="11" t="s">
        <v>476</v>
      </c>
      <c r="D414" s="11" t="s">
        <v>192</v>
      </c>
      <c r="E414" s="11">
        <v>5</v>
      </c>
      <c r="F414" s="11" t="s">
        <v>228</v>
      </c>
      <c r="G414" s="11" t="s">
        <v>193</v>
      </c>
      <c r="H414" s="11" t="s">
        <v>143</v>
      </c>
      <c r="I414" s="12" t="s">
        <v>886</v>
      </c>
      <c r="J414" s="11">
        <v>2019</v>
      </c>
      <c r="K414" s="11">
        <v>216</v>
      </c>
      <c r="L414" s="11">
        <v>208</v>
      </c>
      <c r="M414" s="11">
        <f>Table1[[#This Row],[Verbruik normaal]]+Table1[[#This Row],[Verbruik laag]]</f>
        <v>424</v>
      </c>
      <c r="N414" s="11">
        <v>0</v>
      </c>
      <c r="O414" s="11">
        <v>0</v>
      </c>
      <c r="P414" s="11">
        <f>Table1[[#This Row],[Teruglevering normaal]]+Table1[[#This Row],[Teruglevering dal]]</f>
        <v>0</v>
      </c>
    </row>
    <row r="415" spans="1:16" x14ac:dyDescent="0.3">
      <c r="A415" s="11">
        <v>620593</v>
      </c>
      <c r="B415" s="11" t="s">
        <v>1306</v>
      </c>
      <c r="C415" s="11" t="s">
        <v>31</v>
      </c>
      <c r="D415" s="11" t="s">
        <v>192</v>
      </c>
      <c r="E415" s="11">
        <v>8</v>
      </c>
      <c r="G415" s="11" t="s">
        <v>761</v>
      </c>
      <c r="H415" s="11" t="s">
        <v>43</v>
      </c>
      <c r="I415" s="12" t="s">
        <v>762</v>
      </c>
      <c r="J415" s="11">
        <v>2019</v>
      </c>
      <c r="K415" s="11">
        <v>92</v>
      </c>
      <c r="L415" s="11">
        <v>97</v>
      </c>
      <c r="M415" s="11">
        <f>Table1[[#This Row],[Verbruik normaal]]+Table1[[#This Row],[Verbruik laag]]</f>
        <v>189</v>
      </c>
      <c r="N415" s="11">
        <v>0</v>
      </c>
      <c r="O415" s="11">
        <v>0</v>
      </c>
      <c r="P415" s="11">
        <f>Table1[[#This Row],[Teruglevering normaal]]+Table1[[#This Row],[Teruglevering dal]]</f>
        <v>0</v>
      </c>
    </row>
    <row r="416" spans="1:16" x14ac:dyDescent="0.3">
      <c r="A416" s="11">
        <v>620593</v>
      </c>
      <c r="B416" s="11" t="s">
        <v>1315</v>
      </c>
      <c r="C416" s="11" t="s">
        <v>31</v>
      </c>
      <c r="D416" s="11" t="s">
        <v>192</v>
      </c>
      <c r="E416" s="11">
        <v>9</v>
      </c>
      <c r="F416" s="11" t="s">
        <v>46</v>
      </c>
      <c r="G416" s="11" t="s">
        <v>193</v>
      </c>
      <c r="H416" s="11" t="s">
        <v>43</v>
      </c>
      <c r="I416" s="12" t="s">
        <v>194</v>
      </c>
      <c r="J416" s="11">
        <v>2019</v>
      </c>
      <c r="K416" s="11">
        <v>2855</v>
      </c>
      <c r="L416" s="11">
        <v>2614</v>
      </c>
      <c r="M416" s="11">
        <f>Table1[[#This Row],[Verbruik normaal]]+Table1[[#This Row],[Verbruik laag]]</f>
        <v>5469</v>
      </c>
      <c r="N416" s="11">
        <v>0</v>
      </c>
      <c r="O416" s="11">
        <v>0</v>
      </c>
      <c r="P416" s="11">
        <f>Table1[[#This Row],[Teruglevering normaal]]+Table1[[#This Row],[Teruglevering dal]]</f>
        <v>0</v>
      </c>
    </row>
    <row r="417" spans="1:16" x14ac:dyDescent="0.3">
      <c r="A417" s="11">
        <v>620593</v>
      </c>
      <c r="B417" s="11" t="s">
        <v>1306</v>
      </c>
      <c r="C417" s="11" t="s">
        <v>31</v>
      </c>
      <c r="D417" s="11" t="s">
        <v>654</v>
      </c>
      <c r="E417" s="11">
        <v>1</v>
      </c>
      <c r="F417" s="11" t="s">
        <v>75</v>
      </c>
      <c r="G417" s="11" t="s">
        <v>655</v>
      </c>
      <c r="H417" s="11" t="s">
        <v>143</v>
      </c>
      <c r="I417" s="12" t="s">
        <v>656</v>
      </c>
      <c r="J417" s="11">
        <v>2019</v>
      </c>
      <c r="K417" s="11">
        <v>2085</v>
      </c>
      <c r="L417" s="11">
        <v>1926</v>
      </c>
      <c r="M417" s="11">
        <f>Table1[[#This Row],[Verbruik normaal]]+Table1[[#This Row],[Verbruik laag]]</f>
        <v>4011</v>
      </c>
      <c r="N417" s="11">
        <v>0</v>
      </c>
      <c r="O417" s="11">
        <v>0</v>
      </c>
      <c r="P417" s="11">
        <f>Table1[[#This Row],[Teruglevering normaal]]+Table1[[#This Row],[Teruglevering dal]]</f>
        <v>0</v>
      </c>
    </row>
    <row r="418" spans="1:16" x14ac:dyDescent="0.3">
      <c r="A418" s="11">
        <v>620500</v>
      </c>
      <c r="B418" s="11" t="s">
        <v>1298</v>
      </c>
      <c r="D418" s="11" t="s">
        <v>989</v>
      </c>
      <c r="E418" s="11">
        <v>66</v>
      </c>
      <c r="G418" s="11" t="s">
        <v>990</v>
      </c>
      <c r="H418" s="11" t="s">
        <v>39</v>
      </c>
      <c r="I418" s="12" t="s">
        <v>991</v>
      </c>
      <c r="J418" s="11">
        <v>2019</v>
      </c>
      <c r="K418" s="11">
        <v>5863</v>
      </c>
      <c r="L418" s="11">
        <v>2050</v>
      </c>
      <c r="M418" s="11">
        <f>Table1[[#This Row],[Verbruik normaal]]+Table1[[#This Row],[Verbruik laag]]</f>
        <v>7913</v>
      </c>
      <c r="N418" s="11">
        <v>0</v>
      </c>
      <c r="O418" s="11">
        <v>0</v>
      </c>
      <c r="P418" s="11">
        <f>Table1[[#This Row],[Teruglevering normaal]]+Table1[[#This Row],[Teruglevering dal]]</f>
        <v>0</v>
      </c>
    </row>
    <row r="419" spans="1:16" x14ac:dyDescent="0.3">
      <c r="A419" s="11">
        <v>615995</v>
      </c>
      <c r="B419" s="11" t="s">
        <v>1319</v>
      </c>
      <c r="C419" s="11" t="s">
        <v>25</v>
      </c>
      <c r="D419" s="11" t="s">
        <v>830</v>
      </c>
      <c r="E419" s="11">
        <v>4</v>
      </c>
      <c r="F419" s="11">
        <v>5818</v>
      </c>
      <c r="G419" s="11" t="s">
        <v>831</v>
      </c>
      <c r="H419" s="11" t="s">
        <v>28</v>
      </c>
      <c r="I419" s="12" t="s">
        <v>832</v>
      </c>
      <c r="J419" s="11">
        <v>2019</v>
      </c>
      <c r="K419" s="11">
        <v>8233</v>
      </c>
      <c r="L419" s="11">
        <v>8232</v>
      </c>
      <c r="M419" s="11">
        <f>Table1[[#This Row],[Verbruik normaal]]+Table1[[#This Row],[Verbruik laag]]</f>
        <v>16465</v>
      </c>
      <c r="N419" s="11">
        <v>0</v>
      </c>
      <c r="O419" s="11">
        <v>0</v>
      </c>
      <c r="P419" s="11">
        <f>Table1[[#This Row],[Teruglevering normaal]]+Table1[[#This Row],[Teruglevering dal]]</f>
        <v>0</v>
      </c>
    </row>
    <row r="420" spans="1:16" x14ac:dyDescent="0.3">
      <c r="A420" s="11">
        <v>620389</v>
      </c>
      <c r="B420" s="11" t="s">
        <v>1316</v>
      </c>
      <c r="C420" s="11" t="s">
        <v>20</v>
      </c>
      <c r="D420" s="11" t="s">
        <v>701</v>
      </c>
      <c r="E420" s="11">
        <v>2</v>
      </c>
      <c r="F420" s="11" t="s">
        <v>111</v>
      </c>
      <c r="G420" s="11" t="s">
        <v>702</v>
      </c>
      <c r="H420" s="11" t="s">
        <v>39</v>
      </c>
      <c r="I420" s="12" t="s">
        <v>703</v>
      </c>
      <c r="J420" s="11">
        <v>2019</v>
      </c>
      <c r="K420" s="11">
        <v>320</v>
      </c>
      <c r="L420" s="11">
        <v>365</v>
      </c>
      <c r="M420" s="11">
        <f>Table1[[#This Row],[Verbruik normaal]]+Table1[[#This Row],[Verbruik laag]]</f>
        <v>685</v>
      </c>
      <c r="N420" s="11">
        <v>0</v>
      </c>
      <c r="O420" s="11">
        <v>0</v>
      </c>
      <c r="P420" s="11">
        <f>Table1[[#This Row],[Teruglevering normaal]]+Table1[[#This Row],[Teruglevering dal]]</f>
        <v>0</v>
      </c>
    </row>
    <row r="421" spans="1:16" x14ac:dyDescent="0.3">
      <c r="A421" s="11">
        <v>620587</v>
      </c>
      <c r="B421" s="11" t="s">
        <v>1300</v>
      </c>
      <c r="D421" s="11" t="s">
        <v>976</v>
      </c>
      <c r="E421" s="11">
        <v>1</v>
      </c>
      <c r="G421" s="11" t="s">
        <v>977</v>
      </c>
      <c r="H421" s="11" t="s">
        <v>143</v>
      </c>
      <c r="I421" s="12" t="s">
        <v>978</v>
      </c>
      <c r="J421" s="11">
        <v>2019</v>
      </c>
      <c r="K421" s="11">
        <v>0</v>
      </c>
      <c r="L421" s="11">
        <v>322</v>
      </c>
      <c r="M421" s="11">
        <f>Table1[[#This Row],[Verbruik normaal]]+Table1[[#This Row],[Verbruik laag]]</f>
        <v>322</v>
      </c>
      <c r="N421" s="11">
        <v>0</v>
      </c>
      <c r="O421" s="11">
        <v>0</v>
      </c>
      <c r="P421" s="11">
        <f>Table1[[#This Row],[Teruglevering normaal]]+Table1[[#This Row],[Teruglevering dal]]</f>
        <v>0</v>
      </c>
    </row>
    <row r="422" spans="1:16" x14ac:dyDescent="0.3">
      <c r="A422" s="11">
        <v>620389</v>
      </c>
      <c r="B422" s="11" t="s">
        <v>1316</v>
      </c>
      <c r="C422" s="11" t="s">
        <v>20</v>
      </c>
      <c r="D422" s="11" t="s">
        <v>401</v>
      </c>
      <c r="E422" s="11">
        <v>26</v>
      </c>
      <c r="G422" s="11" t="s">
        <v>402</v>
      </c>
      <c r="H422" s="11" t="s">
        <v>23</v>
      </c>
      <c r="I422" s="12" t="s">
        <v>403</v>
      </c>
      <c r="J422" s="11">
        <v>2019</v>
      </c>
      <c r="K422" s="11">
        <v>4440</v>
      </c>
      <c r="L422" s="11">
        <v>4044</v>
      </c>
      <c r="M422" s="11">
        <f>Table1[[#This Row],[Verbruik normaal]]+Table1[[#This Row],[Verbruik laag]]</f>
        <v>8484</v>
      </c>
      <c r="N422" s="11">
        <v>0</v>
      </c>
      <c r="O422" s="11">
        <v>0</v>
      </c>
      <c r="P422" s="11">
        <f>Table1[[#This Row],[Teruglevering normaal]]+Table1[[#This Row],[Teruglevering dal]]</f>
        <v>0</v>
      </c>
    </row>
    <row r="423" spans="1:16" x14ac:dyDescent="0.3">
      <c r="A423" s="11">
        <v>615988</v>
      </c>
      <c r="B423" s="11" t="s">
        <v>1299</v>
      </c>
      <c r="D423" s="11" t="s">
        <v>782</v>
      </c>
      <c r="E423" s="11">
        <v>169</v>
      </c>
      <c r="G423" s="11" t="s">
        <v>783</v>
      </c>
      <c r="H423" s="11" t="s">
        <v>28</v>
      </c>
      <c r="I423" s="12" t="s">
        <v>784</v>
      </c>
      <c r="J423" s="11">
        <v>2019</v>
      </c>
      <c r="K423" s="11">
        <v>4436</v>
      </c>
      <c r="L423" s="11">
        <v>2462</v>
      </c>
      <c r="M423" s="11">
        <f>Table1[[#This Row],[Verbruik normaal]]+Table1[[#This Row],[Verbruik laag]]</f>
        <v>6898</v>
      </c>
      <c r="N423" s="11">
        <v>0</v>
      </c>
      <c r="O423" s="11">
        <v>0</v>
      </c>
      <c r="P423" s="11">
        <f>Table1[[#This Row],[Teruglevering normaal]]+Table1[[#This Row],[Teruglevering dal]]</f>
        <v>0</v>
      </c>
    </row>
    <row r="424" spans="1:16" x14ac:dyDescent="0.3">
      <c r="A424" s="11">
        <v>1179824</v>
      </c>
      <c r="B424" s="11" t="s">
        <v>174</v>
      </c>
      <c r="C424" s="11" t="s">
        <v>175</v>
      </c>
      <c r="D424" s="11" t="s">
        <v>176</v>
      </c>
      <c r="E424" s="11">
        <v>19</v>
      </c>
      <c r="F424" s="11" t="s">
        <v>79</v>
      </c>
      <c r="G424" s="11" t="s">
        <v>177</v>
      </c>
      <c r="H424" s="11" t="s">
        <v>39</v>
      </c>
      <c r="I424" s="12" t="s">
        <v>178</v>
      </c>
      <c r="J424" s="11">
        <v>2019</v>
      </c>
      <c r="K424" s="11">
        <v>3897</v>
      </c>
      <c r="L424" s="11">
        <v>19</v>
      </c>
      <c r="M424" s="11">
        <f>Table1[[#This Row],[Verbruik normaal]]+Table1[[#This Row],[Verbruik laag]]</f>
        <v>3916</v>
      </c>
      <c r="N424" s="11">
        <v>0</v>
      </c>
      <c r="O424" s="11">
        <v>0</v>
      </c>
      <c r="P424" s="11">
        <f>Table1[[#This Row],[Teruglevering normaal]]+Table1[[#This Row],[Teruglevering dal]]</f>
        <v>0</v>
      </c>
    </row>
    <row r="425" spans="1:16" x14ac:dyDescent="0.3">
      <c r="A425" s="11">
        <v>620593</v>
      </c>
      <c r="B425" s="11" t="s">
        <v>1315</v>
      </c>
      <c r="C425" s="11" t="s">
        <v>31</v>
      </c>
      <c r="D425" s="11" t="s">
        <v>607</v>
      </c>
      <c r="E425" s="11">
        <v>1</v>
      </c>
      <c r="F425" s="11" t="s">
        <v>171</v>
      </c>
      <c r="G425" s="11" t="s">
        <v>608</v>
      </c>
      <c r="H425" s="11" t="s">
        <v>43</v>
      </c>
      <c r="I425" s="12" t="s">
        <v>609</v>
      </c>
      <c r="J425" s="11">
        <v>2019</v>
      </c>
      <c r="K425" s="11">
        <v>8991</v>
      </c>
      <c r="L425" s="11">
        <v>8847</v>
      </c>
      <c r="M425" s="11">
        <f>Table1[[#This Row],[Verbruik normaal]]+Table1[[#This Row],[Verbruik laag]]</f>
        <v>17838</v>
      </c>
      <c r="N425" s="11">
        <v>0</v>
      </c>
      <c r="O425" s="11">
        <v>0</v>
      </c>
      <c r="P425" s="11">
        <f>Table1[[#This Row],[Teruglevering normaal]]+Table1[[#This Row],[Teruglevering dal]]</f>
        <v>0</v>
      </c>
    </row>
    <row r="426" spans="1:16" x14ac:dyDescent="0.3">
      <c r="A426" s="11">
        <v>1181048</v>
      </c>
      <c r="B426" s="11" t="s">
        <v>64</v>
      </c>
      <c r="D426" s="11" t="s">
        <v>357</v>
      </c>
      <c r="E426" s="11">
        <v>21</v>
      </c>
      <c r="F426" s="11" t="s">
        <v>111</v>
      </c>
      <c r="G426" s="11" t="s">
        <v>358</v>
      </c>
      <c r="H426" s="11" t="s">
        <v>39</v>
      </c>
      <c r="I426" s="12" t="s">
        <v>359</v>
      </c>
      <c r="J426" s="11">
        <v>2019</v>
      </c>
      <c r="K426" s="11">
        <v>76</v>
      </c>
      <c r="L426" s="11">
        <v>67</v>
      </c>
      <c r="M426" s="11">
        <f>Table1[[#This Row],[Verbruik normaal]]+Table1[[#This Row],[Verbruik laag]]</f>
        <v>143</v>
      </c>
      <c r="N426" s="11">
        <v>0</v>
      </c>
      <c r="O426" s="11">
        <v>0</v>
      </c>
      <c r="P426" s="11">
        <f>Table1[[#This Row],[Teruglevering normaal]]+Table1[[#This Row],[Teruglevering dal]]</f>
        <v>0</v>
      </c>
    </row>
    <row r="427" spans="1:16" x14ac:dyDescent="0.3">
      <c r="A427" s="11">
        <v>620389</v>
      </c>
      <c r="B427" s="11" t="s">
        <v>1316</v>
      </c>
      <c r="C427" s="11" t="s">
        <v>20</v>
      </c>
      <c r="D427" s="11" t="s">
        <v>469</v>
      </c>
      <c r="E427" s="11">
        <v>58</v>
      </c>
      <c r="G427" s="11" t="s">
        <v>470</v>
      </c>
      <c r="H427" s="11" t="s">
        <v>23</v>
      </c>
      <c r="I427" s="12" t="s">
        <v>471</v>
      </c>
      <c r="J427" s="11">
        <v>2019</v>
      </c>
      <c r="K427" s="11">
        <v>14206</v>
      </c>
      <c r="L427" s="11">
        <v>14405</v>
      </c>
      <c r="M427" s="11">
        <f>Table1[[#This Row],[Verbruik normaal]]+Table1[[#This Row],[Verbruik laag]]</f>
        <v>28611</v>
      </c>
      <c r="N427" s="11">
        <v>0</v>
      </c>
      <c r="O427" s="11">
        <v>0</v>
      </c>
      <c r="P427" s="11">
        <f>Table1[[#This Row],[Teruglevering normaal]]+Table1[[#This Row],[Teruglevering dal]]</f>
        <v>0</v>
      </c>
    </row>
    <row r="428" spans="1:16" x14ac:dyDescent="0.3">
      <c r="A428" s="11">
        <v>615995</v>
      </c>
      <c r="B428" s="11" t="s">
        <v>1319</v>
      </c>
      <c r="C428" s="11" t="s">
        <v>25</v>
      </c>
      <c r="D428" s="11" t="s">
        <v>344</v>
      </c>
      <c r="E428" s="11">
        <v>35</v>
      </c>
      <c r="F428" s="11" t="s">
        <v>183</v>
      </c>
      <c r="G428" s="11" t="s">
        <v>345</v>
      </c>
      <c r="H428" s="11" t="s">
        <v>17</v>
      </c>
      <c r="I428" s="12" t="s">
        <v>346</v>
      </c>
      <c r="J428" s="11">
        <v>2019</v>
      </c>
      <c r="K428" s="11">
        <v>2319</v>
      </c>
      <c r="L428" s="11">
        <v>990</v>
      </c>
      <c r="M428" s="11">
        <f>Table1[[#This Row],[Verbruik normaal]]+Table1[[#This Row],[Verbruik laag]]</f>
        <v>3309</v>
      </c>
      <c r="N428" s="11">
        <v>0</v>
      </c>
      <c r="O428" s="11">
        <v>0</v>
      </c>
      <c r="P428" s="11">
        <f>Table1[[#This Row],[Teruglevering normaal]]+Table1[[#This Row],[Teruglevering dal]]</f>
        <v>0</v>
      </c>
    </row>
    <row r="429" spans="1:16" x14ac:dyDescent="0.3">
      <c r="A429" s="11">
        <v>620593</v>
      </c>
      <c r="B429" s="11" t="s">
        <v>1306</v>
      </c>
      <c r="C429" s="11" t="s">
        <v>31</v>
      </c>
      <c r="D429" s="11" t="s">
        <v>141</v>
      </c>
      <c r="E429" s="11">
        <v>2</v>
      </c>
      <c r="F429" s="11" t="s">
        <v>79</v>
      </c>
      <c r="G429" s="11" t="s">
        <v>142</v>
      </c>
      <c r="H429" s="11" t="s">
        <v>143</v>
      </c>
      <c r="I429" s="12" t="s">
        <v>144</v>
      </c>
      <c r="J429" s="11">
        <v>2019</v>
      </c>
      <c r="K429" s="11">
        <v>1157</v>
      </c>
      <c r="L429" s="11">
        <v>1151</v>
      </c>
      <c r="M429" s="11">
        <f>Table1[[#This Row],[Verbruik normaal]]+Table1[[#This Row],[Verbruik laag]]</f>
        <v>2308</v>
      </c>
      <c r="N429" s="11">
        <v>0</v>
      </c>
      <c r="O429" s="11">
        <v>0</v>
      </c>
      <c r="P429" s="11">
        <f>Table1[[#This Row],[Teruglevering normaal]]+Table1[[#This Row],[Teruglevering dal]]</f>
        <v>0</v>
      </c>
    </row>
    <row r="430" spans="1:16" x14ac:dyDescent="0.3">
      <c r="A430" s="11">
        <v>1181048</v>
      </c>
      <c r="B430" s="11" t="s">
        <v>64</v>
      </c>
      <c r="D430" s="11" t="s">
        <v>429</v>
      </c>
      <c r="E430" s="11">
        <v>14</v>
      </c>
      <c r="F430" s="11" t="s">
        <v>75</v>
      </c>
      <c r="G430" s="11" t="s">
        <v>430</v>
      </c>
      <c r="H430" s="11" t="s">
        <v>39</v>
      </c>
      <c r="I430" s="12" t="s">
        <v>431</v>
      </c>
      <c r="J430" s="11">
        <v>2019</v>
      </c>
      <c r="K430" s="11">
        <v>179</v>
      </c>
      <c r="L430" s="11">
        <v>121</v>
      </c>
      <c r="M430" s="11">
        <f>Table1[[#This Row],[Verbruik normaal]]+Table1[[#This Row],[Verbruik laag]]</f>
        <v>300</v>
      </c>
      <c r="N430" s="11">
        <v>0</v>
      </c>
      <c r="O430" s="11">
        <v>0</v>
      </c>
      <c r="P430" s="11">
        <f>Table1[[#This Row],[Teruglevering normaal]]+Table1[[#This Row],[Teruglevering dal]]</f>
        <v>0</v>
      </c>
    </row>
    <row r="431" spans="1:16" x14ac:dyDescent="0.3">
      <c r="A431" s="11">
        <v>615995</v>
      </c>
      <c r="B431" s="11" t="s">
        <v>1311</v>
      </c>
      <c r="C431" s="11" t="s">
        <v>25</v>
      </c>
      <c r="D431" s="11" t="s">
        <v>432</v>
      </c>
      <c r="E431" s="11">
        <v>5</v>
      </c>
      <c r="G431" s="11" t="s">
        <v>433</v>
      </c>
      <c r="H431" s="11" t="s">
        <v>28</v>
      </c>
      <c r="I431" s="12" t="s">
        <v>434</v>
      </c>
      <c r="J431" s="11">
        <v>2019</v>
      </c>
      <c r="K431" s="11">
        <v>1103</v>
      </c>
      <c r="L431" s="11">
        <v>481</v>
      </c>
      <c r="M431" s="11">
        <f>Table1[[#This Row],[Verbruik normaal]]+Table1[[#This Row],[Verbruik laag]]</f>
        <v>1584</v>
      </c>
      <c r="N431" s="11">
        <v>0</v>
      </c>
      <c r="O431" s="11">
        <v>0</v>
      </c>
      <c r="P431" s="11">
        <f>Table1[[#This Row],[Teruglevering normaal]]+Table1[[#This Row],[Teruglevering dal]]</f>
        <v>0</v>
      </c>
    </row>
    <row r="432" spans="1:16" x14ac:dyDescent="0.3">
      <c r="A432" s="11">
        <v>615995</v>
      </c>
      <c r="B432" s="11" t="s">
        <v>1311</v>
      </c>
      <c r="C432" s="11" t="s">
        <v>25</v>
      </c>
      <c r="D432" s="11" t="s">
        <v>310</v>
      </c>
      <c r="E432" s="11">
        <v>17</v>
      </c>
      <c r="F432" s="11" t="s">
        <v>75</v>
      </c>
      <c r="G432" s="11" t="s">
        <v>311</v>
      </c>
      <c r="H432" s="11" t="s">
        <v>17</v>
      </c>
      <c r="I432" s="12" t="s">
        <v>312</v>
      </c>
      <c r="J432" s="11">
        <v>2019</v>
      </c>
      <c r="K432" s="11">
        <v>0</v>
      </c>
      <c r="L432" s="11">
        <v>549</v>
      </c>
      <c r="M432" s="11">
        <f>Table1[[#This Row],[Verbruik normaal]]+Table1[[#This Row],[Verbruik laag]]</f>
        <v>549</v>
      </c>
      <c r="N432" s="11">
        <v>0</v>
      </c>
      <c r="O432" s="11">
        <v>0</v>
      </c>
      <c r="P432" s="11">
        <f>Table1[[#This Row],[Teruglevering normaal]]+Table1[[#This Row],[Teruglevering dal]]</f>
        <v>0</v>
      </c>
    </row>
    <row r="433" spans="1:16" x14ac:dyDescent="0.3">
      <c r="A433" s="11">
        <v>615995</v>
      </c>
      <c r="B433" s="11" t="s">
        <v>1319</v>
      </c>
      <c r="C433" s="11" t="s">
        <v>25</v>
      </c>
      <c r="D433" s="11" t="s">
        <v>152</v>
      </c>
      <c r="E433" s="11">
        <v>1</v>
      </c>
      <c r="F433" s="11" t="s">
        <v>153</v>
      </c>
      <c r="G433" s="11" t="s">
        <v>154</v>
      </c>
      <c r="H433" s="11" t="s">
        <v>28</v>
      </c>
      <c r="I433" s="12" t="s">
        <v>155</v>
      </c>
      <c r="J433" s="11">
        <v>2019</v>
      </c>
      <c r="K433" s="11">
        <v>375</v>
      </c>
      <c r="L433" s="11">
        <v>428</v>
      </c>
      <c r="M433" s="11">
        <f>Table1[[#This Row],[Verbruik normaal]]+Table1[[#This Row],[Verbruik laag]]</f>
        <v>803</v>
      </c>
      <c r="N433" s="11">
        <v>0</v>
      </c>
      <c r="O433" s="11">
        <v>0</v>
      </c>
      <c r="P433" s="11">
        <f>Table1[[#This Row],[Teruglevering normaal]]+Table1[[#This Row],[Teruglevering dal]]</f>
        <v>0</v>
      </c>
    </row>
    <row r="434" spans="1:16" x14ac:dyDescent="0.3">
      <c r="A434" s="11">
        <v>615995</v>
      </c>
      <c r="B434" s="11" t="s">
        <v>1311</v>
      </c>
      <c r="C434" s="11" t="s">
        <v>25</v>
      </c>
      <c r="D434" s="11" t="s">
        <v>912</v>
      </c>
      <c r="E434" s="11">
        <v>0</v>
      </c>
      <c r="F434" s="11" t="s">
        <v>913</v>
      </c>
      <c r="G434" s="11" t="s">
        <v>914</v>
      </c>
      <c r="H434" s="11" t="s">
        <v>28</v>
      </c>
      <c r="I434" s="12" t="s">
        <v>915</v>
      </c>
      <c r="J434" s="11">
        <v>2019</v>
      </c>
      <c r="K434" s="11">
        <v>2995</v>
      </c>
      <c r="L434" s="11">
        <v>1467</v>
      </c>
      <c r="M434" s="11">
        <f>Table1[[#This Row],[Verbruik normaal]]+Table1[[#This Row],[Verbruik laag]]</f>
        <v>4462</v>
      </c>
      <c r="N434" s="11">
        <v>0</v>
      </c>
      <c r="O434" s="11">
        <v>0</v>
      </c>
      <c r="P434" s="11">
        <f>Table1[[#This Row],[Teruglevering normaal]]+Table1[[#This Row],[Teruglevering dal]]</f>
        <v>0</v>
      </c>
    </row>
    <row r="435" spans="1:16" x14ac:dyDescent="0.3">
      <c r="A435" s="11">
        <v>615996</v>
      </c>
      <c r="B435" s="11" t="s">
        <v>1314</v>
      </c>
      <c r="D435" s="11" t="s">
        <v>912</v>
      </c>
      <c r="E435" s="11">
        <v>137</v>
      </c>
      <c r="G435" s="11" t="s">
        <v>1011</v>
      </c>
      <c r="H435" s="11" t="s">
        <v>17</v>
      </c>
      <c r="I435" s="12" t="s">
        <v>1012</v>
      </c>
      <c r="J435" s="11">
        <v>2019</v>
      </c>
      <c r="K435" s="11">
        <v>8653</v>
      </c>
      <c r="L435" s="11">
        <v>10023</v>
      </c>
      <c r="M435" s="11">
        <f>Table1[[#This Row],[Verbruik normaal]]+Table1[[#This Row],[Verbruik laag]]</f>
        <v>18676</v>
      </c>
      <c r="N435" s="11">
        <v>0</v>
      </c>
      <c r="O435" s="11">
        <v>0</v>
      </c>
      <c r="P435" s="11">
        <f>Table1[[#This Row],[Teruglevering normaal]]+Table1[[#This Row],[Teruglevering dal]]</f>
        <v>0</v>
      </c>
    </row>
    <row r="436" spans="1:16" x14ac:dyDescent="0.3">
      <c r="A436" s="11">
        <v>620389</v>
      </c>
      <c r="B436" s="11" t="s">
        <v>1316</v>
      </c>
      <c r="C436" s="11" t="s">
        <v>20</v>
      </c>
      <c r="D436" s="11" t="s">
        <v>110</v>
      </c>
      <c r="E436" s="11">
        <v>237</v>
      </c>
      <c r="F436" s="11" t="s">
        <v>111</v>
      </c>
      <c r="G436" s="11" t="s">
        <v>916</v>
      </c>
      <c r="H436" s="11" t="s">
        <v>39</v>
      </c>
      <c r="I436" s="12" t="s">
        <v>917</v>
      </c>
      <c r="J436" s="11">
        <v>2019</v>
      </c>
      <c r="K436" s="11">
        <v>201</v>
      </c>
      <c r="L436" s="11">
        <v>188</v>
      </c>
      <c r="M436" s="11">
        <f>Table1[[#This Row],[Verbruik normaal]]+Table1[[#This Row],[Verbruik laag]]</f>
        <v>389</v>
      </c>
      <c r="N436" s="11">
        <v>0</v>
      </c>
      <c r="O436" s="11">
        <v>0</v>
      </c>
      <c r="P436" s="11">
        <f>Table1[[#This Row],[Teruglevering normaal]]+Table1[[#This Row],[Teruglevering dal]]</f>
        <v>0</v>
      </c>
    </row>
    <row r="437" spans="1:16" x14ac:dyDescent="0.3">
      <c r="A437" s="11">
        <v>620389</v>
      </c>
      <c r="B437" s="11" t="s">
        <v>1309</v>
      </c>
      <c r="C437" s="11" t="s">
        <v>20</v>
      </c>
      <c r="D437" s="11" t="s">
        <v>110</v>
      </c>
      <c r="E437" s="11">
        <v>263</v>
      </c>
      <c r="F437" s="11" t="s">
        <v>111</v>
      </c>
      <c r="G437" s="11" t="s">
        <v>916</v>
      </c>
      <c r="H437" s="11" t="s">
        <v>39</v>
      </c>
      <c r="I437" s="12" t="s">
        <v>1168</v>
      </c>
      <c r="J437" s="11">
        <v>2019</v>
      </c>
      <c r="K437" s="11">
        <v>415</v>
      </c>
      <c r="L437" s="11">
        <v>405</v>
      </c>
      <c r="M437" s="11">
        <f>Table1[[#This Row],[Verbruik normaal]]+Table1[[#This Row],[Verbruik laag]]</f>
        <v>820</v>
      </c>
      <c r="N437" s="11">
        <v>0</v>
      </c>
      <c r="O437" s="11">
        <v>0</v>
      </c>
      <c r="P437" s="11">
        <f>Table1[[#This Row],[Teruglevering normaal]]+Table1[[#This Row],[Teruglevering dal]]</f>
        <v>0</v>
      </c>
    </row>
    <row r="438" spans="1:16" x14ac:dyDescent="0.3">
      <c r="A438" s="11">
        <v>620389</v>
      </c>
      <c r="B438" s="11" t="s">
        <v>1316</v>
      </c>
      <c r="C438" s="11" t="s">
        <v>20</v>
      </c>
      <c r="D438" s="11" t="s">
        <v>110</v>
      </c>
      <c r="E438" s="11">
        <v>323</v>
      </c>
      <c r="F438" s="11" t="s">
        <v>111</v>
      </c>
      <c r="G438" s="11" t="s">
        <v>112</v>
      </c>
      <c r="H438" s="11" t="s">
        <v>23</v>
      </c>
      <c r="I438" s="12" t="s">
        <v>113</v>
      </c>
      <c r="J438" s="11">
        <v>2019</v>
      </c>
      <c r="K438" s="11">
        <v>1054</v>
      </c>
      <c r="L438" s="11">
        <v>1140</v>
      </c>
      <c r="M438" s="11">
        <f>Table1[[#This Row],[Verbruik normaal]]+Table1[[#This Row],[Verbruik laag]]</f>
        <v>2194</v>
      </c>
      <c r="N438" s="11">
        <v>0</v>
      </c>
      <c r="O438" s="11">
        <v>0</v>
      </c>
      <c r="P438" s="11">
        <f>Table1[[#This Row],[Teruglevering normaal]]+Table1[[#This Row],[Teruglevering dal]]</f>
        <v>0</v>
      </c>
    </row>
    <row r="439" spans="1:16" x14ac:dyDescent="0.3">
      <c r="A439" s="11">
        <v>620389</v>
      </c>
      <c r="B439" s="11" t="s">
        <v>1316</v>
      </c>
      <c r="C439" s="11" t="s">
        <v>20</v>
      </c>
      <c r="D439" s="11" t="s">
        <v>110</v>
      </c>
      <c r="E439" s="11">
        <v>369</v>
      </c>
      <c r="G439" s="11" t="s">
        <v>299</v>
      </c>
      <c r="H439" s="11" t="s">
        <v>39</v>
      </c>
      <c r="I439" s="12" t="s">
        <v>869</v>
      </c>
      <c r="J439" s="11">
        <v>2019</v>
      </c>
      <c r="K439" s="11">
        <v>847</v>
      </c>
      <c r="L439" s="11">
        <v>902</v>
      </c>
      <c r="M439" s="11">
        <f>Table1[[#This Row],[Verbruik normaal]]+Table1[[#This Row],[Verbruik laag]]</f>
        <v>1749</v>
      </c>
      <c r="N439" s="11">
        <v>0</v>
      </c>
      <c r="O439" s="11">
        <v>0</v>
      </c>
      <c r="P439" s="11">
        <f>Table1[[#This Row],[Teruglevering normaal]]+Table1[[#This Row],[Teruglevering dal]]</f>
        <v>0</v>
      </c>
    </row>
    <row r="440" spans="1:16" x14ac:dyDescent="0.3">
      <c r="A440" s="11">
        <v>620389</v>
      </c>
      <c r="B440" s="11" t="s">
        <v>1316</v>
      </c>
      <c r="C440" s="11" t="s">
        <v>20</v>
      </c>
      <c r="D440" s="11" t="s">
        <v>110</v>
      </c>
      <c r="E440" s="11">
        <v>292</v>
      </c>
      <c r="F440" s="11" t="s">
        <v>111</v>
      </c>
      <c r="G440" s="11" t="s">
        <v>665</v>
      </c>
      <c r="H440" s="11" t="s">
        <v>39</v>
      </c>
      <c r="I440" s="12" t="s">
        <v>666</v>
      </c>
      <c r="J440" s="11">
        <v>2019</v>
      </c>
      <c r="K440" s="11">
        <v>377</v>
      </c>
      <c r="L440" s="11">
        <v>463</v>
      </c>
      <c r="M440" s="11">
        <f>Table1[[#This Row],[Verbruik normaal]]+Table1[[#This Row],[Verbruik laag]]</f>
        <v>840</v>
      </c>
      <c r="N440" s="11">
        <v>0</v>
      </c>
      <c r="O440" s="11">
        <v>0</v>
      </c>
      <c r="P440" s="11">
        <f>Table1[[#This Row],[Teruglevering normaal]]+Table1[[#This Row],[Teruglevering dal]]</f>
        <v>0</v>
      </c>
    </row>
    <row r="441" spans="1:16" x14ac:dyDescent="0.3">
      <c r="A441" s="11">
        <v>620389</v>
      </c>
      <c r="B441" s="11" t="s">
        <v>1316</v>
      </c>
      <c r="C441" s="11" t="s">
        <v>20</v>
      </c>
      <c r="D441" s="11" t="s">
        <v>110</v>
      </c>
      <c r="E441" s="11">
        <v>332</v>
      </c>
      <c r="F441" s="11" t="s">
        <v>111</v>
      </c>
      <c r="G441" s="11" t="s">
        <v>112</v>
      </c>
      <c r="H441" s="11" t="s">
        <v>23</v>
      </c>
      <c r="I441" s="12" t="s">
        <v>757</v>
      </c>
      <c r="J441" s="11">
        <v>2019</v>
      </c>
      <c r="K441" s="11">
        <v>664</v>
      </c>
      <c r="L441" s="11">
        <v>691</v>
      </c>
      <c r="M441" s="11">
        <f>Table1[[#This Row],[Verbruik normaal]]+Table1[[#This Row],[Verbruik laag]]</f>
        <v>1355</v>
      </c>
      <c r="N441" s="11">
        <v>0</v>
      </c>
      <c r="O441" s="11">
        <v>0</v>
      </c>
      <c r="P441" s="11">
        <f>Table1[[#This Row],[Teruglevering normaal]]+Table1[[#This Row],[Teruglevering dal]]</f>
        <v>0</v>
      </c>
    </row>
    <row r="442" spans="1:16" x14ac:dyDescent="0.3">
      <c r="A442" s="11">
        <v>620389</v>
      </c>
      <c r="B442" s="11" t="s">
        <v>1316</v>
      </c>
      <c r="C442" s="11" t="s">
        <v>20</v>
      </c>
      <c r="D442" s="11" t="s">
        <v>110</v>
      </c>
      <c r="E442" s="11">
        <v>390</v>
      </c>
      <c r="F442" s="11" t="s">
        <v>111</v>
      </c>
      <c r="G442" s="11" t="s">
        <v>299</v>
      </c>
      <c r="H442" s="11" t="s">
        <v>39</v>
      </c>
      <c r="I442" s="12" t="s">
        <v>1039</v>
      </c>
      <c r="J442" s="11">
        <v>2019</v>
      </c>
      <c r="K442" s="11">
        <v>495</v>
      </c>
      <c r="L442" s="11">
        <v>510</v>
      </c>
      <c r="M442" s="11">
        <f>Table1[[#This Row],[Verbruik normaal]]+Table1[[#This Row],[Verbruik laag]]</f>
        <v>1005</v>
      </c>
      <c r="N442" s="11">
        <v>0</v>
      </c>
      <c r="O442" s="11">
        <v>0</v>
      </c>
      <c r="P442" s="11">
        <f>Table1[[#This Row],[Teruglevering normaal]]+Table1[[#This Row],[Teruglevering dal]]</f>
        <v>0</v>
      </c>
    </row>
    <row r="443" spans="1:16" x14ac:dyDescent="0.3">
      <c r="A443" s="11">
        <v>620389</v>
      </c>
      <c r="B443" s="11" t="s">
        <v>1316</v>
      </c>
      <c r="C443" s="11" t="s">
        <v>20</v>
      </c>
      <c r="D443" s="11" t="s">
        <v>110</v>
      </c>
      <c r="E443" s="11">
        <v>426</v>
      </c>
      <c r="F443" s="11" t="s">
        <v>90</v>
      </c>
      <c r="G443" s="11" t="s">
        <v>1009</v>
      </c>
      <c r="H443" s="11" t="s">
        <v>23</v>
      </c>
      <c r="I443" s="12" t="s">
        <v>1010</v>
      </c>
      <c r="J443" s="11">
        <v>2019</v>
      </c>
      <c r="K443" s="11">
        <v>695</v>
      </c>
      <c r="L443" s="11">
        <v>733</v>
      </c>
      <c r="M443" s="11">
        <f>Table1[[#This Row],[Verbruik normaal]]+Table1[[#This Row],[Verbruik laag]]</f>
        <v>1428</v>
      </c>
      <c r="N443" s="11">
        <v>0</v>
      </c>
      <c r="O443" s="11">
        <v>0</v>
      </c>
      <c r="P443" s="11">
        <f>Table1[[#This Row],[Teruglevering normaal]]+Table1[[#This Row],[Teruglevering dal]]</f>
        <v>0</v>
      </c>
    </row>
    <row r="444" spans="1:16" x14ac:dyDescent="0.3">
      <c r="A444" s="11">
        <v>620389</v>
      </c>
      <c r="B444" s="11" t="s">
        <v>1316</v>
      </c>
      <c r="C444" s="11" t="s">
        <v>20</v>
      </c>
      <c r="D444" s="11" t="s">
        <v>110</v>
      </c>
      <c r="E444" s="11">
        <v>460</v>
      </c>
      <c r="F444" s="11" t="s">
        <v>90</v>
      </c>
      <c r="G444" s="11" t="s">
        <v>561</v>
      </c>
      <c r="H444" s="11" t="s">
        <v>23</v>
      </c>
      <c r="I444" s="12" t="s">
        <v>840</v>
      </c>
      <c r="J444" s="11">
        <v>2019</v>
      </c>
      <c r="K444" s="11">
        <v>760</v>
      </c>
      <c r="L444" s="11">
        <v>849</v>
      </c>
      <c r="M444" s="11">
        <f>Table1[[#This Row],[Verbruik normaal]]+Table1[[#This Row],[Verbruik laag]]</f>
        <v>1609</v>
      </c>
      <c r="N444" s="11">
        <v>0</v>
      </c>
      <c r="O444" s="11">
        <v>0</v>
      </c>
      <c r="P444" s="11">
        <f>Table1[[#This Row],[Teruglevering normaal]]+Table1[[#This Row],[Teruglevering dal]]</f>
        <v>0</v>
      </c>
    </row>
    <row r="445" spans="1:16" x14ac:dyDescent="0.3">
      <c r="A445" s="11">
        <v>620389</v>
      </c>
      <c r="B445" s="11" t="s">
        <v>1316</v>
      </c>
      <c r="C445" s="11" t="s">
        <v>20</v>
      </c>
      <c r="D445" s="11" t="s">
        <v>110</v>
      </c>
      <c r="E445" s="11">
        <v>484</v>
      </c>
      <c r="F445" s="11" t="s">
        <v>111</v>
      </c>
      <c r="G445" s="11" t="s">
        <v>561</v>
      </c>
      <c r="H445" s="11" t="s">
        <v>23</v>
      </c>
      <c r="I445" s="12" t="s">
        <v>562</v>
      </c>
      <c r="J445" s="11">
        <v>2019</v>
      </c>
      <c r="K445" s="11">
        <v>825</v>
      </c>
      <c r="L445" s="11">
        <v>805</v>
      </c>
      <c r="M445" s="11">
        <f>Table1[[#This Row],[Verbruik normaal]]+Table1[[#This Row],[Verbruik laag]]</f>
        <v>1630</v>
      </c>
      <c r="N445" s="11">
        <v>0</v>
      </c>
      <c r="O445" s="11">
        <v>0</v>
      </c>
      <c r="P445" s="11">
        <f>Table1[[#This Row],[Teruglevering normaal]]+Table1[[#This Row],[Teruglevering dal]]</f>
        <v>0</v>
      </c>
    </row>
    <row r="446" spans="1:16" x14ac:dyDescent="0.3">
      <c r="A446" s="11">
        <v>620389</v>
      </c>
      <c r="B446" s="11" t="s">
        <v>1316</v>
      </c>
      <c r="C446" s="11" t="s">
        <v>20</v>
      </c>
      <c r="D446" s="11" t="s">
        <v>110</v>
      </c>
      <c r="E446" s="11">
        <v>496</v>
      </c>
      <c r="F446" s="11" t="s">
        <v>111</v>
      </c>
      <c r="G446" s="11" t="s">
        <v>339</v>
      </c>
      <c r="H446" s="11" t="s">
        <v>23</v>
      </c>
      <c r="I446" s="12" t="s">
        <v>593</v>
      </c>
      <c r="J446" s="11">
        <v>2019</v>
      </c>
      <c r="K446" s="11">
        <v>1129</v>
      </c>
      <c r="L446" s="11">
        <v>1097</v>
      </c>
      <c r="M446" s="11">
        <f>Table1[[#This Row],[Verbruik normaal]]+Table1[[#This Row],[Verbruik laag]]</f>
        <v>2226</v>
      </c>
      <c r="N446" s="11">
        <v>0</v>
      </c>
      <c r="O446" s="11">
        <v>0</v>
      </c>
      <c r="P446" s="11">
        <f>Table1[[#This Row],[Teruglevering normaal]]+Table1[[#This Row],[Teruglevering dal]]</f>
        <v>0</v>
      </c>
    </row>
    <row r="447" spans="1:16" x14ac:dyDescent="0.3">
      <c r="A447" s="11">
        <v>1180708</v>
      </c>
      <c r="B447" s="11" t="s">
        <v>281</v>
      </c>
      <c r="C447" s="11" t="s">
        <v>282</v>
      </c>
      <c r="D447" s="11" t="s">
        <v>110</v>
      </c>
      <c r="E447" s="11">
        <v>296</v>
      </c>
      <c r="G447" s="11" t="s">
        <v>665</v>
      </c>
      <c r="H447" s="11" t="s">
        <v>39</v>
      </c>
      <c r="I447" s="12" t="s">
        <v>1149</v>
      </c>
      <c r="J447" s="11">
        <v>2019</v>
      </c>
      <c r="K447" s="11">
        <v>636</v>
      </c>
      <c r="L447" s="11">
        <v>841</v>
      </c>
      <c r="M447" s="11">
        <f>Table1[[#This Row],[Verbruik normaal]]+Table1[[#This Row],[Verbruik laag]]</f>
        <v>1477</v>
      </c>
      <c r="N447" s="11">
        <v>0</v>
      </c>
      <c r="O447" s="11">
        <v>0</v>
      </c>
      <c r="P447" s="11">
        <f>Table1[[#This Row],[Teruglevering normaal]]+Table1[[#This Row],[Teruglevering dal]]</f>
        <v>0</v>
      </c>
    </row>
    <row r="448" spans="1:16" x14ac:dyDescent="0.3">
      <c r="A448" s="11">
        <v>620389</v>
      </c>
      <c r="B448" s="11" t="s">
        <v>1316</v>
      </c>
      <c r="C448" s="11" t="s">
        <v>20</v>
      </c>
      <c r="D448" s="11" t="s">
        <v>110</v>
      </c>
      <c r="E448" s="11">
        <v>394</v>
      </c>
      <c r="F448" s="11" t="s">
        <v>111</v>
      </c>
      <c r="G448" s="11" t="s">
        <v>299</v>
      </c>
      <c r="H448" s="11" t="s">
        <v>39</v>
      </c>
      <c r="I448" s="12" t="s">
        <v>300</v>
      </c>
      <c r="J448" s="11">
        <v>2019</v>
      </c>
      <c r="K448" s="11">
        <v>237</v>
      </c>
      <c r="L448" s="11">
        <v>206</v>
      </c>
      <c r="M448" s="11">
        <f>Table1[[#This Row],[Verbruik normaal]]+Table1[[#This Row],[Verbruik laag]]</f>
        <v>443</v>
      </c>
      <c r="N448" s="11">
        <v>0</v>
      </c>
      <c r="O448" s="11">
        <v>0</v>
      </c>
      <c r="P448" s="11">
        <f>Table1[[#This Row],[Teruglevering normaal]]+Table1[[#This Row],[Teruglevering dal]]</f>
        <v>0</v>
      </c>
    </row>
    <row r="449" spans="1:16" x14ac:dyDescent="0.3">
      <c r="A449" s="11">
        <v>620389</v>
      </c>
      <c r="B449" s="11" t="s">
        <v>1316</v>
      </c>
      <c r="C449" s="11" t="s">
        <v>20</v>
      </c>
      <c r="D449" s="11" t="s">
        <v>110</v>
      </c>
      <c r="E449" s="11">
        <v>524</v>
      </c>
      <c r="F449" s="11" t="s">
        <v>111</v>
      </c>
      <c r="G449" s="11" t="s">
        <v>339</v>
      </c>
      <c r="H449" s="11" t="s">
        <v>23</v>
      </c>
      <c r="I449" s="12" t="s">
        <v>340</v>
      </c>
      <c r="J449" s="11">
        <v>2019</v>
      </c>
      <c r="K449" s="11">
        <v>3148</v>
      </c>
      <c r="L449" s="11">
        <v>3037</v>
      </c>
      <c r="M449" s="11">
        <f>Table1[[#This Row],[Verbruik normaal]]+Table1[[#This Row],[Verbruik laag]]</f>
        <v>6185</v>
      </c>
      <c r="N449" s="11">
        <v>0</v>
      </c>
      <c r="O449" s="11">
        <v>0</v>
      </c>
      <c r="P449" s="11">
        <f>Table1[[#This Row],[Teruglevering normaal]]+Table1[[#This Row],[Teruglevering dal]]</f>
        <v>0</v>
      </c>
    </row>
    <row r="450" spans="1:16" x14ac:dyDescent="0.3">
      <c r="A450" s="11">
        <v>615988</v>
      </c>
      <c r="B450" s="11" t="s">
        <v>1299</v>
      </c>
      <c r="D450" s="11" t="s">
        <v>669</v>
      </c>
      <c r="E450" s="11">
        <v>9</v>
      </c>
      <c r="F450" s="11">
        <v>46351</v>
      </c>
      <c r="G450" s="11" t="s">
        <v>670</v>
      </c>
      <c r="H450" s="11" t="s">
        <v>28</v>
      </c>
      <c r="I450" s="12" t="s">
        <v>671</v>
      </c>
      <c r="J450" s="11">
        <v>2019</v>
      </c>
      <c r="K450" s="11">
        <v>31600</v>
      </c>
      <c r="L450" s="11">
        <v>15860</v>
      </c>
      <c r="M450" s="11">
        <f>Table1[[#This Row],[Verbruik normaal]]+Table1[[#This Row],[Verbruik laag]]</f>
        <v>47460</v>
      </c>
      <c r="N450" s="11">
        <v>0</v>
      </c>
      <c r="O450" s="11">
        <v>0</v>
      </c>
      <c r="P450" s="11">
        <f>Table1[[#This Row],[Teruglevering normaal]]+Table1[[#This Row],[Teruglevering dal]]</f>
        <v>0</v>
      </c>
    </row>
    <row r="451" spans="1:16" x14ac:dyDescent="0.3">
      <c r="A451" s="11">
        <v>615995</v>
      </c>
      <c r="B451" s="11" t="s">
        <v>1319</v>
      </c>
      <c r="C451" s="11" t="s">
        <v>25</v>
      </c>
      <c r="D451" s="11" t="s">
        <v>89</v>
      </c>
      <c r="E451" s="11">
        <v>1</v>
      </c>
      <c r="F451" s="11" t="s">
        <v>90</v>
      </c>
      <c r="G451" s="11" t="s">
        <v>91</v>
      </c>
      <c r="H451" s="11" t="s">
        <v>17</v>
      </c>
      <c r="I451" s="12" t="s">
        <v>92</v>
      </c>
      <c r="J451" s="11">
        <v>2019</v>
      </c>
      <c r="K451" s="11">
        <v>1243</v>
      </c>
      <c r="L451" s="11">
        <v>1189</v>
      </c>
      <c r="M451" s="11">
        <f>Table1[[#This Row],[Verbruik normaal]]+Table1[[#This Row],[Verbruik laag]]</f>
        <v>2432</v>
      </c>
      <c r="N451" s="11">
        <v>0</v>
      </c>
      <c r="O451" s="11">
        <v>0</v>
      </c>
      <c r="P451" s="11">
        <f>Table1[[#This Row],[Teruglevering normaal]]+Table1[[#This Row],[Teruglevering dal]]</f>
        <v>0</v>
      </c>
    </row>
    <row r="452" spans="1:16" x14ac:dyDescent="0.3">
      <c r="A452" s="11">
        <v>615988</v>
      </c>
      <c r="B452" s="11" t="s">
        <v>1317</v>
      </c>
      <c r="D452" s="11" t="s">
        <v>89</v>
      </c>
      <c r="E452" s="11">
        <v>2</v>
      </c>
      <c r="F452" s="11" t="s">
        <v>183</v>
      </c>
      <c r="G452" s="11" t="s">
        <v>91</v>
      </c>
      <c r="H452" s="11" t="s">
        <v>17</v>
      </c>
      <c r="I452" s="12" t="s">
        <v>356</v>
      </c>
      <c r="J452" s="11">
        <v>2019</v>
      </c>
      <c r="K452" s="11">
        <v>2616</v>
      </c>
      <c r="L452" s="11">
        <v>2890</v>
      </c>
      <c r="M452" s="11">
        <f>Table1[[#This Row],[Verbruik normaal]]+Table1[[#This Row],[Verbruik laag]]</f>
        <v>5506</v>
      </c>
      <c r="N452" s="11">
        <v>0</v>
      </c>
      <c r="O452" s="11">
        <v>0</v>
      </c>
      <c r="P452" s="11">
        <f>Table1[[#This Row],[Teruglevering normaal]]+Table1[[#This Row],[Teruglevering dal]]</f>
        <v>0</v>
      </c>
    </row>
    <row r="453" spans="1:16" x14ac:dyDescent="0.3">
      <c r="A453" s="11">
        <v>615995</v>
      </c>
      <c r="B453" s="11" t="s">
        <v>1319</v>
      </c>
      <c r="C453" s="11" t="s">
        <v>25</v>
      </c>
      <c r="D453" s="11" t="s">
        <v>89</v>
      </c>
      <c r="E453" s="11">
        <v>17</v>
      </c>
      <c r="F453" s="11" t="s">
        <v>135</v>
      </c>
      <c r="G453" s="11" t="s">
        <v>91</v>
      </c>
      <c r="H453" s="11" t="s">
        <v>28</v>
      </c>
      <c r="I453" s="12" t="s">
        <v>136</v>
      </c>
      <c r="J453" s="11">
        <v>2019</v>
      </c>
      <c r="K453" s="11">
        <v>443</v>
      </c>
      <c r="L453" s="11">
        <v>157</v>
      </c>
      <c r="M453" s="11">
        <f>Table1[[#This Row],[Verbruik normaal]]+Table1[[#This Row],[Verbruik laag]]</f>
        <v>600</v>
      </c>
      <c r="N453" s="11">
        <v>0</v>
      </c>
      <c r="O453" s="11">
        <v>0</v>
      </c>
      <c r="P453" s="11">
        <f>Table1[[#This Row],[Teruglevering normaal]]+Table1[[#This Row],[Teruglevering dal]]</f>
        <v>0</v>
      </c>
    </row>
    <row r="454" spans="1:16" x14ac:dyDescent="0.3">
      <c r="A454" s="11">
        <v>620389</v>
      </c>
      <c r="B454" s="11" t="s">
        <v>1316</v>
      </c>
      <c r="C454" s="11" t="s">
        <v>20</v>
      </c>
      <c r="D454" s="11" t="s">
        <v>214</v>
      </c>
      <c r="E454" s="11">
        <v>300</v>
      </c>
      <c r="G454" s="11" t="s">
        <v>215</v>
      </c>
      <c r="H454" s="11" t="s">
        <v>23</v>
      </c>
      <c r="I454" s="12" t="s">
        <v>216</v>
      </c>
      <c r="J454" s="11">
        <v>2019</v>
      </c>
      <c r="K454" s="11">
        <v>1192</v>
      </c>
      <c r="L454" s="11">
        <v>1231</v>
      </c>
      <c r="M454" s="11">
        <f>Table1[[#This Row],[Verbruik normaal]]+Table1[[#This Row],[Verbruik laag]]</f>
        <v>2423</v>
      </c>
      <c r="N454" s="11">
        <v>0</v>
      </c>
      <c r="O454" s="11">
        <v>0</v>
      </c>
      <c r="P454" s="11">
        <f>Table1[[#This Row],[Teruglevering normaal]]+Table1[[#This Row],[Teruglevering dal]]</f>
        <v>0</v>
      </c>
    </row>
    <row r="455" spans="1:16" x14ac:dyDescent="0.3">
      <c r="A455" s="11">
        <v>620389</v>
      </c>
      <c r="B455" s="11" t="s">
        <v>1309</v>
      </c>
      <c r="C455" s="11" t="s">
        <v>20</v>
      </c>
      <c r="D455" s="11" t="s">
        <v>521</v>
      </c>
      <c r="E455" s="11">
        <v>11</v>
      </c>
      <c r="G455" s="11" t="s">
        <v>522</v>
      </c>
      <c r="H455" s="11" t="s">
        <v>23</v>
      </c>
      <c r="I455" s="12" t="s">
        <v>523</v>
      </c>
      <c r="J455" s="11">
        <v>2019</v>
      </c>
      <c r="K455" s="11">
        <v>220</v>
      </c>
      <c r="L455" s="11">
        <v>259</v>
      </c>
      <c r="M455" s="11">
        <f>Table1[[#This Row],[Verbruik normaal]]+Table1[[#This Row],[Verbruik laag]]</f>
        <v>479</v>
      </c>
      <c r="N455" s="11">
        <v>0</v>
      </c>
      <c r="O455" s="11">
        <v>0</v>
      </c>
      <c r="P455" s="11">
        <f>Table1[[#This Row],[Teruglevering normaal]]+Table1[[#This Row],[Teruglevering dal]]</f>
        <v>0</v>
      </c>
    </row>
    <row r="456" spans="1:16" x14ac:dyDescent="0.3">
      <c r="A456" s="11">
        <v>615995</v>
      </c>
      <c r="B456" s="11" t="s">
        <v>1319</v>
      </c>
      <c r="C456" s="11" t="s">
        <v>25</v>
      </c>
      <c r="D456" s="11" t="s">
        <v>488</v>
      </c>
      <c r="E456" s="11">
        <v>53</v>
      </c>
      <c r="F456" s="11" t="s">
        <v>58</v>
      </c>
      <c r="G456" s="11" t="s">
        <v>489</v>
      </c>
      <c r="H456" s="11" t="s">
        <v>28</v>
      </c>
      <c r="I456" s="12" t="s">
        <v>490</v>
      </c>
      <c r="J456" s="11">
        <v>2019</v>
      </c>
      <c r="K456" s="11">
        <v>369</v>
      </c>
      <c r="L456" s="11">
        <v>390</v>
      </c>
      <c r="M456" s="11">
        <f>Table1[[#This Row],[Verbruik normaal]]+Table1[[#This Row],[Verbruik laag]]</f>
        <v>759</v>
      </c>
      <c r="N456" s="11">
        <v>0</v>
      </c>
      <c r="O456" s="11">
        <v>0</v>
      </c>
      <c r="P456" s="11">
        <f>Table1[[#This Row],[Teruglevering normaal]]+Table1[[#This Row],[Teruglevering dal]]</f>
        <v>0</v>
      </c>
    </row>
    <row r="457" spans="1:16" x14ac:dyDescent="0.3">
      <c r="A457" s="11">
        <v>615995</v>
      </c>
      <c r="B457" s="11" t="s">
        <v>1311</v>
      </c>
      <c r="C457" s="11" t="s">
        <v>25</v>
      </c>
      <c r="D457" s="11" t="s">
        <v>488</v>
      </c>
      <c r="E457" s="11">
        <v>129</v>
      </c>
      <c r="F457" s="11" t="s">
        <v>58</v>
      </c>
      <c r="G457" s="11" t="s">
        <v>1013</v>
      </c>
      <c r="H457" s="11" t="s">
        <v>28</v>
      </c>
      <c r="I457" s="12" t="s">
        <v>1014</v>
      </c>
      <c r="J457" s="11">
        <v>2019</v>
      </c>
      <c r="K457" s="11">
        <v>3971</v>
      </c>
      <c r="L457" s="11">
        <v>3931</v>
      </c>
      <c r="M457" s="11">
        <f>Table1[[#This Row],[Verbruik normaal]]+Table1[[#This Row],[Verbruik laag]]</f>
        <v>7902</v>
      </c>
      <c r="N457" s="11">
        <v>0</v>
      </c>
      <c r="O457" s="11">
        <v>0</v>
      </c>
      <c r="P457" s="11">
        <f>Table1[[#This Row],[Teruglevering normaal]]+Table1[[#This Row],[Teruglevering dal]]</f>
        <v>0</v>
      </c>
    </row>
    <row r="458" spans="1:16" x14ac:dyDescent="0.3">
      <c r="A458" s="11">
        <v>620593</v>
      </c>
      <c r="B458" s="11" t="s">
        <v>1306</v>
      </c>
      <c r="C458" s="11" t="s">
        <v>31</v>
      </c>
      <c r="D458" s="11" t="s">
        <v>557</v>
      </c>
      <c r="E458" s="11">
        <v>67</v>
      </c>
      <c r="F458" s="11" t="s">
        <v>37</v>
      </c>
      <c r="G458" s="11" t="s">
        <v>558</v>
      </c>
      <c r="H458" s="11" t="s">
        <v>315</v>
      </c>
      <c r="I458" s="12" t="s">
        <v>559</v>
      </c>
      <c r="J458" s="11">
        <v>2019</v>
      </c>
      <c r="K458" s="11">
        <v>2256</v>
      </c>
      <c r="L458" s="11">
        <v>1365</v>
      </c>
      <c r="M458" s="11">
        <f>Table1[[#This Row],[Verbruik normaal]]+Table1[[#This Row],[Verbruik laag]]</f>
        <v>3621</v>
      </c>
      <c r="N458" s="11">
        <v>0</v>
      </c>
      <c r="O458" s="11">
        <v>0</v>
      </c>
      <c r="P458" s="11">
        <f>Table1[[#This Row],[Teruglevering normaal]]+Table1[[#This Row],[Teruglevering dal]]</f>
        <v>0</v>
      </c>
    </row>
    <row r="459" spans="1:16" x14ac:dyDescent="0.3">
      <c r="A459" s="11">
        <v>615995</v>
      </c>
      <c r="B459" s="11" t="s">
        <v>1319</v>
      </c>
      <c r="C459" s="11" t="s">
        <v>25</v>
      </c>
      <c r="D459" s="11" t="s">
        <v>250</v>
      </c>
      <c r="E459" s="11">
        <v>2</v>
      </c>
      <c r="F459" s="11" t="s">
        <v>251</v>
      </c>
      <c r="G459" s="11" t="s">
        <v>252</v>
      </c>
      <c r="H459" s="11" t="s">
        <v>28</v>
      </c>
      <c r="I459" s="12" t="s">
        <v>253</v>
      </c>
      <c r="J459" s="11">
        <v>2019</v>
      </c>
      <c r="K459" s="11">
        <v>198</v>
      </c>
      <c r="L459" s="11">
        <v>202</v>
      </c>
      <c r="M459" s="11">
        <f>Table1[[#This Row],[Verbruik normaal]]+Table1[[#This Row],[Verbruik laag]]</f>
        <v>400</v>
      </c>
      <c r="N459" s="11">
        <v>0</v>
      </c>
      <c r="O459" s="11">
        <v>0</v>
      </c>
      <c r="P459" s="11">
        <f>Table1[[#This Row],[Teruglevering normaal]]+Table1[[#This Row],[Teruglevering dal]]</f>
        <v>0</v>
      </c>
    </row>
    <row r="460" spans="1:16" x14ac:dyDescent="0.3">
      <c r="A460" s="11">
        <v>615995</v>
      </c>
      <c r="B460" s="11" t="s">
        <v>1311</v>
      </c>
      <c r="C460" s="11" t="s">
        <v>25</v>
      </c>
      <c r="D460" s="11" t="s">
        <v>250</v>
      </c>
      <c r="E460" s="11">
        <v>27</v>
      </c>
      <c r="G460" s="11" t="s">
        <v>252</v>
      </c>
      <c r="H460" s="11" t="s">
        <v>17</v>
      </c>
      <c r="I460" s="12" t="s">
        <v>338</v>
      </c>
      <c r="J460" s="11">
        <v>2019</v>
      </c>
      <c r="K460" s="11">
        <v>474</v>
      </c>
      <c r="L460" s="11">
        <v>496</v>
      </c>
      <c r="M460" s="11">
        <f>Table1[[#This Row],[Verbruik normaal]]+Table1[[#This Row],[Verbruik laag]]</f>
        <v>970</v>
      </c>
      <c r="N460" s="11">
        <v>0</v>
      </c>
      <c r="O460" s="11">
        <v>0</v>
      </c>
      <c r="P460" s="11">
        <f>Table1[[#This Row],[Teruglevering normaal]]+Table1[[#This Row],[Teruglevering dal]]</f>
        <v>0</v>
      </c>
    </row>
    <row r="461" spans="1:16" x14ac:dyDescent="0.3">
      <c r="A461" s="11">
        <v>615995</v>
      </c>
      <c r="B461" s="11" t="s">
        <v>1319</v>
      </c>
      <c r="C461" s="11" t="s">
        <v>25</v>
      </c>
      <c r="D461" s="11" t="s">
        <v>250</v>
      </c>
      <c r="E461" s="11">
        <v>49</v>
      </c>
      <c r="F461" s="11" t="s">
        <v>228</v>
      </c>
      <c r="G461" s="11" t="s">
        <v>252</v>
      </c>
      <c r="H461" s="11" t="s">
        <v>17</v>
      </c>
      <c r="I461" s="12" t="s">
        <v>393</v>
      </c>
      <c r="J461" s="11">
        <v>2019</v>
      </c>
      <c r="K461" s="11">
        <v>123</v>
      </c>
      <c r="L461" s="11">
        <v>132</v>
      </c>
      <c r="M461" s="11">
        <f>Table1[[#This Row],[Verbruik normaal]]+Table1[[#This Row],[Verbruik laag]]</f>
        <v>255</v>
      </c>
      <c r="N461" s="11">
        <v>0</v>
      </c>
      <c r="O461" s="11">
        <v>0</v>
      </c>
      <c r="P461" s="11">
        <f>Table1[[#This Row],[Teruglevering normaal]]+Table1[[#This Row],[Teruglevering dal]]</f>
        <v>0</v>
      </c>
    </row>
    <row r="462" spans="1:16" x14ac:dyDescent="0.3">
      <c r="A462" s="11">
        <v>620389</v>
      </c>
      <c r="B462" s="11" t="s">
        <v>1316</v>
      </c>
      <c r="C462" s="11" t="s">
        <v>20</v>
      </c>
      <c r="D462" s="11" t="s">
        <v>813</v>
      </c>
      <c r="E462" s="11">
        <v>86</v>
      </c>
      <c r="F462" s="11" t="s">
        <v>111</v>
      </c>
      <c r="G462" s="11" t="s">
        <v>814</v>
      </c>
      <c r="H462" s="11" t="s">
        <v>39</v>
      </c>
      <c r="I462" s="12" t="s">
        <v>815</v>
      </c>
      <c r="J462" s="11">
        <v>2019</v>
      </c>
      <c r="K462" s="11">
        <v>4935</v>
      </c>
      <c r="L462" s="11">
        <v>5056</v>
      </c>
      <c r="M462" s="11">
        <f>Table1[[#This Row],[Verbruik normaal]]+Table1[[#This Row],[Verbruik laag]]</f>
        <v>9991</v>
      </c>
      <c r="N462" s="11">
        <v>0</v>
      </c>
      <c r="O462" s="11">
        <v>0</v>
      </c>
      <c r="P462" s="11">
        <f>Table1[[#This Row],[Teruglevering normaal]]+Table1[[#This Row],[Teruglevering dal]]</f>
        <v>0</v>
      </c>
    </row>
    <row r="463" spans="1:16" x14ac:dyDescent="0.3">
      <c r="A463" s="11">
        <v>615995</v>
      </c>
      <c r="B463" s="11" t="s">
        <v>1319</v>
      </c>
      <c r="C463" s="11" t="s">
        <v>25</v>
      </c>
      <c r="D463" s="11" t="s">
        <v>451</v>
      </c>
      <c r="E463" s="11">
        <v>87</v>
      </c>
      <c r="F463" s="11" t="s">
        <v>90</v>
      </c>
      <c r="G463" s="11" t="s">
        <v>452</v>
      </c>
      <c r="H463" s="11" t="s">
        <v>28</v>
      </c>
      <c r="I463" s="12" t="s">
        <v>453</v>
      </c>
      <c r="J463" s="11">
        <v>2019</v>
      </c>
      <c r="K463" s="11">
        <v>1952</v>
      </c>
      <c r="L463" s="11">
        <v>1603</v>
      </c>
      <c r="M463" s="11">
        <f>Table1[[#This Row],[Verbruik normaal]]+Table1[[#This Row],[Verbruik laag]]</f>
        <v>3555</v>
      </c>
      <c r="N463" s="11">
        <v>0</v>
      </c>
      <c r="O463" s="11">
        <v>0</v>
      </c>
      <c r="P463" s="11">
        <f>Table1[[#This Row],[Teruglevering normaal]]+Table1[[#This Row],[Teruglevering dal]]</f>
        <v>0</v>
      </c>
    </row>
    <row r="464" spans="1:16" x14ac:dyDescent="0.3">
      <c r="A464" s="11">
        <v>620593</v>
      </c>
      <c r="B464" s="11" t="s">
        <v>1306</v>
      </c>
      <c r="C464" s="11" t="s">
        <v>31</v>
      </c>
      <c r="D464" s="11" t="s">
        <v>179</v>
      </c>
      <c r="E464" s="11">
        <v>34</v>
      </c>
      <c r="G464" s="11" t="s">
        <v>180</v>
      </c>
      <c r="H464" s="11" t="s">
        <v>43</v>
      </c>
      <c r="I464" s="12" t="s">
        <v>181</v>
      </c>
      <c r="J464" s="11">
        <v>2019</v>
      </c>
      <c r="K464" s="11">
        <v>102</v>
      </c>
      <c r="L464" s="11">
        <v>105</v>
      </c>
      <c r="M464" s="11">
        <f>Table1[[#This Row],[Verbruik normaal]]+Table1[[#This Row],[Verbruik laag]]</f>
        <v>207</v>
      </c>
      <c r="N464" s="11">
        <v>0</v>
      </c>
      <c r="O464" s="11">
        <v>0</v>
      </c>
      <c r="P464" s="11">
        <f>Table1[[#This Row],[Teruglevering normaal]]+Table1[[#This Row],[Teruglevering dal]]</f>
        <v>0</v>
      </c>
    </row>
    <row r="465" spans="1:16" x14ac:dyDescent="0.3">
      <c r="A465" s="11">
        <v>620389</v>
      </c>
      <c r="B465" s="11" t="s">
        <v>1316</v>
      </c>
      <c r="C465" s="11" t="s">
        <v>20</v>
      </c>
      <c r="D465" s="11" t="s">
        <v>871</v>
      </c>
      <c r="E465" s="11">
        <v>16</v>
      </c>
      <c r="F465" s="11" t="s">
        <v>872</v>
      </c>
      <c r="G465" s="11" t="s">
        <v>873</v>
      </c>
      <c r="H465" s="11" t="s">
        <v>39</v>
      </c>
      <c r="I465" s="12" t="s">
        <v>874</v>
      </c>
      <c r="J465" s="11">
        <v>2019</v>
      </c>
      <c r="K465" s="11">
        <v>6292</v>
      </c>
      <c r="L465" s="11">
        <v>5747</v>
      </c>
      <c r="M465" s="11">
        <f>Table1[[#This Row],[Verbruik normaal]]+Table1[[#This Row],[Verbruik laag]]</f>
        <v>12039</v>
      </c>
      <c r="N465" s="11">
        <v>0</v>
      </c>
      <c r="O465" s="11">
        <v>0</v>
      </c>
      <c r="P465" s="11">
        <f>Table1[[#This Row],[Teruglevering normaal]]+Table1[[#This Row],[Teruglevering dal]]</f>
        <v>0</v>
      </c>
    </row>
    <row r="466" spans="1:16" x14ac:dyDescent="0.3">
      <c r="A466" s="11">
        <v>615988</v>
      </c>
      <c r="B466" s="11" t="s">
        <v>1299</v>
      </c>
      <c r="D466" s="11" t="s">
        <v>1180</v>
      </c>
      <c r="E466" s="11">
        <v>110</v>
      </c>
      <c r="F466" s="11" t="s">
        <v>1181</v>
      </c>
      <c r="G466" s="11" t="s">
        <v>1182</v>
      </c>
      <c r="H466" s="11" t="s">
        <v>17</v>
      </c>
      <c r="I466" s="12" t="s">
        <v>1183</v>
      </c>
      <c r="J466" s="11">
        <v>2019</v>
      </c>
      <c r="K466" s="11">
        <v>2884</v>
      </c>
      <c r="L466" s="11">
        <v>3352</v>
      </c>
      <c r="M466" s="11">
        <f>Table1[[#This Row],[Verbruik normaal]]+Table1[[#This Row],[Verbruik laag]]</f>
        <v>6236</v>
      </c>
      <c r="N466" s="11">
        <v>0</v>
      </c>
      <c r="O466" s="11">
        <v>0</v>
      </c>
      <c r="P466" s="11">
        <f>Table1[[#This Row],[Teruglevering normaal]]+Table1[[#This Row],[Teruglevering dal]]</f>
        <v>0</v>
      </c>
    </row>
    <row r="467" spans="1:16" x14ac:dyDescent="0.3">
      <c r="A467" s="11">
        <v>615995</v>
      </c>
      <c r="B467" s="11" t="s">
        <v>1311</v>
      </c>
      <c r="C467" s="11" t="s">
        <v>25</v>
      </c>
      <c r="D467" s="11" t="s">
        <v>71</v>
      </c>
      <c r="E467" s="11">
        <v>84</v>
      </c>
      <c r="G467" s="11" t="s">
        <v>72</v>
      </c>
      <c r="H467" s="11" t="s">
        <v>28</v>
      </c>
      <c r="I467" s="12" t="s">
        <v>73</v>
      </c>
      <c r="J467" s="11">
        <v>2019</v>
      </c>
      <c r="K467" s="11">
        <v>266</v>
      </c>
      <c r="L467" s="11">
        <v>273</v>
      </c>
      <c r="M467" s="11">
        <f>Table1[[#This Row],[Verbruik normaal]]+Table1[[#This Row],[Verbruik laag]]</f>
        <v>539</v>
      </c>
      <c r="N467" s="11">
        <v>0</v>
      </c>
      <c r="O467" s="11">
        <v>0</v>
      </c>
      <c r="P467" s="11">
        <f>Table1[[#This Row],[Teruglevering normaal]]+Table1[[#This Row],[Teruglevering dal]]</f>
        <v>0</v>
      </c>
    </row>
    <row r="468" spans="1:16" x14ac:dyDescent="0.3">
      <c r="A468" s="11">
        <v>620389</v>
      </c>
      <c r="B468" s="11" t="s">
        <v>1316</v>
      </c>
      <c r="C468" s="11" t="s">
        <v>20</v>
      </c>
      <c r="D468" s="11" t="s">
        <v>744</v>
      </c>
      <c r="E468" s="11">
        <v>49</v>
      </c>
      <c r="F468" s="11" t="s">
        <v>111</v>
      </c>
      <c r="G468" s="11" t="s">
        <v>745</v>
      </c>
      <c r="H468" s="11" t="s">
        <v>23</v>
      </c>
      <c r="I468" s="12" t="s">
        <v>746</v>
      </c>
      <c r="J468" s="11">
        <v>2019</v>
      </c>
      <c r="K468" s="11">
        <v>61</v>
      </c>
      <c r="L468" s="11">
        <v>59</v>
      </c>
      <c r="M468" s="11">
        <f>Table1[[#This Row],[Verbruik normaal]]+Table1[[#This Row],[Verbruik laag]]</f>
        <v>120</v>
      </c>
      <c r="N468" s="11">
        <v>0</v>
      </c>
      <c r="O468" s="11">
        <v>0</v>
      </c>
      <c r="P468" s="11">
        <f>Table1[[#This Row],[Teruglevering normaal]]+Table1[[#This Row],[Teruglevering dal]]</f>
        <v>0</v>
      </c>
    </row>
    <row r="469" spans="1:16" x14ac:dyDescent="0.3">
      <c r="A469" s="11">
        <v>620389</v>
      </c>
      <c r="B469" s="11" t="s">
        <v>1316</v>
      </c>
      <c r="C469" s="11" t="s">
        <v>20</v>
      </c>
      <c r="D469" s="11" t="s">
        <v>744</v>
      </c>
      <c r="E469" s="11">
        <v>113</v>
      </c>
      <c r="F469" s="11" t="s">
        <v>111</v>
      </c>
      <c r="G469" s="11" t="s">
        <v>745</v>
      </c>
      <c r="H469" s="11" t="s">
        <v>23</v>
      </c>
      <c r="I469" s="12" t="s">
        <v>1184</v>
      </c>
      <c r="J469" s="11">
        <v>2019</v>
      </c>
      <c r="K469" s="11">
        <v>1322</v>
      </c>
      <c r="L469" s="11">
        <v>1377</v>
      </c>
      <c r="M469" s="11">
        <f>Table1[[#This Row],[Verbruik normaal]]+Table1[[#This Row],[Verbruik laag]]</f>
        <v>2699</v>
      </c>
      <c r="N469" s="11">
        <v>0</v>
      </c>
      <c r="O469" s="11">
        <v>0</v>
      </c>
      <c r="P469" s="11">
        <f>Table1[[#This Row],[Teruglevering normaal]]+Table1[[#This Row],[Teruglevering dal]]</f>
        <v>0</v>
      </c>
    </row>
    <row r="470" spans="1:16" x14ac:dyDescent="0.3">
      <c r="A470" s="11">
        <v>620389</v>
      </c>
      <c r="B470" s="11" t="s">
        <v>1309</v>
      </c>
      <c r="C470" s="11" t="s">
        <v>20</v>
      </c>
      <c r="D470" s="11" t="s">
        <v>744</v>
      </c>
      <c r="E470" s="11">
        <v>121</v>
      </c>
      <c r="F470" s="11" t="s">
        <v>90</v>
      </c>
      <c r="G470" s="11" t="s">
        <v>745</v>
      </c>
      <c r="H470" s="11" t="s">
        <v>39</v>
      </c>
      <c r="I470" s="12" t="s">
        <v>1054</v>
      </c>
      <c r="J470" s="11">
        <v>2019</v>
      </c>
      <c r="K470" s="11">
        <v>2171</v>
      </c>
      <c r="L470" s="11">
        <v>2150</v>
      </c>
      <c r="M470" s="11">
        <f>Table1[[#This Row],[Verbruik normaal]]+Table1[[#This Row],[Verbruik laag]]</f>
        <v>4321</v>
      </c>
      <c r="N470" s="11">
        <v>0</v>
      </c>
      <c r="O470" s="11">
        <v>0</v>
      </c>
      <c r="P470" s="11">
        <f>Table1[[#This Row],[Teruglevering normaal]]+Table1[[#This Row],[Teruglevering dal]]</f>
        <v>0</v>
      </c>
    </row>
    <row r="471" spans="1:16" x14ac:dyDescent="0.3">
      <c r="A471" s="11">
        <v>620389</v>
      </c>
      <c r="B471" s="11" t="s">
        <v>1309</v>
      </c>
      <c r="C471" s="11" t="s">
        <v>20</v>
      </c>
      <c r="D471" s="11" t="s">
        <v>842</v>
      </c>
      <c r="E471" s="11">
        <v>1</v>
      </c>
      <c r="F471" s="11" t="s">
        <v>79</v>
      </c>
      <c r="G471" s="11" t="s">
        <v>1037</v>
      </c>
      <c r="H471" s="11" t="s">
        <v>23</v>
      </c>
      <c r="I471" s="12" t="s">
        <v>1038</v>
      </c>
      <c r="J471" s="11">
        <v>2019</v>
      </c>
      <c r="K471" s="11">
        <v>429</v>
      </c>
      <c r="L471" s="11">
        <v>479</v>
      </c>
      <c r="M471" s="11">
        <f>Table1[[#This Row],[Verbruik normaal]]+Table1[[#This Row],[Verbruik laag]]</f>
        <v>908</v>
      </c>
      <c r="N471" s="11">
        <v>0</v>
      </c>
      <c r="O471" s="11">
        <v>0</v>
      </c>
      <c r="P471" s="11">
        <f>Table1[[#This Row],[Teruglevering normaal]]+Table1[[#This Row],[Teruglevering dal]]</f>
        <v>0</v>
      </c>
    </row>
    <row r="472" spans="1:16" x14ac:dyDescent="0.3">
      <c r="A472" s="11">
        <v>620389</v>
      </c>
      <c r="B472" s="11" t="s">
        <v>1309</v>
      </c>
      <c r="C472" s="11" t="s">
        <v>20</v>
      </c>
      <c r="D472" s="11" t="s">
        <v>842</v>
      </c>
      <c r="E472" s="11">
        <v>36</v>
      </c>
      <c r="F472" s="11" t="s">
        <v>111</v>
      </c>
      <c r="G472" s="11" t="s">
        <v>843</v>
      </c>
      <c r="H472" s="11" t="s">
        <v>39</v>
      </c>
      <c r="I472" s="12" t="s">
        <v>844</v>
      </c>
      <c r="J472" s="11">
        <v>2019</v>
      </c>
      <c r="K472" s="11">
        <v>94</v>
      </c>
      <c r="L472" s="11">
        <v>98</v>
      </c>
      <c r="M472" s="11">
        <f>Table1[[#This Row],[Verbruik normaal]]+Table1[[#This Row],[Verbruik laag]]</f>
        <v>192</v>
      </c>
      <c r="N472" s="11">
        <v>0</v>
      </c>
      <c r="O472" s="11">
        <v>0</v>
      </c>
      <c r="P472" s="11">
        <f>Table1[[#This Row],[Teruglevering normaal]]+Table1[[#This Row],[Teruglevering dal]]</f>
        <v>0</v>
      </c>
    </row>
    <row r="473" spans="1:16" x14ac:dyDescent="0.3">
      <c r="A473" s="11">
        <v>620389</v>
      </c>
      <c r="B473" s="11" t="s">
        <v>1309</v>
      </c>
      <c r="C473" s="11" t="s">
        <v>20</v>
      </c>
      <c r="D473" s="11" t="s">
        <v>842</v>
      </c>
      <c r="E473" s="11">
        <v>70</v>
      </c>
      <c r="F473" s="11" t="s">
        <v>90</v>
      </c>
      <c r="G473" s="11" t="s">
        <v>843</v>
      </c>
      <c r="H473" s="11" t="s">
        <v>39</v>
      </c>
      <c r="I473" s="12" t="s">
        <v>1020</v>
      </c>
      <c r="J473" s="11">
        <v>2019</v>
      </c>
      <c r="K473" s="11">
        <v>66</v>
      </c>
      <c r="L473" s="11">
        <v>62</v>
      </c>
      <c r="M473" s="11">
        <f>Table1[[#This Row],[Verbruik normaal]]+Table1[[#This Row],[Verbruik laag]]</f>
        <v>128</v>
      </c>
      <c r="N473" s="11">
        <v>0</v>
      </c>
      <c r="O473" s="11">
        <v>0</v>
      </c>
      <c r="P473" s="11">
        <f>Table1[[#This Row],[Teruglevering normaal]]+Table1[[#This Row],[Teruglevering dal]]</f>
        <v>0</v>
      </c>
    </row>
    <row r="474" spans="1:16" x14ac:dyDescent="0.3">
      <c r="A474" s="11">
        <v>620389</v>
      </c>
      <c r="B474" s="11" t="s">
        <v>1316</v>
      </c>
      <c r="C474" s="11" t="s">
        <v>20</v>
      </c>
      <c r="D474" s="11" t="s">
        <v>779</v>
      </c>
      <c r="E474" s="11">
        <v>25</v>
      </c>
      <c r="G474" s="11" t="s">
        <v>780</v>
      </c>
      <c r="H474" s="11" t="s">
        <v>39</v>
      </c>
      <c r="I474" s="12" t="s">
        <v>781</v>
      </c>
      <c r="J474" s="11">
        <v>2019</v>
      </c>
      <c r="K474" s="11">
        <v>161</v>
      </c>
      <c r="L474" s="11">
        <v>165</v>
      </c>
      <c r="M474" s="11">
        <f>Table1[[#This Row],[Verbruik normaal]]+Table1[[#This Row],[Verbruik laag]]</f>
        <v>326</v>
      </c>
      <c r="N474" s="11">
        <v>0</v>
      </c>
      <c r="O474" s="11">
        <v>0</v>
      </c>
      <c r="P474" s="11">
        <f>Table1[[#This Row],[Teruglevering normaal]]+Table1[[#This Row],[Teruglevering dal]]</f>
        <v>0</v>
      </c>
    </row>
    <row r="475" spans="1:16" x14ac:dyDescent="0.3">
      <c r="A475" s="11">
        <v>620389</v>
      </c>
      <c r="B475" s="11" t="s">
        <v>1316</v>
      </c>
      <c r="C475" s="11" t="s">
        <v>20</v>
      </c>
      <c r="D475" s="11" t="s">
        <v>182</v>
      </c>
      <c r="E475" s="11">
        <v>25</v>
      </c>
      <c r="F475" s="11" t="s">
        <v>183</v>
      </c>
      <c r="G475" s="11" t="s">
        <v>184</v>
      </c>
      <c r="H475" s="11" t="s">
        <v>39</v>
      </c>
      <c r="I475" s="12" t="s">
        <v>185</v>
      </c>
      <c r="J475" s="11">
        <v>2019</v>
      </c>
      <c r="K475" s="11">
        <v>7498</v>
      </c>
      <c r="L475" s="11">
        <v>5834</v>
      </c>
      <c r="M475" s="11">
        <f>Table1[[#This Row],[Verbruik normaal]]+Table1[[#This Row],[Verbruik laag]]</f>
        <v>13332</v>
      </c>
      <c r="N475" s="11">
        <v>0</v>
      </c>
      <c r="O475" s="11">
        <v>0</v>
      </c>
      <c r="P475" s="11">
        <f>Table1[[#This Row],[Teruglevering normaal]]+Table1[[#This Row],[Teruglevering dal]]</f>
        <v>0</v>
      </c>
    </row>
    <row r="476" spans="1:16" x14ac:dyDescent="0.3">
      <c r="A476" s="11">
        <v>620389</v>
      </c>
      <c r="B476" s="11" t="s">
        <v>1316</v>
      </c>
      <c r="C476" s="11" t="s">
        <v>20</v>
      </c>
      <c r="D476" s="11" t="s">
        <v>236</v>
      </c>
      <c r="E476" s="11">
        <v>112</v>
      </c>
      <c r="G476" s="11" t="s">
        <v>237</v>
      </c>
      <c r="H476" s="11" t="s">
        <v>39</v>
      </c>
      <c r="I476" s="12" t="s">
        <v>238</v>
      </c>
      <c r="J476" s="11">
        <v>2019</v>
      </c>
      <c r="K476" s="11">
        <v>46</v>
      </c>
      <c r="L476" s="11">
        <v>42</v>
      </c>
      <c r="M476" s="11">
        <f>Table1[[#This Row],[Verbruik normaal]]+Table1[[#This Row],[Verbruik laag]]</f>
        <v>88</v>
      </c>
      <c r="N476" s="11">
        <v>0</v>
      </c>
      <c r="O476" s="11">
        <v>0</v>
      </c>
      <c r="P476" s="11">
        <f>Table1[[#This Row],[Teruglevering normaal]]+Table1[[#This Row],[Teruglevering dal]]</f>
        <v>0</v>
      </c>
    </row>
    <row r="477" spans="1:16" x14ac:dyDescent="0.3">
      <c r="A477" s="11">
        <v>620500</v>
      </c>
      <c r="B477" s="11" t="s">
        <v>1304</v>
      </c>
      <c r="D477" s="11" t="s">
        <v>236</v>
      </c>
      <c r="E477" s="11">
        <v>110</v>
      </c>
      <c r="G477" s="11" t="s">
        <v>237</v>
      </c>
      <c r="H477" s="11" t="s">
        <v>39</v>
      </c>
      <c r="I477" s="12" t="s">
        <v>332</v>
      </c>
      <c r="J477" s="11">
        <v>2019</v>
      </c>
      <c r="K477" s="11">
        <v>6899</v>
      </c>
      <c r="L477" s="11">
        <v>5053</v>
      </c>
      <c r="M477" s="11">
        <f>Table1[[#This Row],[Verbruik normaal]]+Table1[[#This Row],[Verbruik laag]]</f>
        <v>11952</v>
      </c>
      <c r="N477" s="11">
        <v>0</v>
      </c>
      <c r="O477" s="11">
        <v>0</v>
      </c>
      <c r="P477" s="11">
        <f>Table1[[#This Row],[Teruglevering normaal]]+Table1[[#This Row],[Teruglevering dal]]</f>
        <v>0</v>
      </c>
    </row>
    <row r="478" spans="1:16" x14ac:dyDescent="0.3">
      <c r="A478" s="11">
        <v>620389</v>
      </c>
      <c r="B478" s="11" t="s">
        <v>1316</v>
      </c>
      <c r="C478" s="11" t="s">
        <v>20</v>
      </c>
      <c r="D478" s="11" t="s">
        <v>236</v>
      </c>
      <c r="E478" s="11">
        <v>98</v>
      </c>
      <c r="G478" s="11" t="s">
        <v>237</v>
      </c>
      <c r="H478" s="11" t="s">
        <v>39</v>
      </c>
      <c r="I478" s="12" t="s">
        <v>1179</v>
      </c>
      <c r="J478" s="11">
        <v>2019</v>
      </c>
      <c r="K478" s="11">
        <v>147</v>
      </c>
      <c r="L478" s="11">
        <v>179</v>
      </c>
      <c r="M478" s="11">
        <f>Table1[[#This Row],[Verbruik normaal]]+Table1[[#This Row],[Verbruik laag]]</f>
        <v>326</v>
      </c>
      <c r="N478" s="11">
        <v>0</v>
      </c>
      <c r="O478" s="11">
        <v>0</v>
      </c>
      <c r="P478" s="11">
        <f>Table1[[#This Row],[Teruglevering normaal]]+Table1[[#This Row],[Teruglevering dal]]</f>
        <v>0</v>
      </c>
    </row>
    <row r="479" spans="1:16" x14ac:dyDescent="0.3">
      <c r="A479" s="11">
        <v>620389</v>
      </c>
      <c r="B479" s="11" t="s">
        <v>1316</v>
      </c>
      <c r="C479" s="11" t="s">
        <v>20</v>
      </c>
      <c r="D479" s="11" t="s">
        <v>909</v>
      </c>
      <c r="E479" s="11">
        <v>22</v>
      </c>
      <c r="G479" s="11" t="s">
        <v>910</v>
      </c>
      <c r="H479" s="11" t="s">
        <v>39</v>
      </c>
      <c r="I479" s="12" t="s">
        <v>911</v>
      </c>
      <c r="J479" s="11">
        <v>2019</v>
      </c>
      <c r="K479" s="11">
        <v>774</v>
      </c>
      <c r="L479" s="11">
        <v>711</v>
      </c>
      <c r="M479" s="11">
        <f>Table1[[#This Row],[Verbruik normaal]]+Table1[[#This Row],[Verbruik laag]]</f>
        <v>1485</v>
      </c>
      <c r="N479" s="11">
        <v>0</v>
      </c>
      <c r="O479" s="11">
        <v>0</v>
      </c>
      <c r="P479" s="11">
        <f>Table1[[#This Row],[Teruglevering normaal]]+Table1[[#This Row],[Teruglevering dal]]</f>
        <v>0</v>
      </c>
    </row>
    <row r="480" spans="1:16" x14ac:dyDescent="0.3">
      <c r="A480" s="11">
        <v>620389</v>
      </c>
      <c r="B480" s="11" t="s">
        <v>1309</v>
      </c>
      <c r="C480" s="11" t="s">
        <v>20</v>
      </c>
      <c r="D480" s="11" t="s">
        <v>1093</v>
      </c>
      <c r="E480" s="11">
        <v>4</v>
      </c>
      <c r="G480" s="11" t="s">
        <v>1094</v>
      </c>
      <c r="H480" s="11" t="s">
        <v>23</v>
      </c>
      <c r="I480" s="12" t="s">
        <v>1095</v>
      </c>
      <c r="J480" s="11">
        <v>2019</v>
      </c>
      <c r="K480" s="11">
        <v>294</v>
      </c>
      <c r="L480" s="11">
        <v>86</v>
      </c>
      <c r="M480" s="11">
        <f>Table1[[#This Row],[Verbruik normaal]]+Table1[[#This Row],[Verbruik laag]]</f>
        <v>380</v>
      </c>
      <c r="N480" s="11">
        <v>0</v>
      </c>
      <c r="O480" s="11">
        <v>0</v>
      </c>
      <c r="P480" s="11">
        <f>Table1[[#This Row],[Teruglevering normaal]]+Table1[[#This Row],[Teruglevering dal]]</f>
        <v>0</v>
      </c>
    </row>
    <row r="481" spans="1:16" x14ac:dyDescent="0.3">
      <c r="A481" s="11">
        <v>620593</v>
      </c>
      <c r="B481" s="11" t="s">
        <v>1306</v>
      </c>
      <c r="C481" s="11" t="s">
        <v>31</v>
      </c>
      <c r="D481" s="11" t="s">
        <v>810</v>
      </c>
      <c r="E481" s="11">
        <v>11</v>
      </c>
      <c r="G481" s="11" t="s">
        <v>811</v>
      </c>
      <c r="H481" s="11" t="s">
        <v>315</v>
      </c>
      <c r="I481" s="12" t="s">
        <v>812</v>
      </c>
      <c r="J481" s="11">
        <v>2019</v>
      </c>
      <c r="K481" s="11">
        <v>98</v>
      </c>
      <c r="L481" s="11">
        <v>71</v>
      </c>
      <c r="M481" s="11">
        <f>Table1[[#This Row],[Verbruik normaal]]+Table1[[#This Row],[Verbruik laag]]</f>
        <v>169</v>
      </c>
      <c r="N481" s="11">
        <v>0</v>
      </c>
      <c r="O481" s="11">
        <v>0</v>
      </c>
      <c r="P481" s="11">
        <f>Table1[[#This Row],[Teruglevering normaal]]+Table1[[#This Row],[Teruglevering dal]]</f>
        <v>0</v>
      </c>
    </row>
    <row r="482" spans="1:16" x14ac:dyDescent="0.3">
      <c r="A482" s="11">
        <v>620389</v>
      </c>
      <c r="B482" s="11" t="s">
        <v>1316</v>
      </c>
      <c r="C482" s="11" t="s">
        <v>20</v>
      </c>
      <c r="D482" s="11" t="s">
        <v>1107</v>
      </c>
      <c r="E482" s="11">
        <v>64</v>
      </c>
      <c r="G482" s="11" t="s">
        <v>1108</v>
      </c>
      <c r="H482" s="11" t="s">
        <v>23</v>
      </c>
      <c r="I482" s="12" t="s">
        <v>1109</v>
      </c>
      <c r="J482" s="11">
        <v>2019</v>
      </c>
      <c r="K482" s="11">
        <v>4945</v>
      </c>
      <c r="L482" s="11">
        <v>4092</v>
      </c>
      <c r="M482" s="11">
        <f>Table1[[#This Row],[Verbruik normaal]]+Table1[[#This Row],[Verbruik laag]]</f>
        <v>9037</v>
      </c>
      <c r="N482" s="11">
        <v>0</v>
      </c>
      <c r="O482" s="11">
        <v>0</v>
      </c>
      <c r="P482" s="11">
        <f>Table1[[#This Row],[Teruglevering normaal]]+Table1[[#This Row],[Teruglevering dal]]</f>
        <v>0</v>
      </c>
    </row>
    <row r="483" spans="1:16" x14ac:dyDescent="0.3">
      <c r="A483" s="11" t="s">
        <v>1257</v>
      </c>
      <c r="I483" s="11">
        <f>SUBTOTAL(103,Table1[EAN_stroom])</f>
        <v>478</v>
      </c>
      <c r="K483" s="15">
        <f>SUBTOTAL(109,Table1[Verbruik normaal])</f>
        <v>5582926</v>
      </c>
      <c r="L483" s="15">
        <f>SUBTOTAL(109,Table1[Verbruik laag])</f>
        <v>6552142</v>
      </c>
      <c r="M483" s="15">
        <f>SUBTOTAL(109,Table1[som verbruik])</f>
        <v>12135068</v>
      </c>
      <c r="N483" s="15">
        <f>SUBTOTAL(109,Table1[Teruglevering normaal])</f>
        <v>160235</v>
      </c>
      <c r="O483" s="15">
        <f>SUBTOTAL(109,Table1[Teruglevering dal])</f>
        <v>106112</v>
      </c>
      <c r="P483" s="15"/>
    </row>
    <row r="485" spans="1:16" x14ac:dyDescent="0.3">
      <c r="L485" s="16"/>
      <c r="M485" s="16"/>
    </row>
  </sheetData>
  <sheetProtection algorithmName="SHA-512" hashValue="g17rkK0UQZX9I33c2dNfHNVKrYB9oUp/1M5RxTpk1vU9J0Fk4bjmm//kmhWYWuBhnWTKBaFwJurz5gtEckxLTw==" saltValue="Z9pqfI2ZdaIIFejtHFe/lg==" spinCount="100000" sheet="1" objects="1" scenarios="1"/>
  <sortState ref="A2:O479">
    <sortCondition ref="B2"/>
  </sortState>
  <mergeCells count="1">
    <mergeCell ref="B2:D2"/>
  </mergeCells>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6"/>
  <sheetViews>
    <sheetView topLeftCell="A29" workbookViewId="0">
      <selection activeCell="H56" sqref="H56"/>
    </sheetView>
  </sheetViews>
  <sheetFormatPr defaultRowHeight="13" x14ac:dyDescent="0.3"/>
  <cols>
    <col min="1" max="1" width="13.54296875" style="11" bestFit="1" customWidth="1"/>
    <col min="2" max="2" width="33.08984375" style="11" customWidth="1"/>
    <col min="3" max="3" width="18.453125" style="11" bestFit="1" customWidth="1"/>
    <col min="4" max="4" width="8.54296875" style="11" bestFit="1" customWidth="1"/>
    <col min="5" max="5" width="11.54296875" style="11" bestFit="1" customWidth="1"/>
    <col min="6" max="6" width="10.08984375" style="11" bestFit="1" customWidth="1"/>
    <col min="7" max="7" width="13.26953125" style="11" bestFit="1" customWidth="1"/>
    <col min="8" max="8" width="19" style="12" bestFit="1" customWidth="1"/>
    <col min="9" max="9" width="13" style="11" bestFit="1" customWidth="1"/>
    <col min="10" max="10" width="9.7265625" style="14" bestFit="1" customWidth="1"/>
    <col min="11" max="16384" width="8.7265625" style="11"/>
  </cols>
  <sheetData>
    <row r="1" spans="1:22" ht="15" thickBot="1" x14ac:dyDescent="0.4">
      <c r="A1" s="42" t="s">
        <v>1296</v>
      </c>
      <c r="B1" s="88" t="s">
        <v>1297</v>
      </c>
      <c r="C1" s="88"/>
      <c r="D1" s="88"/>
      <c r="E1" s="38"/>
      <c r="F1" s="38"/>
      <c r="G1" s="39"/>
    </row>
    <row r="2" spans="1:22" ht="15" thickBot="1" x14ac:dyDescent="0.4">
      <c r="A2" s="43" t="s">
        <v>1289</v>
      </c>
      <c r="B2" s="79" t="s">
        <v>1294</v>
      </c>
      <c r="C2" s="80"/>
      <c r="D2" s="80"/>
      <c r="E2" s="80"/>
      <c r="F2" s="80"/>
      <c r="G2" s="81"/>
    </row>
    <row r="4" spans="1:22" x14ac:dyDescent="0.3">
      <c r="A4" s="11" t="s">
        <v>0</v>
      </c>
      <c r="B4" s="11" t="s">
        <v>1191</v>
      </c>
      <c r="C4" s="11" t="s">
        <v>3</v>
      </c>
      <c r="D4" s="11" t="s">
        <v>1293</v>
      </c>
      <c r="E4" s="11" t="s">
        <v>4</v>
      </c>
      <c r="F4" s="11" t="s">
        <v>5</v>
      </c>
      <c r="G4" s="11" t="s">
        <v>6</v>
      </c>
      <c r="H4" s="12" t="s">
        <v>1192</v>
      </c>
      <c r="I4" s="11" t="s">
        <v>8</v>
      </c>
      <c r="J4" s="14" t="s">
        <v>1193</v>
      </c>
    </row>
    <row r="5" spans="1:22" x14ac:dyDescent="0.3">
      <c r="A5" s="11">
        <v>620500</v>
      </c>
      <c r="B5" s="11" t="s">
        <v>1298</v>
      </c>
      <c r="C5" s="11" t="s">
        <v>260</v>
      </c>
      <c r="D5" s="11">
        <v>460</v>
      </c>
      <c r="F5" s="11" t="s">
        <v>367</v>
      </c>
      <c r="G5" s="11" t="s">
        <v>39</v>
      </c>
      <c r="H5" s="12" t="s">
        <v>1239</v>
      </c>
      <c r="I5" s="11">
        <v>2019</v>
      </c>
      <c r="J5" s="14">
        <v>1279</v>
      </c>
    </row>
    <row r="6" spans="1:22" x14ac:dyDescent="0.3">
      <c r="A6" s="11">
        <v>620500</v>
      </c>
      <c r="B6" s="11" t="s">
        <v>1302</v>
      </c>
      <c r="C6" s="11" t="s">
        <v>50</v>
      </c>
      <c r="D6" s="11">
        <v>50</v>
      </c>
      <c r="E6" s="11" t="s">
        <v>1209</v>
      </c>
      <c r="F6" s="11" t="s">
        <v>51</v>
      </c>
      <c r="G6" s="11" t="s">
        <v>39</v>
      </c>
      <c r="H6" s="12" t="s">
        <v>1232</v>
      </c>
      <c r="I6" s="11">
        <v>2019</v>
      </c>
      <c r="J6" s="14">
        <v>13695</v>
      </c>
    </row>
    <row r="7" spans="1:22" customFormat="1" ht="14.5" x14ac:dyDescent="0.35">
      <c r="A7" s="11">
        <v>620587</v>
      </c>
      <c r="B7" s="11" t="s">
        <v>1300</v>
      </c>
      <c r="C7" s="11" t="s">
        <v>126</v>
      </c>
      <c r="D7" s="11">
        <v>188</v>
      </c>
      <c r="E7" s="11"/>
      <c r="F7" s="11" t="s">
        <v>573</v>
      </c>
      <c r="G7" s="11" t="s">
        <v>315</v>
      </c>
      <c r="H7" s="12" t="s">
        <v>1206</v>
      </c>
      <c r="I7" s="11">
        <v>2019</v>
      </c>
      <c r="J7" s="14">
        <v>86697</v>
      </c>
    </row>
    <row r="8" spans="1:22" x14ac:dyDescent="0.3">
      <c r="A8" s="11">
        <v>620587</v>
      </c>
      <c r="B8" s="11" t="s">
        <v>1300</v>
      </c>
      <c r="C8" s="11" t="s">
        <v>126</v>
      </c>
      <c r="D8" s="11">
        <v>180</v>
      </c>
      <c r="F8" s="11" t="s">
        <v>573</v>
      </c>
      <c r="G8" s="11" t="s">
        <v>315</v>
      </c>
      <c r="H8" s="12" t="s">
        <v>1236</v>
      </c>
      <c r="I8" s="11">
        <v>2019</v>
      </c>
      <c r="J8" s="14">
        <v>5467</v>
      </c>
    </row>
    <row r="9" spans="1:22" x14ac:dyDescent="0.3">
      <c r="A9" s="11">
        <v>620587</v>
      </c>
      <c r="B9" s="11" t="s">
        <v>1305</v>
      </c>
      <c r="C9" s="11" t="s">
        <v>426</v>
      </c>
      <c r="D9" s="11">
        <v>18</v>
      </c>
      <c r="F9" s="11" t="s">
        <v>427</v>
      </c>
      <c r="G9" s="11" t="s">
        <v>34</v>
      </c>
      <c r="H9" s="12" t="s">
        <v>1238</v>
      </c>
      <c r="I9" s="11">
        <v>2019</v>
      </c>
      <c r="J9" s="14">
        <v>5235</v>
      </c>
    </row>
    <row r="10" spans="1:22" x14ac:dyDescent="0.3">
      <c r="A10" s="11">
        <v>620500</v>
      </c>
      <c r="B10" s="11" t="s">
        <v>1298</v>
      </c>
      <c r="C10" s="11" t="s">
        <v>466</v>
      </c>
      <c r="D10" s="11">
        <v>6</v>
      </c>
      <c r="F10" s="11" t="s">
        <v>467</v>
      </c>
      <c r="G10" s="11" t="s">
        <v>39</v>
      </c>
      <c r="H10" s="12" t="s">
        <v>1230</v>
      </c>
      <c r="I10" s="11">
        <v>2019</v>
      </c>
      <c r="J10" s="14">
        <v>37347</v>
      </c>
    </row>
    <row r="11" spans="1:22" x14ac:dyDescent="0.3">
      <c r="A11" s="11">
        <v>620500</v>
      </c>
      <c r="B11" s="11" t="s">
        <v>1304</v>
      </c>
      <c r="C11" s="11" t="s">
        <v>466</v>
      </c>
      <c r="D11" s="11">
        <v>4</v>
      </c>
      <c r="F11" s="11" t="s">
        <v>467</v>
      </c>
      <c r="G11" s="11" t="s">
        <v>39</v>
      </c>
      <c r="H11" s="12" t="s">
        <v>1235</v>
      </c>
      <c r="I11" s="11">
        <v>2019</v>
      </c>
      <c r="J11" s="14">
        <v>1333</v>
      </c>
    </row>
    <row r="12" spans="1:22" customFormat="1" ht="14.5" x14ac:dyDescent="0.35">
      <c r="A12" s="11">
        <v>620500</v>
      </c>
      <c r="B12" s="11" t="s">
        <v>1298</v>
      </c>
      <c r="C12" s="11" t="s">
        <v>1082</v>
      </c>
      <c r="D12" s="11">
        <v>1</v>
      </c>
      <c r="E12" s="11"/>
      <c r="F12" s="11" t="s">
        <v>1083</v>
      </c>
      <c r="G12" s="11" t="s">
        <v>39</v>
      </c>
      <c r="H12" s="12" t="s">
        <v>1234</v>
      </c>
      <c r="I12" s="11">
        <v>2019</v>
      </c>
      <c r="J12" s="14">
        <v>64696</v>
      </c>
      <c r="P12" s="11"/>
      <c r="Q12" s="11"/>
      <c r="R12" s="11"/>
      <c r="S12" s="11"/>
      <c r="T12" s="11"/>
      <c r="U12" s="11"/>
      <c r="V12" s="11"/>
    </row>
    <row r="13" spans="1:22" x14ac:dyDescent="0.3">
      <c r="A13" s="11">
        <v>620500</v>
      </c>
      <c r="B13" s="11" t="s">
        <v>1302</v>
      </c>
      <c r="C13" s="11" t="s">
        <v>333</v>
      </c>
      <c r="D13" s="11">
        <v>28</v>
      </c>
      <c r="F13" s="11" t="s">
        <v>334</v>
      </c>
      <c r="G13" s="11" t="s">
        <v>39</v>
      </c>
      <c r="H13" s="12" t="s">
        <v>1196</v>
      </c>
      <c r="I13" s="11">
        <v>2019</v>
      </c>
      <c r="J13" s="14">
        <v>11</v>
      </c>
    </row>
    <row r="14" spans="1:22" x14ac:dyDescent="0.3">
      <c r="A14" s="11">
        <v>620500</v>
      </c>
      <c r="B14" s="11" t="s">
        <v>1302</v>
      </c>
      <c r="C14" s="11" t="s">
        <v>1055</v>
      </c>
      <c r="D14" s="11">
        <v>3</v>
      </c>
      <c r="F14" s="11" t="s">
        <v>1056</v>
      </c>
      <c r="G14" s="11" t="s">
        <v>39</v>
      </c>
      <c r="H14" s="12" t="s">
        <v>1207</v>
      </c>
      <c r="I14" s="11">
        <v>2019</v>
      </c>
      <c r="J14" s="14">
        <v>8540</v>
      </c>
    </row>
    <row r="15" spans="1:22" x14ac:dyDescent="0.3">
      <c r="A15" s="11">
        <v>620500</v>
      </c>
      <c r="B15" s="11" t="s">
        <v>1298</v>
      </c>
      <c r="C15" s="11" t="s">
        <v>788</v>
      </c>
      <c r="D15" s="11">
        <v>1</v>
      </c>
      <c r="F15" s="11" t="s">
        <v>789</v>
      </c>
      <c r="G15" s="11" t="s">
        <v>39</v>
      </c>
      <c r="H15" s="12" t="s">
        <v>1197</v>
      </c>
      <c r="I15" s="11">
        <v>2019</v>
      </c>
      <c r="J15" s="14">
        <v>19435</v>
      </c>
    </row>
    <row r="16" spans="1:22" x14ac:dyDescent="0.3">
      <c r="A16" s="11">
        <v>620587</v>
      </c>
      <c r="B16" s="11" t="s">
        <v>1300</v>
      </c>
      <c r="C16" s="11" t="s">
        <v>1156</v>
      </c>
      <c r="D16" s="11">
        <v>41</v>
      </c>
      <c r="F16" s="11" t="s">
        <v>1157</v>
      </c>
      <c r="G16" s="11" t="s">
        <v>43</v>
      </c>
      <c r="H16" s="12" t="s">
        <v>1245</v>
      </c>
      <c r="I16" s="11">
        <v>2019</v>
      </c>
      <c r="J16" s="14">
        <v>7924</v>
      </c>
    </row>
    <row r="17" spans="1:10" x14ac:dyDescent="0.3">
      <c r="A17" s="11">
        <v>620587</v>
      </c>
      <c r="B17" s="11" t="s">
        <v>1300</v>
      </c>
      <c r="C17" s="11" t="s">
        <v>1156</v>
      </c>
      <c r="D17" s="11">
        <v>41</v>
      </c>
      <c r="F17" s="11" t="s">
        <v>1157</v>
      </c>
      <c r="G17" s="11" t="s">
        <v>43</v>
      </c>
      <c r="H17" s="12" t="s">
        <v>1245</v>
      </c>
      <c r="I17" s="11">
        <v>2018</v>
      </c>
      <c r="J17" s="14">
        <v>7998</v>
      </c>
    </row>
    <row r="18" spans="1:10" x14ac:dyDescent="0.3">
      <c r="A18" s="11">
        <v>615988</v>
      </c>
      <c r="B18" s="11" t="s">
        <v>1301</v>
      </c>
      <c r="C18" s="11" t="s">
        <v>776</v>
      </c>
      <c r="D18" s="11">
        <v>2</v>
      </c>
      <c r="E18" s="11" t="s">
        <v>111</v>
      </c>
      <c r="F18" s="11" t="s">
        <v>777</v>
      </c>
      <c r="G18" s="11" t="s">
        <v>17</v>
      </c>
      <c r="H18" s="12" t="s">
        <v>1224</v>
      </c>
      <c r="I18" s="11">
        <v>2019</v>
      </c>
      <c r="J18" s="14">
        <v>18192</v>
      </c>
    </row>
    <row r="19" spans="1:10" x14ac:dyDescent="0.3">
      <c r="A19" s="11">
        <v>620587</v>
      </c>
      <c r="B19" s="11" t="s">
        <v>1300</v>
      </c>
      <c r="C19" s="11" t="s">
        <v>227</v>
      </c>
      <c r="D19" s="11">
        <v>27</v>
      </c>
      <c r="F19" s="11" t="s">
        <v>461</v>
      </c>
      <c r="G19" s="11" t="s">
        <v>34</v>
      </c>
      <c r="H19" s="12" t="s">
        <v>1195</v>
      </c>
      <c r="I19" s="11">
        <v>2019</v>
      </c>
      <c r="J19" s="14">
        <v>5086</v>
      </c>
    </row>
    <row r="20" spans="1:10" x14ac:dyDescent="0.3">
      <c r="A20" s="11">
        <v>620500</v>
      </c>
      <c r="B20" s="11" t="s">
        <v>1304</v>
      </c>
      <c r="C20" s="11" t="s">
        <v>227</v>
      </c>
      <c r="D20" s="11">
        <v>152</v>
      </c>
      <c r="F20" s="11" t="s">
        <v>229</v>
      </c>
      <c r="G20" s="11" t="s">
        <v>39</v>
      </c>
      <c r="H20" s="12" t="s">
        <v>1222</v>
      </c>
      <c r="I20" s="11">
        <v>2019</v>
      </c>
      <c r="J20" s="14">
        <v>2490</v>
      </c>
    </row>
    <row r="21" spans="1:10" x14ac:dyDescent="0.3">
      <c r="A21" s="11">
        <v>620500</v>
      </c>
      <c r="B21" s="11" t="s">
        <v>1298</v>
      </c>
      <c r="C21" s="11" t="s">
        <v>807</v>
      </c>
      <c r="D21" s="11">
        <v>4</v>
      </c>
      <c r="F21" s="11" t="s">
        <v>808</v>
      </c>
      <c r="G21" s="11" t="s">
        <v>39</v>
      </c>
      <c r="H21" s="12" t="s">
        <v>1243</v>
      </c>
      <c r="I21" s="11">
        <v>2019</v>
      </c>
      <c r="J21" s="14">
        <v>12872</v>
      </c>
    </row>
    <row r="22" spans="1:10" x14ac:dyDescent="0.3">
      <c r="A22" s="11">
        <v>620500</v>
      </c>
      <c r="B22" s="11" t="s">
        <v>1298</v>
      </c>
      <c r="C22" s="11" t="s">
        <v>390</v>
      </c>
      <c r="D22" s="11">
        <v>14</v>
      </c>
      <c r="F22" s="11" t="s">
        <v>391</v>
      </c>
      <c r="G22" s="11" t="s">
        <v>39</v>
      </c>
      <c r="H22" s="12" t="s">
        <v>1194</v>
      </c>
      <c r="I22" s="11">
        <v>2019</v>
      </c>
      <c r="J22" s="14">
        <v>6571</v>
      </c>
    </row>
    <row r="23" spans="1:10" x14ac:dyDescent="0.3">
      <c r="A23" s="11">
        <v>620500</v>
      </c>
      <c r="B23" s="11" t="s">
        <v>1298</v>
      </c>
      <c r="C23" s="11" t="s">
        <v>123</v>
      </c>
      <c r="D23" s="11">
        <v>7</v>
      </c>
      <c r="E23" s="11" t="s">
        <v>1204</v>
      </c>
      <c r="F23" s="11" t="s">
        <v>124</v>
      </c>
      <c r="G23" s="11" t="s">
        <v>39</v>
      </c>
      <c r="H23" s="12" t="s">
        <v>1233</v>
      </c>
      <c r="I23" s="11">
        <v>2019</v>
      </c>
      <c r="J23" s="14">
        <v>12254</v>
      </c>
    </row>
    <row r="24" spans="1:10" x14ac:dyDescent="0.3">
      <c r="A24" s="11">
        <v>620500</v>
      </c>
      <c r="B24" s="11" t="s">
        <v>1298</v>
      </c>
      <c r="C24" s="11" t="s">
        <v>1214</v>
      </c>
      <c r="D24" s="11">
        <v>11</v>
      </c>
      <c r="F24" s="11" t="s">
        <v>754</v>
      </c>
      <c r="G24" s="11" t="s">
        <v>39</v>
      </c>
      <c r="H24" s="12" t="s">
        <v>1215</v>
      </c>
      <c r="I24" s="11">
        <v>2019</v>
      </c>
      <c r="J24" s="14">
        <v>19461</v>
      </c>
    </row>
    <row r="25" spans="1:10" x14ac:dyDescent="0.3">
      <c r="A25" s="11">
        <v>620500</v>
      </c>
      <c r="B25" s="11" t="s">
        <v>1298</v>
      </c>
      <c r="C25" s="11" t="s">
        <v>289</v>
      </c>
      <c r="D25" s="11">
        <v>32</v>
      </c>
      <c r="E25" s="11" t="s">
        <v>1201</v>
      </c>
      <c r="F25" s="11" t="s">
        <v>290</v>
      </c>
      <c r="G25" s="11" t="s">
        <v>39</v>
      </c>
      <c r="H25" s="12" t="s">
        <v>1202</v>
      </c>
      <c r="I25" s="11">
        <v>2019</v>
      </c>
      <c r="J25" s="14">
        <v>42166</v>
      </c>
    </row>
    <row r="26" spans="1:10" x14ac:dyDescent="0.3">
      <c r="A26" s="11">
        <v>620500</v>
      </c>
      <c r="B26" s="11" t="s">
        <v>1298</v>
      </c>
      <c r="C26" s="11" t="s">
        <v>750</v>
      </c>
      <c r="D26" s="11">
        <v>2</v>
      </c>
      <c r="F26" s="11" t="s">
        <v>751</v>
      </c>
      <c r="G26" s="11" t="s">
        <v>39</v>
      </c>
      <c r="H26" s="12" t="s">
        <v>1240</v>
      </c>
      <c r="I26" s="11">
        <v>2019</v>
      </c>
      <c r="J26" s="14">
        <v>6906</v>
      </c>
    </row>
    <row r="27" spans="1:10" x14ac:dyDescent="0.3">
      <c r="A27" s="11">
        <v>620587</v>
      </c>
      <c r="B27" s="11" t="s">
        <v>1300</v>
      </c>
      <c r="C27" s="11" t="s">
        <v>845</v>
      </c>
      <c r="D27" s="11">
        <v>2</v>
      </c>
      <c r="E27" s="11" t="s">
        <v>111</v>
      </c>
      <c r="F27" s="11" t="s">
        <v>846</v>
      </c>
      <c r="G27" s="11" t="s">
        <v>34</v>
      </c>
      <c r="H27" s="44" t="s">
        <v>1212</v>
      </c>
      <c r="I27" s="45">
        <v>2019</v>
      </c>
      <c r="J27" s="46">
        <v>3123</v>
      </c>
    </row>
    <row r="28" spans="1:10" customFormat="1" ht="14.5" x14ac:dyDescent="0.35">
      <c r="A28" s="11">
        <v>615988</v>
      </c>
      <c r="B28" s="11" t="s">
        <v>1299</v>
      </c>
      <c r="C28" s="11" t="s">
        <v>803</v>
      </c>
      <c r="D28" s="11">
        <v>1</v>
      </c>
      <c r="E28" s="11" t="s">
        <v>1217</v>
      </c>
      <c r="F28" s="11" t="s">
        <v>805</v>
      </c>
      <c r="G28" s="11" t="s">
        <v>17</v>
      </c>
      <c r="H28" s="12" t="s">
        <v>1218</v>
      </c>
      <c r="I28" s="11">
        <v>2019</v>
      </c>
      <c r="J28" s="14">
        <v>29110</v>
      </c>
    </row>
    <row r="29" spans="1:10" x14ac:dyDescent="0.3">
      <c r="A29" s="11">
        <v>620500</v>
      </c>
      <c r="B29" s="11" t="s">
        <v>1298</v>
      </c>
      <c r="C29" s="11" t="s">
        <v>68</v>
      </c>
      <c r="D29" s="11">
        <v>8</v>
      </c>
      <c r="E29" s="11" t="s">
        <v>111</v>
      </c>
      <c r="F29" s="11" t="s">
        <v>69</v>
      </c>
      <c r="G29" s="11" t="s">
        <v>39</v>
      </c>
      <c r="H29" s="12" t="s">
        <v>1200</v>
      </c>
      <c r="I29" s="11">
        <v>2019</v>
      </c>
      <c r="J29" s="14">
        <v>4247</v>
      </c>
    </row>
    <row r="30" spans="1:10" x14ac:dyDescent="0.3">
      <c r="A30" s="11">
        <v>620500</v>
      </c>
      <c r="B30" s="11" t="s">
        <v>1304</v>
      </c>
      <c r="C30" s="11" t="s">
        <v>68</v>
      </c>
      <c r="D30" s="11">
        <v>6</v>
      </c>
      <c r="F30" s="11" t="s">
        <v>69</v>
      </c>
      <c r="G30" s="11" t="s">
        <v>39</v>
      </c>
      <c r="H30" s="12" t="s">
        <v>1203</v>
      </c>
      <c r="I30" s="11">
        <v>2019</v>
      </c>
      <c r="J30" s="14">
        <v>8139</v>
      </c>
    </row>
    <row r="31" spans="1:10" x14ac:dyDescent="0.3">
      <c r="A31" s="11">
        <v>620500</v>
      </c>
      <c r="B31" s="11" t="s">
        <v>1302</v>
      </c>
      <c r="C31" s="11" t="s">
        <v>68</v>
      </c>
      <c r="D31" s="11">
        <v>10</v>
      </c>
      <c r="F31" s="11" t="s">
        <v>69</v>
      </c>
      <c r="G31" s="11" t="s">
        <v>39</v>
      </c>
      <c r="H31" s="12" t="s">
        <v>1227</v>
      </c>
      <c r="I31" s="11">
        <v>2019</v>
      </c>
      <c r="J31" s="14">
        <v>21939</v>
      </c>
    </row>
    <row r="32" spans="1:10" x14ac:dyDescent="0.3">
      <c r="A32" s="11">
        <v>615988</v>
      </c>
      <c r="B32" s="11" t="s">
        <v>1301</v>
      </c>
      <c r="C32" s="11" t="s">
        <v>320</v>
      </c>
      <c r="D32" s="11">
        <v>112</v>
      </c>
      <c r="E32" s="11">
        <v>41051</v>
      </c>
      <c r="F32" s="11" t="s">
        <v>321</v>
      </c>
      <c r="G32" s="11" t="s">
        <v>17</v>
      </c>
      <c r="H32" s="12" t="s">
        <v>1228</v>
      </c>
      <c r="I32" s="11">
        <v>2019</v>
      </c>
      <c r="J32" s="14">
        <v>13389</v>
      </c>
    </row>
    <row r="33" spans="1:10" x14ac:dyDescent="0.3">
      <c r="A33" s="11">
        <v>615988</v>
      </c>
      <c r="B33" s="11" t="s">
        <v>1301</v>
      </c>
      <c r="C33" s="11" t="s">
        <v>320</v>
      </c>
      <c r="D33" s="11">
        <v>114</v>
      </c>
      <c r="E33" s="11">
        <v>41151</v>
      </c>
      <c r="F33" s="11" t="s">
        <v>321</v>
      </c>
      <c r="G33" s="11" t="s">
        <v>17</v>
      </c>
      <c r="H33" s="12" t="s">
        <v>1241</v>
      </c>
      <c r="I33" s="11">
        <v>2019</v>
      </c>
      <c r="J33" s="14">
        <v>217</v>
      </c>
    </row>
    <row r="34" spans="1:10" x14ac:dyDescent="0.3">
      <c r="A34" s="11">
        <v>620500</v>
      </c>
      <c r="B34" s="11" t="s">
        <v>1304</v>
      </c>
      <c r="C34" s="11" t="s">
        <v>454</v>
      </c>
      <c r="D34" s="11">
        <v>15</v>
      </c>
      <c r="E34" s="11" t="s">
        <v>1204</v>
      </c>
      <c r="F34" s="11" t="s">
        <v>456</v>
      </c>
      <c r="G34" s="11" t="s">
        <v>39</v>
      </c>
      <c r="H34" s="12" t="s">
        <v>1244</v>
      </c>
      <c r="I34" s="11">
        <v>2019</v>
      </c>
      <c r="J34" s="14">
        <v>36266</v>
      </c>
    </row>
    <row r="35" spans="1:10" x14ac:dyDescent="0.3">
      <c r="A35" s="11">
        <v>620500</v>
      </c>
      <c r="B35" s="11" t="s">
        <v>1303</v>
      </c>
      <c r="C35" s="11" t="s">
        <v>423</v>
      </c>
      <c r="D35" s="11">
        <v>31</v>
      </c>
      <c r="F35" s="11" t="s">
        <v>424</v>
      </c>
      <c r="G35" s="11" t="s">
        <v>39</v>
      </c>
      <c r="H35" s="12" t="s">
        <v>1247</v>
      </c>
      <c r="I35" s="11">
        <v>2019</v>
      </c>
      <c r="J35" s="14">
        <v>494</v>
      </c>
    </row>
    <row r="36" spans="1:10" customFormat="1" ht="14.5" x14ac:dyDescent="0.35">
      <c r="A36" s="11">
        <v>620500</v>
      </c>
      <c r="B36" s="11" t="s">
        <v>1298</v>
      </c>
      <c r="C36" s="11" t="s">
        <v>678</v>
      </c>
      <c r="D36" s="11">
        <v>20</v>
      </c>
      <c r="E36" s="11"/>
      <c r="F36" s="11" t="s">
        <v>679</v>
      </c>
      <c r="G36" s="11" t="s">
        <v>39</v>
      </c>
      <c r="H36" s="12" t="s">
        <v>1199</v>
      </c>
      <c r="I36" s="11">
        <v>2019</v>
      </c>
      <c r="J36" s="14">
        <v>29101</v>
      </c>
    </row>
    <row r="37" spans="1:10" customFormat="1" ht="14.5" x14ac:dyDescent="0.35">
      <c r="A37" s="11">
        <v>620500</v>
      </c>
      <c r="B37" s="11" t="s">
        <v>1298</v>
      </c>
      <c r="C37" s="11" t="s">
        <v>497</v>
      </c>
      <c r="D37" s="11">
        <v>7</v>
      </c>
      <c r="E37" s="11"/>
      <c r="F37" s="11" t="s">
        <v>498</v>
      </c>
      <c r="G37" s="11" t="s">
        <v>39</v>
      </c>
      <c r="H37" s="12" t="s">
        <v>1198</v>
      </c>
      <c r="I37" s="11">
        <v>2019</v>
      </c>
      <c r="J37" s="14">
        <v>37240</v>
      </c>
    </row>
    <row r="38" spans="1:10" x14ac:dyDescent="0.3">
      <c r="A38" s="11">
        <v>620500</v>
      </c>
      <c r="B38" s="11" t="s">
        <v>1302</v>
      </c>
      <c r="C38" s="11" t="s">
        <v>497</v>
      </c>
      <c r="D38" s="11">
        <v>1</v>
      </c>
      <c r="F38" s="11" t="s">
        <v>498</v>
      </c>
      <c r="G38" s="11" t="s">
        <v>23</v>
      </c>
      <c r="H38" s="12" t="s">
        <v>1223</v>
      </c>
      <c r="I38" s="11">
        <v>2019</v>
      </c>
      <c r="J38" s="14">
        <v>1535</v>
      </c>
    </row>
    <row r="39" spans="1:10" customFormat="1" ht="14.5" x14ac:dyDescent="0.35">
      <c r="A39" s="11">
        <v>620500</v>
      </c>
      <c r="B39" s="11" t="s">
        <v>1298</v>
      </c>
      <c r="C39" s="11" t="s">
        <v>929</v>
      </c>
      <c r="D39" s="11">
        <v>111</v>
      </c>
      <c r="E39" s="11"/>
      <c r="F39" s="11" t="s">
        <v>930</v>
      </c>
      <c r="G39" s="11" t="s">
        <v>39</v>
      </c>
      <c r="H39" s="44" t="s">
        <v>1213</v>
      </c>
      <c r="I39" s="45">
        <v>2019</v>
      </c>
      <c r="J39" s="46">
        <v>13202</v>
      </c>
    </row>
    <row r="40" spans="1:10" x14ac:dyDescent="0.3">
      <c r="A40" s="11">
        <v>615988</v>
      </c>
      <c r="B40" s="11" t="s">
        <v>1301</v>
      </c>
      <c r="C40" s="11" t="s">
        <v>1063</v>
      </c>
      <c r="D40" s="11">
        <v>36</v>
      </c>
      <c r="F40" s="11" t="s">
        <v>1064</v>
      </c>
      <c r="G40" s="11" t="s">
        <v>17</v>
      </c>
      <c r="H40" s="12" t="s">
        <v>1246</v>
      </c>
      <c r="I40" s="11">
        <v>2019</v>
      </c>
      <c r="J40" s="14">
        <v>0</v>
      </c>
    </row>
    <row r="41" spans="1:10" x14ac:dyDescent="0.3">
      <c r="A41" s="11">
        <v>620587</v>
      </c>
      <c r="B41" s="11" t="s">
        <v>1300</v>
      </c>
      <c r="C41" s="11" t="s">
        <v>618</v>
      </c>
      <c r="D41" s="11">
        <v>3</v>
      </c>
      <c r="E41" s="11" t="s">
        <v>1204</v>
      </c>
      <c r="F41" s="11" t="s">
        <v>619</v>
      </c>
      <c r="G41" s="11" t="s">
        <v>143</v>
      </c>
      <c r="H41" s="12" t="s">
        <v>1205</v>
      </c>
      <c r="I41" s="11">
        <v>2019</v>
      </c>
      <c r="J41" s="14">
        <v>17942</v>
      </c>
    </row>
    <row r="42" spans="1:10" x14ac:dyDescent="0.3">
      <c r="A42" s="11">
        <v>615988</v>
      </c>
      <c r="B42" s="11" t="s">
        <v>1299</v>
      </c>
      <c r="C42" s="11" t="s">
        <v>580</v>
      </c>
      <c r="D42" s="11">
        <v>56</v>
      </c>
      <c r="F42" s="11" t="s">
        <v>581</v>
      </c>
      <c r="G42" s="11" t="s">
        <v>17</v>
      </c>
      <c r="H42" s="44" t="s">
        <v>1208</v>
      </c>
      <c r="I42" s="45">
        <v>2019</v>
      </c>
      <c r="J42" s="46">
        <v>4475</v>
      </c>
    </row>
    <row r="43" spans="1:10" x14ac:dyDescent="0.3">
      <c r="A43" s="11">
        <v>620500</v>
      </c>
      <c r="B43" s="11" t="s">
        <v>1302</v>
      </c>
      <c r="C43" s="11" t="s">
        <v>675</v>
      </c>
      <c r="D43" s="11">
        <v>11</v>
      </c>
      <c r="F43" s="11" t="s">
        <v>676</v>
      </c>
      <c r="G43" s="11" t="s">
        <v>39</v>
      </c>
      <c r="H43" s="12" t="s">
        <v>1225</v>
      </c>
      <c r="I43" s="11">
        <v>2019</v>
      </c>
      <c r="J43" s="14">
        <v>1503</v>
      </c>
    </row>
    <row r="44" spans="1:10" x14ac:dyDescent="0.3">
      <c r="A44" s="11">
        <v>615988</v>
      </c>
      <c r="B44" s="11" t="s">
        <v>1301</v>
      </c>
      <c r="C44" s="11" t="s">
        <v>483</v>
      </c>
      <c r="D44" s="11">
        <v>4</v>
      </c>
      <c r="E44" s="11" t="s">
        <v>111</v>
      </c>
      <c r="F44" s="11" t="s">
        <v>270</v>
      </c>
      <c r="G44" s="11" t="s">
        <v>17</v>
      </c>
      <c r="H44" s="44" t="s">
        <v>1211</v>
      </c>
      <c r="I44" s="45">
        <v>2019</v>
      </c>
      <c r="J44" s="46">
        <v>14579</v>
      </c>
    </row>
    <row r="45" spans="1:10" x14ac:dyDescent="0.3">
      <c r="A45" s="11">
        <v>615988</v>
      </c>
      <c r="B45" s="11" t="s">
        <v>1299</v>
      </c>
      <c r="C45" s="11" t="s">
        <v>269</v>
      </c>
      <c r="D45" s="11">
        <v>2</v>
      </c>
      <c r="E45" s="11">
        <v>45251</v>
      </c>
      <c r="F45" s="11" t="s">
        <v>270</v>
      </c>
      <c r="G45" s="11" t="s">
        <v>28</v>
      </c>
      <c r="H45" s="12" t="s">
        <v>1226</v>
      </c>
      <c r="I45" s="11">
        <v>2019</v>
      </c>
      <c r="J45" s="14">
        <v>14725</v>
      </c>
    </row>
    <row r="46" spans="1:10" customFormat="1" ht="14.5" x14ac:dyDescent="0.35">
      <c r="A46" s="11">
        <v>615988</v>
      </c>
      <c r="B46" s="11" t="s">
        <v>1317</v>
      </c>
      <c r="C46" s="11" t="s">
        <v>926</v>
      </c>
      <c r="D46" s="11">
        <v>6</v>
      </c>
      <c r="E46" s="11"/>
      <c r="F46" s="11" t="s">
        <v>927</v>
      </c>
      <c r="G46" s="11" t="s">
        <v>17</v>
      </c>
      <c r="H46" s="12" t="s">
        <v>1248</v>
      </c>
      <c r="I46" s="11">
        <v>2019</v>
      </c>
      <c r="J46" s="14">
        <v>21502</v>
      </c>
    </row>
    <row r="47" spans="1:10" x14ac:dyDescent="0.3">
      <c r="A47" s="11">
        <v>620500</v>
      </c>
      <c r="B47" s="11" t="s">
        <v>1298</v>
      </c>
      <c r="C47" s="11" t="s">
        <v>1075</v>
      </c>
      <c r="D47" s="11">
        <v>3</v>
      </c>
      <c r="E47" s="11" t="s">
        <v>1201</v>
      </c>
      <c r="F47" s="11" t="s">
        <v>1076</v>
      </c>
      <c r="G47" s="11" t="s">
        <v>39</v>
      </c>
      <c r="H47" s="12" t="s">
        <v>1216</v>
      </c>
      <c r="I47" s="11">
        <v>2019</v>
      </c>
      <c r="J47" s="14">
        <v>20169</v>
      </c>
    </row>
    <row r="48" spans="1:10" x14ac:dyDescent="0.3">
      <c r="A48" s="11">
        <v>620500</v>
      </c>
      <c r="B48" s="11" t="s">
        <v>1298</v>
      </c>
      <c r="C48" s="11" t="s">
        <v>145</v>
      </c>
      <c r="D48" s="11">
        <v>2</v>
      </c>
      <c r="E48" s="11" t="s">
        <v>1201</v>
      </c>
      <c r="F48" s="11" t="s">
        <v>146</v>
      </c>
      <c r="G48" s="11" t="s">
        <v>39</v>
      </c>
      <c r="H48" s="12" t="s">
        <v>1220</v>
      </c>
      <c r="I48" s="11">
        <v>2019</v>
      </c>
      <c r="J48" s="14">
        <v>11257</v>
      </c>
    </row>
    <row r="49" spans="1:10" customFormat="1" ht="14.5" x14ac:dyDescent="0.35">
      <c r="A49" s="11">
        <v>620500</v>
      </c>
      <c r="B49" s="11" t="s">
        <v>1298</v>
      </c>
      <c r="C49" s="11" t="s">
        <v>1165</v>
      </c>
      <c r="D49" s="11">
        <v>37</v>
      </c>
      <c r="E49" s="11" t="s">
        <v>1201</v>
      </c>
      <c r="F49" s="11" t="s">
        <v>1166</v>
      </c>
      <c r="G49" s="11" t="s">
        <v>39</v>
      </c>
      <c r="H49" s="12" t="s">
        <v>1229</v>
      </c>
      <c r="I49" s="11">
        <v>2019</v>
      </c>
      <c r="J49" s="14">
        <v>35575</v>
      </c>
    </row>
    <row r="50" spans="1:10" x14ac:dyDescent="0.3">
      <c r="A50" s="11">
        <v>620587</v>
      </c>
      <c r="B50" s="11" t="s">
        <v>1300</v>
      </c>
      <c r="C50" s="11" t="s">
        <v>103</v>
      </c>
      <c r="D50" s="11">
        <v>159</v>
      </c>
      <c r="F50" s="11" t="s">
        <v>105</v>
      </c>
      <c r="G50" s="11" t="s">
        <v>143</v>
      </c>
      <c r="H50" s="12" t="s">
        <v>1237</v>
      </c>
      <c r="I50" s="11">
        <v>2019</v>
      </c>
      <c r="J50" s="14">
        <v>0</v>
      </c>
    </row>
    <row r="51" spans="1:10" x14ac:dyDescent="0.3">
      <c r="A51" s="11">
        <v>620587</v>
      </c>
      <c r="B51" s="11" t="s">
        <v>1300</v>
      </c>
      <c r="C51" s="11" t="s">
        <v>463</v>
      </c>
      <c r="D51" s="11">
        <v>1</v>
      </c>
      <c r="E51" s="11" t="s">
        <v>1209</v>
      </c>
      <c r="F51" s="11" t="s">
        <v>817</v>
      </c>
      <c r="G51" s="11" t="s">
        <v>143</v>
      </c>
      <c r="H51" s="44" t="s">
        <v>1210</v>
      </c>
      <c r="I51" s="45">
        <v>2019</v>
      </c>
      <c r="J51" s="46">
        <v>3835</v>
      </c>
    </row>
    <row r="52" spans="1:10" x14ac:dyDescent="0.3">
      <c r="A52" s="11">
        <v>620587</v>
      </c>
      <c r="B52" s="11" t="s">
        <v>1300</v>
      </c>
      <c r="C52" s="11" t="s">
        <v>773</v>
      </c>
      <c r="D52" s="11">
        <v>1</v>
      </c>
      <c r="E52" s="11" t="s">
        <v>111</v>
      </c>
      <c r="F52" s="11" t="s">
        <v>774</v>
      </c>
      <c r="G52" s="11" t="s">
        <v>143</v>
      </c>
      <c r="H52" s="12" t="s">
        <v>1219</v>
      </c>
      <c r="I52" s="11">
        <v>2019</v>
      </c>
      <c r="J52" s="14">
        <v>15505</v>
      </c>
    </row>
    <row r="53" spans="1:10" x14ac:dyDescent="0.3">
      <c r="A53" s="11">
        <v>620500</v>
      </c>
      <c r="B53" s="11" t="s">
        <v>1298</v>
      </c>
      <c r="C53" s="11" t="s">
        <v>989</v>
      </c>
      <c r="D53" s="11">
        <v>66</v>
      </c>
      <c r="F53" s="11" t="s">
        <v>990</v>
      </c>
      <c r="G53" s="11" t="s">
        <v>39</v>
      </c>
      <c r="H53" s="12" t="s">
        <v>1221</v>
      </c>
      <c r="I53" s="11">
        <v>2019</v>
      </c>
      <c r="J53" s="14">
        <v>4008</v>
      </c>
    </row>
    <row r="54" spans="1:10" x14ac:dyDescent="0.3">
      <c r="A54" s="11">
        <v>615988</v>
      </c>
      <c r="B54" s="11" t="s">
        <v>1299</v>
      </c>
      <c r="C54" s="11" t="s">
        <v>1180</v>
      </c>
      <c r="D54" s="11">
        <v>110</v>
      </c>
      <c r="E54" s="11" t="s">
        <v>1181</v>
      </c>
      <c r="F54" s="11" t="s">
        <v>1182</v>
      </c>
      <c r="G54" s="11" t="s">
        <v>17</v>
      </c>
      <c r="H54" s="12" t="s">
        <v>1242</v>
      </c>
      <c r="I54" s="11">
        <v>2019</v>
      </c>
      <c r="J54" s="14">
        <v>12</v>
      </c>
    </row>
    <row r="55" spans="1:10" x14ac:dyDescent="0.3">
      <c r="A55" s="11">
        <v>620500</v>
      </c>
      <c r="B55" s="11" t="s">
        <v>1298</v>
      </c>
      <c r="C55" s="11" t="s">
        <v>236</v>
      </c>
      <c r="D55" s="11">
        <v>110</v>
      </c>
      <c r="F55" s="11" t="s">
        <v>237</v>
      </c>
      <c r="G55" s="11" t="s">
        <v>39</v>
      </c>
      <c r="H55" s="12" t="s">
        <v>1231</v>
      </c>
      <c r="I55" s="11">
        <v>2019</v>
      </c>
      <c r="J55" s="14">
        <v>4012</v>
      </c>
    </row>
    <row r="56" spans="1:10" x14ac:dyDescent="0.3">
      <c r="A56" s="11" t="s">
        <v>1257</v>
      </c>
      <c r="H56" s="11">
        <f>SUBTOTAL(103,Table2[EAN_gas])</f>
        <v>51</v>
      </c>
      <c r="J56" s="16">
        <f>SUBTOTAL(109,Table2[Verbruik])</f>
        <v>752756</v>
      </c>
    </row>
  </sheetData>
  <sheetProtection algorithmName="SHA-512" hashValue="UJXM2U3pWmlkz9KXTRK2wVpZylXBr5KO5j9AXusB5uV9FyiJjhJQmHYaO0GfxAnUTqG1XKf0WtNLVkizKlplgg==" saltValue="BXf/mBM8l8UFEjdQH5uj4w==" spinCount="100000" sheet="1" objects="1" scenarios="1"/>
  <mergeCells count="2">
    <mergeCell ref="B1:D1"/>
    <mergeCell ref="B2:G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opLeftCell="A25" workbookViewId="0">
      <selection activeCell="D52" sqref="D52"/>
    </sheetView>
  </sheetViews>
  <sheetFormatPr defaultRowHeight="13" x14ac:dyDescent="0.3"/>
  <cols>
    <col min="1" max="1" width="39.6328125" style="11" bestFit="1" customWidth="1"/>
    <col min="2" max="2" width="17.90625" style="11" bestFit="1" customWidth="1"/>
    <col min="3" max="3" width="21.6328125" style="11" bestFit="1" customWidth="1"/>
    <col min="4" max="4" width="20.6328125" style="11" bestFit="1" customWidth="1"/>
    <col min="5" max="5" width="0.90625" style="11" customWidth="1"/>
    <col min="6" max="6" width="39.6328125" style="11" bestFit="1" customWidth="1"/>
    <col min="7" max="7" width="20.1796875" style="11" bestFit="1" customWidth="1"/>
    <col min="8" max="8" width="23.90625" style="11" bestFit="1" customWidth="1"/>
    <col min="9" max="9" width="20.6328125" style="11" bestFit="1" customWidth="1"/>
    <col min="10" max="16384" width="8.7265625" style="11"/>
  </cols>
  <sheetData>
    <row r="1" spans="1:9" ht="15" thickBot="1" x14ac:dyDescent="0.4">
      <c r="A1" s="76" t="s">
        <v>1296</v>
      </c>
      <c r="B1" s="88" t="s">
        <v>1297</v>
      </c>
      <c r="C1" s="88"/>
      <c r="D1" s="88"/>
      <c r="E1" s="38"/>
      <c r="F1" s="39"/>
      <c r="G1" s="2"/>
    </row>
    <row r="2" spans="1:9" ht="15" customHeight="1" thickBot="1" x14ac:dyDescent="0.4">
      <c r="A2" s="43" t="s">
        <v>1289</v>
      </c>
      <c r="B2" s="79" t="s">
        <v>1294</v>
      </c>
      <c r="C2" s="80"/>
      <c r="D2" s="80"/>
      <c r="E2" s="80"/>
      <c r="F2" s="81"/>
      <c r="G2" s="36"/>
    </row>
    <row r="3" spans="1:9" ht="13.5" thickBot="1" x14ac:dyDescent="0.35"/>
    <row r="4" spans="1:9" x14ac:dyDescent="0.3">
      <c r="A4" s="61" t="s">
        <v>1258</v>
      </c>
      <c r="B4" s="50" t="s">
        <v>1262</v>
      </c>
      <c r="C4" s="50" t="s">
        <v>1263</v>
      </c>
      <c r="D4" s="68" t="s">
        <v>1274</v>
      </c>
      <c r="F4" s="58" t="s">
        <v>1258</v>
      </c>
      <c r="G4" s="58" t="s">
        <v>1262</v>
      </c>
      <c r="H4" s="58" t="s">
        <v>1263</v>
      </c>
      <c r="I4" s="58" t="s">
        <v>1274</v>
      </c>
    </row>
    <row r="5" spans="1:9" x14ac:dyDescent="0.3">
      <c r="A5" s="69" t="s">
        <v>476</v>
      </c>
      <c r="B5" s="70">
        <v>1597</v>
      </c>
      <c r="C5" s="70">
        <v>0</v>
      </c>
      <c r="D5" s="71" t="s">
        <v>1272</v>
      </c>
      <c r="F5" s="69" t="s">
        <v>1300</v>
      </c>
      <c r="G5" s="70">
        <v>395297</v>
      </c>
      <c r="H5" s="70">
        <v>240228</v>
      </c>
      <c r="I5" s="73" t="s">
        <v>1268</v>
      </c>
    </row>
    <row r="6" spans="1:9" x14ac:dyDescent="0.3">
      <c r="A6" s="69" t="s">
        <v>1300</v>
      </c>
      <c r="B6" s="70">
        <v>395297</v>
      </c>
      <c r="C6" s="70">
        <v>240228</v>
      </c>
      <c r="D6" s="72" t="s">
        <v>1268</v>
      </c>
      <c r="F6" s="69" t="s">
        <v>1304</v>
      </c>
      <c r="G6" s="70">
        <v>2769386</v>
      </c>
      <c r="H6" s="70">
        <v>23604</v>
      </c>
      <c r="I6" s="73" t="s">
        <v>1268</v>
      </c>
    </row>
    <row r="7" spans="1:9" x14ac:dyDescent="0.3">
      <c r="A7" s="69" t="s">
        <v>1306</v>
      </c>
      <c r="B7" s="70">
        <v>519341</v>
      </c>
      <c r="C7" s="70">
        <v>0</v>
      </c>
      <c r="D7" s="71" t="s">
        <v>1272</v>
      </c>
      <c r="F7" s="69" t="s">
        <v>1317</v>
      </c>
      <c r="G7" s="70">
        <v>1858841</v>
      </c>
      <c r="H7" s="70">
        <v>1646</v>
      </c>
      <c r="I7" s="73" t="s">
        <v>1268</v>
      </c>
    </row>
    <row r="8" spans="1:9" x14ac:dyDescent="0.3">
      <c r="A8" s="69" t="s">
        <v>1307</v>
      </c>
      <c r="B8" s="70">
        <v>936762</v>
      </c>
      <c r="C8" s="70">
        <v>0</v>
      </c>
      <c r="D8" s="71" t="s">
        <v>1272</v>
      </c>
      <c r="F8" s="69" t="s">
        <v>174</v>
      </c>
      <c r="G8" s="70">
        <v>70457</v>
      </c>
      <c r="H8" s="70">
        <v>0</v>
      </c>
      <c r="I8" s="73" t="s">
        <v>1273</v>
      </c>
    </row>
    <row r="9" spans="1:9" x14ac:dyDescent="0.3">
      <c r="A9" s="69" t="s">
        <v>239</v>
      </c>
      <c r="B9" s="70">
        <v>18324</v>
      </c>
      <c r="C9" s="70">
        <v>0</v>
      </c>
      <c r="D9" s="71" t="s">
        <v>1272</v>
      </c>
      <c r="F9" s="69" t="s">
        <v>476</v>
      </c>
      <c r="G9" s="70">
        <v>1597</v>
      </c>
      <c r="H9" s="70">
        <v>0</v>
      </c>
      <c r="I9" s="74" t="s">
        <v>1272</v>
      </c>
    </row>
    <row r="10" spans="1:9" x14ac:dyDescent="0.3">
      <c r="A10" s="69" t="s">
        <v>174</v>
      </c>
      <c r="B10" s="70">
        <v>70457</v>
      </c>
      <c r="C10" s="70">
        <v>0</v>
      </c>
      <c r="D10" s="72" t="s">
        <v>1273</v>
      </c>
      <c r="F10" s="69" t="s">
        <v>1306</v>
      </c>
      <c r="G10" s="70">
        <v>519341</v>
      </c>
      <c r="H10" s="70">
        <v>0</v>
      </c>
      <c r="I10" s="75" t="s">
        <v>1272</v>
      </c>
    </row>
    <row r="11" spans="1:9" x14ac:dyDescent="0.3">
      <c r="A11" s="69" t="s">
        <v>281</v>
      </c>
      <c r="B11" s="70">
        <v>56113</v>
      </c>
      <c r="C11" s="70">
        <v>0</v>
      </c>
      <c r="D11" s="71" t="s">
        <v>1272</v>
      </c>
      <c r="F11" s="69" t="s">
        <v>1313</v>
      </c>
      <c r="G11" s="70">
        <v>936762</v>
      </c>
      <c r="H11" s="70">
        <v>0</v>
      </c>
      <c r="I11" s="75" t="s">
        <v>1272</v>
      </c>
    </row>
    <row r="12" spans="1:9" x14ac:dyDescent="0.3">
      <c r="A12" s="69" t="s">
        <v>1298</v>
      </c>
      <c r="B12" s="70">
        <v>2769386</v>
      </c>
      <c r="C12" s="70">
        <v>23604</v>
      </c>
      <c r="D12" s="72" t="s">
        <v>1268</v>
      </c>
      <c r="F12" s="69" t="s">
        <v>239</v>
      </c>
      <c r="G12" s="70">
        <v>18324</v>
      </c>
      <c r="H12" s="70">
        <v>0</v>
      </c>
      <c r="I12" s="71" t="s">
        <v>1272</v>
      </c>
    </row>
    <row r="13" spans="1:9" x14ac:dyDescent="0.3">
      <c r="A13" s="69" t="s">
        <v>1308</v>
      </c>
      <c r="B13" s="70">
        <v>2156410</v>
      </c>
      <c r="C13" s="70">
        <v>0</v>
      </c>
      <c r="D13" s="71" t="s">
        <v>1272</v>
      </c>
      <c r="F13" s="69" t="s">
        <v>281</v>
      </c>
      <c r="G13" s="70">
        <v>56113</v>
      </c>
      <c r="H13" s="70">
        <v>0</v>
      </c>
      <c r="I13" s="74" t="s">
        <v>1272</v>
      </c>
    </row>
    <row r="14" spans="1:9" x14ac:dyDescent="0.3">
      <c r="A14" s="69" t="s">
        <v>64</v>
      </c>
      <c r="B14" s="70">
        <v>7574</v>
      </c>
      <c r="C14" s="70">
        <v>0</v>
      </c>
      <c r="D14" s="72"/>
      <c r="F14" s="69" t="s">
        <v>1318</v>
      </c>
      <c r="G14" s="70">
        <v>2156410</v>
      </c>
      <c r="H14" s="70">
        <v>0</v>
      </c>
      <c r="I14" s="71" t="s">
        <v>1272</v>
      </c>
    </row>
    <row r="15" spans="1:9" x14ac:dyDescent="0.3">
      <c r="A15" s="69" t="s">
        <v>1309</v>
      </c>
      <c r="B15" s="70">
        <v>1017727</v>
      </c>
      <c r="C15" s="70">
        <v>869</v>
      </c>
      <c r="D15" s="71" t="s">
        <v>1272</v>
      </c>
      <c r="F15" s="69" t="s">
        <v>1316</v>
      </c>
      <c r="G15" s="70">
        <v>1017727</v>
      </c>
      <c r="H15" s="70">
        <v>869</v>
      </c>
      <c r="I15" s="75" t="s">
        <v>1272</v>
      </c>
    </row>
    <row r="16" spans="1:9" x14ac:dyDescent="0.3">
      <c r="A16" s="69" t="s">
        <v>13</v>
      </c>
      <c r="B16" s="70">
        <v>18129</v>
      </c>
      <c r="C16" s="70">
        <v>0</v>
      </c>
      <c r="D16" s="71" t="s">
        <v>1272</v>
      </c>
      <c r="F16" s="69" t="s">
        <v>13</v>
      </c>
      <c r="G16" s="70">
        <v>18129</v>
      </c>
      <c r="H16" s="70">
        <v>0</v>
      </c>
      <c r="I16" s="75" t="s">
        <v>1272</v>
      </c>
    </row>
    <row r="17" spans="1:9" x14ac:dyDescent="0.3">
      <c r="A17" s="69" t="s">
        <v>99</v>
      </c>
      <c r="B17" s="70">
        <v>28543</v>
      </c>
      <c r="C17" s="70">
        <v>0</v>
      </c>
      <c r="D17" s="71" t="s">
        <v>1272</v>
      </c>
      <c r="F17" s="69" t="s">
        <v>99</v>
      </c>
      <c r="G17" s="70">
        <v>28543</v>
      </c>
      <c r="H17" s="70">
        <v>0</v>
      </c>
      <c r="I17" s="74" t="s">
        <v>1272</v>
      </c>
    </row>
    <row r="18" spans="1:9" x14ac:dyDescent="0.3">
      <c r="A18" s="69" t="s">
        <v>1299</v>
      </c>
      <c r="B18" s="70">
        <v>1858841</v>
      </c>
      <c r="C18" s="70">
        <v>1646</v>
      </c>
      <c r="D18" s="72" t="s">
        <v>1268</v>
      </c>
      <c r="F18" s="69" t="s">
        <v>1314</v>
      </c>
      <c r="G18" s="70">
        <v>1375400</v>
      </c>
      <c r="H18" s="70">
        <v>0</v>
      </c>
      <c r="I18" s="75" t="s">
        <v>1272</v>
      </c>
    </row>
    <row r="19" spans="1:9" x14ac:dyDescent="0.3">
      <c r="A19" s="69" t="s">
        <v>1310</v>
      </c>
      <c r="B19" s="70">
        <v>1375400</v>
      </c>
      <c r="C19" s="70">
        <v>0</v>
      </c>
      <c r="D19" s="71" t="s">
        <v>1272</v>
      </c>
      <c r="F19" s="69" t="s">
        <v>1319</v>
      </c>
      <c r="G19" s="70">
        <v>902135</v>
      </c>
      <c r="H19" s="70">
        <v>0</v>
      </c>
      <c r="I19" s="74" t="s">
        <v>1272</v>
      </c>
    </row>
    <row r="20" spans="1:9" x14ac:dyDescent="0.3">
      <c r="A20" s="69" t="s">
        <v>1311</v>
      </c>
      <c r="B20" s="70">
        <v>902135</v>
      </c>
      <c r="C20" s="70">
        <v>0</v>
      </c>
      <c r="D20" s="71" t="s">
        <v>1272</v>
      </c>
      <c r="F20" s="69" t="s">
        <v>1312</v>
      </c>
      <c r="G20" s="70">
        <v>3032</v>
      </c>
      <c r="H20" s="70">
        <v>0</v>
      </c>
      <c r="I20" s="71" t="s">
        <v>1272</v>
      </c>
    </row>
    <row r="21" spans="1:9" x14ac:dyDescent="0.3">
      <c r="A21" s="69" t="s">
        <v>1312</v>
      </c>
      <c r="B21" s="70">
        <v>3032</v>
      </c>
      <c r="C21" s="70">
        <v>0</v>
      </c>
      <c r="D21" s="71" t="s">
        <v>1272</v>
      </c>
      <c r="F21" s="69" t="s">
        <v>64</v>
      </c>
      <c r="G21" s="70">
        <v>7574</v>
      </c>
      <c r="H21" s="70">
        <v>0</v>
      </c>
      <c r="I21" s="73"/>
    </row>
    <row r="22" spans="1:9" ht="13.5" thickBot="1" x14ac:dyDescent="0.35">
      <c r="A22" s="54" t="s">
        <v>1259</v>
      </c>
      <c r="B22" s="55">
        <v>12135068</v>
      </c>
      <c r="C22" s="55">
        <v>266347</v>
      </c>
      <c r="D22" s="62"/>
      <c r="F22" s="59" t="s">
        <v>1257</v>
      </c>
      <c r="G22" s="53">
        <f>SUBTOTAL(109,Tabel3[Som van som verbruik])</f>
        <v>12135068</v>
      </c>
      <c r="H22" s="53">
        <f>SUBTOTAL(109,Tabel3[Som van som teruglevering])</f>
        <v>266347</v>
      </c>
      <c r="I22" s="63"/>
    </row>
    <row r="23" spans="1:9" ht="13.5" thickBot="1" x14ac:dyDescent="0.35"/>
    <row r="24" spans="1:9" x14ac:dyDescent="0.3">
      <c r="A24" s="49" t="s">
        <v>1265</v>
      </c>
      <c r="B24" s="50"/>
      <c r="C24" s="50"/>
      <c r="D24" s="64" t="s">
        <v>1257</v>
      </c>
    </row>
    <row r="25" spans="1:9" x14ac:dyDescent="0.3">
      <c r="A25" s="52" t="s">
        <v>1308</v>
      </c>
      <c r="B25" s="53">
        <v>2156410</v>
      </c>
      <c r="C25" s="53">
        <v>0</v>
      </c>
      <c r="D25" s="65"/>
    </row>
    <row r="26" spans="1:9" x14ac:dyDescent="0.3">
      <c r="A26" s="52" t="s">
        <v>1313</v>
      </c>
      <c r="B26" s="53">
        <v>936762</v>
      </c>
      <c r="C26" s="53">
        <v>0</v>
      </c>
      <c r="D26" s="65"/>
    </row>
    <row r="27" spans="1:9" ht="13.5" thickBot="1" x14ac:dyDescent="0.35">
      <c r="A27" s="54" t="s">
        <v>1314</v>
      </c>
      <c r="B27" s="55">
        <v>1375400</v>
      </c>
      <c r="C27" s="55">
        <v>0</v>
      </c>
      <c r="D27" s="67">
        <f>SUM(B25:B27)</f>
        <v>4468572</v>
      </c>
    </row>
    <row r="28" spans="1:9" ht="13.5" thickBot="1" x14ac:dyDescent="0.35">
      <c r="A28" s="47"/>
      <c r="B28" s="48"/>
      <c r="C28" s="48"/>
      <c r="D28" s="48"/>
    </row>
    <row r="29" spans="1:9" x14ac:dyDescent="0.3">
      <c r="A29" s="57" t="s">
        <v>1267</v>
      </c>
      <c r="B29" s="50"/>
      <c r="C29" s="50"/>
      <c r="D29" s="64" t="s">
        <v>1257</v>
      </c>
      <c r="E29" s="58"/>
    </row>
    <row r="30" spans="1:9" x14ac:dyDescent="0.3">
      <c r="A30" s="52" t="s">
        <v>1315</v>
      </c>
      <c r="B30" s="53">
        <v>519341</v>
      </c>
      <c r="C30" s="53">
        <v>0</v>
      </c>
      <c r="D30" s="65"/>
      <c r="E30" s="58"/>
    </row>
    <row r="31" spans="1:9" x14ac:dyDescent="0.3">
      <c r="A31" s="52" t="s">
        <v>1316</v>
      </c>
      <c r="B31" s="53">
        <v>1017727</v>
      </c>
      <c r="C31" s="53">
        <v>869</v>
      </c>
      <c r="D31" s="65"/>
      <c r="E31" s="58"/>
    </row>
    <row r="32" spans="1:9" ht="13.5" thickBot="1" x14ac:dyDescent="0.35">
      <c r="A32" s="54" t="s">
        <v>1311</v>
      </c>
      <c r="B32" s="55">
        <v>902135</v>
      </c>
      <c r="C32" s="55">
        <v>0</v>
      </c>
      <c r="D32" s="66" t="s">
        <v>1320</v>
      </c>
      <c r="E32" s="53"/>
    </row>
    <row r="33" spans="1:4" ht="13.5" thickBot="1" x14ac:dyDescent="0.35"/>
    <row r="34" spans="1:4" x14ac:dyDescent="0.3">
      <c r="A34" s="57" t="s">
        <v>1268</v>
      </c>
      <c r="B34" s="50"/>
      <c r="C34" s="50"/>
      <c r="D34" s="64" t="s">
        <v>1257</v>
      </c>
    </row>
    <row r="35" spans="1:4" x14ac:dyDescent="0.3">
      <c r="A35" s="52" t="s">
        <v>1300</v>
      </c>
      <c r="B35" s="53">
        <v>395297</v>
      </c>
      <c r="C35" s="53">
        <v>240228</v>
      </c>
      <c r="D35" s="65"/>
    </row>
    <row r="36" spans="1:4" x14ac:dyDescent="0.3">
      <c r="A36" s="52" t="s">
        <v>1298</v>
      </c>
      <c r="B36" s="53">
        <v>2769386</v>
      </c>
      <c r="C36" s="53">
        <v>23604</v>
      </c>
      <c r="D36" s="65"/>
    </row>
    <row r="37" spans="1:4" ht="13.5" thickBot="1" x14ac:dyDescent="0.35">
      <c r="A37" s="54" t="s">
        <v>1299</v>
      </c>
      <c r="B37" s="55">
        <v>1858841</v>
      </c>
      <c r="C37" s="55">
        <v>1646</v>
      </c>
      <c r="D37" s="67">
        <f>SUM(B35:B37)-C35-C36-C37</f>
        <v>4758046</v>
      </c>
    </row>
    <row r="38" spans="1:4" ht="13.5" thickBot="1" x14ac:dyDescent="0.35"/>
    <row r="39" spans="1:4" x14ac:dyDescent="0.3">
      <c r="A39" s="57" t="s">
        <v>1266</v>
      </c>
      <c r="B39" s="50"/>
      <c r="C39" s="50"/>
      <c r="D39" s="64" t="s">
        <v>1257</v>
      </c>
    </row>
    <row r="40" spans="1:4" x14ac:dyDescent="0.3">
      <c r="A40" s="52" t="s">
        <v>13</v>
      </c>
      <c r="B40" s="53">
        <v>18129</v>
      </c>
      <c r="C40" s="53">
        <v>0</v>
      </c>
      <c r="D40" s="65"/>
    </row>
    <row r="41" spans="1:4" x14ac:dyDescent="0.3">
      <c r="A41" s="52" t="s">
        <v>99</v>
      </c>
      <c r="B41" s="53">
        <v>28543</v>
      </c>
      <c r="C41" s="53">
        <v>0</v>
      </c>
      <c r="D41" s="65"/>
    </row>
    <row r="42" spans="1:4" x14ac:dyDescent="0.3">
      <c r="A42" s="52" t="s">
        <v>1312</v>
      </c>
      <c r="B42" s="53">
        <v>3032</v>
      </c>
      <c r="C42" s="53">
        <v>0</v>
      </c>
      <c r="D42" s="65"/>
    </row>
    <row r="43" spans="1:4" x14ac:dyDescent="0.3">
      <c r="A43" s="52" t="s">
        <v>281</v>
      </c>
      <c r="B43" s="53">
        <v>56113</v>
      </c>
      <c r="C43" s="53">
        <v>0</v>
      </c>
      <c r="D43" s="65"/>
    </row>
    <row r="44" spans="1:4" ht="13.5" thickBot="1" x14ac:dyDescent="0.35">
      <c r="A44" s="54" t="s">
        <v>476</v>
      </c>
      <c r="B44" s="55">
        <v>1597</v>
      </c>
      <c r="C44" s="55">
        <v>0</v>
      </c>
      <c r="D44" s="67">
        <f>SUM(B40:B44)</f>
        <v>107414</v>
      </c>
    </row>
    <row r="45" spans="1:4" ht="13.5" thickBot="1" x14ac:dyDescent="0.35"/>
    <row r="46" spans="1:4" x14ac:dyDescent="0.3">
      <c r="A46" s="57" t="s">
        <v>1269</v>
      </c>
      <c r="B46" s="60"/>
      <c r="C46" s="60"/>
      <c r="D46" s="64" t="s">
        <v>1257</v>
      </c>
    </row>
    <row r="47" spans="1:4" x14ac:dyDescent="0.3">
      <c r="A47" s="52" t="s">
        <v>174</v>
      </c>
      <c r="B47" s="53">
        <v>70457</v>
      </c>
      <c r="C47" s="53">
        <v>0</v>
      </c>
      <c r="D47" s="65"/>
    </row>
    <row r="48" spans="1:4" x14ac:dyDescent="0.3">
      <c r="A48" s="52" t="s">
        <v>239</v>
      </c>
      <c r="B48" s="53">
        <v>18324</v>
      </c>
      <c r="C48" s="53">
        <v>0</v>
      </c>
      <c r="D48" s="65"/>
    </row>
    <row r="49" spans="1:4" ht="13.5" thickBot="1" x14ac:dyDescent="0.35">
      <c r="A49" s="54" t="s">
        <v>64</v>
      </c>
      <c r="B49" s="55">
        <v>7574</v>
      </c>
      <c r="C49" s="55">
        <v>0</v>
      </c>
      <c r="D49" s="67">
        <f>SUM(B47:B49)</f>
        <v>96355</v>
      </c>
    </row>
  </sheetData>
  <sheetProtection algorithmName="SHA-512" hashValue="ciRhhS6w2pPJrc/oob9Zy3bSD+vDDOJUxS+ys7LYSp7KZCk2A+/upwvaaCPzKJ4Blv5T3rWXf31lmZBNumrR7Q==" saltValue="ZJ3RLoors+9EZqkQYD1jCg==" spinCount="100000" sheet="1" objects="1" scenarios="1"/>
  <mergeCells count="2">
    <mergeCell ref="B1:D1"/>
    <mergeCell ref="B2:F2"/>
  </mergeCells>
  <pageMargins left="0.7" right="0.7" top="0.75" bottom="0.75" header="0.3" footer="0.3"/>
  <pageSetup paperSize="9"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abSelected="1" workbookViewId="0">
      <selection activeCell="D8" sqref="D8"/>
    </sheetView>
  </sheetViews>
  <sheetFormatPr defaultRowHeight="14.5" x14ac:dyDescent="0.35"/>
  <cols>
    <col min="1" max="1" width="31.453125" bestFit="1" customWidth="1"/>
    <col min="2" max="2" width="14.453125" bestFit="1" customWidth="1"/>
    <col min="3" max="3" width="16.08984375" bestFit="1" customWidth="1"/>
  </cols>
  <sheetData>
    <row r="1" spans="1:7" ht="15" thickBot="1" x14ac:dyDescent="0.4">
      <c r="A1" s="42" t="s">
        <v>1296</v>
      </c>
      <c r="B1" s="88" t="s">
        <v>1297</v>
      </c>
      <c r="C1" s="88"/>
      <c r="D1" s="88"/>
      <c r="E1" s="38"/>
      <c r="F1" s="38"/>
      <c r="G1" s="39"/>
    </row>
    <row r="2" spans="1:7" ht="15" customHeight="1" thickBot="1" x14ac:dyDescent="0.4">
      <c r="A2" s="43" t="s">
        <v>1289</v>
      </c>
      <c r="B2" s="79" t="s">
        <v>1294</v>
      </c>
      <c r="C2" s="80"/>
      <c r="D2" s="80"/>
      <c r="E2" s="80"/>
      <c r="F2" s="80"/>
      <c r="G2" s="81"/>
    </row>
    <row r="3" spans="1:7" ht="15" thickBot="1" x14ac:dyDescent="0.4"/>
    <row r="4" spans="1:7" x14ac:dyDescent="0.35">
      <c r="A4" s="61" t="s">
        <v>1258</v>
      </c>
      <c r="B4" s="51" t="s">
        <v>1264</v>
      </c>
    </row>
    <row r="5" spans="1:7" x14ac:dyDescent="0.35">
      <c r="A5" s="69" t="s">
        <v>1300</v>
      </c>
      <c r="B5" s="70">
        <v>158812</v>
      </c>
    </row>
    <row r="6" spans="1:7" x14ac:dyDescent="0.35">
      <c r="A6" s="69" t="s">
        <v>1298</v>
      </c>
      <c r="B6" s="70">
        <v>477743</v>
      </c>
    </row>
    <row r="7" spans="1:7" x14ac:dyDescent="0.35">
      <c r="A7" s="69" t="s">
        <v>1299</v>
      </c>
      <c r="B7" s="70">
        <v>116201</v>
      </c>
    </row>
    <row r="8" spans="1:7" ht="15" thickBot="1" x14ac:dyDescent="0.4">
      <c r="A8" s="77" t="s">
        <v>1259</v>
      </c>
      <c r="B8" s="56">
        <v>752756</v>
      </c>
    </row>
  </sheetData>
  <sheetProtection algorithmName="SHA-512" hashValue="3M6hQr3Sruv5dvBImC9g1MDWHySSpkpDtAdNC4q9xB90m6xwIhlumBjwqshzSM61j3heGlLo5PGB4GiV2K0FzA==" saltValue="E9geTGyfDc46VREGACPhnA==" spinCount="100000" sheet="1" objects="1" scenarios="1"/>
  <mergeCells count="2">
    <mergeCell ref="B1:D1"/>
    <mergeCell ref="B2:G2"/>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Samenvatting</vt:lpstr>
      <vt:lpstr>Teruglevering</vt:lpstr>
      <vt:lpstr>Elektra</vt:lpstr>
      <vt:lpstr>Gas</vt:lpstr>
      <vt:lpstr>Verbruik per groep</vt:lpstr>
      <vt:lpstr>Gasverbruik per gemeente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Emiel Reeringh</dc:creator>
  <cp:lastModifiedBy>Flourence Supit</cp:lastModifiedBy>
  <dcterms:created xsi:type="dcterms:W3CDTF">2020-01-30T07:30:39Z</dcterms:created>
  <dcterms:modified xsi:type="dcterms:W3CDTF">2021-04-23T08:48:48Z</dcterms:modified>
</cp:coreProperties>
</file>