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\Documents\Rob\Yunah\SVOK\Schoonmaak\Aanbesteding SVOK\Uiteindelijke documenten\NvI\"/>
    </mc:Choice>
  </mc:AlternateContent>
  <bookViews>
    <workbookView xWindow="0" yWindow="0" windowWidth="19200" windowHeight="6760"/>
  </bookViews>
  <sheets>
    <sheet name="Mdw art. art. 38 lid 10" sheetId="1" r:id="rId1"/>
  </sheets>
  <definedNames>
    <definedName name="_xlnm._FilterDatabase" localSheetId="0" hidden="1">'Mdw art. art. 38 lid 10'!$A$4:$P$4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I45" i="1" l="1"/>
  <c r="J44" i="1"/>
  <c r="I39" i="1" l="1"/>
  <c r="J34" i="1" s="1"/>
  <c r="I32" i="1"/>
  <c r="J31" i="1" s="1"/>
  <c r="J32" i="1" s="1"/>
  <c r="I30" i="1"/>
  <c r="J29" i="1" s="1"/>
  <c r="I27" i="1"/>
  <c r="J25" i="1" s="1"/>
  <c r="I23" i="1"/>
  <c r="J22" i="1" s="1"/>
  <c r="I18" i="1"/>
  <c r="J15" i="1" s="1"/>
  <c r="I10" i="1"/>
  <c r="J9" i="1" s="1"/>
  <c r="J8" i="1" l="1"/>
  <c r="J7" i="1"/>
  <c r="J26" i="1"/>
  <c r="J21" i="1"/>
  <c r="J5" i="1"/>
  <c r="J6" i="1"/>
  <c r="J17" i="1"/>
  <c r="J28" i="1"/>
  <c r="J30" i="1" s="1"/>
  <c r="J16" i="1"/>
  <c r="J35" i="1"/>
  <c r="J37" i="1"/>
  <c r="J36" i="1"/>
  <c r="J19" i="1"/>
  <c r="J20" i="1"/>
  <c r="J38" i="1"/>
  <c r="J40" i="1"/>
  <c r="J11" i="1"/>
  <c r="J41" i="1"/>
  <c r="J12" i="1"/>
  <c r="J42" i="1"/>
  <c r="J13" i="1"/>
  <c r="J24" i="1"/>
  <c r="J33" i="1"/>
  <c r="J14" i="1"/>
  <c r="J45" i="1" l="1"/>
  <c r="J10" i="1"/>
  <c r="J23" i="1"/>
  <c r="J27" i="1"/>
  <c r="J39" i="1"/>
  <c r="J18" i="1"/>
</calcChain>
</file>

<file path=xl/sharedStrings.xml><?xml version="1.0" encoding="utf-8"?>
<sst xmlns="http://schemas.openxmlformats.org/spreadsheetml/2006/main" count="280" uniqueCount="61">
  <si>
    <t>Werkzaam op locatie
Naam locatie</t>
  </si>
  <si>
    <t>Vakopleiding Schoonmaak
Ja / Nee</t>
  </si>
  <si>
    <t>Beschikking over een geldige VOG
Ja / Nee</t>
  </si>
  <si>
    <t>Beheersing Nederlandse taal mondeling
Ja / Nee</t>
  </si>
  <si>
    <t>Beheersing Nederlandse taal schriftelijk
Ja / Nee</t>
  </si>
  <si>
    <t>Afstand tot de arbeidsmarkt (behoort tot doelgroepregister)
Ja / Nee</t>
  </si>
  <si>
    <t>Uren per week werkzaam</t>
  </si>
  <si>
    <t>% uren per week van het  totaal geleverd aantal uren op de locatie waar werknemer werkt</t>
  </si>
  <si>
    <t>Medewerker 1</t>
  </si>
  <si>
    <t>JA</t>
  </si>
  <si>
    <t>NEE</t>
  </si>
  <si>
    <t>Medewerker 2</t>
  </si>
  <si>
    <t xml:space="preserve">JA 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</si>
  <si>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</si>
  <si>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</si>
  <si>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</si>
  <si>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</si>
  <si>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</si>
  <si>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</si>
  <si>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</si>
  <si>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</si>
  <si>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</si>
  <si>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</si>
  <si>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</si>
  <si>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</si>
  <si>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</si>
  <si>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Medewerker 16</t>
  </si>
  <si>
    <t>Medewerker 17</t>
  </si>
  <si>
    <t>Medewerker 18</t>
  </si>
  <si>
    <t>Medewerker 19</t>
  </si>
  <si>
    <t>Medewerker 20</t>
  </si>
  <si>
    <t>Medewerker 21</t>
  </si>
  <si>
    <t>Medewerker 22</t>
  </si>
  <si>
    <t>Jac. P. Thijsse - De bloemen 65, Castricum</t>
  </si>
  <si>
    <t>uit 2018</t>
  </si>
  <si>
    <t>Nee is aangevraagd</t>
  </si>
  <si>
    <t>Bonhoeffer College - Pieter Kieftstraat 20, Castricum</t>
  </si>
  <si>
    <t>Ja</t>
  </si>
  <si>
    <t>Redelijk</t>
  </si>
  <si>
    <r>
      <t>Noot: 
Bovenstaand overzicht bevat de medewerkers van de zittende partijen in het kader van artikel 38, lid 10. 
Let op: dit betreft dus niet de totale inze</t>
    </r>
    <r>
      <rPr>
        <sz val="12"/>
        <color theme="1"/>
        <rFont val="Calibri (Hoofdtekst)"/>
      </rPr>
      <t>t aan uren, daar zittende partijen onder andere ook gebruik maken van uitzend-uren.</t>
    </r>
    <r>
      <rPr>
        <sz val="12"/>
        <color theme="1"/>
        <rFont val="Calibri"/>
        <family val="2"/>
        <scheme val="minor"/>
      </rPr>
      <t xml:space="preserve"> </t>
    </r>
  </si>
  <si>
    <t>Sportbox - Jan van Kuikweg 14</t>
  </si>
  <si>
    <t>Sportbox - Jan van Kuikweg 15</t>
  </si>
  <si>
    <t>Praktijk Iwoo - Jan van Kuikweg 12</t>
  </si>
  <si>
    <t>Havo / VWO - Bullerlaan 2 Beverwijk</t>
  </si>
  <si>
    <t>Beroepsgericht - Van Riemsdijklaan 103 Heemskerk</t>
  </si>
  <si>
    <t>Mavo - Plesmanweg 450 Heemskerk</t>
  </si>
  <si>
    <t>Four Teens - Bullerlaan 4 Beverwijk</t>
  </si>
  <si>
    <t>Branchedatum</t>
  </si>
  <si>
    <t>Startdatum op locatie</t>
  </si>
  <si>
    <t>Basisuurloon</t>
  </si>
  <si>
    <t>Eventuele toeslagen</t>
  </si>
  <si>
    <t>Eerste Nota van Inlichtingen</t>
  </si>
  <si>
    <t>Tweede Nota van Inichtingen</t>
  </si>
  <si>
    <t>n.v.t.</t>
  </si>
  <si>
    <t>N EE</t>
  </si>
  <si>
    <t>medewerker heeft in de tussentijd opgezegd en zal per 31-12-2021 uitdienst zijn</t>
  </si>
  <si>
    <t>&lt; dan 1,5 jaar</t>
  </si>
  <si>
    <t>&gt; dan 1,5 jaar</t>
  </si>
  <si>
    <t xml:space="preserve">Noot:
Gelieve in uw calculatie zelf rekening te houden met de loonsverhoging conform CAO per 1-6-2021. </t>
  </si>
  <si>
    <t>geen opgave</t>
  </si>
  <si>
    <t>Geboorte-
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</si>
</sst>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€&quot;\ * #,##0.00_);_(&quot;€&quot;\ * \(#,##0.00\);_(&quot;€&quot;\ * &quot;-&quot;??_);_(@_)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 (Hoofdtekst)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8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2" fontId="0" fillId="0" borderId="6" xfId="0" applyNumberFormat="1" applyBorder="1" applyAlignment="1">
      <alignment horizontal="center" vertical="top" wrapText="1"/>
    </xf>
    <xf numFmtId="9" fontId="0" fillId="0" borderId="8" xfId="1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 wrapText="1"/>
    </xf>
    <xf numFmtId="9" fontId="0" fillId="0" borderId="11" xfId="1" applyFont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center" vertical="top" wrapText="1"/>
    </xf>
    <xf numFmtId="9" fontId="2" fillId="0" borderId="15" xfId="0" applyNumberFormat="1" applyFont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 vertical="top" wrapText="1"/>
    </xf>
    <xf numFmtId="9" fontId="2" fillId="0" borderId="11" xfId="0" applyNumberFormat="1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 wrapText="1"/>
    </xf>
    <xf numFmtId="9" fontId="0" fillId="0" borderId="19" xfId="1" applyFont="1" applyBorder="1" applyAlignment="1">
      <alignment horizontal="center" vertical="top" wrapText="1"/>
    </xf>
    <xf numFmtId="9" fontId="2" fillId="0" borderId="11" xfId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9" fontId="2" fillId="0" borderId="23" xfId="0" applyNumberFormat="1" applyFont="1" applyBorder="1" applyAlignment="1">
      <alignment horizontal="center" vertical="top" wrapText="1"/>
    </xf>
    <xf numFmtId="14" fontId="0" fillId="3" borderId="17" xfId="0" applyNumberFormat="1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0" fillId="0" borderId="24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14" fontId="0" fillId="0" borderId="25" xfId="0" applyNumberFormat="1" applyBorder="1" applyAlignment="1">
      <alignment vertical="top" wrapText="1"/>
    </xf>
    <xf numFmtId="14" fontId="0" fillId="0" borderId="6" xfId="0" applyNumberFormat="1" applyBorder="1" applyAlignment="1">
      <alignment vertical="top" wrapText="1"/>
    </xf>
    <xf numFmtId="164" fontId="0" fillId="0" borderId="6" xfId="2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14" fontId="0" fillId="0" borderId="26" xfId="0" applyNumberFormat="1" applyBorder="1" applyAlignment="1">
      <alignment vertical="top" wrapText="1"/>
    </xf>
    <xf numFmtId="14" fontId="0" fillId="0" borderId="10" xfId="0" applyNumberFormat="1" applyBorder="1" applyAlignment="1">
      <alignment vertical="top" wrapText="1"/>
    </xf>
    <xf numFmtId="164" fontId="0" fillId="0" borderId="10" xfId="2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14" fontId="0" fillId="0" borderId="24" xfId="0" applyNumberFormat="1" applyBorder="1" applyAlignment="1">
      <alignment vertical="top" wrapText="1"/>
    </xf>
    <xf numFmtId="164" fontId="0" fillId="0" borderId="13" xfId="2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14" fontId="0" fillId="0" borderId="35" xfId="0" applyNumberFormat="1" applyBorder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14" fontId="0" fillId="0" borderId="36" xfId="0" applyNumberFormat="1" applyBorder="1" applyAlignment="1">
      <alignment vertical="top" wrapText="1"/>
    </xf>
    <xf numFmtId="164" fontId="0" fillId="0" borderId="17" xfId="2" applyFont="1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  <xf numFmtId="0" fontId="6" fillId="3" borderId="24" xfId="0" applyFont="1" applyFill="1" applyBorder="1" applyAlignment="1">
      <alignment horizontal="left" vertical="top"/>
    </xf>
  </cellXfs>
  <cellStyles count="4">
    <cellStyle name="Procent" xfId="1" builtinId="5"/>
    <cellStyle name="Standaard" xfId="0" builtinId="0"/>
    <cellStyle name="Standaard 2" xfId="3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tabSelected="1" zoomScale="93" zoomScaleNormal="90" workbookViewId="0">
      <selection activeCell="D4" sqref="A4:XFD4"/>
    </sheetView>
  </sheetViews>
  <sheetFormatPr defaultColWidth="10.83203125" defaultRowHeight="15.5"/>
  <cols>
    <col min="1" max="1" width="4.6640625" style="1" customWidth="1"/>
    <col min="2" max="2" width="16.6640625" style="1" customWidth="1"/>
    <col min="3" max="3" width="46.33203125" style="1" customWidth="1"/>
    <col min="4" max="4" width="12.1640625" style="2" customWidth="1"/>
    <col min="5" max="5" width="18.5" style="2" customWidth="1"/>
    <col min="6" max="6" width="12.5" style="2" customWidth="1"/>
    <col min="7" max="7" width="13.33203125" style="2" customWidth="1"/>
    <col min="8" max="8" width="16.6640625" style="2" customWidth="1"/>
    <col min="9" max="9" width="13" style="2" customWidth="1"/>
    <col min="10" max="10" width="20.5" style="2" customWidth="1"/>
    <col min="11" max="11" width="3.6640625" style="1" customWidth="1"/>
    <col min="12" max="12" width="13.5" style="1" bestFit="1" customWidth="1"/>
    <col min="13" max="13" width="12.33203125" style="1" customWidth="1"/>
    <col min="14" max="14" width="13.83203125" style="1" customWidth="1"/>
    <col min="15" max="15" width="11.83203125" style="1" bestFit="1" customWidth="1"/>
    <col min="16" max="16" width="13.1640625" style="1" customWidth="1"/>
    <col min="17" max="16384" width="10.83203125" style="1"/>
  </cols>
  <sheetData>
    <row r="1" spans="1:16" ht="16" thickBot="1"/>
    <row r="2" spans="1:16" s="61" customFormat="1" ht="24" customHeight="1" thickBot="1">
      <c r="C2" s="83" t="s">
        <v>51</v>
      </c>
      <c r="D2" s="84"/>
      <c r="E2" s="84"/>
      <c r="F2" s="84"/>
      <c r="G2" s="84"/>
      <c r="H2" s="84"/>
      <c r="I2" s="84"/>
      <c r="J2" s="85"/>
      <c r="L2" s="83" t="s">
        <v>52</v>
      </c>
      <c r="M2" s="84"/>
      <c r="N2" s="84"/>
      <c r="O2" s="84"/>
      <c r="P2" s="85"/>
    </row>
    <row r="3" spans="1:16" ht="16" thickBot="1"/>
    <row r="4" spans="1:16" ht="104" customHeight="1" thickBot="1">
      <c r="A4" s="3"/>
      <c r="B4" s="4"/>
      <c r="C4" s="5" t="s">
        <v>0</v>
      </c>
      <c r="D4" s="6" t="s">
        <v>1</v>
      </c>
      <c r="E4" s="7" t="s">
        <v>2</v>
      </c>
      <c r="F4" s="6" t="s">
        <v>3</v>
      </c>
      <c r="G4" s="7" t="s">
        <v>4</v>
      </c>
      <c r="H4" s="6" t="s">
        <v>5</v>
      </c>
      <c r="I4" s="7" t="s">
        <v>6</v>
      </c>
      <c r="J4" s="8" t="s">
        <v>7</v>
      </c>
      <c r="L4" s="60" t="s">
        <v>47</v>
      </c>
      <c r="M4" s="5" t="s">
        <v>48</v>
      </c>
      <c r="N4" s="6" t="s">
        <v>60</v>
      </c>
      <c r="O4" s="7" t="s">
        <v>49</v>
      </c>
      <c r="P4" s="8" t="s">
        <v>50</v>
      </c>
    </row>
    <row r="5" spans="1:16">
      <c r="B5" s="9" t="s">
        <v>8</v>
      </c>
      <c r="C5" s="10" t="s">
        <v>44</v>
      </c>
      <c r="D5" s="11" t="s">
        <v>9</v>
      </c>
      <c r="E5" s="12" t="s">
        <v>9</v>
      </c>
      <c r="F5" s="11" t="s">
        <v>9</v>
      </c>
      <c r="G5" s="12" t="s">
        <v>9</v>
      </c>
      <c r="H5" s="11" t="s">
        <v>10</v>
      </c>
      <c r="I5" s="13">
        <v>17.420000000000002</v>
      </c>
      <c r="J5" s="14">
        <f>(I5/$I$10)</f>
        <v>0.22570614148743198</v>
      </c>
      <c r="L5" s="62">
        <v>36773</v>
      </c>
      <c r="M5" s="63">
        <v>42604</v>
      </c>
      <c r="N5" s="63">
        <v>26077</v>
      </c>
      <c r="O5" s="64">
        <v>12.86</v>
      </c>
      <c r="P5" s="65" t="s">
        <v>53</v>
      </c>
    </row>
    <row r="6" spans="1:16">
      <c r="B6" s="15" t="s">
        <v>11</v>
      </c>
      <c r="C6" s="16" t="s">
        <v>44</v>
      </c>
      <c r="D6" s="2" t="s">
        <v>9</v>
      </c>
      <c r="E6" s="17" t="s">
        <v>12</v>
      </c>
      <c r="F6" s="2" t="s">
        <v>9</v>
      </c>
      <c r="G6" s="17" t="s">
        <v>9</v>
      </c>
      <c r="H6" s="2" t="s">
        <v>10</v>
      </c>
      <c r="I6" s="18">
        <v>14.92</v>
      </c>
      <c r="J6" s="19">
        <f t="shared" ref="J6:J9" si="0">(I6/$I$10)</f>
        <v>0.19331433013734126</v>
      </c>
      <c r="L6" s="66">
        <v>39879</v>
      </c>
      <c r="M6" s="67">
        <v>42604</v>
      </c>
      <c r="N6" s="67">
        <v>23330</v>
      </c>
      <c r="O6" s="68">
        <v>12.86</v>
      </c>
      <c r="P6" s="69" t="s">
        <v>53</v>
      </c>
    </row>
    <row r="7" spans="1:16">
      <c r="B7" s="15" t="s">
        <v>13</v>
      </c>
      <c r="C7" s="16" t="s">
        <v>44</v>
      </c>
      <c r="D7" s="2" t="s">
        <v>9</v>
      </c>
      <c r="E7" s="17" t="s">
        <v>12</v>
      </c>
      <c r="F7" s="2" t="s">
        <v>9</v>
      </c>
      <c r="G7" s="17" t="s">
        <v>9</v>
      </c>
      <c r="H7" s="2" t="s">
        <v>10</v>
      </c>
      <c r="I7" s="18">
        <v>14.92</v>
      </c>
      <c r="J7" s="19">
        <f t="shared" si="0"/>
        <v>0.19331433013734126</v>
      </c>
      <c r="L7" s="66">
        <v>37342</v>
      </c>
      <c r="M7" s="67">
        <v>42604</v>
      </c>
      <c r="N7" s="67">
        <v>28400</v>
      </c>
      <c r="O7" s="68">
        <v>14.17</v>
      </c>
      <c r="P7" s="69" t="s">
        <v>53</v>
      </c>
    </row>
    <row r="8" spans="1:16">
      <c r="B8" s="15" t="s">
        <v>14</v>
      </c>
      <c r="C8" s="16" t="s">
        <v>44</v>
      </c>
      <c r="D8" s="2" t="s">
        <v>9</v>
      </c>
      <c r="E8" s="17" t="s">
        <v>12</v>
      </c>
      <c r="F8" s="2" t="s">
        <v>9</v>
      </c>
      <c r="G8" s="17" t="s">
        <v>9</v>
      </c>
      <c r="H8" s="2" t="s">
        <v>10</v>
      </c>
      <c r="I8" s="18">
        <v>24.92</v>
      </c>
      <c r="J8" s="19">
        <f t="shared" si="0"/>
        <v>0.32288157553770408</v>
      </c>
      <c r="L8" s="66">
        <v>39344</v>
      </c>
      <c r="M8" s="67">
        <v>42604</v>
      </c>
      <c r="N8" s="67">
        <v>26074</v>
      </c>
      <c r="O8" s="68">
        <v>12.86</v>
      </c>
      <c r="P8" s="69" t="s">
        <v>53</v>
      </c>
    </row>
    <row r="9" spans="1:16">
      <c r="B9" s="15" t="s">
        <v>15</v>
      </c>
      <c r="C9" s="16" t="s">
        <v>44</v>
      </c>
      <c r="D9" s="2" t="s">
        <v>10</v>
      </c>
      <c r="E9" s="17" t="s">
        <v>12</v>
      </c>
      <c r="F9" s="2" t="s">
        <v>9</v>
      </c>
      <c r="G9" s="17" t="s">
        <v>9</v>
      </c>
      <c r="H9" s="2" t="s">
        <v>10</v>
      </c>
      <c r="I9" s="18">
        <v>5</v>
      </c>
      <c r="J9" s="19">
        <f t="shared" si="0"/>
        <v>6.4783622700181384E-2</v>
      </c>
      <c r="L9" s="66">
        <v>42723</v>
      </c>
      <c r="M9" s="67">
        <v>42723</v>
      </c>
      <c r="N9" s="67">
        <v>21104</v>
      </c>
      <c r="O9" s="68">
        <v>12.86</v>
      </c>
      <c r="P9" s="69" t="s">
        <v>53</v>
      </c>
    </row>
    <row r="10" spans="1:16">
      <c r="B10" s="20"/>
      <c r="C10" s="21"/>
      <c r="D10" s="22"/>
      <c r="E10" s="23"/>
      <c r="F10" s="22"/>
      <c r="G10" s="23"/>
      <c r="H10" s="22"/>
      <c r="I10" s="24">
        <f>SUM(I5:I9)</f>
        <v>77.180000000000007</v>
      </c>
      <c r="J10" s="25">
        <f>SUM(J5:J9)</f>
        <v>0.99999999999999989</v>
      </c>
      <c r="L10" s="57"/>
      <c r="M10" s="21"/>
      <c r="N10" s="21"/>
      <c r="O10" s="21"/>
      <c r="P10" s="70"/>
    </row>
    <row r="11" spans="1:16">
      <c r="B11" s="15" t="s">
        <v>16</v>
      </c>
      <c r="C11" s="16" t="s">
        <v>43</v>
      </c>
      <c r="D11" s="2" t="s">
        <v>9</v>
      </c>
      <c r="E11" s="17" t="s">
        <v>9</v>
      </c>
      <c r="F11" s="2" t="s">
        <v>9</v>
      </c>
      <c r="G11" s="17" t="s">
        <v>9</v>
      </c>
      <c r="H11" s="2" t="s">
        <v>10</v>
      </c>
      <c r="I11" s="18">
        <v>15</v>
      </c>
      <c r="J11" s="19">
        <f>(I11/$I$18)</f>
        <v>0.13333333333333333</v>
      </c>
      <c r="L11" s="66">
        <v>41470</v>
      </c>
      <c r="M11" s="67">
        <v>43927</v>
      </c>
      <c r="N11" s="71">
        <v>23757</v>
      </c>
      <c r="O11" s="68">
        <v>12.86</v>
      </c>
      <c r="P11" s="55" t="s">
        <v>53</v>
      </c>
    </row>
    <row r="12" spans="1:16">
      <c r="B12" s="15" t="s">
        <v>17</v>
      </c>
      <c r="C12" s="16" t="s">
        <v>43</v>
      </c>
      <c r="D12" s="2" t="s">
        <v>9</v>
      </c>
      <c r="E12" s="17" t="s">
        <v>9</v>
      </c>
      <c r="F12" s="2" t="s">
        <v>9</v>
      </c>
      <c r="G12" s="17" t="s">
        <v>9</v>
      </c>
      <c r="H12" s="2" t="s">
        <v>10</v>
      </c>
      <c r="I12" s="18">
        <v>15</v>
      </c>
      <c r="J12" s="19">
        <f t="shared" ref="J12:J16" si="1">(I12/$I$18)</f>
        <v>0.13333333333333333</v>
      </c>
      <c r="L12" s="66">
        <v>39883</v>
      </c>
      <c r="M12" s="67">
        <v>42604</v>
      </c>
      <c r="N12" s="71">
        <v>26739</v>
      </c>
      <c r="O12" s="68">
        <v>12.86</v>
      </c>
      <c r="P12" s="55" t="s">
        <v>53</v>
      </c>
    </row>
    <row r="13" spans="1:16">
      <c r="B13" s="15" t="s">
        <v>18</v>
      </c>
      <c r="C13" s="16" t="s">
        <v>43</v>
      </c>
      <c r="D13" s="2" t="s">
        <v>9</v>
      </c>
      <c r="E13" s="17" t="s">
        <v>9</v>
      </c>
      <c r="F13" s="2" t="s">
        <v>9</v>
      </c>
      <c r="G13" s="17" t="s">
        <v>9</v>
      </c>
      <c r="H13" s="2" t="s">
        <v>10</v>
      </c>
      <c r="I13" s="18">
        <v>10</v>
      </c>
      <c r="J13" s="19">
        <f t="shared" si="1"/>
        <v>8.8888888888888892E-2</v>
      </c>
      <c r="L13" s="66">
        <v>37480</v>
      </c>
      <c r="M13" s="67">
        <v>42604</v>
      </c>
      <c r="N13" s="71">
        <v>21242</v>
      </c>
      <c r="O13" s="68">
        <v>12.86</v>
      </c>
      <c r="P13" s="55" t="s">
        <v>53</v>
      </c>
    </row>
    <row r="14" spans="1:16">
      <c r="B14" s="15" t="s">
        <v>19</v>
      </c>
      <c r="C14" s="16" t="s">
        <v>43</v>
      </c>
      <c r="D14" s="2" t="s">
        <v>9</v>
      </c>
      <c r="E14" s="17" t="s">
        <v>9</v>
      </c>
      <c r="F14" s="2" t="s">
        <v>9</v>
      </c>
      <c r="G14" s="17" t="s">
        <v>9</v>
      </c>
      <c r="H14" s="2" t="s">
        <v>10</v>
      </c>
      <c r="I14" s="18">
        <v>20</v>
      </c>
      <c r="J14" s="19">
        <f t="shared" si="1"/>
        <v>0.17777777777777778</v>
      </c>
      <c r="L14" s="66">
        <v>40294</v>
      </c>
      <c r="M14" s="67">
        <v>42604</v>
      </c>
      <c r="N14" s="71">
        <v>33084</v>
      </c>
      <c r="O14" s="68">
        <v>12.86</v>
      </c>
      <c r="P14" s="55" t="s">
        <v>53</v>
      </c>
    </row>
    <row r="15" spans="1:16">
      <c r="B15" s="15" t="s">
        <v>20</v>
      </c>
      <c r="C15" s="16" t="s">
        <v>43</v>
      </c>
      <c r="D15" s="2" t="s">
        <v>9</v>
      </c>
      <c r="E15" s="17" t="s">
        <v>9</v>
      </c>
      <c r="F15" s="2" t="s">
        <v>9</v>
      </c>
      <c r="G15" s="17" t="s">
        <v>9</v>
      </c>
      <c r="H15" s="2" t="s">
        <v>10</v>
      </c>
      <c r="I15" s="18">
        <v>20</v>
      </c>
      <c r="J15" s="19">
        <f t="shared" si="1"/>
        <v>0.17777777777777778</v>
      </c>
      <c r="L15" s="66">
        <v>40805</v>
      </c>
      <c r="M15" s="67">
        <v>42604</v>
      </c>
      <c r="N15" s="71">
        <v>26761</v>
      </c>
      <c r="O15" s="68">
        <v>14.17</v>
      </c>
      <c r="P15" s="55" t="s">
        <v>53</v>
      </c>
    </row>
    <row r="16" spans="1:16">
      <c r="B16" s="15" t="s">
        <v>21</v>
      </c>
      <c r="C16" s="16" t="s">
        <v>43</v>
      </c>
      <c r="D16" s="2" t="s">
        <v>9</v>
      </c>
      <c r="E16" s="17" t="s">
        <v>9</v>
      </c>
      <c r="F16" s="2" t="s">
        <v>9</v>
      </c>
      <c r="G16" s="17" t="s">
        <v>9</v>
      </c>
      <c r="H16" s="2" t="s">
        <v>10</v>
      </c>
      <c r="I16" s="18">
        <v>17.5</v>
      </c>
      <c r="J16" s="19">
        <f t="shared" si="1"/>
        <v>0.15555555555555556</v>
      </c>
      <c r="L16" s="66">
        <v>40799</v>
      </c>
      <c r="M16" s="67">
        <v>42604</v>
      </c>
      <c r="N16" s="71">
        <v>28773</v>
      </c>
      <c r="O16" s="68">
        <v>12.86</v>
      </c>
      <c r="P16" s="55" t="s">
        <v>53</v>
      </c>
    </row>
    <row r="17" spans="2:16">
      <c r="B17" s="15" t="s">
        <v>22</v>
      </c>
      <c r="C17" s="16" t="s">
        <v>43</v>
      </c>
      <c r="D17" s="2" t="s">
        <v>9</v>
      </c>
      <c r="E17" s="17" t="s">
        <v>9</v>
      </c>
      <c r="F17" s="2" t="s">
        <v>9</v>
      </c>
      <c r="G17" s="17" t="s">
        <v>9</v>
      </c>
      <c r="H17" s="2" t="s">
        <v>10</v>
      </c>
      <c r="I17" s="18">
        <v>15</v>
      </c>
      <c r="J17" s="19">
        <f>(I17/$I$18)</f>
        <v>0.13333333333333333</v>
      </c>
      <c r="L17" s="66">
        <v>34813</v>
      </c>
      <c r="M17" s="67">
        <v>43703</v>
      </c>
      <c r="N17" s="71">
        <v>26734</v>
      </c>
      <c r="O17" s="68">
        <v>12.86</v>
      </c>
      <c r="P17" s="55" t="s">
        <v>53</v>
      </c>
    </row>
    <row r="18" spans="2:16">
      <c r="B18" s="15"/>
      <c r="C18" s="16"/>
      <c r="E18" s="17"/>
      <c r="G18" s="17"/>
      <c r="I18" s="26">
        <f>SUM(I11:I17)</f>
        <v>112.5</v>
      </c>
      <c r="J18" s="27">
        <f>SUM(J11:J17)</f>
        <v>1</v>
      </c>
      <c r="L18" s="57"/>
      <c r="M18" s="21"/>
      <c r="N18" s="58"/>
      <c r="O18" s="72"/>
      <c r="P18" s="59"/>
    </row>
    <row r="19" spans="2:16">
      <c r="B19" s="28" t="s">
        <v>23</v>
      </c>
      <c r="C19" s="29" t="s">
        <v>45</v>
      </c>
      <c r="D19" s="30" t="s">
        <v>9</v>
      </c>
      <c r="E19" s="31" t="s">
        <v>9</v>
      </c>
      <c r="F19" s="30" t="s">
        <v>9</v>
      </c>
      <c r="G19" s="31" t="s">
        <v>9</v>
      </c>
      <c r="H19" s="30" t="s">
        <v>10</v>
      </c>
      <c r="I19" s="32">
        <v>27.42</v>
      </c>
      <c r="J19" s="33">
        <f>(I19/$I$23)</f>
        <v>0.40736889020947853</v>
      </c>
      <c r="L19" s="66">
        <v>33940</v>
      </c>
      <c r="M19" s="67">
        <v>42604</v>
      </c>
      <c r="N19" s="71">
        <v>21722</v>
      </c>
      <c r="O19" s="68">
        <v>12.86</v>
      </c>
      <c r="P19" s="55" t="s">
        <v>53</v>
      </c>
    </row>
    <row r="20" spans="2:16">
      <c r="B20" s="15" t="s">
        <v>24</v>
      </c>
      <c r="C20" s="16" t="s">
        <v>45</v>
      </c>
      <c r="D20" s="2" t="s">
        <v>9</v>
      </c>
      <c r="E20" s="17" t="s">
        <v>9</v>
      </c>
      <c r="F20" s="2" t="s">
        <v>9</v>
      </c>
      <c r="G20" s="17" t="s">
        <v>9</v>
      </c>
      <c r="H20" s="2" t="s">
        <v>10</v>
      </c>
      <c r="I20" s="18">
        <v>14.92</v>
      </c>
      <c r="J20" s="19">
        <f t="shared" ref="J20:J22" si="2">(I20/$I$23)</f>
        <v>0.22166097162383003</v>
      </c>
      <c r="L20" s="66">
        <v>39889</v>
      </c>
      <c r="M20" s="67">
        <v>42604</v>
      </c>
      <c r="N20" s="71">
        <v>30149</v>
      </c>
      <c r="O20" s="68">
        <v>12.86</v>
      </c>
      <c r="P20" s="55" t="s">
        <v>53</v>
      </c>
    </row>
    <row r="21" spans="2:16">
      <c r="B21" s="15" t="s">
        <v>25</v>
      </c>
      <c r="C21" s="16" t="s">
        <v>45</v>
      </c>
      <c r="D21" s="2" t="s">
        <v>9</v>
      </c>
      <c r="E21" s="17" t="s">
        <v>9</v>
      </c>
      <c r="F21" s="2" t="s">
        <v>9</v>
      </c>
      <c r="G21" s="17" t="s">
        <v>9</v>
      </c>
      <c r="H21" s="2" t="s">
        <v>10</v>
      </c>
      <c r="I21" s="18">
        <v>19.97</v>
      </c>
      <c r="J21" s="19">
        <f t="shared" si="2"/>
        <v>0.296686970732432</v>
      </c>
      <c r="L21" s="66">
        <v>40245</v>
      </c>
      <c r="M21" s="67">
        <v>42604</v>
      </c>
      <c r="N21" s="71">
        <v>26090</v>
      </c>
      <c r="O21" s="68">
        <v>12.86</v>
      </c>
      <c r="P21" s="55" t="s">
        <v>53</v>
      </c>
    </row>
    <row r="22" spans="2:16">
      <c r="B22" s="15" t="s">
        <v>26</v>
      </c>
      <c r="C22" s="16" t="s">
        <v>45</v>
      </c>
      <c r="D22" s="2" t="s">
        <v>10</v>
      </c>
      <c r="E22" s="17" t="s">
        <v>9</v>
      </c>
      <c r="F22" s="2" t="s">
        <v>9</v>
      </c>
      <c r="G22" s="17" t="s">
        <v>9</v>
      </c>
      <c r="H22" s="2" t="s">
        <v>10</v>
      </c>
      <c r="I22" s="18">
        <v>5</v>
      </c>
      <c r="J22" s="19">
        <f t="shared" si="2"/>
        <v>7.428316743425939E-2</v>
      </c>
      <c r="L22" s="66">
        <v>42723</v>
      </c>
      <c r="M22" s="67">
        <v>42723</v>
      </c>
      <c r="N22" s="67">
        <v>21104</v>
      </c>
      <c r="O22" s="68">
        <v>12.86</v>
      </c>
      <c r="P22" s="69" t="s">
        <v>53</v>
      </c>
    </row>
    <row r="23" spans="2:16">
      <c r="B23" s="15"/>
      <c r="C23" s="16"/>
      <c r="E23" s="17"/>
      <c r="G23" s="17"/>
      <c r="I23" s="26">
        <f>SUM(I19:I22)</f>
        <v>67.31</v>
      </c>
      <c r="J23" s="34">
        <f>SUM(J19:J22)</f>
        <v>1</v>
      </c>
      <c r="L23" s="57"/>
      <c r="M23" s="21"/>
      <c r="N23" s="58"/>
      <c r="O23" s="72"/>
      <c r="P23" s="59"/>
    </row>
    <row r="24" spans="2:16">
      <c r="B24" s="28" t="s">
        <v>27</v>
      </c>
      <c r="C24" s="29" t="s">
        <v>42</v>
      </c>
      <c r="D24" s="30" t="s">
        <v>9</v>
      </c>
      <c r="E24" s="31" t="s">
        <v>9</v>
      </c>
      <c r="F24" s="30" t="s">
        <v>9</v>
      </c>
      <c r="G24" s="31" t="s">
        <v>9</v>
      </c>
      <c r="H24" s="30" t="s">
        <v>10</v>
      </c>
      <c r="I24" s="31">
        <v>14.92</v>
      </c>
      <c r="J24" s="33">
        <f>(I24/$I$27)</f>
        <v>0.49176005273566248</v>
      </c>
      <c r="L24" s="66">
        <v>39890</v>
      </c>
      <c r="M24" s="67">
        <v>42604</v>
      </c>
      <c r="N24" s="71">
        <v>25430</v>
      </c>
      <c r="O24" s="68">
        <v>12.86</v>
      </c>
      <c r="P24" s="55" t="s">
        <v>53</v>
      </c>
    </row>
    <row r="25" spans="2:16">
      <c r="B25" s="15" t="s">
        <v>28</v>
      </c>
      <c r="C25" s="16" t="s">
        <v>42</v>
      </c>
      <c r="E25" s="17" t="s">
        <v>9</v>
      </c>
      <c r="F25" s="2" t="s">
        <v>9</v>
      </c>
      <c r="G25" s="17" t="s">
        <v>9</v>
      </c>
      <c r="H25" s="2" t="s">
        <v>10</v>
      </c>
      <c r="I25" s="17">
        <v>4.92</v>
      </c>
      <c r="J25" s="19">
        <f t="shared" ref="J25:J26" si="3">(I25/$I$27)</f>
        <v>0.16216216216216217</v>
      </c>
      <c r="L25" s="66">
        <v>42723</v>
      </c>
      <c r="M25" s="67">
        <v>42723</v>
      </c>
      <c r="N25" s="67">
        <v>21104</v>
      </c>
      <c r="O25" s="68">
        <v>12.86</v>
      </c>
      <c r="P25" s="69" t="s">
        <v>53</v>
      </c>
    </row>
    <row r="26" spans="2:16">
      <c r="B26" s="15" t="s">
        <v>29</v>
      </c>
      <c r="C26" s="16" t="s">
        <v>42</v>
      </c>
      <c r="D26" s="2" t="s">
        <v>9</v>
      </c>
      <c r="E26" s="17" t="s">
        <v>9</v>
      </c>
      <c r="F26" s="2" t="s">
        <v>9</v>
      </c>
      <c r="G26" s="17" t="s">
        <v>9</v>
      </c>
      <c r="H26" s="2" t="s">
        <v>10</v>
      </c>
      <c r="I26" s="17">
        <v>10.5</v>
      </c>
      <c r="J26" s="19">
        <f t="shared" si="3"/>
        <v>0.34607778510217535</v>
      </c>
      <c r="L26" s="66">
        <v>43599</v>
      </c>
      <c r="M26" s="67">
        <v>43599</v>
      </c>
      <c r="N26" s="71">
        <v>27150</v>
      </c>
      <c r="O26" s="68">
        <v>12.1</v>
      </c>
      <c r="P26" s="55" t="s">
        <v>53</v>
      </c>
    </row>
    <row r="27" spans="2:16">
      <c r="B27" s="15"/>
      <c r="C27" s="16"/>
      <c r="E27" s="17"/>
      <c r="G27" s="17"/>
      <c r="I27" s="35">
        <f>SUM(I24:I26)</f>
        <v>30.34</v>
      </c>
      <c r="J27" s="27">
        <f>SUM(J24:J26)</f>
        <v>1</v>
      </c>
      <c r="L27" s="57"/>
      <c r="M27" s="21"/>
      <c r="N27" s="58"/>
      <c r="O27" s="72"/>
      <c r="P27" s="59"/>
    </row>
    <row r="28" spans="2:16">
      <c r="B28" s="28" t="s">
        <v>30</v>
      </c>
      <c r="C28" s="29" t="s">
        <v>40</v>
      </c>
      <c r="D28" s="30" t="s">
        <v>9</v>
      </c>
      <c r="E28" s="31" t="s">
        <v>9</v>
      </c>
      <c r="F28" s="30" t="s">
        <v>9</v>
      </c>
      <c r="G28" s="31" t="s">
        <v>9</v>
      </c>
      <c r="H28" s="30" t="s">
        <v>10</v>
      </c>
      <c r="I28" s="31">
        <v>12.42</v>
      </c>
      <c r="J28" s="33">
        <f>(I28/$I$30)</f>
        <v>0.626008064516129</v>
      </c>
      <c r="L28" s="66">
        <v>39883</v>
      </c>
      <c r="M28" s="67">
        <v>42604</v>
      </c>
      <c r="N28" s="71">
        <v>34715</v>
      </c>
      <c r="O28" s="68">
        <v>12.86</v>
      </c>
      <c r="P28" s="55" t="s">
        <v>53</v>
      </c>
    </row>
    <row r="29" spans="2:16">
      <c r="B29" s="15" t="s">
        <v>31</v>
      </c>
      <c r="C29" s="16" t="s">
        <v>41</v>
      </c>
      <c r="D29" s="2" t="s">
        <v>9</v>
      </c>
      <c r="E29" s="17" t="s">
        <v>9</v>
      </c>
      <c r="F29" s="2" t="s">
        <v>9</v>
      </c>
      <c r="G29" s="17" t="s">
        <v>9</v>
      </c>
      <c r="H29" s="2" t="s">
        <v>10</v>
      </c>
      <c r="I29" s="17">
        <v>7.42</v>
      </c>
      <c r="J29" s="19">
        <f>(I29/$I$30)</f>
        <v>0.37399193548387094</v>
      </c>
      <c r="L29" s="66">
        <v>40245</v>
      </c>
      <c r="M29" s="67">
        <v>42604</v>
      </c>
      <c r="N29" s="71">
        <v>26090</v>
      </c>
      <c r="O29" s="68">
        <v>12.86</v>
      </c>
      <c r="P29" s="55" t="s">
        <v>53</v>
      </c>
    </row>
    <row r="30" spans="2:16">
      <c r="B30" s="15"/>
      <c r="C30" s="21"/>
      <c r="E30" s="17"/>
      <c r="G30" s="17"/>
      <c r="I30" s="35">
        <f>SUM(I28:I29)</f>
        <v>19.84</v>
      </c>
      <c r="J30" s="27">
        <f>SUM(J28:J29)</f>
        <v>1</v>
      </c>
      <c r="L30" s="57"/>
      <c r="M30" s="21"/>
      <c r="N30" s="58"/>
      <c r="O30" s="72"/>
      <c r="P30" s="59"/>
    </row>
    <row r="31" spans="2:16">
      <c r="B31" s="28" t="s">
        <v>32</v>
      </c>
      <c r="C31" s="16" t="s">
        <v>46</v>
      </c>
      <c r="D31" s="30" t="s">
        <v>9</v>
      </c>
      <c r="E31" s="31" t="s">
        <v>9</v>
      </c>
      <c r="F31" s="30" t="s">
        <v>9</v>
      </c>
      <c r="G31" s="31" t="s">
        <v>9</v>
      </c>
      <c r="H31" s="30" t="s">
        <v>10</v>
      </c>
      <c r="I31" s="31">
        <v>3.75</v>
      </c>
      <c r="J31" s="33">
        <f>(I31/$I$32)</f>
        <v>1</v>
      </c>
      <c r="L31" s="66">
        <v>34813</v>
      </c>
      <c r="M31" s="67">
        <v>44130</v>
      </c>
      <c r="N31" s="71">
        <v>26734</v>
      </c>
      <c r="O31" s="68">
        <v>12.86</v>
      </c>
      <c r="P31" s="55" t="s">
        <v>53</v>
      </c>
    </row>
    <row r="32" spans="2:16">
      <c r="B32" s="15"/>
      <c r="C32" s="16"/>
      <c r="E32" s="17"/>
      <c r="G32" s="17"/>
      <c r="I32" s="35">
        <f>SUM(I31)</f>
        <v>3.75</v>
      </c>
      <c r="J32" s="27">
        <f>SUM(J31)</f>
        <v>1</v>
      </c>
      <c r="L32" s="52"/>
      <c r="M32" s="16"/>
      <c r="N32" s="51"/>
      <c r="O32" s="68"/>
      <c r="P32" s="55"/>
    </row>
    <row r="33" spans="2:16">
      <c r="B33" s="28" t="s">
        <v>8</v>
      </c>
      <c r="C33" s="29" t="s">
        <v>33</v>
      </c>
      <c r="D33" s="30" t="s">
        <v>9</v>
      </c>
      <c r="E33" s="31" t="s">
        <v>9</v>
      </c>
      <c r="F33" s="30" t="s">
        <v>9</v>
      </c>
      <c r="G33" s="31" t="s">
        <v>9</v>
      </c>
      <c r="H33" s="30" t="s">
        <v>10</v>
      </c>
      <c r="I33" s="31">
        <v>20</v>
      </c>
      <c r="J33" s="33">
        <f>(I33/$I$39)</f>
        <v>0.17777777777777778</v>
      </c>
      <c r="L33" s="75">
        <v>36472</v>
      </c>
      <c r="M33" s="76" t="s">
        <v>57</v>
      </c>
      <c r="N33" s="77">
        <v>30367</v>
      </c>
      <c r="O33" s="78">
        <v>13.05</v>
      </c>
      <c r="P33" s="74" t="s">
        <v>59</v>
      </c>
    </row>
    <row r="34" spans="2:16">
      <c r="B34" s="15" t="s">
        <v>11</v>
      </c>
      <c r="C34" s="16" t="s">
        <v>33</v>
      </c>
      <c r="D34" s="2" t="s">
        <v>9</v>
      </c>
      <c r="E34" s="17" t="s">
        <v>34</v>
      </c>
      <c r="F34" s="2" t="s">
        <v>9</v>
      </c>
      <c r="G34" s="17" t="s">
        <v>9</v>
      </c>
      <c r="H34" s="2" t="s">
        <v>10</v>
      </c>
      <c r="I34" s="17">
        <v>12.5</v>
      </c>
      <c r="J34" s="19">
        <f t="shared" ref="J34:J38" si="4">(I34/$I$39)</f>
        <v>0.1111111111111111</v>
      </c>
      <c r="L34" s="66">
        <v>37278</v>
      </c>
      <c r="M34" s="67" t="s">
        <v>57</v>
      </c>
      <c r="N34" s="71">
        <v>24329</v>
      </c>
      <c r="O34" s="68">
        <v>13.05</v>
      </c>
      <c r="P34" s="55" t="s">
        <v>59</v>
      </c>
    </row>
    <row r="35" spans="2:16">
      <c r="B35" s="15" t="s">
        <v>13</v>
      </c>
      <c r="C35" s="16" t="s">
        <v>33</v>
      </c>
      <c r="D35" s="2" t="s">
        <v>9</v>
      </c>
      <c r="E35" s="17" t="s">
        <v>34</v>
      </c>
      <c r="F35" s="2" t="s">
        <v>9</v>
      </c>
      <c r="G35" s="17" t="s">
        <v>9</v>
      </c>
      <c r="H35" s="2" t="s">
        <v>10</v>
      </c>
      <c r="I35" s="17">
        <v>30</v>
      </c>
      <c r="J35" s="19">
        <f t="shared" si="4"/>
        <v>0.26666666666666666</v>
      </c>
      <c r="L35" s="66">
        <v>38320</v>
      </c>
      <c r="M35" s="67" t="s">
        <v>57</v>
      </c>
      <c r="N35" s="71">
        <v>28918</v>
      </c>
      <c r="O35" s="68">
        <v>14.38</v>
      </c>
      <c r="P35" s="55" t="s">
        <v>59</v>
      </c>
    </row>
    <row r="36" spans="2:16">
      <c r="B36" s="15" t="s">
        <v>14</v>
      </c>
      <c r="C36" s="16" t="s">
        <v>33</v>
      </c>
      <c r="D36" s="2" t="s">
        <v>10</v>
      </c>
      <c r="E36" s="17" t="s">
        <v>9</v>
      </c>
      <c r="F36" s="2" t="s">
        <v>9</v>
      </c>
      <c r="G36" s="17" t="s">
        <v>9</v>
      </c>
      <c r="H36" s="2" t="s">
        <v>10</v>
      </c>
      <c r="I36" s="17">
        <v>12.5</v>
      </c>
      <c r="J36" s="19">
        <f t="shared" si="4"/>
        <v>0.1111111111111111</v>
      </c>
      <c r="L36" s="66">
        <v>44287</v>
      </c>
      <c r="M36" s="67" t="s">
        <v>56</v>
      </c>
      <c r="N36" s="71">
        <v>38162</v>
      </c>
      <c r="O36" s="68">
        <v>5.15</v>
      </c>
      <c r="P36" s="55" t="s">
        <v>59</v>
      </c>
    </row>
    <row r="37" spans="2:16">
      <c r="B37" s="15" t="s">
        <v>15</v>
      </c>
      <c r="C37" s="16" t="s">
        <v>33</v>
      </c>
      <c r="D37" s="2" t="s">
        <v>10</v>
      </c>
      <c r="E37" s="17" t="s">
        <v>35</v>
      </c>
      <c r="F37" s="2" t="s">
        <v>9</v>
      </c>
      <c r="G37" s="17" t="s">
        <v>9</v>
      </c>
      <c r="H37" s="2" t="s">
        <v>10</v>
      </c>
      <c r="I37" s="17">
        <v>25</v>
      </c>
      <c r="J37" s="19">
        <f t="shared" si="4"/>
        <v>0.22222222222222221</v>
      </c>
      <c r="L37" s="66">
        <v>44011</v>
      </c>
      <c r="M37" s="67" t="s">
        <v>56</v>
      </c>
      <c r="N37" s="71">
        <v>26418</v>
      </c>
      <c r="O37" s="68">
        <v>11.44</v>
      </c>
      <c r="P37" s="55" t="s">
        <v>59</v>
      </c>
    </row>
    <row r="38" spans="2:16">
      <c r="B38" s="15" t="s">
        <v>16</v>
      </c>
      <c r="C38" s="16" t="s">
        <v>33</v>
      </c>
      <c r="D38" s="2" t="s">
        <v>10</v>
      </c>
      <c r="E38" s="17" t="s">
        <v>35</v>
      </c>
      <c r="F38" s="2" t="s">
        <v>9</v>
      </c>
      <c r="G38" s="17" t="s">
        <v>9</v>
      </c>
      <c r="H38" s="2" t="s">
        <v>10</v>
      </c>
      <c r="I38" s="17">
        <v>12.5</v>
      </c>
      <c r="J38" s="19">
        <f t="shared" si="4"/>
        <v>0.1111111111111111</v>
      </c>
      <c r="L38" s="66">
        <v>44284</v>
      </c>
      <c r="M38" s="67" t="s">
        <v>56</v>
      </c>
      <c r="N38" s="71">
        <v>38066</v>
      </c>
      <c r="O38" s="68">
        <v>5.15</v>
      </c>
      <c r="P38" s="55" t="s">
        <v>59</v>
      </c>
    </row>
    <row r="39" spans="2:16">
      <c r="B39" s="15"/>
      <c r="C39" s="16"/>
      <c r="E39" s="17"/>
      <c r="G39" s="17"/>
      <c r="I39" s="35">
        <f>SUM(I33:I38)</f>
        <v>112.5</v>
      </c>
      <c r="J39" s="27">
        <f>SUM(J33:J38)</f>
        <v>1</v>
      </c>
      <c r="L39" s="66"/>
      <c r="M39" s="67"/>
      <c r="N39" s="71"/>
      <c r="O39" s="68"/>
      <c r="P39" s="55"/>
    </row>
    <row r="40" spans="2:16">
      <c r="B40" s="28" t="s">
        <v>8</v>
      </c>
      <c r="C40" s="29" t="s">
        <v>36</v>
      </c>
      <c r="D40" s="30" t="s">
        <v>9</v>
      </c>
      <c r="E40" s="47">
        <v>43720</v>
      </c>
      <c r="F40" s="48" t="s">
        <v>37</v>
      </c>
      <c r="G40" s="31" t="s">
        <v>9</v>
      </c>
      <c r="H40" s="49" t="s">
        <v>10</v>
      </c>
      <c r="I40" s="50">
        <v>25</v>
      </c>
      <c r="J40" s="33">
        <f>(I40/$I$45)</f>
        <v>0.2857142857142857</v>
      </c>
      <c r="L40" s="75">
        <v>40700</v>
      </c>
      <c r="M40" s="76">
        <v>43703</v>
      </c>
      <c r="N40" s="77">
        <v>22233</v>
      </c>
      <c r="O40" s="78">
        <v>12.86</v>
      </c>
      <c r="P40" s="79" t="s">
        <v>53</v>
      </c>
    </row>
    <row r="41" spans="2:16">
      <c r="B41" s="15" t="s">
        <v>11</v>
      </c>
      <c r="C41" s="16" t="s">
        <v>36</v>
      </c>
      <c r="D41" s="37" t="s">
        <v>10</v>
      </c>
      <c r="E41" s="39" t="s">
        <v>9</v>
      </c>
      <c r="F41" s="36" t="s">
        <v>38</v>
      </c>
      <c r="G41" s="39" t="s">
        <v>10</v>
      </c>
      <c r="H41" s="37" t="s">
        <v>10</v>
      </c>
      <c r="I41" s="38">
        <v>12.5</v>
      </c>
      <c r="J41" s="19">
        <f t="shared" ref="J41:J44" si="5">(I41/$I$45)</f>
        <v>0.14285714285714285</v>
      </c>
      <c r="L41" s="66">
        <v>39203</v>
      </c>
      <c r="M41" s="67">
        <v>43703</v>
      </c>
      <c r="N41" s="71">
        <v>21917</v>
      </c>
      <c r="O41" s="68">
        <v>12.86</v>
      </c>
      <c r="P41" s="55" t="s">
        <v>53</v>
      </c>
    </row>
    <row r="42" spans="2:16">
      <c r="B42" s="15" t="s">
        <v>13</v>
      </c>
      <c r="C42" s="16" t="s">
        <v>36</v>
      </c>
      <c r="D42" s="2" t="s">
        <v>9</v>
      </c>
      <c r="E42" s="39" t="s">
        <v>9</v>
      </c>
      <c r="F42" s="2" t="s">
        <v>9</v>
      </c>
      <c r="G42" s="17" t="s">
        <v>9</v>
      </c>
      <c r="H42" s="37" t="s">
        <v>10</v>
      </c>
      <c r="I42" s="38">
        <v>25</v>
      </c>
      <c r="J42" s="19">
        <f t="shared" si="5"/>
        <v>0.2857142857142857</v>
      </c>
      <c r="L42" s="66">
        <v>43717</v>
      </c>
      <c r="M42" s="67">
        <v>43717</v>
      </c>
      <c r="N42" s="71">
        <v>32813</v>
      </c>
      <c r="O42" s="68">
        <v>12.39</v>
      </c>
      <c r="P42" s="55" t="s">
        <v>53</v>
      </c>
    </row>
    <row r="43" spans="2:16">
      <c r="B43" s="15" t="s">
        <v>14</v>
      </c>
      <c r="C43" s="73" t="s">
        <v>36</v>
      </c>
      <c r="D43" s="86" t="s">
        <v>55</v>
      </c>
      <c r="E43" s="87"/>
      <c r="F43" s="87"/>
      <c r="G43" s="87"/>
      <c r="H43" s="87"/>
      <c r="I43" s="88"/>
      <c r="J43" s="19">
        <f t="shared" si="5"/>
        <v>0</v>
      </c>
      <c r="L43" s="66"/>
      <c r="M43" s="67"/>
      <c r="N43" s="71"/>
      <c r="O43" s="68"/>
      <c r="P43" s="55"/>
    </row>
    <row r="44" spans="2:16">
      <c r="B44" s="15" t="s">
        <v>15</v>
      </c>
      <c r="C44" s="16" t="s">
        <v>36</v>
      </c>
      <c r="D44" s="37" t="s">
        <v>10</v>
      </c>
      <c r="E44" s="39" t="s">
        <v>9</v>
      </c>
      <c r="F44" s="2" t="s">
        <v>9</v>
      </c>
      <c r="G44" s="40" t="s">
        <v>9</v>
      </c>
      <c r="H44" s="37" t="s">
        <v>54</v>
      </c>
      <c r="I44" s="38">
        <v>25</v>
      </c>
      <c r="J44" s="19">
        <f t="shared" si="5"/>
        <v>0.2857142857142857</v>
      </c>
      <c r="L44" s="66">
        <v>43956</v>
      </c>
      <c r="M44" s="67">
        <v>43997</v>
      </c>
      <c r="N44" s="71">
        <v>25864</v>
      </c>
      <c r="O44" s="68">
        <v>11.27</v>
      </c>
      <c r="P44" s="55" t="s">
        <v>53</v>
      </c>
    </row>
    <row r="45" spans="2:16" ht="16" thickBot="1">
      <c r="B45" s="41"/>
      <c r="C45" s="42"/>
      <c r="D45" s="43"/>
      <c r="E45" s="44"/>
      <c r="F45" s="43"/>
      <c r="G45" s="44"/>
      <c r="H45" s="43"/>
      <c r="I45" s="45">
        <f>SUM(I40:I44)</f>
        <v>87.5</v>
      </c>
      <c r="J45" s="46">
        <f>SUM(J40:J44)</f>
        <v>0.99999999999999989</v>
      </c>
      <c r="L45" s="53"/>
      <c r="M45" s="42"/>
      <c r="N45" s="54"/>
      <c r="O45" s="42"/>
      <c r="P45" s="56"/>
    </row>
    <row r="46" spans="2:16" ht="16" thickBot="1"/>
    <row r="47" spans="2:16" ht="52" customHeight="1" thickBot="1">
      <c r="B47" s="80" t="s">
        <v>39</v>
      </c>
      <c r="C47" s="81"/>
      <c r="D47" s="81"/>
      <c r="E47" s="81"/>
      <c r="F47" s="81"/>
      <c r="G47" s="81"/>
      <c r="H47" s="81"/>
      <c r="I47" s="81"/>
      <c r="J47" s="82"/>
      <c r="L47" s="80" t="s">
        <v>58</v>
      </c>
      <c r="M47" s="81"/>
      <c r="N47" s="81"/>
      <c r="O47" s="81"/>
      <c r="P47" s="82"/>
    </row>
  </sheetData>
  <sheetProtection algorithmName="SHA-512" hashValue="CKdPSK1cOILLxT8uKXGmk03PD3v9SNtvx2qVKJBGLKfnOgcyOajrntLqe4SVE1aZexlj+EEhduHZuGXNvk79rg==" saltValue="qqP9jZWcO2hnql/tEEqcGg==" spinCount="100000" sheet="1" objects="1" scenarios="1" autoFilter="0"/>
  <autoFilter ref="A4:P4"/>
  <mergeCells count="5">
    <mergeCell ref="B47:J47"/>
    <mergeCell ref="L2:P2"/>
    <mergeCell ref="C2:J2"/>
    <mergeCell ref="D43:I43"/>
    <mergeCell ref="L47:P47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13DE8EBC5246A08A7BB21D84B753" ma:contentTypeVersion="4" ma:contentTypeDescription="Een nieuw document maken." ma:contentTypeScope="" ma:versionID="2ddfbd4f495cad71b968132b430e4e8b">
  <xsd:schema xmlns:xsd="http://www.w3.org/2001/XMLSchema" xmlns:xs="http://www.w3.org/2001/XMLSchema" xmlns:p="http://schemas.microsoft.com/office/2006/metadata/properties" xmlns:ns2="282a119c-6cb9-4f9e-a704-2f5c7c9bfbce" xmlns:ns3="db50498c-ec21-44fe-aea1-df9ecf956018" targetNamespace="http://schemas.microsoft.com/office/2006/metadata/properties" ma:root="true" ma:fieldsID="3eee216bf7f3cff10ddb7c30eef83075" ns2:_="" ns3:_="">
    <xsd:import namespace="282a119c-6cb9-4f9e-a704-2f5c7c9bfbce"/>
    <xsd:import namespace="db50498c-ec21-44fe-aea1-df9ecf95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a119c-6cb9-4f9e-a704-2f5c7c9bfb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498c-ec21-44fe-aea1-df9ecf95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796B69-82B5-421F-AE83-8961838CC6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4B3F72-16A1-4DEC-98C2-69DE4369CCFD}">
  <ds:schemaRefs>
    <ds:schemaRef ds:uri="http://schemas.microsoft.com/office/2006/documentManagement/types"/>
    <ds:schemaRef ds:uri="http://purl.org/dc/dcmitype/"/>
    <ds:schemaRef ds:uri="db50498c-ec21-44fe-aea1-df9ecf956018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282a119c-6cb9-4f9e-a704-2f5c7c9bfb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2EFF44-3E55-491C-AF93-6D34222445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a119c-6cb9-4f9e-a704-2f5c7c9bfbce"/>
    <ds:schemaRef ds:uri="db50498c-ec21-44fe-aea1-df9ecf95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Mdw art. art. 38 lid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Ahsmann</dc:creator>
  <cp:lastModifiedBy>Rob</cp:lastModifiedBy>
  <dcterms:created xsi:type="dcterms:W3CDTF">2021-05-21T08:36:33Z</dcterms:created>
  <dcterms:modified xsi:type="dcterms:W3CDTF">2021-06-04T09:53:02Z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0x01010056BB13DE8EBC5246A08A7BB21D84B753</vt:lpwstr>
  </property>
</Properties>
</file>