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460" windowWidth="28800" windowHeight="16160" tabRatio="683" firstSheet="2" activeTab="10"/>
  </bookViews>
  <sheets>
    <sheet name="Totaaloverzicht" sheetId="1" r:id="rId1"/>
    <sheet name="Handling mailing" sheetId="15" r:id="rId2"/>
    <sheet name="Briefpapier standaard" sheetId="2" r:id="rId3"/>
    <sheet name="Diplomapapier" sheetId="4" r:id="rId4"/>
    <sheet name="Tentamenpapier" sheetId="8" r:id="rId5"/>
    <sheet name="Diplomamappen" sheetId="10" r:id="rId6"/>
    <sheet name="Envelop" sheetId="6" r:id="rId7"/>
    <sheet name="With compliments" sheetId="9" r:id="rId8"/>
    <sheet name="Visitekaartjes" sheetId="14" r:id="rId9"/>
    <sheet name="Notitiebloks" sheetId="11" r:id="rId10"/>
    <sheet name="Stickers" sheetId="13" r:id="rId1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6" i="6" l="1"/>
  <c r="B10" i="15"/>
  <c r="B13" i="13"/>
  <c r="C18" i="1"/>
  <c r="D18" i="1"/>
  <c r="B17" i="11"/>
  <c r="C17" i="1"/>
  <c r="D17" i="1"/>
  <c r="B13" i="14"/>
  <c r="C16" i="1"/>
  <c r="D16" i="1"/>
  <c r="B12" i="9"/>
  <c r="C15" i="1"/>
  <c r="D15" i="1"/>
  <c r="B20" i="10"/>
  <c r="B24" i="8"/>
  <c r="C12" i="1"/>
  <c r="D12" i="1"/>
  <c r="B19" i="4"/>
  <c r="C11" i="1"/>
  <c r="D11" i="1"/>
  <c r="B18" i="2"/>
  <c r="C10" i="1"/>
  <c r="D10" i="1"/>
  <c r="C9" i="1"/>
  <c r="D9" i="1"/>
  <c r="C13" i="1"/>
  <c r="D13" i="1"/>
  <c r="C14" i="1"/>
  <c r="D14" i="1"/>
  <c r="B19" i="1"/>
  <c r="D19" i="1"/>
</calcChain>
</file>

<file path=xl/sharedStrings.xml><?xml version="1.0" encoding="utf-8"?>
<sst xmlns="http://schemas.openxmlformats.org/spreadsheetml/2006/main" count="321" uniqueCount="129">
  <si>
    <r>
      <t xml:space="preserve">Bijlage </t>
    </r>
    <r>
      <rPr>
        <b/>
        <sz val="11"/>
        <color rgb="FFFF0000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 - Prijzenblad aanbesteding 'Handelsdrukwerk'</t>
    </r>
  </si>
  <si>
    <t>Perceel 3</t>
  </si>
  <si>
    <t>Blad</t>
  </si>
  <si>
    <t>punten</t>
  </si>
  <si>
    <t>prijs inschrijver</t>
  </si>
  <si>
    <t>vergelijkingsprijs</t>
  </si>
  <si>
    <t xml:space="preserve"> </t>
  </si>
  <si>
    <t>Handling mailing</t>
  </si>
  <si>
    <t>Briefpapier standaard</t>
  </si>
  <si>
    <t>Diplomapapier</t>
  </si>
  <si>
    <t>Tentamenpapier</t>
  </si>
  <si>
    <t>Diplomamappen</t>
  </si>
  <si>
    <t>Envelop</t>
  </si>
  <si>
    <t>With compliments</t>
  </si>
  <si>
    <t>Visitekaartjes</t>
  </si>
  <si>
    <t>Notitiebloks</t>
  </si>
  <si>
    <t>Stickers</t>
  </si>
  <si>
    <t>totaal</t>
  </si>
  <si>
    <t>Toelichting op invulling en beoordeling prijzentabel.</t>
  </si>
  <si>
    <t>&gt; Prijzen zijn inclusief bestel-, handling-, order-, factuur- en afleveringskosten</t>
  </si>
  <si>
    <t>&gt; Prijzen zijn inclusief BTW.</t>
  </si>
  <si>
    <t>Alle gevraagde tarieven moeten opgegeven worden door een inschrijver, bij het achterwege laten van het invullen van bepaalde velden volgt uitsluiting van de aanbesteding.</t>
  </si>
  <si>
    <t>De aangeboden tarieven zijn maximale tarieven.</t>
  </si>
  <si>
    <t>Naam organisatie</t>
  </si>
  <si>
    <t xml:space="preserve">Naam </t>
  </si>
  <si>
    <t>Functie</t>
  </si>
  <si>
    <t xml:space="preserve">Rechtsgeldige handtekening 
</t>
  </si>
  <si>
    <t>Plaats en datum</t>
  </si>
  <si>
    <t>Brief en envelop verzendklaar maken. Adresbestand bijgeleverd.</t>
  </si>
  <si>
    <t>oplage</t>
  </si>
  <si>
    <t>Verzendklaar maken</t>
  </si>
  <si>
    <t>Inprinten brieven</t>
  </si>
  <si>
    <t>brief 1x vouwen</t>
  </si>
  <si>
    <t>1 extra bijlage</t>
  </si>
  <si>
    <t>100 meer</t>
  </si>
  <si>
    <t>Som</t>
  </si>
  <si>
    <t>Beoordeling</t>
  </si>
  <si>
    <t>pnt</t>
  </si>
  <si>
    <t>Briefpapier</t>
  </si>
  <si>
    <t>Hoeveelheid</t>
  </si>
  <si>
    <t>Op jaarbasis geschat 40.000 exemplaren totaal in 7 soorten</t>
  </si>
  <si>
    <t>Bedrukking</t>
  </si>
  <si>
    <t>eenzijdig in zwart met 1 PMS kleur. Per soort wisselt de PMS-kleur</t>
  </si>
  <si>
    <t>Papier *</t>
  </si>
  <si>
    <t>80 hv offset of 90 grs hv bankpost</t>
  </si>
  <si>
    <t xml:space="preserve">Formaat </t>
  </si>
  <si>
    <t>A4</t>
  </si>
  <si>
    <t>Verpakken</t>
  </si>
  <si>
    <t>per 500 vel in een doos voorzien van inhoudsetiket</t>
  </si>
  <si>
    <t>Afleveren</t>
  </si>
  <si>
    <t>Franco 1 adres in NL</t>
  </si>
  <si>
    <t>80 grs hv offset</t>
  </si>
  <si>
    <t>Oplage</t>
  </si>
  <si>
    <t>1000 meer</t>
  </si>
  <si>
    <t>Prijs per soort</t>
  </si>
  <si>
    <t>90 grs hv bankpost</t>
  </si>
  <si>
    <t>* = papier voor het briefpapier en enveloppen uit de zelfde "lijn". Dus geen tint verschil.</t>
  </si>
  <si>
    <t>Omvang</t>
  </si>
  <si>
    <t>7 academies</t>
  </si>
  <si>
    <t>Eenzijdig in zwart, goudfolie (voor de AHK bolletjes) en 1 PMS kleur. Per soort wisselt de PMS kleur.</t>
  </si>
  <si>
    <t>Papier*</t>
  </si>
  <si>
    <t>100 grams of  160 grams houtvrij helderwit ongestreken</t>
  </si>
  <si>
    <t>Afwerking</t>
  </si>
  <si>
    <t>Schoonsnijden</t>
  </si>
  <si>
    <t>Per academie per 500 vel in een doos voorzien van inhoudsetiket</t>
  </si>
  <si>
    <t>Franco 6 adressen in NL</t>
  </si>
  <si>
    <t>100 grams</t>
  </si>
  <si>
    <t>500 meer</t>
  </si>
  <si>
    <t>160 grams</t>
  </si>
  <si>
    <t>Tentamenpapier A4</t>
  </si>
  <si>
    <t>Tweezijdig in 1 PMS kleur</t>
  </si>
  <si>
    <t>Papier</t>
  </si>
  <si>
    <t>80 grs HVO wit</t>
  </si>
  <si>
    <t>per 500 vel in een doos met inhoudsetiket</t>
  </si>
  <si>
    <t>Prijs</t>
  </si>
  <si>
    <t>Tentamenpapier A3 gevouwen naar A4</t>
  </si>
  <si>
    <t>A3</t>
  </si>
  <si>
    <t>schoonsnijden en 1 slag vouwen naar A4</t>
  </si>
  <si>
    <t>Buitenzijde in zwart met 2 pms kleuren, goudfolie (voor de AHK bolletjes) en voorzien van matlaminaat</t>
  </si>
  <si>
    <t>Binnenzijde volvlak in 1 pms kleur met persvernis of matte dispersielak</t>
  </si>
  <si>
    <t>Per soort wisselt de PMS-kleur</t>
  </si>
  <si>
    <t>300 grams wit hvo</t>
  </si>
  <si>
    <t>510 x375 plano</t>
  </si>
  <si>
    <t>Stansen/rillen/uitbreken en nasnijden</t>
  </si>
  <si>
    <t>per 50 exemplaren in kraft met inhoudsetiket</t>
  </si>
  <si>
    <t>Met binnen persvernis</t>
  </si>
  <si>
    <t>250 meerprijs</t>
  </si>
  <si>
    <t>Met binnen dispersielak</t>
  </si>
  <si>
    <t>Kosten stansmes</t>
  </si>
  <si>
    <t>eenmalige kosten voor gebruik voor alle academies</t>
  </si>
  <si>
    <t>Enveloppen C4</t>
  </si>
  <si>
    <t>eenzijdig in 2 PMS kleuren</t>
  </si>
  <si>
    <t>120 grs HVO wit met sluitstrip en grijze binnendruk.</t>
  </si>
  <si>
    <t>C4</t>
  </si>
  <si>
    <t>per 250 exemplaren in een doos met inhoudsetiket</t>
  </si>
  <si>
    <t>Oplage per soort</t>
  </si>
  <si>
    <t>Enveloppen C4 met venster</t>
  </si>
  <si>
    <t xml:space="preserve">Glashelder venster links 40 mm x 110 mm met rechte hoeken. 60 mm van boven, 20 mm van links. </t>
  </si>
  <si>
    <t>Enveloppen EA5</t>
  </si>
  <si>
    <t>90 grs HVO wit met sluitstrip en grijze binnendruk.</t>
  </si>
  <si>
    <t>EA5</t>
  </si>
  <si>
    <t>per 500 exemplaren in een doos met inhoudsetiket</t>
  </si>
  <si>
    <t>Enveloppen EA5 met venster</t>
  </si>
  <si>
    <t xml:space="preserve">Glashelder venster links 40 mm x 110 mm met rechte hoeken. 50 mm van boven, 20 mm van links. </t>
  </si>
  <si>
    <t>With compliments cards</t>
  </si>
  <si>
    <t>tweezijdig in zwart + 1 PMS kleur</t>
  </si>
  <si>
    <t>300 grs HVO wit</t>
  </si>
  <si>
    <t>210 x 99 mm</t>
  </si>
  <si>
    <t>per 100 exemplaren in een doos met inhoudsetiket</t>
  </si>
  <si>
    <t>20 versies DIGITAAL</t>
  </si>
  <si>
    <t>300 grs HVO wit. FSC</t>
  </si>
  <si>
    <t>55 x 85 mm</t>
  </si>
  <si>
    <t>In een doosje met model bovenop</t>
  </si>
  <si>
    <t>Zwart met 1 pms kleur</t>
  </si>
  <si>
    <t>100 bladen per blok</t>
  </si>
  <si>
    <t>80 grs HVO</t>
  </si>
  <si>
    <t>A5 en A4</t>
  </si>
  <si>
    <t>Bloks aan de kop gelijmd op 500 grs onderbord</t>
  </si>
  <si>
    <t>In dubbelgolf dozen niet zwaarder dan 8 kilo en voorzien van inhoudsetiket</t>
  </si>
  <si>
    <t>A5</t>
  </si>
  <si>
    <t>250 meer</t>
  </si>
  <si>
    <t>5 pnt</t>
  </si>
  <si>
    <t>Eenzijdig in zwart met 1 PMS kleur</t>
  </si>
  <si>
    <t>80 grs. zelfklevend hv schrijf</t>
  </si>
  <si>
    <t>105 x 148 mm</t>
  </si>
  <si>
    <t>Afwerken</t>
  </si>
  <si>
    <t>Plano stickervellen 4 ex op een vel</t>
  </si>
  <si>
    <t>per 100 vel in een doos voorzien van inhoudsetiket</t>
  </si>
  <si>
    <t>Oplage in vellen 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</si>
</sst>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€&quot;\ * #,##0.00_);_(&quot;€&quot;\ * \(#,##0.00\);_(&quot;€&quot;\ * &quot;-&quot;??_);_(@_)"/>
    <numFmt numFmtId="164" formatCode="&quot;€&quot;\ #,##0.00;&quot;€&quot;\ \-#,##0.00"/>
    <numFmt numFmtId="165" formatCode="&quot;€&quot;\ #,##0.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E1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3366FF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A6A6A6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50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Protection="1"/>
    <xf numFmtId="0" fontId="0" fillId="3" borderId="0" xfId="0" applyFill="1" applyProtection="1"/>
    <xf numFmtId="3" fontId="3" fillId="5" borderId="2" xfId="0" applyNumberFormat="1" applyFont="1" applyFill="1" applyBorder="1" applyProtection="1"/>
    <xf numFmtId="0" fontId="3" fillId="6" borderId="0" xfId="0" applyFont="1" applyFill="1" applyProtection="1"/>
    <xf numFmtId="0" fontId="0" fillId="0" borderId="0" xfId="0" applyFont="1" applyProtection="1"/>
    <xf numFmtId="3" fontId="0" fillId="0" borderId="0" xfId="0" applyNumberFormat="1"/>
    <xf numFmtId="0" fontId="8" fillId="0" borderId="0" xfId="0" applyFont="1"/>
    <xf numFmtId="3" fontId="0" fillId="0" borderId="0" xfId="0" applyNumberFormat="1" applyProtection="1"/>
    <xf numFmtId="0" fontId="3" fillId="8" borderId="0" xfId="0" applyFont="1" applyFill="1" applyProtection="1"/>
    <xf numFmtId="0" fontId="3" fillId="8" borderId="0" xfId="0" applyFont="1" applyFill="1" applyBorder="1" applyProtection="1"/>
    <xf numFmtId="0" fontId="0" fillId="8" borderId="6" xfId="0" applyFill="1" applyBorder="1" applyProtection="1"/>
    <xf numFmtId="0" fontId="0" fillId="8" borderId="0" xfId="0" applyFill="1" applyProtection="1"/>
    <xf numFmtId="3" fontId="3" fillId="9" borderId="2" xfId="0" applyNumberFormat="1" applyFont="1" applyFill="1" applyBorder="1" applyProtection="1"/>
    <xf numFmtId="164" fontId="7" fillId="4" borderId="2" xfId="0" applyNumberFormat="1" applyFont="1" applyFill="1" applyBorder="1" applyProtection="1">
      <protection locked="0"/>
    </xf>
    <xf numFmtId="44" fontId="3" fillId="6" borderId="0" xfId="1" applyFont="1" applyFill="1" applyProtection="1"/>
    <xf numFmtId="3" fontId="3" fillId="9" borderId="2" xfId="0" applyNumberFormat="1" applyFont="1" applyFill="1" applyBorder="1"/>
    <xf numFmtId="3" fontId="3" fillId="9" borderId="10" xfId="0" applyNumberFormat="1" applyFont="1" applyFill="1" applyBorder="1"/>
    <xf numFmtId="165" fontId="7" fillId="4" borderId="2" xfId="0" applyNumberFormat="1" applyFont="1" applyFill="1" applyBorder="1" applyProtection="1">
      <protection locked="0"/>
    </xf>
    <xf numFmtId="0" fontId="3" fillId="8" borderId="0" xfId="0" applyFont="1" applyFill="1" applyBorder="1" applyAlignment="1" applyProtection="1">
      <alignment horizontal="right"/>
    </xf>
    <xf numFmtId="3" fontId="3" fillId="9" borderId="2" xfId="0" applyNumberFormat="1" applyFont="1" applyFill="1" applyBorder="1" applyAlignment="1" applyProtection="1">
      <alignment horizontal="right"/>
    </xf>
    <xf numFmtId="3" fontId="9" fillId="10" borderId="11" xfId="0" applyNumberFormat="1" applyFont="1" applyFill="1" applyBorder="1" applyAlignment="1">
      <alignment horizontal="right"/>
    </xf>
    <xf numFmtId="0" fontId="9" fillId="11" borderId="0" xfId="0" applyFont="1" applyFill="1" applyAlignment="1">
      <alignment horizontal="right"/>
    </xf>
    <xf numFmtId="0" fontId="3" fillId="8" borderId="0" xfId="0" applyFont="1" applyFill="1"/>
    <xf numFmtId="0" fontId="11" fillId="8" borderId="0" xfId="0" applyFont="1" applyFill="1" applyProtection="1"/>
    <xf numFmtId="0" fontId="10" fillId="8" borderId="0" xfId="0" applyFont="1" applyFill="1" applyProtection="1"/>
    <xf numFmtId="164" fontId="3" fillId="6" borderId="0" xfId="1" applyNumberFormat="1" applyFont="1" applyFill="1" applyProtection="1"/>
    <xf numFmtId="3" fontId="3" fillId="9" borderId="2" xfId="0" applyNumberFormat="1" applyFont="1" applyFill="1" applyBorder="1" applyAlignment="1">
      <alignment horizontal="right"/>
    </xf>
    <xf numFmtId="165" fontId="3" fillId="6" borderId="0" xfId="1" applyNumberFormat="1" applyFont="1" applyFill="1" applyProtection="1"/>
    <xf numFmtId="3" fontId="3" fillId="9" borderId="10" xfId="0" applyNumberFormat="1" applyFont="1" applyFill="1" applyBorder="1" applyAlignment="1">
      <alignment horizontal="right"/>
    </xf>
    <xf numFmtId="0" fontId="0" fillId="3" borderId="0" xfId="0" applyFill="1" applyBorder="1" applyProtection="1"/>
    <xf numFmtId="0" fontId="10" fillId="0" borderId="0" xfId="0" quotePrefix="1" applyFont="1" applyProtection="1"/>
    <xf numFmtId="0" fontId="3" fillId="5" borderId="14" xfId="0" applyFont="1" applyFill="1" applyBorder="1"/>
    <xf numFmtId="0" fontId="3" fillId="5" borderId="12" xfId="0" applyFont="1" applyFill="1" applyBorder="1"/>
    <xf numFmtId="0" fontId="0" fillId="0" borderId="0" xfId="0" applyAlignment="1">
      <alignment wrapText="1"/>
    </xf>
    <xf numFmtId="3" fontId="3" fillId="5" borderId="6" xfId="0" applyNumberFormat="1" applyFont="1" applyFill="1" applyBorder="1" applyAlignment="1">
      <alignment horizontal="center" wrapText="1"/>
    </xf>
    <xf numFmtId="164" fontId="7" fillId="4" borderId="2" xfId="0" applyNumberFormat="1" applyFont="1" applyFill="1" applyBorder="1" applyAlignment="1" applyProtection="1">
      <alignment horizontal="center"/>
      <protection locked="0"/>
    </xf>
    <xf numFmtId="164" fontId="7" fillId="4" borderId="15" xfId="0" applyNumberFormat="1" applyFont="1" applyFill="1" applyBorder="1" applyAlignment="1" applyProtection="1">
      <alignment horizontal="center"/>
      <protection locked="0"/>
    </xf>
    <xf numFmtId="164" fontId="12" fillId="6" borderId="0" xfId="1" applyNumberFormat="1" applyFont="1" applyFill="1"/>
    <xf numFmtId="0" fontId="11" fillId="8" borderId="0" xfId="0" applyFont="1" applyFill="1" applyAlignment="1" applyProtection="1">
      <alignment horizontal="left"/>
    </xf>
    <xf numFmtId="0" fontId="13" fillId="8" borderId="6" xfId="0" applyFont="1" applyFill="1" applyBorder="1" applyProtection="1"/>
    <xf numFmtId="0" fontId="2" fillId="0" borderId="20" xfId="0" applyFont="1" applyBorder="1" applyAlignment="1" applyProtection="1">
      <alignment horizontal="left" vertical="justify"/>
    </xf>
    <xf numFmtId="0" fontId="2" fillId="0" borderId="21" xfId="0" applyFont="1" applyBorder="1" applyAlignment="1" applyProtection="1">
      <alignment horizontal="left" vertical="justify"/>
    </xf>
    <xf numFmtId="0" fontId="2" fillId="0" borderId="22" xfId="0" applyFont="1" applyBorder="1" applyAlignment="1" applyProtection="1">
      <alignment horizontal="left" vertical="justify"/>
    </xf>
    <xf numFmtId="0" fontId="0" fillId="0" borderId="0" xfId="0" applyAlignment="1" applyProtection="1"/>
    <xf numFmtId="3" fontId="3" fillId="0" borderId="0" xfId="0" applyNumberFormat="1" applyFont="1" applyFill="1" applyBorder="1" applyProtection="1"/>
    <xf numFmtId="0" fontId="10" fillId="0" borderId="0" xfId="0" applyFont="1" applyFill="1" applyProtection="1"/>
    <xf numFmtId="0" fontId="0" fillId="0" borderId="0" xfId="0" applyFill="1" applyProtection="1"/>
    <xf numFmtId="0" fontId="3" fillId="5" borderId="12" xfId="0" applyFont="1" applyFill="1" applyBorder="1" applyAlignment="1">
      <alignment horizontal="center" wrapText="1"/>
    </xf>
    <xf numFmtId="3" fontId="3" fillId="5" borderId="13" xfId="0" applyNumberFormat="1" applyFont="1" applyFill="1" applyBorder="1" applyAlignment="1">
      <alignment horizontal="center" wrapText="1"/>
    </xf>
    <xf numFmtId="0" fontId="13" fillId="8" borderId="0" xfId="0" applyFont="1" applyFill="1" applyProtection="1"/>
    <xf numFmtId="0" fontId="12" fillId="8" borderId="0" xfId="0" applyFont="1" applyFill="1"/>
    <xf numFmtId="0" fontId="9" fillId="0" borderId="0" xfId="0" applyFont="1" applyFill="1" applyAlignment="1">
      <alignment horizontal="right"/>
    </xf>
    <xf numFmtId="165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0" fontId="0" fillId="0" borderId="0" xfId="0" applyFill="1"/>
    <xf numFmtId="3" fontId="3" fillId="9" borderId="2" xfId="0" applyNumberFormat="1" applyFont="1" applyFill="1" applyBorder="1" applyAlignment="1">
      <alignment horizontal="center"/>
    </xf>
    <xf numFmtId="165" fontId="7" fillId="4" borderId="2" xfId="0" applyNumberFormat="1" applyFont="1" applyFill="1" applyBorder="1" applyAlignment="1" applyProtection="1">
      <alignment horizontal="center"/>
      <protection locked="0"/>
    </xf>
    <xf numFmtId="3" fontId="3" fillId="9" borderId="2" xfId="0" applyNumberFormat="1" applyFont="1" applyFill="1" applyBorder="1" applyAlignment="1" applyProtection="1">
      <alignment horizontal="center"/>
    </xf>
    <xf numFmtId="0" fontId="3" fillId="6" borderId="0" xfId="0" applyFont="1" applyFill="1" applyAlignment="1" applyProtection="1">
      <alignment horizontal="left"/>
    </xf>
    <xf numFmtId="3" fontId="9" fillId="13" borderId="11" xfId="0" applyNumberFormat="1" applyFont="1" applyFill="1" applyBorder="1" applyAlignment="1">
      <alignment horizontal="left"/>
    </xf>
    <xf numFmtId="164" fontId="3" fillId="6" borderId="0" xfId="1" applyNumberFormat="1" applyFont="1" applyFill="1"/>
    <xf numFmtId="0" fontId="14" fillId="0" borderId="8" xfId="0" applyFont="1" applyBorder="1" applyProtection="1"/>
    <xf numFmtId="0" fontId="14" fillId="0" borderId="8" xfId="0" applyFont="1" applyBorder="1"/>
    <xf numFmtId="0" fontId="14" fillId="0" borderId="16" xfId="0" applyFont="1" applyBorder="1"/>
    <xf numFmtId="0" fontId="14" fillId="0" borderId="9" xfId="0" applyFont="1" applyBorder="1"/>
    <xf numFmtId="0" fontId="14" fillId="0" borderId="9" xfId="0" applyFont="1" applyBorder="1" applyProtection="1"/>
    <xf numFmtId="0" fontId="15" fillId="0" borderId="9" xfId="0" applyFont="1" applyBorder="1"/>
    <xf numFmtId="0" fontId="14" fillId="0" borderId="0" xfId="0" applyFont="1"/>
    <xf numFmtId="0" fontId="16" fillId="2" borderId="23" xfId="0" applyFont="1" applyFill="1" applyBorder="1" applyAlignment="1" applyProtection="1">
      <alignment horizontal="left" vertical="center"/>
    </xf>
    <xf numFmtId="0" fontId="0" fillId="3" borderId="23" xfId="0" applyFill="1" applyBorder="1" applyProtection="1"/>
    <xf numFmtId="164" fontId="3" fillId="8" borderId="0" xfId="1" applyNumberFormat="1" applyFont="1" applyFill="1" applyBorder="1" applyProtection="1"/>
    <xf numFmtId="0" fontId="14" fillId="7" borderId="2" xfId="0" applyNumberFormat="1" applyFont="1" applyFill="1" applyBorder="1" applyAlignment="1" applyProtection="1">
      <alignment horizontal="right"/>
    </xf>
    <xf numFmtId="164" fontId="14" fillId="7" borderId="2" xfId="0" applyNumberFormat="1" applyFont="1" applyFill="1" applyBorder="1" applyProtection="1"/>
    <xf numFmtId="0" fontId="14" fillId="7" borderId="2" xfId="0" applyNumberFormat="1" applyFont="1" applyFill="1" applyBorder="1" applyProtection="1"/>
    <xf numFmtId="0" fontId="16" fillId="2" borderId="0" xfId="0" applyFont="1" applyFill="1" applyAlignment="1" applyProtection="1">
      <alignment vertical="center"/>
    </xf>
    <xf numFmtId="0" fontId="3" fillId="8" borderId="6" xfId="0" applyFont="1" applyFill="1" applyBorder="1" applyAlignment="1" applyProtection="1"/>
    <xf numFmtId="0" fontId="3" fillId="8" borderId="0" xfId="0" applyFont="1" applyFill="1" applyBorder="1" applyAlignment="1" applyProtection="1"/>
    <xf numFmtId="0" fontId="3" fillId="8" borderId="0" xfId="0" applyFont="1" applyFill="1" applyAlignment="1" applyProtection="1">
      <alignment horizontal="left"/>
    </xf>
    <xf numFmtId="0" fontId="3" fillId="8" borderId="6" xfId="0" applyFont="1" applyFill="1" applyBorder="1" applyAlignment="1"/>
    <xf numFmtId="0" fontId="10" fillId="0" borderId="0" xfId="0" applyFont="1"/>
    <xf numFmtId="0" fontId="4" fillId="0" borderId="3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4" fillId="0" borderId="4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14" fillId="0" borderId="3" xfId="0" applyFont="1" applyBorder="1" applyAlignment="1" applyProtection="1">
      <alignment horizontal="left"/>
    </xf>
    <xf numFmtId="0" fontId="14" fillId="0" borderId="5" xfId="0" applyFont="1" applyBorder="1" applyAlignment="1" applyProtection="1">
      <alignment horizontal="left"/>
    </xf>
    <xf numFmtId="0" fontId="14" fillId="0" borderId="4" xfId="0" applyFont="1" applyBorder="1" applyAlignment="1" applyProtection="1">
      <alignment horizontal="left"/>
    </xf>
    <xf numFmtId="0" fontId="14" fillId="0" borderId="1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left" vertical="justify" wrapText="1"/>
    </xf>
    <xf numFmtId="0" fontId="2" fillId="0" borderId="18" xfId="0" applyFont="1" applyBorder="1" applyAlignment="1" applyProtection="1">
      <alignment horizontal="left" vertical="justify" wrapText="1"/>
    </xf>
    <xf numFmtId="0" fontId="2" fillId="0" borderId="19" xfId="0" applyFont="1" applyBorder="1" applyAlignment="1" applyProtection="1">
      <alignment horizontal="left" vertical="justify" wrapText="1"/>
    </xf>
    <xf numFmtId="0" fontId="3" fillId="12" borderId="3" xfId="0" applyFont="1" applyFill="1" applyBorder="1" applyAlignment="1" applyProtection="1">
      <alignment horizontal="left" vertical="center" wrapText="1"/>
    </xf>
    <xf numFmtId="0" fontId="3" fillId="12" borderId="4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left" vertical="center" wrapText="1"/>
    </xf>
    <xf numFmtId="0" fontId="3" fillId="8" borderId="4" xfId="0" applyFont="1" applyFill="1" applyBorder="1" applyAlignment="1" applyProtection="1">
      <alignment horizontal="left" vertical="center" wrapText="1"/>
    </xf>
    <xf numFmtId="0" fontId="3" fillId="8" borderId="6" xfId="0" applyFont="1" applyFill="1" applyBorder="1" applyAlignment="1" applyProtection="1"/>
    <xf numFmtId="0" fontId="3" fillId="8" borderId="0" xfId="0" applyFont="1" applyFill="1" applyBorder="1" applyAlignment="1" applyProtection="1"/>
    <xf numFmtId="3" fontId="3" fillId="8" borderId="7" xfId="0" applyNumberFormat="1" applyFont="1" applyFill="1" applyBorder="1" applyAlignment="1" applyProtection="1">
      <alignment horizontal="left"/>
    </xf>
    <xf numFmtId="0" fontId="3" fillId="8" borderId="7" xfId="0" applyFont="1" applyFill="1" applyBorder="1" applyAlignment="1" applyProtection="1">
      <alignment horizontal="left"/>
    </xf>
    <xf numFmtId="0" fontId="3" fillId="8" borderId="0" xfId="0" applyFont="1" applyFill="1" applyAlignment="1" applyProtection="1">
      <alignment horizontal="left"/>
    </xf>
    <xf numFmtId="0" fontId="3" fillId="8" borderId="10" xfId="0" applyFont="1" applyFill="1" applyBorder="1" applyAlignment="1"/>
    <xf numFmtId="0" fontId="3" fillId="8" borderId="6" xfId="0" applyFont="1" applyFill="1" applyBorder="1" applyAlignment="1"/>
  </cellXfs>
  <cellStyles count="250">
    <cellStyle name="Gevolgde hyperlink" xfId="61" builtinId="9" hidden="1"/>
    <cellStyle name="Gevolgde hyperlink" xfId="65" builtinId="9" hidden="1"/>
    <cellStyle name="Gevolgde hyperlink" xfId="69" builtinId="9" hidden="1"/>
    <cellStyle name="Gevolgde hyperlink" xfId="73" builtinId="9" hidden="1"/>
    <cellStyle name="Gevolgde hyperlink" xfId="77" builtinId="9" hidden="1"/>
    <cellStyle name="Gevolgde hyperlink" xfId="81" builtinId="9" hidden="1"/>
    <cellStyle name="Gevolgde hyperlink" xfId="85" builtinId="9" hidden="1"/>
    <cellStyle name="Gevolgde hyperlink" xfId="89" builtinId="9" hidden="1"/>
    <cellStyle name="Gevolgde hyperlink" xfId="93" builtinId="9" hidden="1"/>
    <cellStyle name="Gevolgde hyperlink" xfId="97" builtinId="9" hidden="1"/>
    <cellStyle name="Gevolgde hyperlink" xfId="101" builtinId="9" hidden="1"/>
    <cellStyle name="Gevolgde hyperlink" xfId="105" builtinId="9" hidden="1"/>
    <cellStyle name="Gevolgde hyperlink" xfId="109" builtinId="9" hidden="1"/>
    <cellStyle name="Gevolgde hyperlink" xfId="113" builtinId="9" hidden="1"/>
    <cellStyle name="Gevolgde hyperlink" xfId="117" builtinId="9" hidden="1"/>
    <cellStyle name="Gevolgde hyperlink" xfId="121" builtinId="9" hidden="1"/>
    <cellStyle name="Gevolgde hyperlink" xfId="125" builtinId="9" hidden="1"/>
    <cellStyle name="Gevolgde hyperlink" xfId="129" builtinId="9" hidden="1"/>
    <cellStyle name="Gevolgde hyperlink" xfId="133" builtinId="9" hidden="1"/>
    <cellStyle name="Gevolgde hyperlink" xfId="137" builtinId="9" hidden="1"/>
    <cellStyle name="Gevolgde hyperlink" xfId="141" builtinId="9" hidden="1"/>
    <cellStyle name="Gevolgde hyperlink" xfId="145" builtinId="9" hidden="1"/>
    <cellStyle name="Gevolgde hyperlink" xfId="149" builtinId="9" hidden="1"/>
    <cellStyle name="Gevolgde hyperlink" xfId="153" builtinId="9" hidden="1"/>
    <cellStyle name="Gevolgde hyperlink" xfId="157" builtinId="9" hidden="1"/>
    <cellStyle name="Gevolgde hyperlink" xfId="161" builtinId="9" hidden="1"/>
    <cellStyle name="Gevolgde hyperlink" xfId="165" builtinId="9" hidden="1"/>
    <cellStyle name="Gevolgde hyperlink" xfId="169" builtinId="9" hidden="1"/>
    <cellStyle name="Gevolgde hyperlink" xfId="173" builtinId="9" hidden="1"/>
    <cellStyle name="Gevolgde hyperlink" xfId="177" builtinId="9" hidden="1"/>
    <cellStyle name="Gevolgde hyperlink" xfId="181" builtinId="9" hidden="1"/>
    <cellStyle name="Gevolgde hyperlink" xfId="185" builtinId="9" hidden="1"/>
    <cellStyle name="Gevolgde hyperlink" xfId="189" builtinId="9" hidden="1"/>
    <cellStyle name="Gevolgde hyperlink" xfId="193" builtinId="9" hidden="1"/>
    <cellStyle name="Gevolgde hyperlink" xfId="197" builtinId="9" hidden="1"/>
    <cellStyle name="Gevolgde hyperlink" xfId="201" builtinId="9" hidden="1"/>
    <cellStyle name="Gevolgde hyperlink" xfId="205" builtinId="9" hidden="1"/>
    <cellStyle name="Gevolgde hyperlink" xfId="209" builtinId="9" hidden="1"/>
    <cellStyle name="Gevolgde hyperlink" xfId="213" builtinId="9" hidden="1"/>
    <cellStyle name="Gevolgde hyperlink" xfId="217" builtinId="9" hidden="1"/>
    <cellStyle name="Gevolgde hyperlink" xfId="221" builtinId="9" hidden="1"/>
    <cellStyle name="Gevolgde hyperlink" xfId="225" builtinId="9" hidden="1"/>
    <cellStyle name="Gevolgde hyperlink" xfId="229" builtinId="9" hidden="1"/>
    <cellStyle name="Gevolgde hyperlink" xfId="233" builtinId="9" hidden="1"/>
    <cellStyle name="Gevolgde hyperlink" xfId="237" builtinId="9" hidden="1"/>
    <cellStyle name="Gevolgde hyperlink" xfId="241" builtinId="9" hidden="1"/>
    <cellStyle name="Gevolgde hyperlink" xfId="245" builtinId="9" hidden="1"/>
    <cellStyle name="Gevolgde hyperlink" xfId="249" builtinId="9" hidden="1"/>
    <cellStyle name="Gevolgde hyperlink" xfId="247" builtinId="9" hidden="1"/>
    <cellStyle name="Gevolgde hyperlink" xfId="243" builtinId="9" hidden="1"/>
    <cellStyle name="Gevolgde hyperlink" xfId="239" builtinId="9" hidden="1"/>
    <cellStyle name="Gevolgde hyperlink" xfId="235" builtinId="9" hidden="1"/>
    <cellStyle name="Gevolgde hyperlink" xfId="231" builtinId="9" hidden="1"/>
    <cellStyle name="Gevolgde hyperlink" xfId="227" builtinId="9" hidden="1"/>
    <cellStyle name="Gevolgde hyperlink" xfId="223" builtinId="9" hidden="1"/>
    <cellStyle name="Gevolgde hyperlink" xfId="219" builtinId="9" hidden="1"/>
    <cellStyle name="Gevolgde hyperlink" xfId="215" builtinId="9" hidden="1"/>
    <cellStyle name="Gevolgde hyperlink" xfId="211" builtinId="9" hidden="1"/>
    <cellStyle name="Gevolgde hyperlink" xfId="207" builtinId="9" hidden="1"/>
    <cellStyle name="Gevolgde hyperlink" xfId="203" builtinId="9" hidden="1"/>
    <cellStyle name="Gevolgde hyperlink" xfId="199" builtinId="9" hidden="1"/>
    <cellStyle name="Gevolgde hyperlink" xfId="195" builtinId="9" hidden="1"/>
    <cellStyle name="Gevolgde hyperlink" xfId="191" builtinId="9" hidden="1"/>
    <cellStyle name="Gevolgde hyperlink" xfId="187" builtinId="9" hidden="1"/>
    <cellStyle name="Gevolgde hyperlink" xfId="183" builtinId="9" hidden="1"/>
    <cellStyle name="Gevolgde hyperlink" xfId="179" builtinId="9" hidden="1"/>
    <cellStyle name="Gevolgde hyperlink" xfId="175" builtinId="9" hidden="1"/>
    <cellStyle name="Gevolgde hyperlink" xfId="171" builtinId="9" hidden="1"/>
    <cellStyle name="Gevolgde hyperlink" xfId="167" builtinId="9" hidden="1"/>
    <cellStyle name="Gevolgde hyperlink" xfId="163" builtinId="9" hidden="1"/>
    <cellStyle name="Gevolgde hyperlink" xfId="159" builtinId="9" hidden="1"/>
    <cellStyle name="Gevolgde hyperlink" xfId="155" builtinId="9" hidden="1"/>
    <cellStyle name="Gevolgde hyperlink" xfId="151" builtinId="9" hidden="1"/>
    <cellStyle name="Gevolgde hyperlink" xfId="147" builtinId="9" hidden="1"/>
    <cellStyle name="Gevolgde hyperlink" xfId="143" builtinId="9" hidden="1"/>
    <cellStyle name="Gevolgde hyperlink" xfId="139" builtinId="9" hidden="1"/>
    <cellStyle name="Gevolgde hyperlink" xfId="135" builtinId="9" hidden="1"/>
    <cellStyle name="Gevolgde hyperlink" xfId="131" builtinId="9" hidden="1"/>
    <cellStyle name="Gevolgde hyperlink" xfId="127" builtinId="9" hidden="1"/>
    <cellStyle name="Gevolgde hyperlink" xfId="123" builtinId="9" hidden="1"/>
    <cellStyle name="Gevolgde hyperlink" xfId="119" builtinId="9" hidden="1"/>
    <cellStyle name="Gevolgde hyperlink" xfId="115" builtinId="9" hidden="1"/>
    <cellStyle name="Gevolgde hyperlink" xfId="111" builtinId="9" hidden="1"/>
    <cellStyle name="Gevolgde hyperlink" xfId="107" builtinId="9" hidden="1"/>
    <cellStyle name="Gevolgde hyperlink" xfId="103" builtinId="9" hidden="1"/>
    <cellStyle name="Gevolgde hyperlink" xfId="99" builtinId="9" hidden="1"/>
    <cellStyle name="Gevolgde hyperlink" xfId="95" builtinId="9" hidden="1"/>
    <cellStyle name="Gevolgde hyperlink" xfId="91" builtinId="9" hidden="1"/>
    <cellStyle name="Gevolgde hyperlink" xfId="87" builtinId="9" hidden="1"/>
    <cellStyle name="Gevolgde hyperlink" xfId="83" builtinId="9" hidden="1"/>
    <cellStyle name="Gevolgde hyperlink" xfId="79" builtinId="9" hidden="1"/>
    <cellStyle name="Gevolgde hyperlink" xfId="75" builtinId="9" hidden="1"/>
    <cellStyle name="Gevolgde hyperlink" xfId="71" builtinId="9" hidden="1"/>
    <cellStyle name="Gevolgde hyperlink" xfId="67" builtinId="9" hidden="1"/>
    <cellStyle name="Gevolgde hyperlink" xfId="63" builtinId="9" hidden="1"/>
    <cellStyle name="Gevolgde hyperlink" xfId="59" builtinId="9" hidden="1"/>
    <cellStyle name="Gevolgde hyperlink" xfId="21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7" builtinId="9" hidden="1"/>
    <cellStyle name="Gevolgde hyperlink" xfId="55" builtinId="9" hidden="1"/>
    <cellStyle name="Gevolgde hyperlink" xfId="47" builtinId="9" hidden="1"/>
    <cellStyle name="Gevolgde hyperlink" xfId="39" builtinId="9" hidden="1"/>
    <cellStyle name="Gevolgde hyperlink" xfId="31" builtinId="9" hidden="1"/>
    <cellStyle name="Gevolgde hyperlink" xfId="23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5" builtinId="9" hidden="1"/>
    <cellStyle name="Gevolgde hyperlink" xfId="9" builtinId="9" hidden="1"/>
    <cellStyle name="Gevolgde hyperlink" xfId="7" builtinId="9" hidden="1"/>
    <cellStyle name="Gevolgde hyperlink" xfId="3" builtinId="9" hidden="1"/>
    <cellStyle name="Hyperlink" xfId="104" builtinId="8" hidden="1"/>
    <cellStyle name="Hyperlink" xfId="106" builtinId="8" hidden="1"/>
    <cellStyle name="Hyperlink" xfId="110" builtinId="8" hidden="1"/>
    <cellStyle name="Hyperlink" xfId="112" builtinId="8" hidden="1"/>
    <cellStyle name="Hyperlink" xfId="114" builtinId="8" hidden="1"/>
    <cellStyle name="Hyperlink" xfId="118" builtinId="8" hidden="1"/>
    <cellStyle name="Hyperlink" xfId="120" builtinId="8" hidden="1"/>
    <cellStyle name="Hyperlink" xfId="122" builtinId="8" hidden="1"/>
    <cellStyle name="Hyperlink" xfId="126" builtinId="8" hidden="1"/>
    <cellStyle name="Hyperlink" xfId="128" builtinId="8" hidden="1"/>
    <cellStyle name="Hyperlink" xfId="130" builtinId="8" hidden="1"/>
    <cellStyle name="Hyperlink" xfId="134" builtinId="8" hidden="1"/>
    <cellStyle name="Hyperlink" xfId="136" builtinId="8" hidden="1"/>
    <cellStyle name="Hyperlink" xfId="138" builtinId="8" hidden="1"/>
    <cellStyle name="Hyperlink" xfId="142" builtinId="8" hidden="1"/>
    <cellStyle name="Hyperlink" xfId="144" builtinId="8" hidden="1"/>
    <cellStyle name="Hyperlink" xfId="146" builtinId="8" hidden="1"/>
    <cellStyle name="Hyperlink" xfId="150" builtinId="8" hidden="1"/>
    <cellStyle name="Hyperlink" xfId="152" builtinId="8" hidden="1"/>
    <cellStyle name="Hyperlink" xfId="154" builtinId="8" hidden="1"/>
    <cellStyle name="Hyperlink" xfId="158" builtinId="8" hidden="1"/>
    <cellStyle name="Hyperlink" xfId="160" builtinId="8" hidden="1"/>
    <cellStyle name="Hyperlink" xfId="162" builtinId="8" hidden="1"/>
    <cellStyle name="Hyperlink" xfId="166" builtinId="8" hidden="1"/>
    <cellStyle name="Hyperlink" xfId="168" builtinId="8" hidden="1"/>
    <cellStyle name="Hyperlink" xfId="170" builtinId="8" hidden="1"/>
    <cellStyle name="Hyperlink" xfId="174" builtinId="8" hidden="1"/>
    <cellStyle name="Hyperlink" xfId="176" builtinId="8" hidden="1"/>
    <cellStyle name="Hyperlink" xfId="178" builtinId="8" hidden="1"/>
    <cellStyle name="Hyperlink" xfId="182" builtinId="8" hidden="1"/>
    <cellStyle name="Hyperlink" xfId="184" builtinId="8" hidden="1"/>
    <cellStyle name="Hyperlink" xfId="186" builtinId="8" hidden="1"/>
    <cellStyle name="Hyperlink" xfId="190" builtinId="8" hidden="1"/>
    <cellStyle name="Hyperlink" xfId="192" builtinId="8" hidden="1"/>
    <cellStyle name="Hyperlink" xfId="194" builtinId="8" hidden="1"/>
    <cellStyle name="Hyperlink" xfId="198" builtinId="8" hidden="1"/>
    <cellStyle name="Hyperlink" xfId="200" builtinId="8" hidden="1"/>
    <cellStyle name="Hyperlink" xfId="202" builtinId="8" hidden="1"/>
    <cellStyle name="Hyperlink" xfId="206" builtinId="8" hidden="1"/>
    <cellStyle name="Hyperlink" xfId="208" builtinId="8" hidden="1"/>
    <cellStyle name="Hyperlink" xfId="210" builtinId="8" hidden="1"/>
    <cellStyle name="Hyperlink" xfId="214" builtinId="8" hidden="1"/>
    <cellStyle name="Hyperlink" xfId="216" builtinId="8" hidden="1"/>
    <cellStyle name="Hyperlink" xfId="218" builtinId="8" hidden="1"/>
    <cellStyle name="Hyperlink" xfId="222" builtinId="8" hidden="1"/>
    <cellStyle name="Hyperlink" xfId="224" builtinId="8" hidden="1"/>
    <cellStyle name="Hyperlink" xfId="226" builtinId="8" hidden="1"/>
    <cellStyle name="Hyperlink" xfId="230" builtinId="8" hidden="1"/>
    <cellStyle name="Hyperlink" xfId="232" builtinId="8" hidden="1"/>
    <cellStyle name="Hyperlink" xfId="234" builtinId="8" hidden="1"/>
    <cellStyle name="Hyperlink" xfId="238" builtinId="8" hidden="1"/>
    <cellStyle name="Hyperlink" xfId="240" builtinId="8" hidden="1"/>
    <cellStyle name="Hyperlink" xfId="242" builtinId="8" hidden="1"/>
    <cellStyle name="Hyperlink" xfId="246" builtinId="8" hidden="1"/>
    <cellStyle name="Hyperlink" xfId="248" builtinId="8" hidden="1"/>
    <cellStyle name="Hyperlink" xfId="244" builtinId="8" hidden="1"/>
    <cellStyle name="Hyperlink" xfId="236" builtinId="8" hidden="1"/>
    <cellStyle name="Hyperlink" xfId="228" builtinId="8" hidden="1"/>
    <cellStyle name="Hyperlink" xfId="220" builtinId="8" hidden="1"/>
    <cellStyle name="Hyperlink" xfId="212" builtinId="8" hidden="1"/>
    <cellStyle name="Hyperlink" xfId="204" builtinId="8" hidden="1"/>
    <cellStyle name="Hyperlink" xfId="196" builtinId="8" hidden="1"/>
    <cellStyle name="Hyperlink" xfId="188" builtinId="8" hidden="1"/>
    <cellStyle name="Hyperlink" xfId="180" builtinId="8" hidden="1"/>
    <cellStyle name="Hyperlink" xfId="172" builtinId="8" hidden="1"/>
    <cellStyle name="Hyperlink" xfId="164" builtinId="8" hidden="1"/>
    <cellStyle name="Hyperlink" xfId="156" builtinId="8" hidden="1"/>
    <cellStyle name="Hyperlink" xfId="148" builtinId="8" hidden="1"/>
    <cellStyle name="Hyperlink" xfId="140" builtinId="8" hidden="1"/>
    <cellStyle name="Hyperlink" xfId="132" builtinId="8" hidden="1"/>
    <cellStyle name="Hyperlink" xfId="124" builtinId="8" hidden="1"/>
    <cellStyle name="Hyperlink" xfId="116" builtinId="8" hidden="1"/>
    <cellStyle name="Hyperlink" xfId="108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92" builtinId="8" hidden="1"/>
    <cellStyle name="Hyperlink" xfId="76" builtinId="8" hidden="1"/>
    <cellStyle name="Hyperlink" xfId="60" builtinId="8" hidden="1"/>
    <cellStyle name="Hyperlink" xfId="44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10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12" builtinId="8" hidden="1"/>
    <cellStyle name="Hyperlink" xfId="6" builtinId="8" hidden="1"/>
    <cellStyle name="Hyperlink" xfId="8" builtinId="8" hidden="1"/>
    <cellStyle name="Hyperlink" xfId="4" builtinId="8" hidden="1"/>
    <cellStyle name="Hyperlink" xfId="2" builtinId="8" hidden="1"/>
    <cellStyle name="Normaal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6" Type="http://schemas.openxmlformats.org/officeDocument/2006/relationships/customXml" Target="../customXml/item1.xml"/><Relationship Id="rId17" Type="http://schemas.openxmlformats.org/officeDocument/2006/relationships/customXml" Target="../customXml/item2.xml"/><Relationship Id="rId1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1384299</xdr:colOff>
      <xdr:row>2</xdr:row>
      <xdr:rowOff>126446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6690F695-B2FD-C04C-9BF4-98B0B573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4655819" cy="532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J32"/>
  <sheetViews>
    <sheetView topLeftCell="A18" zoomScale="125" zoomScaleNormal="125" zoomScalePageLayoutView="125" workbookViewId="0">
      <selection activeCell="C38" sqref="C38"/>
    </sheetView>
  </sheetViews>
  <sheetFormatPr baseColWidth="10" defaultColWidth="11" defaultRowHeight="15" x14ac:dyDescent="0"/>
  <cols>
    <col min="1" max="1" width="31.1640625" customWidth="1"/>
    <col min="2" max="2" width="11.6640625" customWidth="1"/>
    <col min="3" max="3" width="21.33203125" customWidth="1"/>
    <col min="4" max="4" width="24" customWidth="1"/>
  </cols>
  <sheetData>
    <row r="1" spans="1:6" ht="15" customHeight="1"/>
    <row r="4" spans="1:6" ht="16" customHeight="1" thickBot="1">
      <c r="A4" s="69" t="s">
        <v>0</v>
      </c>
      <c r="B4" s="70"/>
      <c r="C4" s="30"/>
      <c r="D4" s="30"/>
    </row>
    <row r="5" spans="1:6" ht="31" customHeight="1">
      <c r="A5" s="75" t="s">
        <v>1</v>
      </c>
      <c r="B5" s="2"/>
      <c r="C5" s="2"/>
      <c r="D5" s="2"/>
    </row>
    <row r="8" spans="1:6" s="1" customFormat="1">
      <c r="A8" s="9" t="s">
        <v>2</v>
      </c>
      <c r="B8" s="3" t="s">
        <v>3</v>
      </c>
      <c r="C8" s="3" t="s">
        <v>4</v>
      </c>
      <c r="D8" s="3" t="s">
        <v>5</v>
      </c>
      <c r="F8" s="45" t="s">
        <v>6</v>
      </c>
    </row>
    <row r="9" spans="1:6" s="1" customFormat="1">
      <c r="A9" s="4" t="s">
        <v>7</v>
      </c>
      <c r="B9" s="72">
        <v>10</v>
      </c>
      <c r="C9" s="73">
        <f>'Handling mailing'!B10</f>
        <v>0</v>
      </c>
      <c r="D9" s="73">
        <f t="shared" ref="D9" si="0">B9*C9</f>
        <v>0</v>
      </c>
      <c r="F9" s="45"/>
    </row>
    <row r="10" spans="1:6" s="1" customFormat="1">
      <c r="A10" s="4" t="s">
        <v>8</v>
      </c>
      <c r="B10" s="74">
        <v>20</v>
      </c>
      <c r="C10" s="73">
        <f>'Briefpapier standaard'!B18</f>
        <v>0</v>
      </c>
      <c r="D10" s="73">
        <f t="shared" ref="D10:D16" si="1">B10*C10</f>
        <v>0</v>
      </c>
    </row>
    <row r="11" spans="1:6" s="1" customFormat="1">
      <c r="A11" s="4" t="s">
        <v>9</v>
      </c>
      <c r="B11" s="74">
        <v>15</v>
      </c>
      <c r="C11" s="73">
        <f>Diplomapapier!B19</f>
        <v>0</v>
      </c>
      <c r="D11" s="73">
        <f t="shared" si="1"/>
        <v>0</v>
      </c>
      <c r="E11" s="46"/>
    </row>
    <row r="12" spans="1:6" s="1" customFormat="1">
      <c r="A12" s="4" t="s">
        <v>10</v>
      </c>
      <c r="B12" s="74">
        <v>5</v>
      </c>
      <c r="C12" s="73">
        <f>Tentamenpapier!B24</f>
        <v>0</v>
      </c>
      <c r="D12" s="73">
        <f t="shared" si="1"/>
        <v>0</v>
      </c>
    </row>
    <row r="13" spans="1:6" s="1" customFormat="1">
      <c r="A13" s="4" t="s">
        <v>11</v>
      </c>
      <c r="B13" s="74">
        <v>15</v>
      </c>
      <c r="C13" s="73">
        <f>Diplomamappen!B20</f>
        <v>0</v>
      </c>
      <c r="D13" s="73">
        <f t="shared" si="1"/>
        <v>0</v>
      </c>
      <c r="E13" s="47"/>
    </row>
    <row r="14" spans="1:6" s="1" customFormat="1">
      <c r="A14" s="4" t="s">
        <v>12</v>
      </c>
      <c r="B14" s="74">
        <v>20</v>
      </c>
      <c r="C14" s="73">
        <f>Envelop!B46</f>
        <v>0</v>
      </c>
      <c r="D14" s="73">
        <f t="shared" si="1"/>
        <v>0</v>
      </c>
    </row>
    <row r="15" spans="1:6" s="1" customFormat="1">
      <c r="A15" s="4" t="s">
        <v>13</v>
      </c>
      <c r="B15" s="74">
        <v>4</v>
      </c>
      <c r="C15" s="73">
        <f>'With compliments'!B12</f>
        <v>0</v>
      </c>
      <c r="D15" s="73">
        <f t="shared" si="1"/>
        <v>0</v>
      </c>
    </row>
    <row r="16" spans="1:6" s="1" customFormat="1">
      <c r="A16" s="4" t="s">
        <v>14</v>
      </c>
      <c r="B16" s="74">
        <v>3</v>
      </c>
      <c r="C16" s="73">
        <f>Visitekaartjes!B13</f>
        <v>0</v>
      </c>
      <c r="D16" s="73">
        <f t="shared" si="1"/>
        <v>0</v>
      </c>
    </row>
    <row r="17" spans="1:10" s="1" customFormat="1">
      <c r="A17" s="4" t="s">
        <v>15</v>
      </c>
      <c r="B17" s="74">
        <v>5</v>
      </c>
      <c r="C17" s="73">
        <f>Notitiebloks!B17</f>
        <v>0</v>
      </c>
      <c r="D17" s="73">
        <f t="shared" ref="D17" si="2">B17*C17</f>
        <v>0</v>
      </c>
    </row>
    <row r="18" spans="1:10" s="1" customFormat="1">
      <c r="A18" s="4" t="s">
        <v>16</v>
      </c>
      <c r="B18" s="74">
        <v>3</v>
      </c>
      <c r="C18" s="73">
        <f>Stickers!B13</f>
        <v>0</v>
      </c>
      <c r="D18" s="73">
        <f t="shared" ref="D18" si="3">B18*C18</f>
        <v>0</v>
      </c>
    </row>
    <row r="19" spans="1:10" s="1" customFormat="1">
      <c r="A19" s="10" t="s">
        <v>17</v>
      </c>
      <c r="B19" s="10">
        <f>SUM(B9:B18)</f>
        <v>100</v>
      </c>
      <c r="C19" s="10"/>
      <c r="D19" s="71">
        <f>SUM(D9:D18)</f>
        <v>0</v>
      </c>
      <c r="E19" s="31"/>
    </row>
    <row r="20" spans="1:10" s="1" customFormat="1"/>
    <row r="21" spans="1:10" s="1" customFormat="1">
      <c r="A21" s="81" t="s">
        <v>18</v>
      </c>
      <c r="B21" s="82"/>
      <c r="C21" s="82"/>
      <c r="D21" s="82"/>
      <c r="E21" s="82"/>
      <c r="F21" s="83"/>
    </row>
    <row r="22" spans="1:10" s="1" customFormat="1">
      <c r="A22" s="84" t="s">
        <v>19</v>
      </c>
      <c r="B22" s="85"/>
      <c r="C22" s="85"/>
      <c r="D22" s="85"/>
      <c r="E22" s="85"/>
      <c r="F22" s="86"/>
    </row>
    <row r="23" spans="1:10" s="1" customFormat="1" ht="15" customHeight="1">
      <c r="A23" s="87" t="s">
        <v>20</v>
      </c>
      <c r="B23" s="88"/>
      <c r="C23" s="88"/>
      <c r="D23" s="88"/>
      <c r="E23" s="88"/>
      <c r="F23" s="89"/>
    </row>
    <row r="24" spans="1:10" s="44" customFormat="1" ht="33" customHeight="1">
      <c r="A24" s="91" t="s">
        <v>21</v>
      </c>
      <c r="B24" s="92"/>
      <c r="C24" s="92"/>
      <c r="D24" s="92"/>
      <c r="E24" s="92"/>
      <c r="F24" s="93"/>
      <c r="G24" s="44" t="s">
        <v>6</v>
      </c>
    </row>
    <row r="25" spans="1:10" s="1" customFormat="1" ht="5" hidden="1" customHeight="1">
      <c r="A25" s="41"/>
      <c r="B25" s="42"/>
      <c r="C25" s="42"/>
      <c r="D25" s="42"/>
      <c r="E25" s="42"/>
      <c r="F25" s="43"/>
    </row>
    <row r="26" spans="1:10" s="1" customFormat="1">
      <c r="A26" s="90" t="s">
        <v>22</v>
      </c>
      <c r="B26" s="90"/>
      <c r="C26" s="90"/>
      <c r="D26" s="90"/>
      <c r="E26" s="90"/>
      <c r="F26" s="90"/>
    </row>
    <row r="27" spans="1:10" s="1" customFormat="1">
      <c r="A27" s="5"/>
      <c r="B27" s="5"/>
      <c r="C27" s="5"/>
      <c r="D27" s="5"/>
      <c r="E27" s="5"/>
      <c r="F27" s="5"/>
    </row>
    <row r="28" spans="1:10" s="1" customFormat="1">
      <c r="A28" s="94" t="s">
        <v>23</v>
      </c>
      <c r="B28" s="95"/>
      <c r="C28" s="96"/>
      <c r="D28" s="96"/>
      <c r="E28" s="96"/>
      <c r="F28" s="96"/>
      <c r="H28" s="1" t="s">
        <v>6</v>
      </c>
    </row>
    <row r="29" spans="1:10" s="1" customFormat="1">
      <c r="A29" s="94" t="s">
        <v>24</v>
      </c>
      <c r="B29" s="95"/>
      <c r="C29" s="96" t="s">
        <v>6</v>
      </c>
      <c r="D29" s="96"/>
      <c r="E29" s="96"/>
      <c r="F29" s="96"/>
    </row>
    <row r="30" spans="1:10" s="1" customFormat="1">
      <c r="A30" s="94" t="s">
        <v>25</v>
      </c>
      <c r="B30" s="95"/>
      <c r="C30" s="96"/>
      <c r="D30" s="96"/>
      <c r="E30" s="96"/>
      <c r="F30" s="96"/>
    </row>
    <row r="31" spans="1:10" s="1" customFormat="1" ht="96" customHeight="1">
      <c r="A31" s="94" t="s">
        <v>26</v>
      </c>
      <c r="B31" s="95"/>
      <c r="C31" s="96"/>
      <c r="D31" s="96"/>
      <c r="E31" s="96"/>
      <c r="F31" s="96"/>
      <c r="J31" s="1" t="s">
        <v>6</v>
      </c>
    </row>
    <row r="32" spans="1:10" s="1" customFormat="1">
      <c r="A32" s="97" t="s">
        <v>27</v>
      </c>
      <c r="B32" s="98"/>
      <c r="C32" s="96"/>
      <c r="D32" s="96"/>
      <c r="E32" s="96"/>
      <c r="F32" s="96"/>
    </row>
  </sheetData>
  <mergeCells count="15">
    <mergeCell ref="A31:B31"/>
    <mergeCell ref="C31:F31"/>
    <mergeCell ref="A32:B32"/>
    <mergeCell ref="C32:F32"/>
    <mergeCell ref="A28:B28"/>
    <mergeCell ref="C28:F28"/>
    <mergeCell ref="A29:B29"/>
    <mergeCell ref="C29:F29"/>
    <mergeCell ref="A30:B30"/>
    <mergeCell ref="C30:F30"/>
    <mergeCell ref="A21:F21"/>
    <mergeCell ref="A22:F22"/>
    <mergeCell ref="A23:F23"/>
    <mergeCell ref="A26:F26"/>
    <mergeCell ref="A24:F24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P45"/>
  <sheetViews>
    <sheetView zoomScale="125" zoomScaleNormal="125" zoomScalePageLayoutView="125" workbookViewId="0">
      <selection activeCell="B17" sqref="B17"/>
    </sheetView>
  </sheetViews>
  <sheetFormatPr baseColWidth="10" defaultColWidth="8.83203125" defaultRowHeight="15" x14ac:dyDescent="0"/>
  <cols>
    <col min="1" max="1" width="20.5" bestFit="1" customWidth="1"/>
    <col min="2" max="5" width="17.6640625" customWidth="1"/>
    <col min="12" max="12" width="1.5" customWidth="1"/>
    <col min="13" max="16" width="9.1640625" hidden="1" customWidth="1"/>
  </cols>
  <sheetData>
    <row r="1" spans="1:8">
      <c r="A1" s="79" t="s">
        <v>15</v>
      </c>
      <c r="B1" s="79"/>
      <c r="C1" s="79"/>
      <c r="D1" s="79"/>
      <c r="E1" s="79"/>
    </row>
    <row r="2" spans="1:8">
      <c r="A2" s="23" t="s">
        <v>41</v>
      </c>
      <c r="B2" s="23" t="s">
        <v>113</v>
      </c>
      <c r="C2" s="23"/>
      <c r="D2" s="23"/>
      <c r="E2" s="23"/>
    </row>
    <row r="3" spans="1:8">
      <c r="A3" s="23" t="s">
        <v>57</v>
      </c>
      <c r="B3" s="23" t="s">
        <v>114</v>
      </c>
      <c r="C3" s="23"/>
      <c r="D3" s="23"/>
      <c r="E3" s="23"/>
    </row>
    <row r="4" spans="1:8">
      <c r="A4" s="23" t="s">
        <v>71</v>
      </c>
      <c r="B4" s="23" t="s">
        <v>115</v>
      </c>
      <c r="C4" s="23"/>
      <c r="D4" s="23"/>
      <c r="E4" s="23"/>
    </row>
    <row r="5" spans="1:8">
      <c r="A5" s="23" t="s">
        <v>45</v>
      </c>
      <c r="B5" s="23" t="s">
        <v>116</v>
      </c>
      <c r="C5" s="23"/>
      <c r="D5" s="23"/>
      <c r="E5" s="23"/>
    </row>
    <row r="6" spans="1:8">
      <c r="A6" s="23" t="s">
        <v>62</v>
      </c>
      <c r="B6" s="51" t="s">
        <v>117</v>
      </c>
      <c r="C6" s="23"/>
      <c r="D6" s="23"/>
      <c r="E6" s="23"/>
    </row>
    <row r="7" spans="1:8">
      <c r="A7" s="23" t="s">
        <v>47</v>
      </c>
      <c r="B7" s="23" t="s">
        <v>118</v>
      </c>
      <c r="C7" s="23"/>
      <c r="D7" s="23"/>
      <c r="E7" s="23"/>
    </row>
    <row r="8" spans="1:8">
      <c r="A8" s="23" t="s">
        <v>49</v>
      </c>
      <c r="B8" s="23" t="s">
        <v>50</v>
      </c>
      <c r="C8" s="23"/>
      <c r="D8" s="23"/>
      <c r="E8" s="23"/>
    </row>
    <row r="10" spans="1:8">
      <c r="A10" s="21" t="s">
        <v>119</v>
      </c>
      <c r="B10" s="56">
        <v>100</v>
      </c>
      <c r="C10" s="56">
        <v>250</v>
      </c>
      <c r="D10" s="56">
        <v>500</v>
      </c>
      <c r="E10" s="56" t="s">
        <v>120</v>
      </c>
      <c r="G10" s="6"/>
      <c r="H10" s="6"/>
    </row>
    <row r="11" spans="1:8">
      <c r="A11" s="52" t="s">
        <v>6</v>
      </c>
      <c r="B11" s="57">
        <v>0</v>
      </c>
      <c r="C11" s="57">
        <v>0</v>
      </c>
      <c r="D11" s="36">
        <v>0</v>
      </c>
      <c r="E11" s="57">
        <v>0</v>
      </c>
      <c r="F11" t="s">
        <v>6</v>
      </c>
    </row>
    <row r="12" spans="1:8" s="55" customFormat="1">
      <c r="A12" s="52"/>
      <c r="B12" s="53"/>
      <c r="C12" s="53"/>
      <c r="D12" s="54"/>
      <c r="E12" s="53"/>
    </row>
    <row r="13" spans="1:8">
      <c r="A13" s="21" t="s">
        <v>46</v>
      </c>
      <c r="B13" s="56">
        <v>100</v>
      </c>
      <c r="C13" s="56">
        <v>250</v>
      </c>
      <c r="D13" s="56">
        <v>500</v>
      </c>
      <c r="E13" s="56" t="s">
        <v>120</v>
      </c>
      <c r="G13" s="6"/>
      <c r="H13" s="6"/>
    </row>
    <row r="14" spans="1:8">
      <c r="A14" s="52" t="s">
        <v>6</v>
      </c>
      <c r="B14" s="57">
        <v>0</v>
      </c>
      <c r="C14" s="57">
        <v>0</v>
      </c>
      <c r="D14" s="36">
        <v>0</v>
      </c>
      <c r="E14" s="57">
        <v>0</v>
      </c>
      <c r="F14" t="s">
        <v>6</v>
      </c>
    </row>
    <row r="15" spans="1:8" s="55" customFormat="1">
      <c r="A15" s="52"/>
      <c r="B15" s="53"/>
      <c r="C15" s="53"/>
      <c r="D15" s="54"/>
      <c r="E15" s="53"/>
    </row>
    <row r="17" spans="1:3">
      <c r="A17" s="22" t="s">
        <v>35</v>
      </c>
      <c r="B17" s="28">
        <f>SUM(B11:E11,B14:E14)/8</f>
        <v>0</v>
      </c>
    </row>
    <row r="18" spans="1:3">
      <c r="A18" s="63" t="s">
        <v>36</v>
      </c>
      <c r="B18" s="65" t="s">
        <v>121</v>
      </c>
      <c r="C18" s="67" t="s">
        <v>37</v>
      </c>
    </row>
    <row r="24" spans="1:3">
      <c r="C24" t="s">
        <v>6</v>
      </c>
    </row>
    <row r="25" spans="1:3">
      <c r="B25" s="6"/>
    </row>
    <row r="32" spans="1:3">
      <c r="B32" s="6"/>
      <c r="C32" s="6"/>
    </row>
    <row r="38" spans="2:4">
      <c r="B38" s="6"/>
    </row>
    <row r="45" spans="2:4">
      <c r="B45" s="6"/>
      <c r="C45" s="6"/>
      <c r="D45" s="6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F32"/>
  <sheetViews>
    <sheetView tabSelected="1" zoomScale="125" zoomScaleNormal="125" zoomScalePageLayoutView="125" workbookViewId="0">
      <selection activeCell="B13" sqref="B13"/>
    </sheetView>
  </sheetViews>
  <sheetFormatPr baseColWidth="10" defaultColWidth="9.1640625" defaultRowHeight="15" x14ac:dyDescent="0"/>
  <cols>
    <col min="1" max="1" width="20.5" style="1" bestFit="1" customWidth="1"/>
    <col min="2" max="5" width="19.5" style="1" customWidth="1"/>
    <col min="6" max="6" width="14.1640625" style="1" customWidth="1"/>
    <col min="7" max="16384" width="9.1640625" style="1"/>
  </cols>
  <sheetData>
    <row r="1" spans="1:6">
      <c r="A1" s="99" t="s">
        <v>16</v>
      </c>
      <c r="B1" s="99"/>
      <c r="C1" s="99"/>
      <c r="D1" s="99"/>
    </row>
    <row r="2" spans="1:6">
      <c r="A2" s="9" t="s">
        <v>41</v>
      </c>
      <c r="B2" s="9" t="s">
        <v>122</v>
      </c>
      <c r="C2" s="9"/>
      <c r="D2" s="9"/>
    </row>
    <row r="3" spans="1:6">
      <c r="A3" s="9" t="s">
        <v>71</v>
      </c>
      <c r="B3" s="9" t="s">
        <v>123</v>
      </c>
      <c r="C3" s="9"/>
      <c r="D3" s="9"/>
    </row>
    <row r="4" spans="1:6">
      <c r="A4" s="9" t="s">
        <v>45</v>
      </c>
      <c r="B4" s="9" t="s">
        <v>124</v>
      </c>
      <c r="C4" s="9"/>
      <c r="D4" s="9"/>
    </row>
    <row r="5" spans="1:6">
      <c r="A5" s="9" t="s">
        <v>125</v>
      </c>
      <c r="B5" s="9" t="s">
        <v>126</v>
      </c>
      <c r="C5" s="9"/>
      <c r="D5" s="9"/>
    </row>
    <row r="6" spans="1:6">
      <c r="A6" s="9" t="s">
        <v>47</v>
      </c>
      <c r="B6" s="9" t="s">
        <v>127</v>
      </c>
      <c r="C6" s="9"/>
      <c r="D6" s="9"/>
    </row>
    <row r="7" spans="1:6">
      <c r="A7" s="9" t="s">
        <v>49</v>
      </c>
      <c r="B7" s="9" t="s">
        <v>50</v>
      </c>
      <c r="C7" s="9"/>
      <c r="D7" s="9"/>
    </row>
    <row r="9" spans="1:6">
      <c r="A9" s="28" t="s">
        <v>128</v>
      </c>
      <c r="B9" s="58">
        <v>100</v>
      </c>
      <c r="C9" s="58">
        <v>250</v>
      </c>
      <c r="D9" s="58">
        <v>500</v>
      </c>
      <c r="E9" s="58" t="s">
        <v>67</v>
      </c>
      <c r="F9" s="1" t="s">
        <v>6</v>
      </c>
    </row>
    <row r="10" spans="1:6">
      <c r="A10" s="22" t="s">
        <v>74</v>
      </c>
      <c r="B10" s="57">
        <v>0</v>
      </c>
      <c r="C10" s="57">
        <v>0</v>
      </c>
      <c r="D10" s="57">
        <v>0</v>
      </c>
      <c r="E10" s="57">
        <v>0</v>
      </c>
    </row>
    <row r="13" spans="1:6">
      <c r="A13" s="22" t="s">
        <v>35</v>
      </c>
      <c r="B13" s="28">
        <f>SUM(B10:E10)/4</f>
        <v>0</v>
      </c>
    </row>
    <row r="14" spans="1:6">
      <c r="A14" s="62" t="s">
        <v>36</v>
      </c>
      <c r="B14" s="66">
        <v>5</v>
      </c>
      <c r="C14" s="67" t="s">
        <v>37</v>
      </c>
    </row>
    <row r="19" spans="2:4">
      <c r="B19" s="8"/>
      <c r="C19" s="8"/>
    </row>
    <row r="25" spans="2:4">
      <c r="B25" s="8"/>
    </row>
    <row r="32" spans="2:4">
      <c r="B32" s="8"/>
      <c r="C32" s="8"/>
      <c r="D32" s="8"/>
    </row>
  </sheetData>
  <mergeCells count="1">
    <mergeCell ref="A1:D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F17"/>
  <sheetViews>
    <sheetView zoomScale="125" zoomScaleNormal="125" zoomScalePageLayoutView="125" workbookViewId="0">
      <selection activeCell="B10" sqref="B10"/>
    </sheetView>
  </sheetViews>
  <sheetFormatPr baseColWidth="10" defaultColWidth="11" defaultRowHeight="15" x14ac:dyDescent="0"/>
  <cols>
    <col min="1" max="1" width="17.83203125" customWidth="1"/>
    <col min="2" max="5" width="17.33203125" customWidth="1"/>
  </cols>
  <sheetData>
    <row r="1" spans="1:5" ht="15" customHeight="1">
      <c r="A1" s="76" t="s">
        <v>28</v>
      </c>
      <c r="B1" s="77"/>
      <c r="C1" s="77"/>
      <c r="D1" s="77"/>
      <c r="E1" s="77"/>
    </row>
    <row r="2" spans="1:5" s="34" customFormat="1" ht="15" customHeight="1">
      <c r="A2" s="61" t="s">
        <v>29</v>
      </c>
      <c r="B2" s="48" t="s">
        <v>30</v>
      </c>
      <c r="C2" s="49" t="s">
        <v>31</v>
      </c>
      <c r="D2" s="35" t="s">
        <v>32</v>
      </c>
      <c r="E2" s="35" t="s">
        <v>33</v>
      </c>
    </row>
    <row r="3" spans="1:5">
      <c r="A3" s="32">
        <v>250</v>
      </c>
      <c r="B3" s="14">
        <v>0</v>
      </c>
      <c r="C3" s="36">
        <v>0</v>
      </c>
      <c r="D3" s="37">
        <v>0</v>
      </c>
      <c r="E3" s="37">
        <v>0</v>
      </c>
    </row>
    <row r="4" spans="1:5">
      <c r="A4" s="33">
        <v>500</v>
      </c>
      <c r="B4" s="14">
        <v>0</v>
      </c>
      <c r="C4" s="36">
        <v>0</v>
      </c>
      <c r="D4" s="37">
        <v>0</v>
      </c>
      <c r="E4" s="37">
        <v>0</v>
      </c>
    </row>
    <row r="5" spans="1:5">
      <c r="A5" s="33">
        <v>1000</v>
      </c>
      <c r="B5" s="14">
        <v>0</v>
      </c>
      <c r="C5" s="36">
        <v>0</v>
      </c>
      <c r="D5" s="37">
        <v>0</v>
      </c>
      <c r="E5" s="37">
        <v>0</v>
      </c>
    </row>
    <row r="6" spans="1:5">
      <c r="A6" s="33">
        <v>2500</v>
      </c>
      <c r="B6" s="14">
        <v>0</v>
      </c>
      <c r="C6" s="36">
        <v>0</v>
      </c>
      <c r="D6" s="37">
        <v>0</v>
      </c>
      <c r="E6" s="37">
        <v>0</v>
      </c>
    </row>
    <row r="7" spans="1:5">
      <c r="A7" s="33" t="s">
        <v>34</v>
      </c>
      <c r="B7" s="14">
        <v>0</v>
      </c>
      <c r="C7" s="36">
        <v>0</v>
      </c>
      <c r="D7" s="37">
        <v>0</v>
      </c>
      <c r="E7" s="37">
        <v>0</v>
      </c>
    </row>
    <row r="10" spans="1:5">
      <c r="A10" s="23" t="s">
        <v>35</v>
      </c>
      <c r="B10" s="38">
        <f>SUM(B3:E7)/5</f>
        <v>0</v>
      </c>
    </row>
    <row r="11" spans="1:5">
      <c r="A11" s="63" t="s">
        <v>36</v>
      </c>
      <c r="B11" s="64">
        <v>10</v>
      </c>
      <c r="C11" s="65" t="s">
        <v>37</v>
      </c>
    </row>
    <row r="17" spans="3:6">
      <c r="C17" t="s">
        <v>6</v>
      </c>
      <c r="F17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H22"/>
  <sheetViews>
    <sheetView zoomScale="125" zoomScaleNormal="125" zoomScalePageLayoutView="125" workbookViewId="0">
      <selection activeCell="B18" sqref="B18"/>
    </sheetView>
  </sheetViews>
  <sheetFormatPr baseColWidth="10" defaultColWidth="9.1640625" defaultRowHeight="15" x14ac:dyDescent="0"/>
  <cols>
    <col min="1" max="1" width="27.1640625" style="1" customWidth="1"/>
    <col min="2" max="7" width="16.1640625" style="1" customWidth="1"/>
    <col min="8" max="16384" width="9.1640625" style="1"/>
  </cols>
  <sheetData>
    <row r="1" spans="1:8">
      <c r="A1" s="99" t="s">
        <v>38</v>
      </c>
      <c r="B1" s="100"/>
      <c r="C1" s="100"/>
      <c r="D1" s="100"/>
      <c r="E1" s="11"/>
      <c r="F1" s="11"/>
      <c r="G1" s="11"/>
    </row>
    <row r="2" spans="1:8">
      <c r="A2" s="10" t="s">
        <v>39</v>
      </c>
      <c r="B2" s="101" t="s">
        <v>40</v>
      </c>
      <c r="C2" s="102"/>
      <c r="D2" s="102"/>
      <c r="E2" s="102"/>
      <c r="F2" s="102"/>
      <c r="G2" s="12"/>
    </row>
    <row r="3" spans="1:8">
      <c r="A3" s="9" t="s">
        <v>41</v>
      </c>
      <c r="B3" s="9" t="s">
        <v>42</v>
      </c>
      <c r="C3" s="9"/>
      <c r="D3" s="9"/>
      <c r="E3" s="12"/>
      <c r="F3" s="12"/>
      <c r="G3" s="12"/>
    </row>
    <row r="4" spans="1:8">
      <c r="A4" s="9" t="s">
        <v>43</v>
      </c>
      <c r="B4" s="103" t="s">
        <v>44</v>
      </c>
      <c r="C4" s="103"/>
      <c r="D4" s="103"/>
      <c r="E4" s="103"/>
      <c r="F4" s="103"/>
      <c r="G4" s="12"/>
    </row>
    <row r="5" spans="1:8">
      <c r="A5" s="9" t="s">
        <v>45</v>
      </c>
      <c r="B5" s="9" t="s">
        <v>46</v>
      </c>
      <c r="C5" s="9"/>
      <c r="D5" s="9"/>
      <c r="E5" s="12"/>
      <c r="F5" s="12"/>
      <c r="G5" s="12"/>
    </row>
    <row r="6" spans="1:8">
      <c r="A6" s="9" t="s">
        <v>47</v>
      </c>
      <c r="B6" s="9" t="s">
        <v>48</v>
      </c>
      <c r="C6" s="9"/>
      <c r="D6" s="9"/>
      <c r="E6" s="12"/>
      <c r="F6" s="12"/>
      <c r="G6" s="12"/>
    </row>
    <row r="7" spans="1:8">
      <c r="A7" s="9" t="s">
        <v>49</v>
      </c>
      <c r="B7" s="9" t="s">
        <v>50</v>
      </c>
      <c r="C7" s="9"/>
      <c r="D7" s="9"/>
      <c r="E7" s="12"/>
      <c r="F7" s="12"/>
      <c r="G7" s="12"/>
    </row>
    <row r="9" spans="1:8">
      <c r="B9" s="15" t="s">
        <v>51</v>
      </c>
    </row>
    <row r="10" spans="1:8">
      <c r="A10" s="59" t="s">
        <v>52</v>
      </c>
      <c r="B10" s="13">
        <v>500</v>
      </c>
      <c r="C10" s="13">
        <v>1000</v>
      </c>
      <c r="D10" s="13">
        <v>2000</v>
      </c>
      <c r="E10" s="13">
        <v>5000</v>
      </c>
      <c r="F10" s="13">
        <v>10000</v>
      </c>
      <c r="G10" s="13" t="s">
        <v>53</v>
      </c>
    </row>
    <row r="11" spans="1:8">
      <c r="A11" s="19" t="s">
        <v>54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" t="s">
        <v>6</v>
      </c>
    </row>
    <row r="13" spans="1:8">
      <c r="B13" s="15" t="s">
        <v>55</v>
      </c>
    </row>
    <row r="14" spans="1:8">
      <c r="A14" s="59" t="s">
        <v>52</v>
      </c>
      <c r="B14" s="13">
        <v>500</v>
      </c>
      <c r="C14" s="13">
        <v>1000</v>
      </c>
      <c r="D14" s="13">
        <v>2000</v>
      </c>
      <c r="E14" s="13">
        <v>5000</v>
      </c>
      <c r="F14" s="13">
        <v>10000</v>
      </c>
      <c r="G14" s="13" t="s">
        <v>53</v>
      </c>
    </row>
    <row r="15" spans="1:8">
      <c r="A15" s="19" t="s">
        <v>54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8" spans="1:3">
      <c r="A18" s="10" t="s">
        <v>35</v>
      </c>
      <c r="B18" s="26">
        <f>SUM(B11:G11,B15:G15)/12</f>
        <v>0</v>
      </c>
    </row>
    <row r="19" spans="1:3">
      <c r="A19" s="62" t="s">
        <v>36</v>
      </c>
      <c r="B19" s="66">
        <v>25</v>
      </c>
      <c r="C19" s="65" t="s">
        <v>37</v>
      </c>
    </row>
    <row r="22" spans="1:3">
      <c r="A22" s="1" t="s">
        <v>56</v>
      </c>
    </row>
  </sheetData>
  <mergeCells count="3">
    <mergeCell ref="A1:D1"/>
    <mergeCell ref="B2:F2"/>
    <mergeCell ref="B4:F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G35"/>
  <sheetViews>
    <sheetView zoomScale="125" zoomScaleNormal="125" zoomScalePageLayoutView="125" workbookViewId="0">
      <selection activeCell="B19" sqref="B19"/>
    </sheetView>
  </sheetViews>
  <sheetFormatPr baseColWidth="10" defaultColWidth="8.83203125" defaultRowHeight="15" x14ac:dyDescent="0"/>
  <cols>
    <col min="1" max="1" width="28.5" customWidth="1"/>
    <col min="2" max="6" width="16.6640625" customWidth="1"/>
  </cols>
  <sheetData>
    <row r="1" spans="1:7" s="1" customFormat="1">
      <c r="A1" s="99" t="s">
        <v>9</v>
      </c>
      <c r="B1" s="100"/>
      <c r="C1" s="100"/>
      <c r="D1" s="100"/>
      <c r="E1" s="11"/>
      <c r="F1" s="11"/>
    </row>
    <row r="2" spans="1:7" s="1" customFormat="1">
      <c r="A2" s="10" t="s">
        <v>57</v>
      </c>
      <c r="B2" s="101" t="s">
        <v>58</v>
      </c>
      <c r="C2" s="102"/>
      <c r="D2" s="102"/>
      <c r="E2" s="102"/>
      <c r="F2" s="102"/>
    </row>
    <row r="3" spans="1:7" s="1" customFormat="1">
      <c r="A3" s="9" t="s">
        <v>41</v>
      </c>
      <c r="B3" s="9" t="s">
        <v>59</v>
      </c>
      <c r="C3" s="24"/>
      <c r="D3" s="24"/>
      <c r="E3" s="25"/>
      <c r="F3" s="25"/>
    </row>
    <row r="4" spans="1:7" s="1" customFormat="1">
      <c r="A4" s="9" t="s">
        <v>60</v>
      </c>
      <c r="B4" s="78" t="s">
        <v>61</v>
      </c>
      <c r="C4" s="78"/>
      <c r="D4" s="78"/>
      <c r="E4" s="78"/>
      <c r="F4" s="78"/>
      <c r="G4" s="1" t="s">
        <v>6</v>
      </c>
    </row>
    <row r="5" spans="1:7" s="1" customFormat="1">
      <c r="A5" s="9" t="s">
        <v>62</v>
      </c>
      <c r="B5" s="78" t="s">
        <v>63</v>
      </c>
      <c r="C5" s="39"/>
      <c r="D5" s="39"/>
      <c r="E5" s="39"/>
      <c r="F5" s="39"/>
    </row>
    <row r="6" spans="1:7" s="1" customFormat="1">
      <c r="A6" s="9" t="s">
        <v>45</v>
      </c>
      <c r="B6" s="9" t="s">
        <v>46</v>
      </c>
      <c r="C6" s="24"/>
      <c r="D6" s="24"/>
      <c r="E6" s="25"/>
      <c r="F6" s="25"/>
    </row>
    <row r="7" spans="1:7" s="1" customFormat="1">
      <c r="A7" s="9" t="s">
        <v>47</v>
      </c>
      <c r="B7" s="9" t="s">
        <v>64</v>
      </c>
      <c r="C7" s="24"/>
      <c r="D7" s="24"/>
      <c r="E7" s="25"/>
      <c r="F7" s="25"/>
    </row>
    <row r="8" spans="1:7" s="1" customFormat="1">
      <c r="A8" s="9" t="s">
        <v>49</v>
      </c>
      <c r="B8" s="9" t="s">
        <v>65</v>
      </c>
      <c r="C8" s="24"/>
      <c r="D8" s="24"/>
      <c r="E8" s="25"/>
      <c r="F8" s="25"/>
    </row>
    <row r="10" spans="1:7" s="1" customFormat="1">
      <c r="B10" s="15" t="s">
        <v>66</v>
      </c>
    </row>
    <row r="11" spans="1:7" s="1" customFormat="1">
      <c r="A11" s="59" t="s">
        <v>52</v>
      </c>
      <c r="B11" s="13">
        <v>500</v>
      </c>
      <c r="C11" s="13">
        <v>1000</v>
      </c>
      <c r="D11" s="13">
        <v>1500</v>
      </c>
      <c r="E11" s="13">
        <v>2000</v>
      </c>
      <c r="F11" s="13" t="s">
        <v>67</v>
      </c>
    </row>
    <row r="12" spans="1:7" s="1" customFormat="1">
      <c r="A12" s="19" t="s">
        <v>54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</row>
    <row r="13" spans="1:7" s="1" customFormat="1"/>
    <row r="14" spans="1:7" s="1" customFormat="1">
      <c r="B14" s="15" t="s">
        <v>68</v>
      </c>
    </row>
    <row r="15" spans="1:7" s="1" customFormat="1">
      <c r="A15" s="59" t="s">
        <v>52</v>
      </c>
      <c r="B15" s="13">
        <v>500</v>
      </c>
      <c r="C15" s="13">
        <v>1000</v>
      </c>
      <c r="D15" s="13">
        <v>1500</v>
      </c>
      <c r="E15" s="13">
        <v>2000</v>
      </c>
      <c r="F15" s="13" t="s">
        <v>67</v>
      </c>
    </row>
    <row r="16" spans="1:7" s="1" customFormat="1">
      <c r="A16" s="19" t="s">
        <v>54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</row>
    <row r="19" spans="1:5" s="1" customFormat="1">
      <c r="A19" s="10" t="s">
        <v>35</v>
      </c>
      <c r="B19" s="26">
        <f>SUM(B12:F12,B16:F16)/10</f>
        <v>0</v>
      </c>
    </row>
    <row r="20" spans="1:5" s="1" customFormat="1">
      <c r="A20" s="62" t="s">
        <v>36</v>
      </c>
      <c r="B20" s="66">
        <v>10</v>
      </c>
      <c r="C20" s="67" t="s">
        <v>37</v>
      </c>
    </row>
    <row r="23" spans="1:5">
      <c r="A23" t="s">
        <v>56</v>
      </c>
    </row>
    <row r="28" spans="1:5">
      <c r="E28" t="s">
        <v>6</v>
      </c>
    </row>
    <row r="30" spans="1:5">
      <c r="E30" t="s">
        <v>6</v>
      </c>
    </row>
    <row r="35" spans="1:1">
      <c r="A35" t="s">
        <v>6</v>
      </c>
    </row>
  </sheetData>
  <mergeCells count="2">
    <mergeCell ref="A1:D1"/>
    <mergeCell ref="B2:F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L35"/>
  <sheetViews>
    <sheetView zoomScale="125" zoomScaleNormal="125" zoomScalePageLayoutView="125" workbookViewId="0">
      <selection activeCell="B24" sqref="B24"/>
    </sheetView>
  </sheetViews>
  <sheetFormatPr baseColWidth="10" defaultColWidth="8.83203125" defaultRowHeight="15" x14ac:dyDescent="0"/>
  <cols>
    <col min="1" max="1" width="20.5" bestFit="1" customWidth="1"/>
    <col min="2" max="6" width="16" customWidth="1"/>
  </cols>
  <sheetData>
    <row r="1" spans="1:12" s="1" customFormat="1">
      <c r="A1" s="76" t="s">
        <v>69</v>
      </c>
      <c r="B1" s="11"/>
      <c r="C1" s="11"/>
      <c r="D1" s="11"/>
      <c r="E1" s="11"/>
      <c r="F1" s="11"/>
    </row>
    <row r="2" spans="1:12" s="1" customFormat="1">
      <c r="A2" s="9" t="s">
        <v>41</v>
      </c>
      <c r="B2" s="9" t="s">
        <v>70</v>
      </c>
      <c r="C2" s="24"/>
      <c r="D2" s="24"/>
      <c r="E2" s="25"/>
      <c r="F2" s="25"/>
    </row>
    <row r="3" spans="1:12" s="1" customFormat="1">
      <c r="A3" s="9" t="s">
        <v>71</v>
      </c>
      <c r="B3" s="9" t="s">
        <v>72</v>
      </c>
      <c r="C3" s="9"/>
      <c r="D3" s="9"/>
      <c r="E3" s="9"/>
      <c r="F3" s="9"/>
      <c r="G3" s="1" t="s">
        <v>6</v>
      </c>
    </row>
    <row r="4" spans="1:12" s="1" customFormat="1">
      <c r="A4" s="9" t="s">
        <v>45</v>
      </c>
      <c r="B4" s="9" t="s">
        <v>46</v>
      </c>
      <c r="C4" s="24"/>
      <c r="D4" s="24"/>
      <c r="E4" s="25"/>
      <c r="F4" s="25"/>
    </row>
    <row r="5" spans="1:12" s="1" customFormat="1">
      <c r="A5" s="9" t="s">
        <v>47</v>
      </c>
      <c r="B5" s="9" t="s">
        <v>73</v>
      </c>
      <c r="C5" s="24"/>
      <c r="D5" s="24"/>
      <c r="E5" s="25"/>
      <c r="F5" s="25"/>
    </row>
    <row r="6" spans="1:12" s="1" customFormat="1">
      <c r="A6" s="9" t="s">
        <v>49</v>
      </c>
      <c r="B6" s="9" t="s">
        <v>50</v>
      </c>
      <c r="C6" s="24"/>
      <c r="D6" s="24"/>
      <c r="E6" s="25"/>
      <c r="F6" s="25"/>
    </row>
    <row r="8" spans="1:12">
      <c r="A8" s="60" t="s">
        <v>52</v>
      </c>
      <c r="B8" s="13">
        <v>500</v>
      </c>
      <c r="C8" s="13">
        <v>1000</v>
      </c>
      <c r="D8" s="13">
        <v>2500</v>
      </c>
      <c r="E8" s="13">
        <v>5000</v>
      </c>
      <c r="F8" s="20" t="s">
        <v>53</v>
      </c>
      <c r="L8" t="s">
        <v>6</v>
      </c>
    </row>
    <row r="9" spans="1:12">
      <c r="A9" s="22" t="s">
        <v>74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</row>
    <row r="12" spans="1:12" s="1" customFormat="1">
      <c r="A12" s="76" t="s">
        <v>75</v>
      </c>
      <c r="B12" s="11"/>
      <c r="C12" s="11"/>
      <c r="D12" s="11"/>
      <c r="E12" s="11"/>
      <c r="F12" s="11"/>
    </row>
    <row r="13" spans="1:12" s="1" customFormat="1">
      <c r="A13" s="9" t="s">
        <v>41</v>
      </c>
      <c r="B13" s="9" t="s">
        <v>70</v>
      </c>
      <c r="C13" s="24"/>
      <c r="D13" s="24"/>
      <c r="E13" s="25"/>
      <c r="F13" s="25"/>
    </row>
    <row r="14" spans="1:12" s="1" customFormat="1">
      <c r="A14" s="9" t="s">
        <v>71</v>
      </c>
      <c r="B14" s="9" t="s">
        <v>72</v>
      </c>
      <c r="C14" s="9"/>
      <c r="D14" s="9"/>
      <c r="E14" s="9"/>
      <c r="F14" s="9"/>
      <c r="I14" s="1" t="s">
        <v>6</v>
      </c>
    </row>
    <row r="15" spans="1:12" s="1" customFormat="1">
      <c r="A15" s="9" t="s">
        <v>45</v>
      </c>
      <c r="B15" s="9" t="s">
        <v>76</v>
      </c>
      <c r="C15" s="9"/>
      <c r="D15" s="9"/>
      <c r="E15" s="9"/>
      <c r="F15" s="9"/>
    </row>
    <row r="16" spans="1:12" s="1" customFormat="1">
      <c r="A16" s="9" t="s">
        <v>62</v>
      </c>
      <c r="B16" s="9" t="s">
        <v>77</v>
      </c>
      <c r="C16" s="24"/>
      <c r="D16" s="24"/>
      <c r="E16" s="25"/>
      <c r="F16" s="25"/>
    </row>
    <row r="17" spans="1:6" s="1" customFormat="1">
      <c r="A17" s="9" t="s">
        <v>47</v>
      </c>
      <c r="B17" s="9" t="s">
        <v>73</v>
      </c>
      <c r="C17" s="24"/>
      <c r="D17" s="24"/>
      <c r="E17" s="25"/>
      <c r="F17" s="25"/>
    </row>
    <row r="18" spans="1:6" s="1" customFormat="1">
      <c r="A18" s="9" t="s">
        <v>49</v>
      </c>
      <c r="B18" s="9" t="s">
        <v>50</v>
      </c>
      <c r="C18" s="24"/>
      <c r="D18" s="24"/>
      <c r="E18" s="25"/>
      <c r="F18" s="25"/>
    </row>
    <row r="20" spans="1:6">
      <c r="A20" s="60" t="s">
        <v>52</v>
      </c>
      <c r="B20" s="13">
        <v>500</v>
      </c>
      <c r="C20" s="13">
        <v>1000</v>
      </c>
      <c r="D20" s="13">
        <v>2500</v>
      </c>
      <c r="E20" s="13">
        <v>5000</v>
      </c>
      <c r="F20" s="20" t="s">
        <v>53</v>
      </c>
    </row>
    <row r="21" spans="1:6">
      <c r="A21" s="22" t="s">
        <v>74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</row>
    <row r="24" spans="1:6">
      <c r="A24" s="10" t="s">
        <v>35</v>
      </c>
      <c r="B24" s="26">
        <f>SUM(B9:F9,B21:F21)/10</f>
        <v>0</v>
      </c>
    </row>
    <row r="25" spans="1:6">
      <c r="A25" s="63" t="s">
        <v>36</v>
      </c>
      <c r="B25" s="65">
        <v>5</v>
      </c>
      <c r="C25" s="67" t="s">
        <v>37</v>
      </c>
    </row>
    <row r="32" spans="1:6">
      <c r="B32" t="s">
        <v>6</v>
      </c>
    </row>
    <row r="35" spans="2:2">
      <c r="B35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F29"/>
  <sheetViews>
    <sheetView zoomScale="125" zoomScaleNormal="125" zoomScalePageLayoutView="125" workbookViewId="0">
      <selection activeCell="B20" sqref="B20"/>
    </sheetView>
  </sheetViews>
  <sheetFormatPr baseColWidth="10" defaultColWidth="8.83203125" defaultRowHeight="15" x14ac:dyDescent="0"/>
  <cols>
    <col min="1" max="1" width="20.5" bestFit="1" customWidth="1"/>
    <col min="2" max="5" width="20" customWidth="1"/>
    <col min="6" max="6" width="14.83203125" customWidth="1"/>
  </cols>
  <sheetData>
    <row r="1" spans="1:6">
      <c r="A1" s="104" t="s">
        <v>11</v>
      </c>
      <c r="B1" s="105"/>
      <c r="C1" s="105"/>
      <c r="D1" s="105"/>
      <c r="E1" s="105"/>
    </row>
    <row r="2" spans="1:6">
      <c r="A2" s="23" t="s">
        <v>41</v>
      </c>
      <c r="B2" s="23" t="s">
        <v>78</v>
      </c>
      <c r="C2" s="23"/>
      <c r="D2" s="23"/>
      <c r="E2" s="23"/>
    </row>
    <row r="3" spans="1:6">
      <c r="A3" s="23"/>
      <c r="B3" s="23" t="s">
        <v>79</v>
      </c>
      <c r="C3" s="23"/>
      <c r="D3" s="23"/>
      <c r="E3" s="23"/>
    </row>
    <row r="4" spans="1:6">
      <c r="A4" s="23"/>
      <c r="B4" s="23" t="s">
        <v>80</v>
      </c>
      <c r="C4" s="23"/>
      <c r="D4" s="23"/>
      <c r="E4" s="23"/>
    </row>
    <row r="5" spans="1:6">
      <c r="A5" s="23" t="s">
        <v>71</v>
      </c>
      <c r="B5" s="23" t="s">
        <v>81</v>
      </c>
      <c r="C5" s="23"/>
      <c r="D5" s="23"/>
      <c r="E5" s="23"/>
      <c r="F5" t="s">
        <v>6</v>
      </c>
    </row>
    <row r="6" spans="1:6">
      <c r="A6" s="23" t="s">
        <v>45</v>
      </c>
      <c r="B6" s="23" t="s">
        <v>82</v>
      </c>
      <c r="C6" s="23"/>
      <c r="D6" s="23"/>
      <c r="E6" s="23"/>
    </row>
    <row r="7" spans="1:6">
      <c r="A7" s="23" t="s">
        <v>62</v>
      </c>
      <c r="B7" s="23" t="s">
        <v>83</v>
      </c>
      <c r="C7" s="23"/>
      <c r="D7" s="23"/>
      <c r="E7" s="23"/>
    </row>
    <row r="8" spans="1:6">
      <c r="A8" s="23" t="s">
        <v>47</v>
      </c>
      <c r="B8" s="23" t="s">
        <v>84</v>
      </c>
      <c r="C8" s="23"/>
      <c r="D8" s="23"/>
      <c r="E8" s="23"/>
    </row>
    <row r="9" spans="1:6">
      <c r="A9" s="23" t="s">
        <v>49</v>
      </c>
      <c r="B9" s="23" t="s">
        <v>50</v>
      </c>
      <c r="C9" s="23"/>
      <c r="D9" s="23"/>
      <c r="E9" s="23"/>
    </row>
    <row r="11" spans="1:6">
      <c r="A11" s="21" t="s">
        <v>85</v>
      </c>
      <c r="B11" s="16">
        <v>250</v>
      </c>
      <c r="C11" s="16">
        <v>500</v>
      </c>
      <c r="D11" s="16">
        <v>1000</v>
      </c>
      <c r="E11" s="27" t="s">
        <v>86</v>
      </c>
    </row>
    <row r="12" spans="1:6">
      <c r="A12" s="22" t="s">
        <v>74</v>
      </c>
      <c r="B12" s="14">
        <v>0</v>
      </c>
      <c r="C12" s="14">
        <v>0</v>
      </c>
      <c r="D12" s="14">
        <v>0</v>
      </c>
      <c r="E12" s="18">
        <v>0</v>
      </c>
    </row>
    <row r="14" spans="1:6">
      <c r="A14" s="21" t="s">
        <v>87</v>
      </c>
      <c r="B14" s="16">
        <v>250</v>
      </c>
      <c r="C14" s="16">
        <v>500</v>
      </c>
      <c r="D14" s="16">
        <v>1000</v>
      </c>
      <c r="E14" s="27" t="s">
        <v>86</v>
      </c>
    </row>
    <row r="15" spans="1:6">
      <c r="A15" s="22" t="s">
        <v>74</v>
      </c>
      <c r="B15" s="14">
        <v>0</v>
      </c>
      <c r="C15" s="14">
        <v>0</v>
      </c>
      <c r="D15" s="14">
        <v>0</v>
      </c>
      <c r="E15" s="18">
        <v>0</v>
      </c>
    </row>
    <row r="17" spans="1:4">
      <c r="A17" s="21" t="s">
        <v>88</v>
      </c>
      <c r="B17" s="14">
        <v>0</v>
      </c>
      <c r="C17" s="68" t="s">
        <v>89</v>
      </c>
    </row>
    <row r="18" spans="1:4">
      <c r="A18" s="7" t="s">
        <v>6</v>
      </c>
    </row>
    <row r="19" spans="1:4">
      <c r="A19" s="7"/>
    </row>
    <row r="20" spans="1:4">
      <c r="A20" s="22" t="s">
        <v>35</v>
      </c>
      <c r="B20" s="28">
        <f>SUM(B12:E12,B15:E15)/8</f>
        <v>0</v>
      </c>
    </row>
    <row r="21" spans="1:4">
      <c r="A21" s="63" t="s">
        <v>36</v>
      </c>
      <c r="B21" s="65">
        <v>8</v>
      </c>
      <c r="C21" s="67" t="s">
        <v>37</v>
      </c>
    </row>
    <row r="29" spans="1:4">
      <c r="B29" s="6"/>
      <c r="C29" s="6"/>
      <c r="D29" s="6"/>
    </row>
  </sheetData>
  <mergeCells count="1">
    <mergeCell ref="A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K53"/>
  <sheetViews>
    <sheetView topLeftCell="A26" zoomScale="125" zoomScaleNormal="125" zoomScalePageLayoutView="125" workbookViewId="0">
      <selection activeCell="B56" sqref="B56"/>
    </sheetView>
  </sheetViews>
  <sheetFormatPr baseColWidth="10" defaultColWidth="8.83203125" defaultRowHeight="15" x14ac:dyDescent="0"/>
  <cols>
    <col min="1" max="1" width="19.5" bestFit="1" customWidth="1"/>
    <col min="2" max="6" width="15.1640625" customWidth="1"/>
    <col min="7" max="7" width="10.83203125" customWidth="1"/>
  </cols>
  <sheetData>
    <row r="1" spans="1:6" s="1" customFormat="1">
      <c r="A1" s="40" t="s">
        <v>90</v>
      </c>
      <c r="B1" s="11"/>
      <c r="C1" s="11"/>
      <c r="D1" s="11"/>
      <c r="E1" s="11"/>
      <c r="F1" s="11"/>
    </row>
    <row r="2" spans="1:6" s="1" customFormat="1">
      <c r="A2" s="9" t="s">
        <v>41</v>
      </c>
      <c r="B2" s="9" t="s">
        <v>91</v>
      </c>
      <c r="C2" s="24"/>
      <c r="D2" s="24"/>
      <c r="E2" s="25"/>
      <c r="F2" s="25"/>
    </row>
    <row r="3" spans="1:6" s="1" customFormat="1">
      <c r="A3" s="9" t="s">
        <v>60</v>
      </c>
      <c r="B3" s="103" t="s">
        <v>92</v>
      </c>
      <c r="C3" s="103"/>
      <c r="D3" s="103"/>
      <c r="E3" s="103"/>
      <c r="F3" s="103"/>
    </row>
    <row r="4" spans="1:6" s="1" customFormat="1">
      <c r="A4" s="9" t="s">
        <v>45</v>
      </c>
      <c r="B4" s="9" t="s">
        <v>93</v>
      </c>
      <c r="C4" s="24"/>
      <c r="D4" s="24"/>
      <c r="E4" s="25"/>
      <c r="F4" s="25"/>
    </row>
    <row r="5" spans="1:6" s="1" customFormat="1">
      <c r="A5" s="9" t="s">
        <v>47</v>
      </c>
      <c r="B5" s="9" t="s">
        <v>94</v>
      </c>
      <c r="C5" s="24"/>
      <c r="D5" s="24"/>
      <c r="E5" s="25"/>
      <c r="F5" s="25"/>
    </row>
    <row r="6" spans="1:6" s="1" customFormat="1">
      <c r="A6" s="9" t="s">
        <v>49</v>
      </c>
      <c r="B6" s="9" t="s">
        <v>50</v>
      </c>
      <c r="C6" s="24"/>
      <c r="D6" s="24"/>
      <c r="E6" s="25"/>
      <c r="F6" s="25"/>
    </row>
    <row r="8" spans="1:6" s="1" customFormat="1">
      <c r="A8" s="15" t="s">
        <v>95</v>
      </c>
      <c r="B8" s="13">
        <v>500</v>
      </c>
      <c r="C8" s="13">
        <v>1000</v>
      </c>
      <c r="D8" s="13">
        <v>2000</v>
      </c>
      <c r="E8" s="20" t="s">
        <v>67</v>
      </c>
    </row>
    <row r="9" spans="1:6" s="1" customFormat="1">
      <c r="A9" s="19" t="s">
        <v>54</v>
      </c>
      <c r="B9" s="14">
        <v>0</v>
      </c>
      <c r="C9" s="14">
        <v>0</v>
      </c>
      <c r="D9" s="14">
        <v>0</v>
      </c>
      <c r="E9" s="14">
        <v>0</v>
      </c>
    </row>
    <row r="12" spans="1:6" s="1" customFormat="1">
      <c r="A12" s="40" t="s">
        <v>96</v>
      </c>
      <c r="B12" s="11"/>
      <c r="C12" s="11"/>
      <c r="D12" s="11"/>
      <c r="E12" s="11"/>
      <c r="F12" s="11"/>
    </row>
    <row r="13" spans="1:6" s="1" customFormat="1">
      <c r="A13" s="9" t="s">
        <v>41</v>
      </c>
      <c r="B13" s="9" t="s">
        <v>91</v>
      </c>
      <c r="C13" s="24"/>
      <c r="D13" s="24"/>
      <c r="E13" s="25"/>
      <c r="F13" s="25"/>
    </row>
    <row r="14" spans="1:6" s="1" customFormat="1" ht="15" customHeight="1">
      <c r="A14" s="9" t="s">
        <v>60</v>
      </c>
      <c r="B14" s="78" t="s">
        <v>92</v>
      </c>
      <c r="C14" s="78"/>
      <c r="D14" s="78"/>
      <c r="E14" s="78"/>
      <c r="F14" s="78"/>
    </row>
    <row r="15" spans="1:6" s="1" customFormat="1" ht="15" customHeight="1">
      <c r="A15" s="9"/>
      <c r="B15" s="23" t="s">
        <v>97</v>
      </c>
      <c r="C15" s="78"/>
      <c r="D15" s="78"/>
      <c r="E15" s="78"/>
      <c r="F15" s="78"/>
    </row>
    <row r="16" spans="1:6" s="1" customFormat="1">
      <c r="A16" s="9" t="s">
        <v>45</v>
      </c>
      <c r="B16" s="9" t="s">
        <v>93</v>
      </c>
      <c r="C16" s="24"/>
      <c r="D16" s="24"/>
      <c r="E16" s="25"/>
      <c r="F16" s="25"/>
    </row>
    <row r="17" spans="1:10" s="1" customFormat="1">
      <c r="A17" s="9" t="s">
        <v>47</v>
      </c>
      <c r="B17" s="9" t="s">
        <v>94</v>
      </c>
      <c r="C17" s="24"/>
      <c r="D17" s="24"/>
      <c r="E17" s="25"/>
      <c r="F17" s="25"/>
    </row>
    <row r="18" spans="1:10" s="1" customFormat="1">
      <c r="A18" s="9" t="s">
        <v>49</v>
      </c>
      <c r="B18" s="9" t="s">
        <v>50</v>
      </c>
      <c r="C18" s="24"/>
      <c r="D18" s="24"/>
      <c r="E18" s="25"/>
      <c r="F18" s="25"/>
    </row>
    <row r="20" spans="1:10" s="1" customFormat="1">
      <c r="A20" s="15" t="s">
        <v>95</v>
      </c>
      <c r="B20" s="13">
        <v>500</v>
      </c>
      <c r="C20" s="13">
        <v>1000</v>
      </c>
      <c r="D20" s="13">
        <v>2000</v>
      </c>
      <c r="E20" s="20" t="s">
        <v>67</v>
      </c>
      <c r="J20" s="1" t="s">
        <v>6</v>
      </c>
    </row>
    <row r="21" spans="1:10" s="1" customFormat="1">
      <c r="A21" s="19" t="s">
        <v>54</v>
      </c>
      <c r="B21" s="14">
        <v>0</v>
      </c>
      <c r="C21" s="14">
        <v>0</v>
      </c>
      <c r="D21" s="14">
        <v>0</v>
      </c>
      <c r="E21" s="14">
        <v>0</v>
      </c>
    </row>
    <row r="23" spans="1:10" s="1" customFormat="1">
      <c r="A23" s="76" t="s">
        <v>98</v>
      </c>
      <c r="B23" s="11"/>
      <c r="C23" s="11"/>
      <c r="D23" s="11"/>
      <c r="E23" s="11"/>
      <c r="F23" s="11"/>
    </row>
    <row r="24" spans="1:10" s="1" customFormat="1">
      <c r="A24" s="9" t="s">
        <v>41</v>
      </c>
      <c r="B24" s="9" t="s">
        <v>91</v>
      </c>
      <c r="C24" s="24"/>
      <c r="D24" s="24"/>
      <c r="E24" s="25"/>
      <c r="F24" s="25"/>
    </row>
    <row r="25" spans="1:10" s="1" customFormat="1">
      <c r="A25" s="9" t="s">
        <v>60</v>
      </c>
      <c r="B25" s="103" t="s">
        <v>99</v>
      </c>
      <c r="C25" s="103"/>
      <c r="D25" s="103"/>
      <c r="E25" s="103"/>
      <c r="F25" s="103"/>
      <c r="H25" s="1" t="s">
        <v>6</v>
      </c>
    </row>
    <row r="26" spans="1:10" s="1" customFormat="1">
      <c r="A26" s="9" t="s">
        <v>45</v>
      </c>
      <c r="B26" s="9" t="s">
        <v>100</v>
      </c>
      <c r="C26" s="24"/>
      <c r="D26" s="24"/>
      <c r="E26" s="25"/>
      <c r="F26" s="25"/>
    </row>
    <row r="27" spans="1:10" s="1" customFormat="1">
      <c r="A27" s="9" t="s">
        <v>47</v>
      </c>
      <c r="B27" s="9" t="s">
        <v>101</v>
      </c>
      <c r="C27" s="24"/>
      <c r="D27" s="24"/>
      <c r="E27" s="25"/>
      <c r="F27" s="25"/>
    </row>
    <row r="28" spans="1:10" s="1" customFormat="1">
      <c r="A28" s="9" t="s">
        <v>49</v>
      </c>
      <c r="B28" s="9" t="s">
        <v>50</v>
      </c>
      <c r="C28" s="24"/>
      <c r="D28" s="24"/>
      <c r="E28" s="25"/>
      <c r="F28" s="25"/>
    </row>
    <row r="30" spans="1:10" s="1" customFormat="1">
      <c r="A30" s="15" t="s">
        <v>52</v>
      </c>
      <c r="B30" s="13">
        <v>500</v>
      </c>
      <c r="C30" s="13">
        <v>1000</v>
      </c>
      <c r="D30" s="13">
        <v>2500</v>
      </c>
      <c r="E30" s="13">
        <v>5000</v>
      </c>
      <c r="F30" s="20" t="s">
        <v>67</v>
      </c>
    </row>
    <row r="31" spans="1:10" s="1" customFormat="1">
      <c r="A31" s="19" t="s">
        <v>54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" t="s">
        <v>6</v>
      </c>
    </row>
    <row r="34" spans="1:11">
      <c r="A34" s="76" t="s">
        <v>102</v>
      </c>
      <c r="B34" s="11"/>
      <c r="C34" s="11"/>
      <c r="D34" s="11"/>
      <c r="E34" s="11"/>
      <c r="F34" s="11"/>
      <c r="I34" t="s">
        <v>6</v>
      </c>
    </row>
    <row r="35" spans="1:11">
      <c r="A35" s="9" t="s">
        <v>41</v>
      </c>
      <c r="B35" s="9" t="s">
        <v>91</v>
      </c>
      <c r="C35" s="24"/>
      <c r="D35" s="24"/>
      <c r="E35" s="25"/>
      <c r="F35" s="25"/>
    </row>
    <row r="36" spans="1:11">
      <c r="A36" s="9" t="s">
        <v>60</v>
      </c>
      <c r="B36" s="103" t="s">
        <v>99</v>
      </c>
      <c r="C36" s="103"/>
      <c r="D36" s="103"/>
      <c r="E36" s="103"/>
      <c r="F36" s="103"/>
    </row>
    <row r="37" spans="1:11">
      <c r="A37" s="9"/>
      <c r="B37" s="23" t="s">
        <v>103</v>
      </c>
      <c r="C37" s="39"/>
      <c r="D37" s="39"/>
      <c r="E37" s="39"/>
      <c r="F37" s="39"/>
    </row>
    <row r="38" spans="1:11">
      <c r="A38" s="9" t="s">
        <v>45</v>
      </c>
      <c r="B38" s="9" t="s">
        <v>100</v>
      </c>
      <c r="C38" s="24"/>
      <c r="D38" s="24"/>
      <c r="E38" s="25"/>
      <c r="F38" s="25"/>
      <c r="K38" t="s">
        <v>6</v>
      </c>
    </row>
    <row r="39" spans="1:11">
      <c r="A39" s="9" t="s">
        <v>47</v>
      </c>
      <c r="B39" s="9" t="s">
        <v>101</v>
      </c>
      <c r="C39" s="24"/>
      <c r="D39" s="24"/>
      <c r="E39" s="25"/>
      <c r="F39" s="25"/>
    </row>
    <row r="40" spans="1:11">
      <c r="A40" s="9" t="s">
        <v>49</v>
      </c>
      <c r="B40" s="9" t="s">
        <v>50</v>
      </c>
      <c r="C40" s="24"/>
      <c r="D40" s="24"/>
      <c r="E40" s="25"/>
      <c r="F40" s="25"/>
    </row>
    <row r="42" spans="1:11" s="1" customFormat="1">
      <c r="A42" s="15" t="s">
        <v>52</v>
      </c>
      <c r="B42" s="13">
        <v>500</v>
      </c>
      <c r="C42" s="13">
        <v>1000</v>
      </c>
      <c r="D42" s="13">
        <v>2500</v>
      </c>
      <c r="E42" s="13">
        <v>5000</v>
      </c>
      <c r="F42" s="20" t="s">
        <v>67</v>
      </c>
    </row>
    <row r="43" spans="1:11" s="1" customFormat="1">
      <c r="A43" s="19" t="s">
        <v>54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" t="s">
        <v>6</v>
      </c>
    </row>
    <row r="46" spans="1:11" s="1" customFormat="1">
      <c r="A46" s="10" t="s">
        <v>35</v>
      </c>
      <c r="B46" s="28">
        <f>SUM(B9:E9,B21:E21,B31:F31,B43:F43)/18</f>
        <v>0</v>
      </c>
    </row>
    <row r="47" spans="1:11" s="1" customFormat="1">
      <c r="A47" s="62" t="s">
        <v>36</v>
      </c>
      <c r="B47" s="66">
        <v>25</v>
      </c>
      <c r="C47" s="67" t="s">
        <v>37</v>
      </c>
    </row>
    <row r="50" spans="1:2">
      <c r="A50" t="s">
        <v>56</v>
      </c>
    </row>
    <row r="53" spans="1:2">
      <c r="B53" s="80" t="s">
        <v>6</v>
      </c>
    </row>
  </sheetData>
  <mergeCells count="3">
    <mergeCell ref="B3:F3"/>
    <mergeCell ref="B25:F25"/>
    <mergeCell ref="B36:F3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G13"/>
  <sheetViews>
    <sheetView zoomScale="125" zoomScaleNormal="125" zoomScalePageLayoutView="125" workbookViewId="0">
      <selection activeCell="B12" sqref="B12"/>
    </sheetView>
  </sheetViews>
  <sheetFormatPr baseColWidth="10" defaultColWidth="8.83203125" defaultRowHeight="15" x14ac:dyDescent="0"/>
  <cols>
    <col min="1" max="1" width="20.5" bestFit="1" customWidth="1"/>
    <col min="2" max="7" width="13.33203125" customWidth="1"/>
  </cols>
  <sheetData>
    <row r="1" spans="1:7" s="1" customFormat="1">
      <c r="A1" s="76" t="s">
        <v>104</v>
      </c>
      <c r="B1" s="11"/>
      <c r="C1" s="11"/>
      <c r="D1" s="11"/>
      <c r="E1" s="11"/>
      <c r="F1" s="11"/>
      <c r="G1" s="11"/>
    </row>
    <row r="2" spans="1:7" s="1" customFormat="1">
      <c r="A2" s="9" t="s">
        <v>41</v>
      </c>
      <c r="B2" s="9" t="s">
        <v>105</v>
      </c>
      <c r="C2" s="24"/>
      <c r="D2" s="24"/>
      <c r="E2" s="25"/>
      <c r="F2" s="25"/>
      <c r="G2" s="25"/>
    </row>
    <row r="3" spans="1:7" s="1" customFormat="1">
      <c r="A3" s="9" t="s">
        <v>71</v>
      </c>
      <c r="B3" s="103" t="s">
        <v>106</v>
      </c>
      <c r="C3" s="103"/>
      <c r="D3" s="103"/>
      <c r="E3" s="103"/>
      <c r="F3" s="103"/>
      <c r="G3" s="25"/>
    </row>
    <row r="4" spans="1:7" s="1" customFormat="1">
      <c r="A4" s="9" t="s">
        <v>45</v>
      </c>
      <c r="B4" s="9" t="s">
        <v>107</v>
      </c>
      <c r="C4" s="24"/>
      <c r="D4" s="24"/>
      <c r="E4" s="25"/>
      <c r="F4" s="25"/>
      <c r="G4" s="25"/>
    </row>
    <row r="5" spans="1:7" s="1" customFormat="1">
      <c r="A5" s="9" t="s">
        <v>47</v>
      </c>
      <c r="B5" s="9" t="s">
        <v>108</v>
      </c>
      <c r="C5" s="24"/>
      <c r="D5" s="24"/>
      <c r="E5" s="25"/>
      <c r="F5" s="25"/>
      <c r="G5" s="25"/>
    </row>
    <row r="6" spans="1:7" s="1" customFormat="1">
      <c r="A6" s="9" t="s">
        <v>49</v>
      </c>
      <c r="B6" s="9" t="s">
        <v>50</v>
      </c>
      <c r="C6" s="24"/>
      <c r="D6" s="24"/>
      <c r="E6" s="25"/>
      <c r="F6" s="25"/>
      <c r="G6" s="25"/>
    </row>
    <row r="8" spans="1:7">
      <c r="A8" s="60" t="s">
        <v>52</v>
      </c>
      <c r="B8" s="17">
        <v>250</v>
      </c>
      <c r="C8" s="17">
        <v>500</v>
      </c>
      <c r="D8" s="17">
        <v>1000</v>
      </c>
      <c r="E8" s="29">
        <v>2500</v>
      </c>
      <c r="F8" s="29">
        <v>5000</v>
      </c>
      <c r="G8" s="29" t="s">
        <v>67</v>
      </c>
    </row>
    <row r="9" spans="1:7">
      <c r="A9" s="22" t="s">
        <v>74</v>
      </c>
      <c r="B9" s="18">
        <v>0</v>
      </c>
      <c r="C9" s="14">
        <v>0</v>
      </c>
      <c r="D9" s="14">
        <v>0</v>
      </c>
      <c r="E9" s="18">
        <v>0</v>
      </c>
      <c r="F9" s="14">
        <v>0</v>
      </c>
      <c r="G9" s="18">
        <v>0</v>
      </c>
    </row>
    <row r="12" spans="1:7">
      <c r="A12" s="10" t="s">
        <v>35</v>
      </c>
      <c r="B12" s="28">
        <f>SUM(B9:G9)/6</f>
        <v>0</v>
      </c>
    </row>
    <row r="13" spans="1:7">
      <c r="A13" s="63" t="s">
        <v>36</v>
      </c>
      <c r="B13" s="67">
        <v>4</v>
      </c>
      <c r="C13" s="67" t="s">
        <v>37</v>
      </c>
    </row>
  </sheetData>
  <mergeCells count="1">
    <mergeCell ref="B3:F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F14"/>
  <sheetViews>
    <sheetView zoomScale="125" zoomScaleNormal="125" zoomScalePageLayoutView="125" workbookViewId="0">
      <selection activeCell="B13" sqref="B13"/>
    </sheetView>
  </sheetViews>
  <sheetFormatPr baseColWidth="10" defaultColWidth="8.83203125" defaultRowHeight="15" x14ac:dyDescent="0"/>
  <cols>
    <col min="1" max="1" width="20.5" bestFit="1" customWidth="1"/>
    <col min="2" max="4" width="14.83203125" customWidth="1"/>
    <col min="5" max="5" width="13.1640625" customWidth="1"/>
  </cols>
  <sheetData>
    <row r="1" spans="1:6" s="1" customFormat="1">
      <c r="A1" s="99" t="s">
        <v>14</v>
      </c>
      <c r="B1" s="100"/>
      <c r="C1" s="100"/>
      <c r="D1" s="11"/>
      <c r="E1" s="11"/>
    </row>
    <row r="2" spans="1:6" s="1" customFormat="1">
      <c r="A2" s="10" t="s">
        <v>57</v>
      </c>
      <c r="B2" s="102" t="s">
        <v>109</v>
      </c>
      <c r="C2" s="102"/>
      <c r="D2" s="102"/>
      <c r="E2" s="102"/>
    </row>
    <row r="3" spans="1:6" s="1" customFormat="1">
      <c r="A3" s="9" t="s">
        <v>41</v>
      </c>
      <c r="B3" s="9" t="s">
        <v>105</v>
      </c>
      <c r="C3" s="9"/>
      <c r="D3" s="50"/>
      <c r="E3" s="50"/>
      <c r="F3" s="1" t="s">
        <v>6</v>
      </c>
    </row>
    <row r="4" spans="1:6" s="1" customFormat="1">
      <c r="A4" s="9" t="s">
        <v>71</v>
      </c>
      <c r="B4" s="103" t="s">
        <v>110</v>
      </c>
      <c r="C4" s="103"/>
      <c r="D4" s="103"/>
      <c r="E4" s="103"/>
    </row>
    <row r="5" spans="1:6" s="1" customFormat="1">
      <c r="A5" s="9" t="s">
        <v>45</v>
      </c>
      <c r="B5" s="9" t="s">
        <v>111</v>
      </c>
      <c r="C5" s="9"/>
      <c r="D5" s="50"/>
      <c r="E5" s="50"/>
    </row>
    <row r="6" spans="1:6" s="1" customFormat="1">
      <c r="A6" s="9" t="s">
        <v>47</v>
      </c>
      <c r="B6" s="9" t="s">
        <v>112</v>
      </c>
      <c r="C6" s="24"/>
      <c r="D6" s="25"/>
      <c r="E6" s="25"/>
    </row>
    <row r="7" spans="1:6" s="1" customFormat="1">
      <c r="A7" s="9" t="s">
        <v>49</v>
      </c>
      <c r="B7" s="9" t="s">
        <v>50</v>
      </c>
      <c r="C7" s="24"/>
      <c r="D7" s="25"/>
      <c r="E7" s="25"/>
    </row>
    <row r="9" spans="1:6">
      <c r="A9" s="60" t="s">
        <v>52</v>
      </c>
      <c r="B9" s="17">
        <v>50</v>
      </c>
      <c r="C9" s="17">
        <v>100</v>
      </c>
      <c r="D9" s="29" t="s">
        <v>34</v>
      </c>
    </row>
    <row r="10" spans="1:6">
      <c r="A10" s="22" t="s">
        <v>54</v>
      </c>
      <c r="B10" s="14">
        <v>0</v>
      </c>
      <c r="C10" s="14">
        <v>0</v>
      </c>
      <c r="D10" s="18">
        <v>0</v>
      </c>
    </row>
    <row r="13" spans="1:6">
      <c r="A13" s="10" t="s">
        <v>35</v>
      </c>
      <c r="B13" s="28">
        <f>SUM(B10:D10)/3</f>
        <v>0</v>
      </c>
    </row>
    <row r="14" spans="1:6">
      <c r="A14" s="63" t="s">
        <v>36</v>
      </c>
      <c r="B14" s="65">
        <v>3</v>
      </c>
      <c r="C14" s="67" t="s">
        <v>37</v>
      </c>
    </row>
  </sheetData>
  <mergeCells count="3">
    <mergeCell ref="A1:C1"/>
    <mergeCell ref="B2:E2"/>
    <mergeCell ref="B4:E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0B5E19EB12749BE383821D176FF81" ma:contentTypeVersion="7" ma:contentTypeDescription="Een nieuw document maken." ma:contentTypeScope="" ma:versionID="81f3dc3d8b81b1769a6367801511eb4c">
  <xsd:schema xmlns:xsd="http://www.w3.org/2001/XMLSchema" xmlns:xs="http://www.w3.org/2001/XMLSchema" xmlns:p="http://schemas.microsoft.com/office/2006/metadata/properties" xmlns:ns2="83f82183-7ba4-4d3c-85d8-a6459e596388" targetNamespace="http://schemas.microsoft.com/office/2006/metadata/properties" ma:root="true" ma:fieldsID="6adb5c755d71590fbbae276f005925ee" ns2:_="">
    <xsd:import namespace="83f82183-7ba4-4d3c-85d8-a6459e596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82183-7ba4-4d3c-85d8-a6459e5963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33AFC4-ADA4-4BD2-8F50-42EA51AF7C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44DE98-E249-4491-B0E9-0113DB77E3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A81A7A-D601-4EA9-9B93-68FE7E803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82183-7ba4-4d3c-85d8-a6459e596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Totaaloverzicht</vt:lpstr>
      <vt:lpstr>Handling mailing</vt:lpstr>
      <vt:lpstr>Briefpapier standaard</vt:lpstr>
      <vt:lpstr>Diplomapapier</vt:lpstr>
      <vt:lpstr>Tentamenpapier</vt:lpstr>
      <vt:lpstr>Diplomamappen</vt:lpstr>
      <vt:lpstr>Envelop</vt:lpstr>
      <vt:lpstr>With compliments</vt:lpstr>
      <vt:lpstr>Visitekaartjes</vt:lpstr>
      <vt:lpstr>Notitiebloks</vt:lpstr>
      <vt:lpstr>Stickers</vt:lpstr>
    </vt:vector>
  </TitlesOfParts>
  <Manager/>
  <Company>D.N. Meijer Beheer BV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Meijer</dc:creator>
  <cp:keywords/>
  <dc:description/>
  <cp:lastModifiedBy>Dick Meijer</cp:lastModifiedBy>
  <cp:revision/>
  <dcterms:created xsi:type="dcterms:W3CDTF">2020-09-20T10:08:33Z</dcterms:created>
  <dcterms:modified xsi:type="dcterms:W3CDTF">2021-01-13T11:42:43Z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0x01010096F0B5E19EB12749BE383821D176FF81</vt:lpwstr>
  </property>
</Properties>
</file>