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29"/>
  <workbookPr defaultThemeVersion="124226"/>
  <mc:AlternateContent xmlns:mc="http://schemas.openxmlformats.org/markup-compatibility/2006">
    <mc:Choice Requires="x15">
      <x15ac:absPath xmlns:x15ac="http://schemas.microsoft.com/office/spreadsheetml/2010/11/ac" url="https://hltsamen.sharepoint.com/sites/VervangingTelefooncentrale/Shared Documents/General/2. Aanbestedingsfase/Aanbestedingsdocumentatie/Nota van Inlichtingen 2 20210602/"/>
    </mc:Choice>
  </mc:AlternateContent>
  <xr:revisionPtr revIDLastSave="9" documentId="13_ncr:1_{C71C0B95-2FEE-4E04-8C7F-BE2253E6A87D}" xr6:coauthVersionLast="47" xr6:coauthVersionMax="47" xr10:uidLastSave="{EFD5FA3D-8724-40B1-A3B0-7F23388C011D}"/>
  <bookViews>
    <workbookView xWindow="-120" yWindow="-120" windowWidth="29040" windowHeight="15840" tabRatio="773" xr2:uid="{00000000-000D-0000-FFFF-FFFF00000000}"/>
  </bookViews>
  <sheets>
    <sheet name="Prijzenblad" sheetId="31" r:id="rId1"/>
    <sheet name="X.1. Programma van Wensen" sheetId="39" state="hidden" r:id="rId2"/>
    <sheet name="Optie specificatie toestellen" sheetId="42" r:id="rId3"/>
    <sheet name="vervolgkeuze lijst" sheetId="40" state="hidden" r:id="rId4"/>
  </sheets>
  <definedNames>
    <definedName name="_Toc375311255" localSheetId="1">'X.1. Programma van Wensen'!#REF!</definedName>
    <definedName name="_Toc462308723" localSheetId="1">'X.1. Programma van Wensen'!#REF!</definedName>
    <definedName name="_Toc462308725" localSheetId="1">'X.1. Programma van Wensen'!$B$39</definedName>
    <definedName name="_Toc5110530" localSheetId="1">'X.1. Programma van Wensen'!#REF!</definedName>
    <definedName name="_Toc5110532" localSheetId="1">'X.1. Programma van Wensen'!#REF!</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5" i="31" l="1"/>
  <c r="I101" i="31"/>
  <c r="J121" i="31"/>
  <c r="J32" i="31"/>
  <c r="J33" i="31"/>
  <c r="J34" i="31"/>
  <c r="J35" i="31"/>
  <c r="J36" i="31"/>
  <c r="J37" i="31"/>
  <c r="J39" i="31"/>
  <c r="J40" i="31"/>
  <c r="J41" i="31"/>
  <c r="J42" i="31"/>
  <c r="J43" i="31"/>
  <c r="J44" i="31"/>
  <c r="J45" i="31"/>
  <c r="I32" i="31"/>
  <c r="I33" i="31"/>
  <c r="I34" i="31"/>
  <c r="I35" i="31"/>
  <c r="I36" i="31"/>
  <c r="I37" i="31"/>
  <c r="I39" i="31"/>
  <c r="I40" i="31"/>
  <c r="I41" i="31"/>
  <c r="I42" i="31"/>
  <c r="I43" i="31"/>
  <c r="I44" i="31"/>
  <c r="I45" i="31"/>
  <c r="J56" i="31"/>
  <c r="J57" i="31"/>
  <c r="J58" i="31"/>
  <c r="J59" i="31"/>
  <c r="J60" i="31"/>
  <c r="J61" i="31"/>
  <c r="J62" i="31"/>
  <c r="J63" i="31"/>
  <c r="J64" i="31"/>
  <c r="J65" i="31"/>
  <c r="J66" i="31"/>
  <c r="J67" i="31"/>
  <c r="I56" i="31"/>
  <c r="I57" i="31"/>
  <c r="I58" i="31"/>
  <c r="I59" i="31"/>
  <c r="I60" i="31"/>
  <c r="I61" i="31"/>
  <c r="I62" i="31"/>
  <c r="I63" i="31"/>
  <c r="I64" i="31"/>
  <c r="I65" i="31"/>
  <c r="I66" i="31"/>
  <c r="I67" i="31"/>
  <c r="I97" i="31"/>
  <c r="I96" i="31"/>
  <c r="I98" i="31"/>
  <c r="I99" i="31"/>
  <c r="I100" i="31"/>
  <c r="I102" i="31"/>
  <c r="I103" i="31"/>
  <c r="I104" i="31"/>
  <c r="D121" i="31"/>
  <c r="I115" i="31"/>
  <c r="I114" i="31"/>
  <c r="I80" i="31"/>
  <c r="I72" i="31"/>
  <c r="I73" i="31"/>
  <c r="I74" i="31"/>
  <c r="I75" i="31"/>
  <c r="I76" i="31"/>
  <c r="I77" i="31"/>
  <c r="I78" i="31"/>
  <c r="I79" i="31"/>
  <c r="I81" i="31"/>
  <c r="I71" i="31"/>
  <c r="J13" i="31"/>
  <c r="I9" i="31"/>
  <c r="I13" i="31"/>
  <c r="J9" i="31"/>
  <c r="I88" i="31"/>
  <c r="I87" i="31"/>
  <c r="J89" i="31"/>
  <c r="J90" i="31"/>
  <c r="J91" i="31"/>
  <c r="I91" i="31"/>
  <c r="I90" i="31"/>
  <c r="I89" i="31"/>
  <c r="I112" i="31"/>
  <c r="I110" i="31"/>
  <c r="I109" i="31"/>
  <c r="I86" i="31"/>
  <c r="J86" i="31"/>
  <c r="J52" i="31"/>
  <c r="I52" i="31"/>
  <c r="J51" i="31"/>
  <c r="I51" i="31"/>
  <c r="J50" i="31"/>
  <c r="I50" i="31"/>
  <c r="I49" i="31"/>
  <c r="I48" i="31"/>
  <c r="J27" i="31"/>
  <c r="I27" i="31"/>
  <c r="J26" i="31"/>
  <c r="I26" i="31"/>
  <c r="J25" i="31"/>
  <c r="I25" i="31"/>
  <c r="J24" i="31"/>
  <c r="I24" i="31"/>
  <c r="J23" i="31"/>
  <c r="I23" i="31"/>
  <c r="J22" i="31"/>
  <c r="I22" i="31"/>
  <c r="J21" i="31"/>
  <c r="I21" i="31"/>
  <c r="J16" i="31"/>
  <c r="I16" i="31"/>
  <c r="J15" i="31"/>
  <c r="I15" i="31"/>
  <c r="J14" i="31"/>
  <c r="I14" i="31"/>
  <c r="J12" i="31"/>
  <c r="I12" i="31"/>
  <c r="J11" i="31"/>
  <c r="I11" i="31"/>
  <c r="J10" i="31"/>
  <c r="I10" i="31"/>
  <c r="I53" i="31"/>
  <c r="J28" i="31"/>
  <c r="J53" i="31"/>
  <c r="J92" i="31"/>
  <c r="I28" i="31"/>
  <c r="I92" i="31"/>
  <c r="J17" i="31"/>
  <c r="I82" i="31"/>
  <c r="I17" i="31"/>
  <c r="H121" i="31"/>
  <c r="J122" i="31"/>
  <c r="J125" i="31"/>
  <c r="I116" i="31"/>
  <c r="C15" i="39"/>
  <c r="C14" i="39"/>
  <c r="C49" i="39"/>
  <c r="C11" i="39"/>
  <c r="C10" i="39"/>
  <c r="C12" i="39"/>
  <c r="C67" i="39"/>
  <c r="C85" i="39"/>
  <c r="C81" i="39"/>
  <c r="C80" i="39"/>
  <c r="C75" i="39"/>
  <c r="C74" i="39"/>
  <c r="C73" i="39"/>
  <c r="C43" i="39"/>
  <c r="C38" i="39"/>
  <c r="C39" i="39"/>
  <c r="C37" i="39"/>
  <c r="C36" i="39"/>
  <c r="C35" i="39"/>
  <c r="C34" i="39"/>
  <c r="C33" i="39"/>
  <c r="C32" i="39"/>
  <c r="C30" i="39"/>
  <c r="C27" i="39"/>
  <c r="C29" i="39"/>
  <c r="C21" i="39"/>
  <c r="C20" i="39"/>
  <c r="C87" i="39"/>
  <c r="I113" i="31"/>
  <c r="I111" i="31"/>
  <c r="I117" i="31"/>
  <c r="I124" i="31"/>
  <c r="J126" i="31"/>
  <c r="J129" i="31"/>
  <c r="J131" i="31"/>
</calcChain>
</file>

<file path=xl/sharedStrings.xml><?xml version="1.0" encoding="utf-8"?>
<sst xmlns="http://schemas.openxmlformats.org/spreadsheetml/2006/main" count="499" uniqueCount="217">
  <si>
    <t>BIJLAGE D PRIJZENBLAD</t>
  </si>
  <si>
    <t>datum: 2 juni 2021</t>
  </si>
  <si>
    <t>Invulinstructie:</t>
  </si>
  <si>
    <r>
      <t xml:space="preserve">Inschrijver vult enkel de </t>
    </r>
    <r>
      <rPr>
        <b/>
        <sz val="11"/>
        <rFont val="Calibri"/>
        <family val="2"/>
        <scheme val="minor"/>
      </rPr>
      <t>GELE</t>
    </r>
    <r>
      <rPr>
        <sz val="11"/>
        <rFont val="Calibri"/>
        <family val="2"/>
        <scheme val="minor"/>
      </rPr>
      <t xml:space="preserve"> cellen in. </t>
    </r>
    <r>
      <rPr>
        <b/>
        <sz val="11"/>
        <rFont val="Calibri"/>
        <family val="2"/>
        <scheme val="minor"/>
      </rPr>
      <t>Een niet ingevulde cel geldt als " 0,-"</t>
    </r>
    <r>
      <rPr>
        <sz val="11"/>
        <rFont val="Calibri"/>
        <family val="2"/>
        <scheme val="minor"/>
      </rPr>
      <t xml:space="preserve">. De paarse cellen en rode worden berekend. Inschrijver kan per omschreven item eenmalige kosten en/of maandelijkse kosten invullen. Indien er eenmalige kosten geoffreerd zijn mag op de maandelijkse kosten een nul-prijs geoffreerd worden of vice versa. </t>
    </r>
  </si>
  <si>
    <t>1. Het centrale platform</t>
  </si>
  <si>
    <t>Omschrijving</t>
  </si>
  <si>
    <t>Optie</t>
  </si>
  <si>
    <t>Aantal</t>
  </si>
  <si>
    <t>Indicatief</t>
  </si>
  <si>
    <t>Eenheid</t>
  </si>
  <si>
    <t>Eenmalig</t>
  </si>
  <si>
    <t>Maandelijks</t>
  </si>
  <si>
    <t>Eenmalig totaal</t>
  </si>
  <si>
    <t>Totaalkosten/maand</t>
  </si>
  <si>
    <t>Eventuele toelichting inschrijver</t>
  </si>
  <si>
    <t>Het communicatie platform</t>
  </si>
  <si>
    <t>Nee</t>
  </si>
  <si>
    <t xml:space="preserve">SIP aansluitingen/kanalen infrastructuur vaste telefonie </t>
  </si>
  <si>
    <t>Ja</t>
  </si>
  <si>
    <t>kanaal</t>
  </si>
  <si>
    <t>SIP aansluitingen/kanalen vast mobiel koppeling</t>
  </si>
  <si>
    <t>Redundantie</t>
  </si>
  <si>
    <t>Vaste / IP-VPN / internet verbinding indien noodzakelijk voor de aanngeboden oplossing, te bepalen door de Inschrijver.</t>
  </si>
  <si>
    <t>&lt;vrij in te vullen&gt;</t>
  </si>
  <si>
    <t>Subtotaal 1</t>
  </si>
  <si>
    <t>2. Centrale platform applicaties</t>
  </si>
  <si>
    <t>IVR</t>
  </si>
  <si>
    <t>Callcenter applicatie inclusief rapportage</t>
  </si>
  <si>
    <t>Managementsoftware voor alle aansluitingen/profielen, afdelingen etc. voor alle in deze offerte aanvraag opgenomen aansluitingen/gebruikers.</t>
  </si>
  <si>
    <t>Session boarder gateway/controller indien noodzakelijk. Te bepalen door de Inschrijver.</t>
  </si>
  <si>
    <t>Subtotaal 2</t>
  </si>
  <si>
    <t>3. Produkt Diensten Catalogus</t>
  </si>
  <si>
    <t>3.1 De profielen omschrijving</t>
  </si>
  <si>
    <t>a. Een analoge aansluiting</t>
  </si>
  <si>
    <t>stuk</t>
  </si>
  <si>
    <t>b. Een SIP aansluiting</t>
  </si>
  <si>
    <t>c. Een vast toestel ( in een vergaderruimte)</t>
  </si>
  <si>
    <t>d. De vaste werkplek met een vast toestel</t>
  </si>
  <si>
    <t xml:space="preserve">e. De mobiele gebruiker </t>
  </si>
  <si>
    <t>f. De hybride gebruiker</t>
  </si>
  <si>
    <t>g. callcenter gebruiker (inschrijver kiest de voor het licentiemodel)</t>
  </si>
  <si>
    <t>g.1. De callcenter agent (named) of</t>
  </si>
  <si>
    <t>g.2. De callcenter agent (concurrent)</t>
  </si>
  <si>
    <t xml:space="preserve">h. De supervisor </t>
  </si>
  <si>
    <t>Subtotaal 3.1</t>
  </si>
  <si>
    <t>3.2 Randapparatuur omschrijving (overeenkomstig specificatie tabblad "Optie Toestellen")</t>
  </si>
  <si>
    <t>Toestel uitgebreid met zelflabeling toetsen met 1 GB. switch</t>
  </si>
  <si>
    <t>Toestel algemeen met zelflabeling toetsen met 1GB. Switch</t>
  </si>
  <si>
    <t>Subtotaal 3.2</t>
  </si>
  <si>
    <t>3.3 Overige diensten (indien van toepassing)</t>
  </si>
  <si>
    <t>Voicemail op de profielen per profiel</t>
  </si>
  <si>
    <t>ja</t>
  </si>
  <si>
    <t>Huntgroep</t>
  </si>
  <si>
    <t>Callcenter queues</t>
  </si>
  <si>
    <t>Koppelingen met JKC</t>
  </si>
  <si>
    <t>Muziek in de wacht</t>
  </si>
  <si>
    <t>Secretaresse (functie van de chef -secretaresse schakeling)</t>
  </si>
  <si>
    <t>Chef (functie van de chef -secretaresse schakeling)</t>
  </si>
  <si>
    <t>Wallboard bij IC</t>
  </si>
  <si>
    <t>Subtotaal 3.3</t>
  </si>
  <si>
    <t xml:space="preserve">4. Inrichting, instructie en opleiding </t>
  </si>
  <si>
    <t>Aantal eenheden</t>
  </si>
  <si>
    <t xml:space="preserve">Hands-on ondersteuning bij gebruikers en IC op dag livegang en na migratie door instructeur/instructrice op locatie.
</t>
  </si>
  <si>
    <t>dagdeel</t>
  </si>
  <si>
    <t xml:space="preserve">Adoptie traject voor de implementatie van de UC applicatie.
Voorstel inschrijver op basis van de uitwerking K-3.
</t>
  </si>
  <si>
    <t xml:space="preserve">Opleidingen voor 600 gebruikers met betrekking tot de vaste werkplek met een vast toestel en de mobiele gebruiker conform eisen 106.a. en 106.b. Voorstel inschrijver op basis van de uitwerking K-3.
</t>
  </si>
  <si>
    <t xml:space="preserve">Opleiding voor 15 gebruikers in het gebruik van de callcenter agent applicatie conform eis 106.c. Voorstel inschrijver op basis van de uitwerking K-3.
</t>
  </si>
  <si>
    <r>
      <t xml:space="preserve">Opleiding voor 2 gebruikers in het gebruik van de callcenter supervisor applicatie conform eis </t>
    </r>
    <r>
      <rPr>
        <sz val="11"/>
        <color rgb="FFFF0000"/>
        <rFont val="Calibri"/>
        <family val="2"/>
        <scheme val="minor"/>
      </rPr>
      <t>106.d</t>
    </r>
    <r>
      <rPr>
        <sz val="11"/>
        <rFont val="Calibri"/>
        <family val="2"/>
        <scheme val="minor"/>
      </rPr>
      <t xml:space="preserve">. Voorstel inschrijver op basis van de uitwerking K-3.
</t>
    </r>
  </si>
  <si>
    <r>
      <t xml:space="preserve">Opleiding voor 2 gebruikers in het gebruik van de rapportage software voor performance informatie over alle gebruikers van HLTsamen conform eis </t>
    </r>
    <r>
      <rPr>
        <sz val="11"/>
        <color rgb="FFFF0000"/>
        <rFont val="Calibri"/>
        <family val="2"/>
        <scheme val="minor"/>
      </rPr>
      <t>106.e.</t>
    </r>
    <r>
      <rPr>
        <sz val="11"/>
        <rFont val="Calibri"/>
        <family val="2"/>
        <scheme val="minor"/>
      </rPr>
      <t xml:space="preserve"> Voorstel inschrijver op basis van de uitwerking K-3 </t>
    </r>
  </si>
  <si>
    <r>
      <t xml:space="preserve">Opleidingen voor 4 medewerkers voor het 1e en 2e lijns functioneel beheer conform eis </t>
    </r>
    <r>
      <rPr>
        <sz val="11"/>
        <color rgb="FFFF0000"/>
        <rFont val="Calibri"/>
        <family val="2"/>
        <scheme val="minor"/>
      </rPr>
      <t xml:space="preserve">106.f. </t>
    </r>
    <r>
      <rPr>
        <sz val="11"/>
        <rFont val="Calibri"/>
        <family val="2"/>
        <scheme val="minor"/>
      </rPr>
      <t xml:space="preserve">Voorstel inschrijver op basis van de uitwerking K-3.
</t>
    </r>
  </si>
  <si>
    <t>Webinars voor de opleidingen van 60 gebruikers benoemd bij de eisen 106.a. en 106.b. Voorstel inschrijver op basis van de uitwerking K-3.</t>
  </si>
  <si>
    <t>Subtotaal 4</t>
  </si>
  <si>
    <t>5. Beheerapplicatie</t>
  </si>
  <si>
    <t>maandelijks</t>
  </si>
  <si>
    <t>Beheersoftware en beheerportal</t>
  </si>
  <si>
    <t>Functioneel beheerder voor de uitvoering standaard wijzigingen</t>
  </si>
  <si>
    <t>15 minuten</t>
  </si>
  <si>
    <t xml:space="preserve">Functioneel beheerder voor de aanpassingen in rapportages </t>
  </si>
  <si>
    <t>uur</t>
  </si>
  <si>
    <t>Subtotaal 5</t>
  </si>
  <si>
    <t xml:space="preserve">6. Implementatie </t>
  </si>
  <si>
    <t>Installatie en implementatie conform programma van eisen</t>
  </si>
  <si>
    <t>Inschrijver verzorgt uitrol van applicaties op de werkplekken en mobiele devices. Zie vraag 2 Nota van Inlichtingen.</t>
  </si>
  <si>
    <t>nee</t>
  </si>
  <si>
    <t>Inrichten Realtime rapportages conform eis 63</t>
  </si>
  <si>
    <t>Inrichten rapportagetool conform eis 64</t>
  </si>
  <si>
    <t>Inrichten rapportages alle gebruikers conform eis 65 en 66 in het PvE</t>
  </si>
  <si>
    <t>Inrichten koppeling met Decos JKC, zie 2e NvI, vraag 2</t>
  </si>
  <si>
    <t>Subtotaal 6</t>
  </si>
  <si>
    <t>7. Tarieven ondersteuning ( incl. reis- en verblijfkosten)</t>
  </si>
  <si>
    <t xml:space="preserve">Eenheid </t>
  </si>
  <si>
    <t>Projectleider</t>
  </si>
  <si>
    <t>Consultant</t>
  </si>
  <si>
    <t>Functioneel beheerder remote</t>
  </si>
  <si>
    <t>Functioneel beheerder op locatie</t>
  </si>
  <si>
    <t>dag</t>
  </si>
  <si>
    <t>Systeem specialist</t>
  </si>
  <si>
    <t>Subtotaal 7</t>
  </si>
  <si>
    <t>8. MS Teams licenties (buiten scope van de opdracht)</t>
  </si>
  <si>
    <t>MS Teams oplossing Ja/nee</t>
  </si>
  <si>
    <t>Aantal profielen (d, e, f, g.1. of g.2. en h)</t>
  </si>
  <si>
    <t>Totaalkosten per maand</t>
  </si>
  <si>
    <t xml:space="preserve">Indien Inschrijver een oplossing aanbiedt gebaseerd op phone system licentie van Microsoft voor de profielen de vaste werkplek met een vast toestel, de mobiele gebruiker, de hybride gebruiker, de callcenter agent en de supervisor dan neemt Opdrachtgever de kosten van Microsoft voor de Phone system licentie mee in de prijsstelling voor beoordeling. De phone system licenties verwerft Aanbestedende dienst via een andere aanbesteding.
</t>
  </si>
  <si>
    <t>Subtotaal 8</t>
  </si>
  <si>
    <t>Subtotaal eenmalige kosten</t>
  </si>
  <si>
    <t xml:space="preserve">Subtotaal maandelijkse kosten </t>
  </si>
  <si>
    <t>Subtotaal kosten eerste jaar</t>
  </si>
  <si>
    <t>Inschrijfprijs (totale kosten)  voor 7 jaar.</t>
  </si>
  <si>
    <t>Plafondbedrag toetsing: Is de inschrijfprijs minus kosten tarieven ondersteuning(subtotaal 7) onder het plafondbedrag?</t>
  </si>
  <si>
    <t>Bijlage G.3.: Programma van Wensen (totaal 100 punten)</t>
  </si>
  <si>
    <t>Invulinstructie</t>
  </si>
  <si>
    <t>De gewenste functionaliteit wordt aangegeven. De Inschrijver wordt verzocht aan te geven of de functionaliteit wordt ingevuld door de aangeboden clouddiensten en of er aan het realiseren van de functionaliteit voorwaarden zijn verbonden. Gezien de keuze voor het toepassen van profielen en vaste  en mobiele telefonie aansluitingen dient de functionaliteit van toepassing te zijn op alle apparaten en applicaties die worden aangesloten/ geïntegreerd tenzij anders aangegeven in de vraagstelling. Als aan het realiseren van functionaliteit voorwaarden verbonden zijn dan kan de Inschrijver dat in het veld "Opmerkingen" beschrijven.</t>
  </si>
  <si>
    <t>1.  Algemeen</t>
  </si>
  <si>
    <r>
      <t xml:space="preserve">1.2.  </t>
    </r>
    <r>
      <rPr>
        <b/>
        <sz val="7"/>
        <color rgb="FF002060"/>
        <rFont val="Times New Roman"/>
        <family val="1"/>
      </rPr>
      <t xml:space="preserve"> </t>
    </r>
    <r>
      <rPr>
        <b/>
        <sz val="10"/>
        <color rgb="FF002060"/>
        <rFont val="Calibri"/>
        <family val="2"/>
        <scheme val="minor"/>
      </rPr>
      <t>Algemeen</t>
    </r>
  </si>
  <si>
    <t>Punten</t>
  </si>
  <si>
    <t>Ja/nee</t>
  </si>
  <si>
    <t>Opmerkingen</t>
  </si>
  <si>
    <t>Ten aanzien van de aangeboden diensten zijn er de volgende algemene functionele wensen:</t>
  </si>
  <si>
    <t xml:space="preserve">Alle gebruikers van de Opdrachtgever kunnen onderling bellen en audio conferencing opbouwen over het eigen datanetwerk van Opdrachtgever en het vaste en mobiele telefonienetwerk. Voor gesprekken/oproepen op de smartphone/mobiele telefoon wordt gebruik gemaakt van de “native dialer” over het 2G en/of 3G en/of 4G en/of  5G en/off xG (in de toekomst) netwerk. Dit is provider afhankelijk; 
</t>
  </si>
  <si>
    <t>De gebruiker kan instellen met het toestel, de applicatie en app wat er met een oproep moet gebeuren bij:
a.  bij “geen gehoor” en bij “bezet” (bijv. doorschakeling 
      naar voicemail)
b.  bij de instelling “niet storen”.</t>
  </si>
  <si>
    <t>Wanneer het toestel is gekoppeld aan een PC/werkplek wordt bij het inloggen van de medewerker in de PC/werkplek automatisch het toestelnummer van de gebruiker op het vaste toestel geactiveerd (Single Sign On)</t>
  </si>
  <si>
    <t>Het gebruik van de “niet storen” functie moet voor de gebruikers kunnen worden uitgeschakeld door de beheerder;</t>
  </si>
  <si>
    <t>Als een activiteit (bezet) in de agenda is gepland kunnen oproepen: 
a. Direct gerouteerd worden naar een door de gebruiker 
    ingestelde bestemming Direct gerouteerd worden 
    naar een door de gebruiker ingestelde bestemming
b.  Worden aangeboden aan de gebruiker
c.   Dit is instelbaar door de gebruiker</t>
  </si>
  <si>
    <t>A is wens/eis in de ophaalsessies</t>
  </si>
  <si>
    <t>De gebruiker kan instellen dat tijdelijk bij een oproep geen nummer wordt meegegeven (anoniem)</t>
  </si>
  <si>
    <t>1.</t>
  </si>
  <si>
    <t xml:space="preserve">Per gebruiker kan worden ingesteld of het algemene nummer, geen nummer, doorkiesnummer of mobiele nummer wordt meegestuurd bij het opzetten van een externe oproep:
a.   Dit kan worden ingesteld door de beheerder (is eis);
b.   Dit kan door de gebruiker zelf worden  
       ingesteld/aangepast op de mobiele telefoon. 
       Inschrijver dient aan te geven hoe de gebruiker dit 
       kan invullen in een bijlage bij de beantwoording van 
       de wensen.
</t>
  </si>
  <si>
    <t>2.</t>
  </si>
  <si>
    <t>De mogelijkheid van een app. op de smartphone om VoIP te bellen.</t>
  </si>
  <si>
    <t>2.  De profielen</t>
  </si>
  <si>
    <t>2.1.  Hybride gebruiker</t>
  </si>
  <si>
    <t>Ten aanzien van de Hybride gebruiker zijn er de volgende functionele wensen:</t>
  </si>
  <si>
    <t>3.</t>
  </si>
  <si>
    <t xml:space="preserve">De gebruiker heeft de beschikking over een (UC) applicatie op de laptop. De (UC) applicatie kan worden gebruikt als een softphone in combinatie met een USB handset of headset dan wel voor call control in combinatie met de mobiele telefoon;  </t>
  </si>
  <si>
    <t>4.</t>
  </si>
  <si>
    <t>De gebruiker heeft de beschikking over een app. op de smartphone met de volgende specifieke functionaliteit:</t>
  </si>
  <si>
    <r>
      <t>a.</t>
    </r>
    <r>
      <rPr>
        <sz val="7"/>
        <color rgb="FF002060"/>
        <rFont val="Times New Roman"/>
        <family val="1"/>
      </rPr>
      <t xml:space="preserve">    </t>
    </r>
    <r>
      <rPr>
        <sz val="10"/>
        <color rgb="FF002060"/>
        <rFont val="Calibri"/>
        <family val="2"/>
        <scheme val="minor"/>
      </rPr>
      <t xml:space="preserve">De gebruiker kan met de native dialer en/of een
       app. een telefoongesprek opzetten intern en extern 
       en gesprekken verbreken (is eis):
b.   De bovengenoemde acties kunnen ook worden
       opgezet vanuit:
       I. Het telefoonboek en de bellijst van de app. en/of
           smartphone (is eis);
      II. Een app. met daarin het telefoonboek van alle
           medewerkers van de Opdrachtgever.
</t>
    </r>
  </si>
  <si>
    <r>
      <t>c.</t>
    </r>
    <r>
      <rPr>
        <sz val="7"/>
        <color rgb="FF002060"/>
        <rFont val="Times New Roman"/>
        <family val="1"/>
      </rPr>
      <t>     </t>
    </r>
    <r>
      <rPr>
        <sz val="10"/>
        <color rgb="FF002060"/>
        <rFont val="Calibri"/>
        <family val="2"/>
        <scheme val="minor"/>
      </rPr>
      <t xml:space="preserve">Bij een inkomende oproepen op het 020
       doorkiesnummer van de medewerker wordt de 
       naam van de medewerker/collega van 
       Opdrachtgever getoond of het nummer van de beller 
       getoond; </t>
    </r>
  </si>
  <si>
    <t xml:space="preserve">d.   Van medewerkers van de Opdrachtgever wordt op
       de app. de status en beschikbaarheid aangeven, De 
       volgende statussen kunnen worden aangegeven: </t>
  </si>
  <si>
    <r>
      <t xml:space="preserve">          </t>
    </r>
    <r>
      <rPr>
        <sz val="10"/>
        <color rgb="FF002060"/>
        <rFont val="Calibri"/>
        <family val="2"/>
        <scheme val="minor"/>
      </rPr>
      <t>I.    Bereikbaar/beschikbaar;</t>
    </r>
  </si>
  <si>
    <r>
      <t xml:space="preserve">         </t>
    </r>
    <r>
      <rPr>
        <sz val="10"/>
        <color rgb="FF002060"/>
        <rFont val="Calibri"/>
        <family val="2"/>
        <scheme val="minor"/>
      </rPr>
      <t>II.</t>
    </r>
    <r>
      <rPr>
        <sz val="7"/>
        <color rgb="FF002060"/>
        <rFont val="Times New Roman"/>
        <family val="1"/>
      </rPr>
      <t>    </t>
    </r>
    <r>
      <rPr>
        <sz val="10"/>
        <color rgb="FF002060"/>
        <rFont val="Calibri"/>
        <family val="2"/>
        <scheme val="minor"/>
      </rPr>
      <t xml:space="preserve">Niet storen;  </t>
    </r>
  </si>
  <si>
    <r>
      <t xml:space="preserve">        </t>
    </r>
    <r>
      <rPr>
        <sz val="10"/>
        <color rgb="FF002060"/>
        <rFont val="Calibri"/>
        <family val="2"/>
        <scheme val="minor"/>
      </rPr>
      <t>III.</t>
    </r>
    <r>
      <rPr>
        <sz val="7"/>
        <color rgb="FF002060"/>
        <rFont val="Times New Roman"/>
        <family val="1"/>
      </rPr>
      <t>   </t>
    </r>
    <r>
      <rPr>
        <sz val="10"/>
        <color rgb="FF002060"/>
        <rFont val="Calibri"/>
        <family val="2"/>
        <scheme val="minor"/>
      </rPr>
      <t>Bezet, op basis van mobiele/vaste telefoon;</t>
    </r>
  </si>
  <si>
    <r>
      <t xml:space="preserve">        </t>
    </r>
    <r>
      <rPr>
        <sz val="10"/>
        <color rgb="FF002060"/>
        <rFont val="Calibri"/>
        <family val="2"/>
        <scheme val="minor"/>
      </rPr>
      <t>IV.</t>
    </r>
    <r>
      <rPr>
        <sz val="7"/>
        <color rgb="FF002060"/>
        <rFont val="Times New Roman"/>
        <family val="1"/>
      </rPr>
      <t>   </t>
    </r>
    <r>
      <rPr>
        <sz val="10"/>
        <color rgb="FF002060"/>
        <rFont val="Calibri"/>
        <family val="2"/>
        <scheme val="minor"/>
      </rPr>
      <t>Bezet, op basis van de digitale agenda;</t>
    </r>
  </si>
  <si>
    <r>
      <t xml:space="preserve">         </t>
    </r>
    <r>
      <rPr>
        <sz val="10"/>
        <color rgb="FF002060"/>
        <rFont val="Calibri"/>
        <family val="2"/>
        <scheme val="minor"/>
      </rPr>
      <t>V.</t>
    </r>
    <r>
      <rPr>
        <sz val="7"/>
        <color rgb="FF002060"/>
        <rFont val="Times New Roman"/>
        <family val="1"/>
      </rPr>
      <t>   </t>
    </r>
    <r>
      <rPr>
        <sz val="10"/>
        <color rgb="FF002060"/>
        <rFont val="Calibri"/>
        <family val="2"/>
        <scheme val="minor"/>
      </rPr>
      <t>Afwezig;</t>
    </r>
  </si>
  <si>
    <r>
      <t>        </t>
    </r>
    <r>
      <rPr>
        <sz val="10"/>
        <color rgb="FF002060"/>
        <rFont val="Calibri"/>
        <family val="2"/>
        <scheme val="minor"/>
      </rPr>
      <t>VI.</t>
    </r>
    <r>
      <rPr>
        <sz val="7"/>
        <color rgb="FF002060"/>
        <rFont val="Times New Roman"/>
        <family val="1"/>
      </rPr>
      <t>   </t>
    </r>
    <r>
      <rPr>
        <sz val="10"/>
        <color rgb="FF002060"/>
        <rFont val="Calibri"/>
        <family val="2"/>
        <scheme val="minor"/>
      </rPr>
      <t>Offline.</t>
    </r>
  </si>
  <si>
    <r>
      <t>e.</t>
    </r>
    <r>
      <rPr>
        <sz val="7"/>
        <color rgb="FF002060"/>
        <rFont val="Times New Roman"/>
        <family val="1"/>
      </rPr>
      <t>   </t>
    </r>
    <r>
      <rPr>
        <sz val="10"/>
        <color rgb="FF002060"/>
        <rFont val="Calibri"/>
        <family val="2"/>
        <scheme val="minor"/>
      </rPr>
      <t>De gebruiker kan op de app. handmatig zijn status
       aangeven: bijvoorbeeld waarom de gebruiker niet
       beschikbaar is. Bijvoorbeeld: niet storen, afwezig, 
       vakantie of “werk alleen op ma, di en do”.</t>
    </r>
  </si>
  <si>
    <t>f.    Gesprekshistorie</t>
  </si>
  <si>
    <t>2.2.  De FO gebruiker/agent</t>
  </si>
  <si>
    <t>Ten aanzien van de FO gebruiker/agent zijn er de volgende functionele wensen:</t>
  </si>
  <si>
    <t xml:space="preserve">5. </t>
  </si>
  <si>
    <t>Het toestel van de gebruiker moet geblokkeerd kunnen worden voor uitgaand kiezen als dit toestel de laatst ingelogde is in de ACD groep, behalve voor het doorverbinden van een oproep intern of extern;</t>
  </si>
  <si>
    <t>2.2.  De telefoniste bedienpost</t>
  </si>
  <si>
    <t>Ten aanzien van de telefoniste bedienpost zijn er de volgende functionele wensen:</t>
  </si>
  <si>
    <t>De telefoniste bedienpost kan beschikken over een interne telefoonboek voor het opzoeken op naam (is eis);</t>
  </si>
  <si>
    <t xml:space="preserve"> De telefoniste heeft bij een inkomende oproep op de algemene nummers of terugvallende of doorgeschakelde oproepen op het toestel of applicatie, informatie  voor het beantwoorden van de oproep over:
a.  Voor welke instelling of locatie wordt gebeld, zodat 
     ze kan aannemen met de juiste naam (is eis);
b. Of het een terugval of doorgeschakelde oproep is.
En 
c.  Indien de oproep terugvalt van een oproep op een 
     groepsnummer wordt de groepsnaam aangegeven Op
    de telefoniste bedienpost.</t>
  </si>
  <si>
    <t>In het telefoonboek kan worden ingesteld dat de namen en nummers van de medewerkers van de alle instellingen en het bestuursbureau worden weergegeven</t>
  </si>
  <si>
    <t>2.2.  De callcenter gebruiker</t>
  </si>
  <si>
    <t>De Callcenter gebruiker heeft de beschikking over een dashboard/scherm op de PC/laptop met daarin opgenomen informatie over alle medewerkers van SCC  MS teams gebruiken</t>
  </si>
  <si>
    <r>
      <t>a.</t>
    </r>
    <r>
      <rPr>
        <sz val="7"/>
        <color theme="1"/>
        <rFont val="Times New Roman"/>
        <family val="1"/>
      </rPr>
      <t xml:space="preserve">       </t>
    </r>
    <r>
      <rPr>
        <sz val="10"/>
        <color rgb="FF0070C0"/>
        <rFont val="Calibri"/>
        <family val="2"/>
        <scheme val="minor"/>
      </rPr>
      <t xml:space="preserve">Telefonie (bezet van de vaste en mobiele
          aansluitingen, niet storen, beschikbaar, niet 
          beschikbaar); </t>
    </r>
  </si>
  <si>
    <t>3.  De FO applicatie</t>
  </si>
  <si>
    <t>3.1 Algemeen</t>
  </si>
  <si>
    <t>Ten aanzien van de FO contactenter applicatie zijn er de volgende algemene functionele wensen</t>
  </si>
  <si>
    <t>6.</t>
  </si>
  <si>
    <t>Alle gesprekken bij de FO kunnen worden opgenomen en voor een periode van 1 maand bewaard. Na een maand worden de opgenomen gesprekken automatisch verwijderd;</t>
  </si>
  <si>
    <t>7.</t>
  </si>
  <si>
    <t>De applicatie biedt de mogelijkheid na afloop van een telefoongesprek een Klant Tevredenheid Onderzoek (KTO) uit te voeren waarbij bijvoorbeeld de externe beller vóór het gesprek middels een keuze menu kenbaar kan maken mee te willen werken aan het KTO en na beëindiging van het gesprek de externe beller automatisch wordt gerouteerd naar het KTO;</t>
  </si>
  <si>
    <t>8.</t>
  </si>
  <si>
    <t>De FO applicatie biedt de mogelijkheid de gesprekken op de FO en SD te classificeren, c.q. te voorzien van een disposition code. Na elk gesprek kan de FO medewerker aangeven waarop het telefoongesprek betrekking had middels een code, steekwoord etc.</t>
  </si>
  <si>
    <t xml:space="preserve">3.2  De supervisor   </t>
  </si>
  <si>
    <t>Ten aanzien van de supervisor invulling zijn er de volgende functionele wensen aan het beheer en rapportage van de FO applicatie. applicatie.</t>
  </si>
  <si>
    <t>9.</t>
  </si>
  <si>
    <t xml:space="preserve">Het FO applicatie biedt voor de supervisor de volgende rapportage instellingen en mogelijkheden. </t>
  </si>
  <si>
    <r>
      <t>a.</t>
    </r>
    <r>
      <rPr>
        <sz val="7"/>
        <color rgb="FF002060"/>
        <rFont val="Times New Roman"/>
        <family val="1"/>
      </rPr>
      <t>   </t>
    </r>
    <r>
      <rPr>
        <sz val="10"/>
        <color rgb="FF002060"/>
        <rFont val="Calibri"/>
        <family val="2"/>
        <scheme val="minor"/>
      </rPr>
      <t>Per FO gebruiker de KTO gegevens en het
       percentage voldaan aan het servicelevel 
       gesprekstijd;</t>
    </r>
  </si>
  <si>
    <r>
      <t>b.</t>
    </r>
    <r>
      <rPr>
        <sz val="7"/>
        <color rgb="FF002060"/>
        <rFont val="Times New Roman"/>
        <family val="1"/>
      </rPr>
      <t>   </t>
    </r>
    <r>
      <rPr>
        <sz val="10"/>
        <color rgb="FF002060"/>
        <rFont val="Calibri"/>
        <family val="2"/>
        <scheme val="minor"/>
      </rPr>
      <t>Rapportages ten aanzien van de classificering, het
       toepassen van disposition codes, van de gesprekken.</t>
    </r>
  </si>
  <si>
    <t>3.3.  Integratie met applicaties</t>
  </si>
  <si>
    <t xml:space="preserve">De integratie van de FO applicatie met Topdesk, CRM, MS Outlook en andere servicedesk applicaties is gebaseerd op de mogelijkheid dit te realiseren. Onderstaand de wensen aan de integratie.      </t>
  </si>
  <si>
    <t>10.</t>
  </si>
  <si>
    <t xml:space="preserve">De FO applicatie biedt door (CTI)integratie de mogelijkheid om telefonische oproepen op te zetten vanuit relevante schermen van andere applicaties(click-to-dial):
a.   Door een koppeling met outlook;
b.   Door met een muis het nummer te selecteren en
       te “bellen”. </t>
  </si>
  <si>
    <t>Totaal score punten</t>
  </si>
  <si>
    <t>Getekend voor akkoord:</t>
  </si>
  <si>
    <t>Naam Inschrijver</t>
  </si>
  <si>
    <t>Naam tekenbevoegde</t>
  </si>
  <si>
    <t>Handtekening*</t>
  </si>
  <si>
    <t>Datum</t>
  </si>
  <si>
    <t>* Rechtsgeldig ondertekend.</t>
  </si>
  <si>
    <t>DE TOESTELLEN</t>
  </si>
  <si>
    <t xml:space="preserve">De Inschrijver dient het aangeboden type toestel in te vullen op de geel gemarkeerde cellen (C36 en D36) passend bij de benoemde functionaliteit in de bijbehorende kolom. </t>
  </si>
  <si>
    <t xml:space="preserve">Bij de kolommen touchscreen en extra type toestel geeft de inschrijver de beschikbare functionaliteit aan en voegt typen toe </t>
  </si>
  <si>
    <t>Als de inschrijver over meerdere type toestellen beschikt dan aangegeven, geeft de inschrijver de in het onderstaande tabel aan met verrekenprijs inclusief installatie, licentie, implementatie, patchkabels en programmeren.</t>
  </si>
  <si>
    <t xml:space="preserve">De algemene eisen aan de toestellen </t>
  </si>
  <si>
    <t>Functionaliteiten</t>
  </si>
  <si>
    <t xml:space="preserve">Touchscreen toestel </t>
  </si>
  <si>
    <t xml:space="preserve">Extra type toestel </t>
  </si>
  <si>
    <t>Volumeregeling van de hoorn</t>
  </si>
  <si>
    <t>Volumeregeling van de speaker</t>
  </si>
  <si>
    <t>Volumeregeling van de bel</t>
  </si>
  <si>
    <t>Toon/patroonregeling van de bel/zoemer</t>
  </si>
  <si>
    <t>Een overzicht van gemiste, ontvangen en gekozen oproepen</t>
  </si>
  <si>
    <t>Een toets voor “Mute”</t>
  </si>
  <si>
    <t>Toetsen voor afhandeling van meerdere oproepen</t>
  </si>
  <si>
    <t>Een toets voor verbinding verbreken</t>
  </si>
  <si>
    <t>Een toets voor doorverbinden</t>
  </si>
  <si>
    <t>Een toets voor ruggespraak</t>
  </si>
  <si>
    <t>De meeluisterfunctie</t>
  </si>
  <si>
    <t>De “handsfree” functie (full duplex)</t>
  </si>
  <si>
    <t>Gebruiker kan kiezen met de hoorn op de haak</t>
  </si>
  <si>
    <t>Geschikt voor chef-secretaresse schakelingen</t>
  </si>
  <si>
    <t>Alfanumeriek display</t>
  </si>
  <si>
    <t>Weergave datum, tijd en duur gesprek</t>
  </si>
  <si>
    <t>Signalering aantal wachtenden oproepen mogelijk</t>
  </si>
  <si>
    <t>Het aansluiten van een headset waarbij tussen de headset en de hoorn kan worden geschakeld met een toets op het toestel;</t>
  </si>
  <si>
    <t>Programmeren functietoetsen:</t>
  </si>
  <si>
    <t>1. Display(eventueel wisselend) met
    zelflabeling toetsen. Aantal 
   programmeerbare toetsen</t>
  </si>
  <si>
    <t>Beschikt over telefoonboek van het systeem</t>
  </si>
  <si>
    <t>Beschikt over een eigen telefoonboek</t>
  </si>
  <si>
    <t>Type toestel inschrijver</t>
  </si>
  <si>
    <t>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</si>
</sst>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_-[$€]\ * #,##0.00_-;_-[$€]\ * #,##0.00\-;_-[$€]\ * &quot;-&quot;??_-;_-@_-"/>
    <numFmt numFmtId="167" formatCode="&quot;€&quot;\ #,##0.00_-"/>
    <numFmt numFmtId="168" formatCode="&quot;€&quot;\ #,##0.00_-;[Red]&quot;€&quot;\ #,##0.00\-"/>
    <numFmt numFmtId="169" formatCode="_-&quot;€&quot;\ * #,##0.00_-;_-&quot;€&quot;\ * #,##0.00\-;_-&quot;€&quot;\ * &quot;-&quot;??_-;_-@_-"/>
  </numFmts>
  <fonts count="32">
    <font>
      <sz val="11"/>
      <color theme="1"/>
      <name val="Calibri"/>
      <family val="2"/>
      <scheme val="minor"/>
    </font>
    <font>
      <sz val="10"/>
      <name val="Arial"/>
      <family val="2"/>
    </font>
    <font>
      <sz val="10"/>
      <name val="Arial"/>
      <family val="2"/>
    </font>
    <font>
      <sz val="11"/>
      <name val="Calibri"/>
      <family val="2"/>
      <scheme val="minor"/>
    </font>
    <font>
      <sz val="11"/>
      <color rgb="FF9C0006"/>
      <name val="Calibri"/>
      <family val="2"/>
      <scheme val="minor"/>
    </font>
    <font>
      <b/>
      <sz val="11"/>
      <name val="Calibri"/>
      <family val="2"/>
      <scheme val="minor"/>
    </font>
    <font>
      <sz val="12"/>
      <color theme="1"/>
      <name val="Calibri"/>
      <family val="2"/>
      <scheme val="minor"/>
    </font>
    <font>
      <b/>
      <sz val="11"/>
      <color theme="1"/>
      <name val="Calibri"/>
      <family val="2"/>
      <scheme val="minor"/>
    </font>
    <font>
      <sz val="10"/>
      <color theme="1"/>
      <name val="Calibri"/>
      <family val="2"/>
      <scheme val="minor"/>
    </font>
    <font>
      <b/>
      <sz val="10"/>
      <color rgb="FF002060"/>
      <name val="Calibri"/>
      <family val="2"/>
      <scheme val="minor"/>
    </font>
    <font>
      <sz val="10"/>
      <color rgb="FF002060"/>
      <name val="Calibri"/>
      <family val="2"/>
      <scheme val="minor"/>
    </font>
    <font>
      <sz val="11"/>
      <color rgb="FFFF0000"/>
      <name val="Calibri"/>
      <family val="2"/>
      <scheme val="minor"/>
    </font>
    <font>
      <b/>
      <sz val="10"/>
      <name val="Arial"/>
      <family val="2"/>
    </font>
    <font>
      <b/>
      <sz val="11"/>
      <color theme="0"/>
      <name val="Calibri"/>
      <family val="2"/>
      <scheme val="minor"/>
    </font>
    <font>
      <sz val="11"/>
      <color theme="0"/>
      <name val="Calibri"/>
      <family val="2"/>
      <scheme val="minor"/>
    </font>
    <font>
      <sz val="11"/>
      <color rgb="FF002060"/>
      <name val="Calibri"/>
      <family val="2"/>
      <scheme val="minor"/>
    </font>
    <font>
      <b/>
      <sz val="7"/>
      <color rgb="FF002060"/>
      <name val="Times New Roman"/>
      <family val="1"/>
    </font>
    <font>
      <sz val="7"/>
      <color rgb="FF002060"/>
      <name val="Times New Roman"/>
      <family val="1"/>
    </font>
    <font>
      <sz val="10.5"/>
      <color rgb="FF002060"/>
      <name val="Corbel"/>
      <family val="2"/>
    </font>
    <font>
      <sz val="10"/>
      <color rgb="FFFF0000"/>
      <name val="Calibri"/>
      <family val="2"/>
      <scheme val="minor"/>
    </font>
    <font>
      <sz val="10"/>
      <color rgb="FF0070C0"/>
      <name val="Calibri"/>
      <family val="2"/>
      <scheme val="minor"/>
    </font>
    <font>
      <sz val="7"/>
      <color theme="1"/>
      <name val="Times New Roman"/>
      <family val="1"/>
    </font>
    <font>
      <sz val="10"/>
      <color rgb="FF0070C0"/>
      <name val="Calibri"/>
      <family val="2"/>
    </font>
    <font>
      <b/>
      <sz val="11"/>
      <name val="Arial"/>
      <family val="2"/>
    </font>
    <font>
      <sz val="11"/>
      <name val="Arial"/>
      <family val="2"/>
    </font>
    <font>
      <sz val="11"/>
      <color theme="1"/>
      <name val="Arial"/>
      <family val="2"/>
    </font>
    <font>
      <b/>
      <sz val="11"/>
      <color rgb="FFFF0000"/>
      <name val="Arial"/>
      <family val="2"/>
    </font>
    <font>
      <b/>
      <sz val="16"/>
      <name val="Calibri"/>
      <family val="2"/>
      <scheme val="minor"/>
    </font>
    <font>
      <b/>
      <sz val="14"/>
      <name val="Arial"/>
      <family val="2"/>
    </font>
    <font>
      <sz val="14"/>
      <name val="Arial"/>
      <family val="2"/>
    </font>
    <font>
      <sz val="11"/>
      <color rgb="FFFF0000"/>
      <name val="Arial"/>
      <family val="2"/>
    </font>
    <font>
      <sz val="11"/>
      <color rgb="FF000000"/>
      <name val="Calibri"/>
    </font>
  </fonts>
  <fills count="14">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FF0000"/>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
      <patternFill patternType="solid">
        <fgColor rgb="FFFFC7CE"/>
        <bgColor indexed="64"/>
      </patternFill>
    </fill>
    <fill>
      <patternFill patternType="solid">
        <fgColor rgb="FF00B0F0"/>
        <bgColor indexed="64"/>
      </patternFill>
    </fill>
    <fill>
      <patternFill patternType="solid">
        <fgColor theme="1"/>
        <bgColor indexed="64"/>
      </patternFill>
    </fill>
    <fill>
      <patternFill patternType="solid">
        <fgColor indexed="47"/>
        <bgColor indexed="64"/>
      </patternFill>
    </fill>
    <fill>
      <patternFill patternType="solid">
        <fgColor rgb="FFC0C0C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style="thin">
        <color indexed="9"/>
      </right>
      <top/>
      <bottom/>
      <diagonal/>
    </border>
    <border>
      <left style="thin">
        <color indexed="9"/>
      </left>
      <right style="thin">
        <color indexed="9"/>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s>
  <cellStyleXfs count="6">
    <xf numFmtId="0" fontId="0" fillId="0" borderId="0"/>
    <xf numFmtId="0" fontId="1" fillId="0" borderId="0"/>
    <xf numFmtId="166" fontId="2" fillId="0" borderId="0" applyFont="0" applyFill="0" applyBorder="0" applyAlignment="0" applyProtection="0"/>
    <xf numFmtId="0" fontId="4" fillId="2" borderId="0" applyNumberFormat="0" applyBorder="0" applyAlignment="0" applyProtection="0"/>
    <xf numFmtId="166" fontId="1" fillId="0" borderId="0" applyFont="0" applyFill="0" applyBorder="0" applyAlignment="0" applyProtection="0"/>
    <xf numFmtId="0" fontId="6" fillId="0" borderId="0"/>
  </cellStyleXfs>
  <cellXfs count="232">
    <xf numFmtId="0" fontId="0" fillId="0" borderId="0" xfId="0"/>
    <xf numFmtId="0" fontId="0" fillId="0" borderId="0" xfId="0" applyAlignment="1">
      <alignment vertical="top" wrapText="1"/>
    </xf>
    <xf numFmtId="0" fontId="8"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horizontal="center" vertical="top" wrapText="1"/>
    </xf>
    <xf numFmtId="0" fontId="10" fillId="0" borderId="0" xfId="0" applyFont="1" applyAlignment="1">
      <alignment horizontal="center" vertical="top" wrapText="1"/>
    </xf>
    <xf numFmtId="0" fontId="10" fillId="0" borderId="13" xfId="0" applyFont="1" applyBorder="1" applyAlignment="1">
      <alignment vertical="top" wrapText="1"/>
    </xf>
    <xf numFmtId="0" fontId="10" fillId="0" borderId="13" xfId="0" applyFont="1" applyBorder="1" applyAlignment="1">
      <alignment horizontal="center" vertical="top" wrapText="1"/>
    </xf>
    <xf numFmtId="168" fontId="3" fillId="6" borderId="7" xfId="1" applyNumberFormat="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3" borderId="6" xfId="1" applyFont="1" applyFill="1" applyBorder="1" applyAlignment="1" applyProtection="1">
      <alignment horizontal="left" vertical="center" wrapText="1"/>
      <protection locked="0"/>
    </xf>
    <xf numFmtId="164" fontId="3" fillId="3" borderId="7" xfId="1" applyNumberFormat="1" applyFont="1" applyFill="1" applyBorder="1" applyAlignment="1" applyProtection="1">
      <alignment horizontal="center" vertical="center" wrapText="1"/>
      <protection locked="0"/>
    </xf>
    <xf numFmtId="164" fontId="3" fillId="6" borderId="1" xfId="1" applyNumberFormat="1" applyFont="1" applyFill="1" applyBorder="1" applyAlignment="1" applyProtection="1">
      <alignment horizontal="center" vertical="center" wrapText="1"/>
      <protection locked="0"/>
    </xf>
    <xf numFmtId="164" fontId="3" fillId="6" borderId="7" xfId="1" applyNumberFormat="1" applyFont="1" applyFill="1" applyBorder="1" applyAlignment="1" applyProtection="1">
      <alignment horizontal="center" vertical="center" wrapText="1"/>
      <protection locked="0"/>
    </xf>
    <xf numFmtId="164" fontId="3" fillId="3" borderId="1" xfId="1" applyNumberFormat="1" applyFont="1" applyFill="1" applyBorder="1" applyAlignment="1" applyProtection="1">
      <alignment horizontal="center" vertical="center" wrapText="1"/>
      <protection locked="0"/>
    </xf>
    <xf numFmtId="164" fontId="3" fillId="3" borderId="6" xfId="1" applyNumberFormat="1" applyFont="1" applyFill="1" applyBorder="1" applyAlignment="1" applyProtection="1">
      <alignment horizontal="center" vertical="center" wrapText="1"/>
      <protection locked="0"/>
    </xf>
    <xf numFmtId="0" fontId="0" fillId="0" borderId="0" xfId="0" applyAlignment="1">
      <alignment horizontal="center" vertical="top" wrapText="1"/>
    </xf>
    <xf numFmtId="0" fontId="0" fillId="0" borderId="0" xfId="0" applyAlignment="1">
      <alignment vertical="top"/>
    </xf>
    <xf numFmtId="0" fontId="8" fillId="0" borderId="0" xfId="0" applyFont="1" applyAlignment="1">
      <alignment vertical="top"/>
    </xf>
    <xf numFmtId="0" fontId="8" fillId="0" borderId="0" xfId="0" applyFont="1" applyAlignment="1">
      <alignment horizontal="left" vertical="top"/>
    </xf>
    <xf numFmtId="0" fontId="15" fillId="0" borderId="0" xfId="0" applyFont="1" applyAlignment="1">
      <alignment vertical="top" wrapText="1"/>
    </xf>
    <xf numFmtId="0" fontId="17" fillId="0" borderId="1" xfId="0" applyFont="1" applyBorder="1" applyAlignment="1">
      <alignment horizontal="left" vertical="top" wrapText="1"/>
    </xf>
    <xf numFmtId="0" fontId="15" fillId="0" borderId="11" xfId="0" applyFont="1" applyBorder="1" applyAlignment="1">
      <alignment vertical="top" wrapText="1"/>
    </xf>
    <xf numFmtId="0" fontId="15" fillId="0" borderId="10" xfId="0" applyFont="1" applyBorder="1" applyAlignment="1">
      <alignment horizontal="center" vertical="top" wrapText="1"/>
    </xf>
    <xf numFmtId="0" fontId="9" fillId="0" borderId="0" xfId="0" applyFont="1" applyAlignment="1">
      <alignment vertical="top"/>
    </xf>
    <xf numFmtId="0" fontId="9" fillId="10" borderId="1" xfId="0" applyFont="1" applyFill="1" applyBorder="1" applyAlignment="1">
      <alignment vertical="top" wrapText="1"/>
    </xf>
    <xf numFmtId="0" fontId="9" fillId="10" borderId="1" xfId="0" applyFont="1" applyFill="1" applyBorder="1" applyAlignment="1">
      <alignment horizontal="center" vertical="top" wrapText="1"/>
    </xf>
    <xf numFmtId="0" fontId="10" fillId="3" borderId="1" xfId="0" applyFont="1" applyFill="1" applyBorder="1" applyAlignment="1" applyProtection="1">
      <alignment horizontal="center" vertical="top" wrapText="1"/>
      <protection locked="0"/>
    </xf>
    <xf numFmtId="0" fontId="10" fillId="3" borderId="1" xfId="0" applyFont="1" applyFill="1" applyBorder="1" applyAlignment="1" applyProtection="1">
      <alignment vertical="top" wrapText="1"/>
      <protection locked="0"/>
    </xf>
    <xf numFmtId="0" fontId="20" fillId="0" borderId="1" xfId="0" applyFont="1" applyBorder="1" applyAlignment="1">
      <alignment vertical="top" wrapText="1"/>
    </xf>
    <xf numFmtId="0" fontId="20" fillId="0" borderId="1" xfId="0" applyFont="1" applyBorder="1" applyAlignment="1">
      <alignment horizontal="center" vertical="top" wrapText="1"/>
    </xf>
    <xf numFmtId="0" fontId="20" fillId="3" borderId="1" xfId="0" applyFont="1" applyFill="1" applyBorder="1" applyAlignment="1" applyProtection="1">
      <alignment horizontal="center" vertical="top" wrapText="1"/>
      <protection locked="0"/>
    </xf>
    <xf numFmtId="0" fontId="20" fillId="3" borderId="1" xfId="0" applyFont="1" applyFill="1" applyBorder="1" applyAlignment="1" applyProtection="1">
      <alignment vertical="top" wrapText="1"/>
      <protection locked="0"/>
    </xf>
    <xf numFmtId="0" fontId="20" fillId="0" borderId="0" xfId="0" applyFont="1" applyAlignment="1">
      <alignment horizontal="left" vertical="center" wrapText="1" indent="1"/>
    </xf>
    <xf numFmtId="0" fontId="8" fillId="0" borderId="0" xfId="0" applyFont="1" applyAlignment="1">
      <alignment horizontal="left" vertical="center" wrapText="1" indent="2"/>
    </xf>
    <xf numFmtId="0" fontId="8" fillId="0" borderId="1" xfId="0" applyFont="1" applyBorder="1" applyAlignment="1">
      <alignment horizontal="left" vertical="center" wrapText="1" indent="1"/>
    </xf>
    <xf numFmtId="0" fontId="20" fillId="0" borderId="1" xfId="0" applyFont="1" applyBorder="1" applyAlignment="1">
      <alignment horizontal="left" vertical="top" wrapText="1"/>
    </xf>
    <xf numFmtId="0" fontId="22" fillId="0" borderId="0" xfId="0" applyFont="1" applyAlignment="1">
      <alignment horizontal="left" wrapText="1"/>
    </xf>
    <xf numFmtId="0" fontId="22" fillId="0" borderId="1" xfId="0" applyFont="1" applyBorder="1" applyAlignment="1">
      <alignment horizontal="left" wrapText="1"/>
    </xf>
    <xf numFmtId="0" fontId="22" fillId="0" borderId="1" xfId="0" applyFont="1" applyBorder="1" applyAlignment="1">
      <alignment horizontal="left" vertical="top" wrapText="1"/>
    </xf>
    <xf numFmtId="0" fontId="19" fillId="3" borderId="1" xfId="0" applyFont="1" applyFill="1" applyBorder="1" applyAlignment="1" applyProtection="1">
      <alignment vertical="top" wrapText="1"/>
      <protection locked="0"/>
    </xf>
    <xf numFmtId="168" fontId="3" fillId="6" borderId="1" xfId="1" applyNumberFormat="1" applyFont="1" applyFill="1" applyBorder="1" applyAlignment="1" applyProtection="1">
      <alignment horizontal="center" vertical="center" wrapText="1"/>
      <protection locked="0"/>
    </xf>
    <xf numFmtId="0" fontId="3" fillId="6" borderId="7" xfId="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24" fillId="6" borderId="1" xfId="1" applyFont="1" applyFill="1" applyBorder="1" applyAlignment="1" applyProtection="1">
      <alignment vertical="top"/>
      <protection locked="0"/>
    </xf>
    <xf numFmtId="0" fontId="3" fillId="3" borderId="2" xfId="1" applyFont="1" applyFill="1" applyBorder="1" applyAlignment="1" applyProtection="1">
      <alignment horizontal="center" vertical="center" wrapText="1"/>
      <protection locked="0"/>
    </xf>
    <xf numFmtId="164" fontId="3" fillId="6" borderId="2" xfId="1" applyNumberFormat="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168" fontId="24" fillId="6" borderId="1" xfId="1" applyNumberFormat="1" applyFont="1" applyFill="1" applyBorder="1" applyAlignment="1" applyProtection="1">
      <alignment horizontal="center" vertical="center" wrapText="1"/>
      <protection locked="0"/>
    </xf>
    <xf numFmtId="0" fontId="3" fillId="3" borderId="6" xfId="1" applyFont="1" applyFill="1" applyBorder="1" applyAlignment="1" applyProtection="1">
      <alignment horizontal="center" vertical="center" wrapText="1"/>
      <protection locked="0"/>
    </xf>
    <xf numFmtId="0" fontId="3" fillId="3" borderId="7" xfId="1" applyFont="1" applyFill="1" applyBorder="1" applyAlignment="1" applyProtection="1">
      <alignment horizontal="center" vertical="center" wrapText="1"/>
      <protection locked="0"/>
    </xf>
    <xf numFmtId="0" fontId="3" fillId="0" borderId="0" xfId="1" applyFont="1" applyAlignment="1">
      <alignment vertical="top" wrapText="1"/>
    </xf>
    <xf numFmtId="0" fontId="27" fillId="0" borderId="0" xfId="1" applyFont="1" applyAlignment="1">
      <alignment horizontal="left" vertical="center" wrapText="1"/>
    </xf>
    <xf numFmtId="0" fontId="3" fillId="0" borderId="0" xfId="1" applyFont="1" applyAlignment="1">
      <alignment horizontal="center" vertical="center" wrapText="1"/>
    </xf>
    <xf numFmtId="167" fontId="3" fillId="0" borderId="0" xfId="1" applyNumberFormat="1" applyFont="1" applyAlignment="1">
      <alignment horizontal="center" vertical="center" wrapText="1"/>
    </xf>
    <xf numFmtId="164" fontId="3" fillId="0" borderId="0" xfId="1" applyNumberFormat="1" applyFont="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wrapText="1"/>
    </xf>
    <xf numFmtId="0" fontId="3" fillId="0" borderId="0" xfId="1" applyFont="1" applyAlignment="1">
      <alignment vertical="center" wrapText="1"/>
    </xf>
    <xf numFmtId="0" fontId="5" fillId="5" borderId="1" xfId="1" applyFont="1" applyFill="1" applyBorder="1" applyAlignment="1">
      <alignment horizontal="left" vertical="center" wrapText="1"/>
    </xf>
    <xf numFmtId="0" fontId="5" fillId="5" borderId="3" xfId="1" applyFont="1" applyFill="1" applyBorder="1" applyAlignment="1">
      <alignment horizontal="center" vertical="center" wrapText="1"/>
    </xf>
    <xf numFmtId="0" fontId="5" fillId="5" borderId="1" xfId="1" applyFont="1" applyFill="1" applyBorder="1" applyAlignment="1">
      <alignment horizontal="center" vertical="center" wrapText="1"/>
    </xf>
    <xf numFmtId="167" fontId="5" fillId="5" borderId="1" xfId="1" applyNumberFormat="1" applyFont="1" applyFill="1" applyBorder="1" applyAlignment="1">
      <alignment horizontal="center" vertical="center" wrapText="1"/>
    </xf>
    <xf numFmtId="167" fontId="5" fillId="5" borderId="4" xfId="1" applyNumberFormat="1" applyFont="1" applyFill="1" applyBorder="1" applyAlignment="1">
      <alignment horizontal="center" vertical="center" wrapText="1"/>
    </xf>
    <xf numFmtId="164" fontId="5" fillId="5" borderId="4" xfId="1" applyNumberFormat="1" applyFont="1" applyFill="1" applyBorder="1" applyAlignment="1">
      <alignment horizontal="center" vertical="center" wrapText="1"/>
    </xf>
    <xf numFmtId="0" fontId="3" fillId="0" borderId="6" xfId="1" applyFont="1" applyBorder="1" applyAlignment="1">
      <alignment horizontal="left" vertical="center" wrapText="1"/>
    </xf>
    <xf numFmtId="0" fontId="3" fillId="0" borderId="9" xfId="1" applyFont="1" applyBorder="1" applyAlignment="1">
      <alignment horizontal="center" vertical="center" wrapText="1"/>
    </xf>
    <xf numFmtId="0" fontId="3" fillId="0" borderId="1" xfId="1" applyFont="1" applyBorder="1" applyAlignment="1">
      <alignment horizontal="center" vertical="center" wrapText="1"/>
    </xf>
    <xf numFmtId="0" fontId="3" fillId="0" borderId="7" xfId="1" applyFont="1" applyBorder="1" applyAlignment="1">
      <alignment horizontal="center" vertical="center" wrapText="1"/>
    </xf>
    <xf numFmtId="164" fontId="3" fillId="2" borderId="1" xfId="3" applyNumberFormat="1" applyFont="1" applyBorder="1" applyAlignment="1" applyProtection="1">
      <alignment horizontal="center" vertical="center" wrapText="1"/>
    </xf>
    <xf numFmtId="0" fontId="5" fillId="0" borderId="1" xfId="1" applyFont="1" applyBorder="1" applyAlignment="1">
      <alignment horizontal="left" vertical="center" wrapText="1"/>
    </xf>
    <xf numFmtId="0" fontId="5" fillId="0" borderId="9" xfId="1" applyFont="1" applyBorder="1" applyAlignment="1">
      <alignment horizontal="center" vertical="center" wrapText="1"/>
    </xf>
    <xf numFmtId="0" fontId="5" fillId="0" borderId="3" xfId="1" applyFont="1" applyBorder="1" applyAlignment="1">
      <alignment horizontal="left" vertical="center" wrapText="1"/>
    </xf>
    <xf numFmtId="168" fontId="5" fillId="7" borderId="3" xfId="1" applyNumberFormat="1" applyFont="1" applyFill="1" applyBorder="1" applyAlignment="1">
      <alignment horizontal="center" vertical="center" wrapText="1"/>
    </xf>
    <xf numFmtId="164" fontId="5" fillId="0" borderId="1" xfId="3" applyNumberFormat="1" applyFont="1" applyFill="1" applyBorder="1" applyAlignment="1" applyProtection="1">
      <alignment horizontal="center" vertical="center" wrapText="1"/>
    </xf>
    <xf numFmtId="0" fontId="5"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167" fontId="3" fillId="0" borderId="7"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167" fontId="3" fillId="0" borderId="1" xfId="1" applyNumberFormat="1" applyFont="1" applyBorder="1" applyAlignment="1">
      <alignment horizontal="center" vertical="center" wrapText="1"/>
    </xf>
    <xf numFmtId="0" fontId="3" fillId="0" borderId="1" xfId="1" applyFont="1" applyBorder="1" applyAlignment="1">
      <alignment horizontal="left" vertical="center" wrapText="1"/>
    </xf>
    <xf numFmtId="168" fontId="5" fillId="0" borderId="3" xfId="1" applyNumberFormat="1" applyFont="1" applyBorder="1" applyAlignment="1">
      <alignment horizontal="center" vertical="center" wrapText="1"/>
    </xf>
    <xf numFmtId="0" fontId="11" fillId="0" borderId="6" xfId="1" applyFont="1" applyBorder="1" applyAlignment="1">
      <alignment horizontal="left" vertical="center" wrapText="1"/>
    </xf>
    <xf numFmtId="168" fontId="3" fillId="0" borderId="7"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164" fontId="3" fillId="0" borderId="1" xfId="3" applyNumberFormat="1" applyFont="1" applyFill="1" applyBorder="1" applyAlignment="1" applyProtection="1">
      <alignment horizontal="center" vertical="center" wrapText="1"/>
    </xf>
    <xf numFmtId="164" fontId="3" fillId="0" borderId="7" xfId="3" applyNumberFormat="1" applyFont="1" applyFill="1" applyBorder="1" applyAlignment="1" applyProtection="1">
      <alignment horizontal="center" vertical="center" wrapText="1"/>
    </xf>
    <xf numFmtId="0" fontId="5" fillId="8" borderId="6" xfId="1" applyFont="1" applyFill="1" applyBorder="1" applyAlignment="1">
      <alignment horizontal="left" vertical="center" wrapText="1"/>
    </xf>
    <xf numFmtId="164" fontId="3" fillId="2" borderId="7" xfId="3" applyNumberFormat="1" applyFont="1" applyBorder="1" applyAlignment="1" applyProtection="1">
      <alignment horizontal="center" vertical="center" wrapText="1"/>
    </xf>
    <xf numFmtId="0" fontId="3" fillId="7" borderId="0" xfId="1" applyFont="1" applyFill="1" applyAlignment="1">
      <alignment vertical="top" wrapText="1"/>
    </xf>
    <xf numFmtId="0" fontId="3" fillId="7" borderId="6" xfId="1" applyFont="1" applyFill="1" applyBorder="1" applyAlignment="1">
      <alignment horizontal="left" vertical="center" wrapText="1"/>
    </xf>
    <xf numFmtId="0" fontId="3" fillId="7" borderId="1" xfId="1" applyFont="1" applyFill="1" applyBorder="1" applyAlignment="1">
      <alignment horizontal="left" vertical="center" wrapText="1"/>
    </xf>
    <xf numFmtId="165" fontId="3" fillId="0" borderId="1" xfId="1" applyNumberFormat="1" applyFont="1" applyBorder="1" applyAlignment="1">
      <alignment horizontal="left" vertical="top" wrapText="1"/>
    </xf>
    <xf numFmtId="0" fontId="5" fillId="0" borderId="0" xfId="1" applyFont="1" applyAlignment="1">
      <alignment horizontal="center" vertical="center" wrapText="1"/>
    </xf>
    <xf numFmtId="164" fontId="5" fillId="0" borderId="0" xfId="1" applyNumberFormat="1" applyFont="1" applyAlignment="1">
      <alignment horizontal="center" vertical="center" wrapText="1"/>
    </xf>
    <xf numFmtId="167" fontId="5" fillId="5" borderId="3" xfId="1" applyNumberFormat="1" applyFont="1" applyFill="1" applyBorder="1" applyAlignment="1">
      <alignment horizontal="center" vertical="center" wrapText="1"/>
    </xf>
    <xf numFmtId="0" fontId="3" fillId="0" borderId="1" xfId="1" applyFont="1" applyBorder="1" applyAlignment="1">
      <alignment horizontal="center" wrapText="1"/>
    </xf>
    <xf numFmtId="0" fontId="5" fillId="7" borderId="0" xfId="1" applyFont="1" applyFill="1" applyAlignment="1">
      <alignment horizontal="left" vertical="center" wrapText="1"/>
    </xf>
    <xf numFmtId="0" fontId="5" fillId="7" borderId="0" xfId="1" applyFont="1" applyFill="1" applyAlignment="1">
      <alignment horizontal="center" vertical="center" wrapText="1"/>
    </xf>
    <xf numFmtId="164" fontId="5" fillId="7" borderId="0" xfId="3" applyNumberFormat="1" applyFont="1" applyFill="1" applyBorder="1" applyAlignment="1" applyProtection="1">
      <alignment horizontal="center" vertical="center" wrapText="1"/>
    </xf>
    <xf numFmtId="0" fontId="5" fillId="8" borderId="1" xfId="1" applyFont="1" applyFill="1" applyBorder="1" applyAlignment="1">
      <alignment horizontal="left" vertical="center" wrapText="1"/>
    </xf>
    <xf numFmtId="164" fontId="12" fillId="8" borderId="7" xfId="1" applyNumberFormat="1" applyFont="1" applyFill="1" applyBorder="1" applyAlignment="1">
      <alignment horizontal="center" vertical="center" wrapText="1"/>
    </xf>
    <xf numFmtId="164" fontId="5" fillId="8" borderId="7" xfId="1" applyNumberFormat="1" applyFont="1" applyFill="1" applyBorder="1" applyAlignment="1">
      <alignment horizontal="center" vertical="center" wrapText="1"/>
    </xf>
    <xf numFmtId="164" fontId="3" fillId="8" borderId="1" xfId="1" applyNumberFormat="1" applyFont="1" applyFill="1" applyBorder="1" applyAlignment="1">
      <alignment horizontal="center" vertical="center" wrapText="1"/>
    </xf>
    <xf numFmtId="165" fontId="3" fillId="0" borderId="1" xfId="0" applyNumberFormat="1" applyFont="1" applyBorder="1" applyAlignment="1">
      <alignment horizontal="left" vertical="top" wrapText="1"/>
    </xf>
    <xf numFmtId="165" fontId="3" fillId="0" borderId="6" xfId="0" applyNumberFormat="1" applyFont="1" applyBorder="1" applyAlignment="1">
      <alignment horizontal="left" vertical="top" wrapText="1"/>
    </xf>
    <xf numFmtId="0" fontId="3" fillId="0" borderId="1" xfId="0" applyFont="1" applyBorder="1" applyAlignment="1">
      <alignment horizontal="left" vertical="top" wrapText="1"/>
    </xf>
    <xf numFmtId="0" fontId="5" fillId="0" borderId="3" xfId="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3" applyNumberFormat="1" applyFont="1" applyFill="1" applyBorder="1" applyAlignment="1" applyProtection="1">
      <alignment horizontal="center" vertical="center" wrapText="1"/>
    </xf>
    <xf numFmtId="165" fontId="13" fillId="11" borderId="20" xfId="1" applyNumberFormat="1" applyFont="1" applyFill="1" applyBorder="1" applyAlignment="1">
      <alignment horizontal="left" vertical="top" wrapText="1"/>
    </xf>
    <xf numFmtId="0" fontId="3" fillId="11" borderId="6" xfId="1" applyFont="1" applyFill="1" applyBorder="1" applyAlignment="1">
      <alignment horizontal="center" vertical="center" wrapText="1"/>
    </xf>
    <xf numFmtId="164" fontId="3" fillId="11" borderId="6" xfId="1" applyNumberFormat="1" applyFont="1" applyFill="1" applyBorder="1" applyAlignment="1">
      <alignment horizontal="center" vertical="center" wrapText="1"/>
    </xf>
    <xf numFmtId="164" fontId="3" fillId="11" borderId="7" xfId="1" applyNumberFormat="1" applyFont="1" applyFill="1" applyBorder="1" applyAlignment="1">
      <alignment horizontal="center" vertical="center" wrapText="1"/>
    </xf>
    <xf numFmtId="164" fontId="3" fillId="11" borderId="7" xfId="3" applyNumberFormat="1" applyFont="1" applyFill="1" applyBorder="1" applyAlignment="1" applyProtection="1">
      <alignment horizontal="center" vertical="center" wrapText="1"/>
    </xf>
    <xf numFmtId="164" fontId="3" fillId="11" borderId="0" xfId="1" applyNumberFormat="1" applyFont="1" applyFill="1" applyAlignment="1">
      <alignment horizontal="center" vertical="center" wrapText="1"/>
    </xf>
    <xf numFmtId="0" fontId="3" fillId="7" borderId="1" xfId="1" applyFont="1" applyFill="1" applyBorder="1" applyAlignment="1">
      <alignment horizontal="center" vertical="center" wrapText="1"/>
    </xf>
    <xf numFmtId="0" fontId="3" fillId="7" borderId="7" xfId="1" applyFont="1" applyFill="1" applyBorder="1" applyAlignment="1">
      <alignment horizontal="center" vertical="center" wrapText="1"/>
    </xf>
    <xf numFmtId="164" fontId="5" fillId="0" borderId="5" xfId="3" applyNumberFormat="1" applyFont="1" applyFill="1" applyBorder="1" applyAlignment="1" applyProtection="1">
      <alignment horizontal="center" vertical="center" wrapText="1"/>
    </xf>
    <xf numFmtId="0" fontId="5" fillId="0" borderId="5" xfId="1" applyFont="1" applyBorder="1" applyAlignment="1">
      <alignment horizontal="left" vertical="center" wrapText="1"/>
    </xf>
    <xf numFmtId="0" fontId="5" fillId="0" borderId="5" xfId="1" applyFont="1" applyBorder="1" applyAlignment="1">
      <alignment horizontal="center" vertical="center" wrapText="1"/>
    </xf>
    <xf numFmtId="168" fontId="5" fillId="0" borderId="5" xfId="1" applyNumberFormat="1" applyFont="1" applyBorder="1" applyAlignment="1">
      <alignment horizontal="center" vertical="center" wrapText="1"/>
    </xf>
    <xf numFmtId="167" fontId="3" fillId="0" borderId="8" xfId="1" applyNumberFormat="1" applyFont="1" applyBorder="1" applyAlignment="1">
      <alignment horizontal="center" vertical="center" wrapText="1"/>
    </xf>
    <xf numFmtId="0" fontId="5" fillId="8" borderId="3" xfId="1" applyFont="1" applyFill="1" applyBorder="1" applyAlignment="1">
      <alignment horizontal="center" vertical="center" wrapText="1"/>
    </xf>
    <xf numFmtId="0" fontId="5" fillId="8" borderId="1" xfId="1" applyFont="1" applyFill="1" applyBorder="1" applyAlignment="1">
      <alignment horizontal="center" vertical="center" wrapText="1"/>
    </xf>
    <xf numFmtId="167" fontId="5" fillId="8" borderId="1" xfId="1" applyNumberFormat="1" applyFont="1" applyFill="1" applyBorder="1" applyAlignment="1">
      <alignment horizontal="center" vertical="center" wrapText="1"/>
    </xf>
    <xf numFmtId="164" fontId="5" fillId="8" borderId="1" xfId="1" applyNumberFormat="1" applyFont="1" applyFill="1" applyBorder="1" applyAlignment="1">
      <alignment horizontal="center" vertical="center" wrapText="1"/>
    </xf>
    <xf numFmtId="0" fontId="3" fillId="0" borderId="16" xfId="1" applyFont="1" applyBorder="1" applyAlignment="1">
      <alignment horizontal="left" vertical="top" wrapText="1"/>
    </xf>
    <xf numFmtId="0" fontId="3" fillId="0" borderId="6" xfId="1" applyFont="1" applyBorder="1" applyAlignment="1">
      <alignment horizontal="center" vertical="center" wrapText="1"/>
    </xf>
    <xf numFmtId="164" fontId="3" fillId="9" borderId="7" xfId="1" applyNumberFormat="1" applyFont="1" applyFill="1" applyBorder="1" applyAlignment="1">
      <alignment horizontal="center" vertical="center" wrapText="1"/>
    </xf>
    <xf numFmtId="164" fontId="5" fillId="0" borderId="5" xfId="1" applyNumberFormat="1" applyFont="1" applyBorder="1" applyAlignment="1">
      <alignment horizontal="center" vertical="center" wrapText="1"/>
    </xf>
    <xf numFmtId="0" fontId="5" fillId="7" borderId="1" xfId="1" applyFont="1" applyFill="1" applyBorder="1" applyAlignment="1">
      <alignment horizontal="left" vertical="center" wrapText="1"/>
    </xf>
    <xf numFmtId="0" fontId="5" fillId="7" borderId="1" xfId="1" applyFont="1" applyFill="1" applyBorder="1" applyAlignment="1">
      <alignment horizontal="center" vertical="center" wrapText="1"/>
    </xf>
    <xf numFmtId="167" fontId="5" fillId="7" borderId="1" xfId="1" applyNumberFormat="1" applyFont="1" applyFill="1" applyBorder="1" applyAlignment="1">
      <alignment horizontal="center" vertical="center" wrapText="1"/>
    </xf>
    <xf numFmtId="169" fontId="5" fillId="0" borderId="1" xfId="3" applyNumberFormat="1" applyFont="1" applyFill="1" applyBorder="1" applyAlignment="1" applyProtection="1">
      <alignment horizontal="center" vertical="center" wrapText="1"/>
    </xf>
    <xf numFmtId="167" fontId="3" fillId="7" borderId="1" xfId="1" applyNumberFormat="1" applyFont="1" applyFill="1" applyBorder="1" applyAlignment="1">
      <alignment horizontal="center" vertical="center" wrapText="1"/>
    </xf>
    <xf numFmtId="164" fontId="5" fillId="0" borderId="1" xfId="1" applyNumberFormat="1" applyFont="1" applyBorder="1" applyAlignment="1">
      <alignment horizontal="center" vertical="center" wrapText="1"/>
    </xf>
    <xf numFmtId="0" fontId="5" fillId="0" borderId="1" xfId="3" applyFont="1" applyFill="1" applyBorder="1" applyAlignment="1" applyProtection="1">
      <alignment horizontal="left" vertical="center" wrapText="1"/>
    </xf>
    <xf numFmtId="0" fontId="3" fillId="0" borderId="1" xfId="3" applyFont="1" applyFill="1" applyBorder="1" applyAlignment="1" applyProtection="1">
      <alignment horizontal="center" vertical="center" wrapText="1"/>
    </xf>
    <xf numFmtId="167" fontId="3" fillId="0" borderId="1" xfId="3" applyNumberFormat="1" applyFont="1" applyFill="1" applyBorder="1" applyAlignment="1" applyProtection="1">
      <alignment horizontal="center" vertical="center" wrapText="1"/>
    </xf>
    <xf numFmtId="0" fontId="13" fillId="4" borderId="1" xfId="1" applyFont="1" applyFill="1" applyBorder="1" applyAlignment="1">
      <alignment horizontal="left" vertical="center" wrapText="1"/>
    </xf>
    <xf numFmtId="0" fontId="13" fillId="4" borderId="1" xfId="1" applyFont="1" applyFill="1" applyBorder="1" applyAlignment="1">
      <alignment horizontal="center" vertical="center" wrapText="1"/>
    </xf>
    <xf numFmtId="0" fontId="14" fillId="4" borderId="1" xfId="1" applyFont="1" applyFill="1" applyBorder="1" applyAlignment="1">
      <alignment horizontal="center" vertical="center" wrapText="1"/>
    </xf>
    <xf numFmtId="167" fontId="14" fillId="4" borderId="1" xfId="1" applyNumberFormat="1" applyFont="1" applyFill="1" applyBorder="1" applyAlignment="1">
      <alignment horizontal="center" vertical="center" wrapText="1"/>
    </xf>
    <xf numFmtId="164" fontId="14" fillId="4" borderId="1" xfId="1" applyNumberFormat="1" applyFont="1" applyFill="1" applyBorder="1" applyAlignment="1">
      <alignment horizontal="center" vertical="center" wrapText="1"/>
    </xf>
    <xf numFmtId="164" fontId="13" fillId="4" borderId="1" xfId="1" applyNumberFormat="1" applyFont="1" applyFill="1" applyBorder="1" applyAlignment="1">
      <alignment horizontal="center" vertical="center" wrapText="1"/>
    </xf>
    <xf numFmtId="0" fontId="3" fillId="0" borderId="1" xfId="1" applyFont="1" applyBorder="1" applyAlignment="1">
      <alignment horizontal="left" vertical="top" wrapText="1"/>
    </xf>
    <xf numFmtId="0" fontId="29" fillId="6" borderId="1" xfId="1" applyFont="1" applyFill="1" applyBorder="1" applyAlignment="1" applyProtection="1">
      <alignment vertical="top"/>
      <protection locked="0"/>
    </xf>
    <xf numFmtId="0" fontId="24" fillId="0" borderId="0" xfId="1" applyFont="1" applyAlignment="1">
      <alignment vertical="top"/>
    </xf>
    <xf numFmtId="0" fontId="24" fillId="0" borderId="28" xfId="1" applyFont="1" applyBorder="1" applyAlignment="1">
      <alignment vertical="top"/>
    </xf>
    <xf numFmtId="0" fontId="23" fillId="0" borderId="31" xfId="0" applyFont="1" applyBorder="1" applyAlignment="1">
      <alignment vertical="top"/>
    </xf>
    <xf numFmtId="0" fontId="24" fillId="0" borderId="28" xfId="0" applyFont="1" applyBorder="1" applyAlignment="1">
      <alignment vertical="top"/>
    </xf>
    <xf numFmtId="0" fontId="26" fillId="0" borderId="28" xfId="1" applyFont="1" applyBorder="1" applyAlignment="1">
      <alignment vertical="top"/>
    </xf>
    <xf numFmtId="0" fontId="24" fillId="0" borderId="29" xfId="0" applyFont="1" applyBorder="1" applyAlignment="1">
      <alignment vertical="top"/>
    </xf>
    <xf numFmtId="0" fontId="24" fillId="0" borderId="30" xfId="0" applyFont="1" applyBorder="1" applyAlignment="1">
      <alignment vertical="top"/>
    </xf>
    <xf numFmtId="0" fontId="24" fillId="0" borderId="33" xfId="1" applyFont="1" applyBorder="1" applyAlignment="1">
      <alignment vertical="top"/>
    </xf>
    <xf numFmtId="0" fontId="24" fillId="0" borderId="32" xfId="1" applyFont="1" applyBorder="1" applyAlignment="1">
      <alignment vertical="top"/>
    </xf>
    <xf numFmtId="0" fontId="24" fillId="0" borderId="31" xfId="1" applyFont="1" applyBorder="1" applyAlignment="1">
      <alignment vertical="top"/>
    </xf>
    <xf numFmtId="0" fontId="30" fillId="0" borderId="31" xfId="1" applyFont="1" applyBorder="1" applyAlignment="1">
      <alignment vertical="top"/>
    </xf>
    <xf numFmtId="0" fontId="23" fillId="5" borderId="1" xfId="1" applyFont="1" applyFill="1" applyBorder="1" applyAlignment="1">
      <alignment horizontal="left" vertical="top" wrapText="1"/>
    </xf>
    <xf numFmtId="0" fontId="23" fillId="5" borderId="1" xfId="1" applyFont="1" applyFill="1" applyBorder="1" applyAlignment="1">
      <alignment vertical="top" wrapText="1"/>
    </xf>
    <xf numFmtId="165" fontId="23" fillId="5" borderId="1" xfId="1" applyNumberFormat="1" applyFont="1" applyFill="1" applyBorder="1" applyAlignment="1">
      <alignment horizontal="center" vertical="top" wrapText="1"/>
    </xf>
    <xf numFmtId="0" fontId="23" fillId="13" borderId="1" xfId="0" applyFont="1" applyFill="1" applyBorder="1" applyAlignment="1">
      <alignment horizontal="center" vertical="top" wrapText="1"/>
    </xf>
    <xf numFmtId="0" fontId="23" fillId="8" borderId="1" xfId="1" applyFont="1" applyFill="1" applyBorder="1" applyAlignment="1">
      <alignment vertical="top"/>
    </xf>
    <xf numFmtId="0" fontId="24" fillId="0" borderId="1" xfId="0" applyFont="1" applyBorder="1" applyAlignment="1">
      <alignment vertical="top" wrapText="1"/>
    </xf>
    <xf numFmtId="0" fontId="24" fillId="0" borderId="1" xfId="0" applyFont="1" applyBorder="1" applyAlignment="1">
      <alignment horizontal="center" vertical="top" wrapText="1"/>
    </xf>
    <xf numFmtId="0" fontId="24" fillId="0" borderId="34" xfId="1" applyFont="1" applyBorder="1" applyAlignment="1">
      <alignment vertical="top"/>
    </xf>
    <xf numFmtId="0" fontId="25" fillId="0" borderId="1" xfId="0" applyFont="1" applyBorder="1" applyAlignment="1">
      <alignment vertical="center" wrapText="1"/>
    </xf>
    <xf numFmtId="0" fontId="24" fillId="0" borderId="1" xfId="0" applyFont="1" applyBorder="1" applyAlignment="1">
      <alignment horizontal="left" vertical="top" wrapText="1" indent="1"/>
    </xf>
    <xf numFmtId="0" fontId="23" fillId="0" borderId="0" xfId="1" applyFont="1" applyAlignment="1">
      <alignment vertical="top"/>
    </xf>
    <xf numFmtId="0" fontId="28" fillId="0" borderId="1" xfId="1" applyFont="1" applyBorder="1" applyAlignment="1">
      <alignment vertical="top" wrapText="1"/>
    </xf>
    <xf numFmtId="0" fontId="23" fillId="0" borderId="1" xfId="1" applyFont="1" applyBorder="1" applyAlignment="1">
      <alignment vertical="top"/>
    </xf>
    <xf numFmtId="0" fontId="24" fillId="0" borderId="1" xfId="1" applyFont="1" applyBorder="1" applyAlignment="1">
      <alignment vertical="top"/>
    </xf>
    <xf numFmtId="167" fontId="5" fillId="5" borderId="1" xfId="1" applyNumberFormat="1" applyFont="1" applyFill="1" applyBorder="1" applyAlignment="1" applyProtection="1">
      <alignment horizontal="center" vertical="center" wrapText="1"/>
      <protection locked="0"/>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5" fillId="0" borderId="0" xfId="0" applyFont="1" applyAlignment="1">
      <alignment horizontal="center" vertical="top" wrapText="1"/>
    </xf>
    <xf numFmtId="0" fontId="3" fillId="3" borderId="1" xfId="1" applyFont="1" applyFill="1" applyBorder="1" applyAlignment="1">
      <alignment horizontal="left" vertical="center" wrapText="1"/>
    </xf>
    <xf numFmtId="0" fontId="3" fillId="7" borderId="1" xfId="0" applyFont="1" applyFill="1" applyBorder="1"/>
    <xf numFmtId="0" fontId="3" fillId="0" borderId="7" xfId="1" applyFont="1" applyBorder="1" applyAlignment="1">
      <alignment horizontal="left" vertical="center" wrapText="1"/>
    </xf>
    <xf numFmtId="165" fontId="13" fillId="11" borderId="18" xfId="0" applyNumberFormat="1" applyFont="1" applyFill="1" applyBorder="1" applyAlignment="1">
      <alignment horizontal="left" vertical="top"/>
    </xf>
    <xf numFmtId="165" fontId="13" fillId="11" borderId="5" xfId="0" applyNumberFormat="1" applyFont="1" applyFill="1" applyBorder="1" applyAlignment="1">
      <alignment horizontal="left" vertical="top"/>
    </xf>
    <xf numFmtId="0" fontId="13" fillId="11" borderId="17" xfId="1" applyFont="1" applyFill="1" applyBorder="1" applyAlignment="1">
      <alignment horizontal="left" vertical="top" wrapText="1"/>
    </xf>
    <xf numFmtId="0" fontId="13" fillId="11" borderId="8" xfId="1" applyFont="1" applyFill="1" applyBorder="1" applyAlignment="1">
      <alignment horizontal="left" vertical="top" wrapText="1"/>
    </xf>
    <xf numFmtId="165" fontId="13" fillId="11" borderId="18" xfId="1" applyNumberFormat="1" applyFont="1" applyFill="1" applyBorder="1" applyAlignment="1">
      <alignment horizontal="left" vertical="top" wrapText="1"/>
    </xf>
    <xf numFmtId="165" fontId="13" fillId="11" borderId="5" xfId="1" applyNumberFormat="1" applyFont="1" applyFill="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3" fillId="0" borderId="1" xfId="0" applyFont="1" applyBorder="1" applyAlignment="1">
      <alignment horizontal="left" vertical="center" wrapText="1"/>
    </xf>
    <xf numFmtId="165" fontId="13" fillId="11" borderId="19" xfId="0" applyNumberFormat="1" applyFont="1" applyFill="1" applyBorder="1" applyAlignment="1">
      <alignment horizontal="left" vertical="top" wrapText="1"/>
    </xf>
    <xf numFmtId="165" fontId="13" fillId="11" borderId="0" xfId="0" applyNumberFormat="1" applyFont="1" applyFill="1" applyAlignment="1">
      <alignment horizontal="left" vertical="top" wrapText="1"/>
    </xf>
    <xf numFmtId="0" fontId="9" fillId="0" borderId="0" xfId="0" applyFont="1" applyAlignment="1">
      <alignment horizontal="left" vertical="top" wrapText="1"/>
    </xf>
    <xf numFmtId="0" fontId="9" fillId="10" borderId="3" xfId="0" applyFont="1" applyFill="1" applyBorder="1" applyAlignment="1">
      <alignment horizontal="left" vertical="top" wrapText="1"/>
    </xf>
    <xf numFmtId="0" fontId="9" fillId="10" borderId="4" xfId="0" applyFont="1" applyFill="1" applyBorder="1" applyAlignment="1">
      <alignment horizontal="left" vertical="top" wrapText="1"/>
    </xf>
    <xf numFmtId="0" fontId="18" fillId="0" borderId="1" xfId="0" applyFont="1" applyBorder="1" applyAlignment="1">
      <alignment horizontal="left" vertical="top" wrapText="1"/>
    </xf>
    <xf numFmtId="0" fontId="10" fillId="0" borderId="14" xfId="0" applyFont="1" applyBorder="1" applyAlignment="1">
      <alignment horizontal="left" vertical="top" wrapText="1"/>
    </xf>
    <xf numFmtId="0" fontId="10" fillId="0" borderId="5"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center" vertical="top" wrapText="1"/>
    </xf>
    <xf numFmtId="0" fontId="10" fillId="0" borderId="12" xfId="0" applyFont="1" applyBorder="1" applyAlignment="1">
      <alignment horizontal="center" vertical="top" wrapText="1"/>
    </xf>
    <xf numFmtId="0" fontId="10" fillId="0" borderId="6" xfId="0" applyFont="1" applyBorder="1" applyAlignment="1">
      <alignment horizontal="center" vertical="top" wrapText="1"/>
    </xf>
    <xf numFmtId="0" fontId="10"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13" xfId="0" applyFont="1" applyBorder="1" applyAlignment="1">
      <alignment horizontal="left" vertical="top" wrapText="1"/>
    </xf>
    <xf numFmtId="0" fontId="10" fillId="0" borderId="15" xfId="0" applyFont="1" applyBorder="1" applyAlignment="1">
      <alignment horizontal="left" vertical="top" wrapText="1"/>
    </xf>
    <xf numFmtId="0" fontId="9" fillId="10" borderId="5" xfId="0" applyFont="1" applyFill="1" applyBorder="1" applyAlignment="1">
      <alignment horizontal="left" vertical="top" wrapText="1"/>
    </xf>
    <xf numFmtId="0" fontId="15" fillId="3" borderId="1" xfId="0" applyFont="1" applyFill="1" applyBorder="1" applyAlignment="1" applyProtection="1">
      <alignment horizontal="center" vertical="top" wrapText="1"/>
      <protection locked="0"/>
    </xf>
    <xf numFmtId="0" fontId="10" fillId="0" borderId="0" xfId="0" applyFont="1" applyAlignment="1">
      <alignment horizontal="left" vertical="top"/>
    </xf>
    <xf numFmtId="0" fontId="15" fillId="0" borderId="0" xfId="0" applyFont="1" applyAlignment="1">
      <alignment horizontal="center" vertical="top" wrapText="1"/>
    </xf>
    <xf numFmtId="0" fontId="20" fillId="0" borderId="3" xfId="0" applyFont="1" applyBorder="1" applyAlignment="1">
      <alignment horizontal="left" vertical="top" wrapText="1"/>
    </xf>
    <xf numFmtId="0" fontId="20" fillId="0" borderId="5" xfId="0" applyFont="1" applyBorder="1" applyAlignment="1">
      <alignment horizontal="left" vertical="top" wrapText="1"/>
    </xf>
    <xf numFmtId="0" fontId="20" fillId="0" borderId="4" xfId="0" applyFont="1" applyBorder="1" applyAlignment="1">
      <alignment horizontal="left" vertical="top" wrapText="1"/>
    </xf>
    <xf numFmtId="0" fontId="7" fillId="0" borderId="0" xfId="0" applyFont="1" applyAlignment="1">
      <alignment horizontal="left" vertical="top" wrapText="1"/>
    </xf>
    <xf numFmtId="0" fontId="9" fillId="10" borderId="3" xfId="0" applyFont="1" applyFill="1" applyBorder="1" applyAlignment="1">
      <alignment vertical="top" wrapText="1"/>
    </xf>
    <xf numFmtId="0" fontId="9" fillId="10" borderId="5" xfId="0" applyFont="1" applyFill="1" applyBorder="1" applyAlignment="1">
      <alignment vertical="top" wrapText="1"/>
    </xf>
    <xf numFmtId="0" fontId="9" fillId="10" borderId="4" xfId="0" applyFont="1" applyFill="1" applyBorder="1" applyAlignment="1">
      <alignment vertical="top" wrapText="1"/>
    </xf>
    <xf numFmtId="0" fontId="10" fillId="0" borderId="1" xfId="0" applyFont="1" applyBorder="1" applyAlignment="1">
      <alignment vertical="top" wrapText="1"/>
    </xf>
    <xf numFmtId="0" fontId="23" fillId="12" borderId="21" xfId="0" applyFont="1" applyFill="1" applyBorder="1" applyAlignment="1">
      <alignment horizontal="left" vertical="top"/>
    </xf>
    <xf numFmtId="0" fontId="23" fillId="12" borderId="22" xfId="0" applyFont="1" applyFill="1" applyBorder="1" applyAlignment="1">
      <alignment horizontal="left" vertical="top"/>
    </xf>
    <xf numFmtId="0" fontId="24" fillId="12" borderId="19" xfId="0" applyFont="1" applyFill="1" applyBorder="1" applyAlignment="1">
      <alignment horizontal="left" vertical="top" wrapText="1"/>
    </xf>
    <xf numFmtId="0" fontId="24" fillId="12" borderId="0" xfId="0" applyFont="1" applyFill="1" applyAlignment="1">
      <alignment horizontal="left" vertical="top" wrapText="1"/>
    </xf>
    <xf numFmtId="0" fontId="23" fillId="5" borderId="1" xfId="1" applyFont="1" applyFill="1" applyBorder="1" applyAlignment="1">
      <alignment horizontal="center" vertical="top" wrapText="1"/>
    </xf>
    <xf numFmtId="0" fontId="31" fillId="0" borderId="0" xfId="1" applyFont="1" applyAlignment="1">
      <alignment horizontal="left" vertical="center" wrapText="1"/>
    </xf>
    <xf numFmtId="0" fontId="23" fillId="12" borderId="23" xfId="0" applyFont="1" applyFill="1" applyBorder="1" applyAlignment="1">
      <alignment horizontal="left" vertical="top"/>
    </xf>
    <xf numFmtId="0" fontId="24" fillId="12" borderId="24" xfId="0" applyFont="1" applyFill="1" applyBorder="1" applyAlignment="1">
      <alignment horizontal="left" vertical="top" wrapText="1"/>
    </xf>
    <xf numFmtId="0" fontId="24" fillId="12" borderId="25" xfId="0" applyFont="1" applyFill="1" applyBorder="1" applyAlignment="1">
      <alignment horizontal="left" vertical="top" wrapText="1"/>
    </xf>
    <xf numFmtId="0" fontId="24" fillId="12" borderId="26" xfId="0" applyFont="1" applyFill="1" applyBorder="1" applyAlignment="1">
      <alignment horizontal="left" vertical="top" wrapText="1"/>
    </xf>
    <xf numFmtId="0" fontId="24" fillId="12" borderId="27" xfId="0" applyFont="1" applyFill="1" applyBorder="1" applyAlignment="1">
      <alignment horizontal="left" vertical="top" wrapText="1"/>
    </xf>
    <xf numFmtId="0" fontId="23" fillId="0" borderId="31" xfId="1" applyFont="1" applyBorder="1" applyAlignment="1">
      <alignment vertical="top"/>
    </xf>
    <xf numFmtId="0" fontId="23" fillId="0" borderId="28" xfId="1" applyFont="1" applyBorder="1" applyAlignment="1">
      <alignment vertical="top"/>
    </xf>
  </cellXfs>
  <cellStyles count="6">
    <cellStyle name="%" xfId="1" xr:uid="{00000000-0005-0000-0000-000000000000}"/>
    <cellStyle name="Bad" xfId="3" builtinId="27"/>
    <cellStyle name="Euro" xfId="2" xr:uid="{00000000-0005-0000-0000-000001000000}"/>
    <cellStyle name="Euro 2" xfId="4" xr:uid="{00000000-0005-0000-0000-000002000000}"/>
    <cellStyle name="Normal" xfId="0" builtinId="0"/>
    <cellStyle name="Standaard 2" xfId="5" xr:uid="{00000000-0005-0000-0000-000005000000}"/>
  </cellStyles>
  <dxfs count="0"/>
  <tableStyles count="0" defaultTableStyle="TableStyleMedium2" defaultPivotStyle="PivotStyleLight16"/>
  <colors>
    <mruColors>
      <color rgb="FFFFFF99"/>
      <color rgb="FF00FF00"/>
      <color rgb="FFFFC7CE"/>
      <color rgb="FFCCFFFF"/>
      <color rgb="FF9C0006"/>
      <color rgb="FF9966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O131"/>
  <sheetViews>
    <sheetView showGridLines="0" tabSelected="1" zoomScaleNormal="100" workbookViewId="0">
      <selection activeCell="B4" sqref="B4:K4"/>
    </sheetView>
  </sheetViews>
  <sheetFormatPr defaultColWidth="8.7109375" defaultRowHeight="15"/>
  <cols>
    <col min="1" max="1" width="5.28515625" style="51" customWidth="1"/>
    <col min="2" max="2" width="63.85546875" style="56" customWidth="1"/>
    <col min="3" max="3" width="22.28515625" style="53" customWidth="1"/>
    <col min="4" max="6" width="22.7109375" style="53" customWidth="1"/>
    <col min="7" max="7" width="14.28515625" style="54" customWidth="1"/>
    <col min="8" max="8" width="12.42578125" style="54" customWidth="1"/>
    <col min="9" max="9" width="23.42578125" style="55" customWidth="1"/>
    <col min="10" max="10" width="25.7109375" style="55" customWidth="1"/>
    <col min="11" max="11" width="63.7109375" style="53" customWidth="1"/>
    <col min="12" max="13" width="8.7109375" style="51"/>
    <col min="14" max="14" width="14.28515625" style="51" bestFit="1" customWidth="1"/>
    <col min="15" max="247" width="8.7109375" style="51"/>
    <col min="248" max="248" width="5.28515625" style="51" customWidth="1"/>
    <col min="249" max="249" width="49.42578125" style="51" bestFit="1" customWidth="1"/>
    <col min="250" max="250" width="18.28515625" style="51" customWidth="1"/>
    <col min="251" max="251" width="12.28515625" style="51" customWidth="1"/>
    <col min="252" max="252" width="12.42578125" style="51" customWidth="1"/>
    <col min="253" max="254" width="23.42578125" style="51" customWidth="1"/>
    <col min="255" max="255" width="21.7109375" style="51" bestFit="1" customWidth="1"/>
    <col min="256" max="256" width="63.7109375" style="51" customWidth="1"/>
    <col min="257" max="257" width="8.7109375" style="51"/>
    <col min="258" max="258" width="13" style="51" customWidth="1"/>
    <col min="259" max="503" width="8.7109375" style="51"/>
    <col min="504" max="504" width="5.28515625" style="51" customWidth="1"/>
    <col min="505" max="505" width="49.42578125" style="51" bestFit="1" customWidth="1"/>
    <col min="506" max="506" width="18.28515625" style="51" customWidth="1"/>
    <col min="507" max="507" width="12.28515625" style="51" customWidth="1"/>
    <col min="508" max="508" width="12.42578125" style="51" customWidth="1"/>
    <col min="509" max="510" width="23.42578125" style="51" customWidth="1"/>
    <col min="511" max="511" width="21.7109375" style="51" bestFit="1" customWidth="1"/>
    <col min="512" max="512" width="63.7109375" style="51" customWidth="1"/>
    <col min="513" max="513" width="8.7109375" style="51"/>
    <col min="514" max="514" width="13" style="51" customWidth="1"/>
    <col min="515" max="759" width="8.7109375" style="51"/>
    <col min="760" max="760" width="5.28515625" style="51" customWidth="1"/>
    <col min="761" max="761" width="49.42578125" style="51" bestFit="1" customWidth="1"/>
    <col min="762" max="762" width="18.28515625" style="51" customWidth="1"/>
    <col min="763" max="763" width="12.28515625" style="51" customWidth="1"/>
    <col min="764" max="764" width="12.42578125" style="51" customWidth="1"/>
    <col min="765" max="766" width="23.42578125" style="51" customWidth="1"/>
    <col min="767" max="767" width="21.7109375" style="51" bestFit="1" customWidth="1"/>
    <col min="768" max="768" width="63.7109375" style="51" customWidth="1"/>
    <col min="769" max="769" width="8.7109375" style="51"/>
    <col min="770" max="770" width="13" style="51" customWidth="1"/>
    <col min="771" max="1015" width="8.7109375" style="51"/>
    <col min="1016" max="1016" width="5.28515625" style="51" customWidth="1"/>
    <col min="1017" max="1017" width="49.42578125" style="51" bestFit="1" customWidth="1"/>
    <col min="1018" max="1018" width="18.28515625" style="51" customWidth="1"/>
    <col min="1019" max="1019" width="12.28515625" style="51" customWidth="1"/>
    <col min="1020" max="1020" width="12.42578125" style="51" customWidth="1"/>
    <col min="1021" max="1022" width="23.42578125" style="51" customWidth="1"/>
    <col min="1023" max="1023" width="21.7109375" style="51" bestFit="1" customWidth="1"/>
    <col min="1024" max="1024" width="63.7109375" style="51" customWidth="1"/>
    <col min="1025" max="1025" width="8.7109375" style="51"/>
    <col min="1026" max="1026" width="13" style="51" customWidth="1"/>
    <col min="1027" max="1271" width="8.7109375" style="51"/>
    <col min="1272" max="1272" width="5.28515625" style="51" customWidth="1"/>
    <col min="1273" max="1273" width="49.42578125" style="51" bestFit="1" customWidth="1"/>
    <col min="1274" max="1274" width="18.28515625" style="51" customWidth="1"/>
    <col min="1275" max="1275" width="12.28515625" style="51" customWidth="1"/>
    <col min="1276" max="1276" width="12.42578125" style="51" customWidth="1"/>
    <col min="1277" max="1278" width="23.42578125" style="51" customWidth="1"/>
    <col min="1279" max="1279" width="21.7109375" style="51" bestFit="1" customWidth="1"/>
    <col min="1280" max="1280" width="63.7109375" style="51" customWidth="1"/>
    <col min="1281" max="1281" width="8.7109375" style="51"/>
    <col min="1282" max="1282" width="13" style="51" customWidth="1"/>
    <col min="1283" max="1527" width="8.7109375" style="51"/>
    <col min="1528" max="1528" width="5.28515625" style="51" customWidth="1"/>
    <col min="1529" max="1529" width="49.42578125" style="51" bestFit="1" customWidth="1"/>
    <col min="1530" max="1530" width="18.28515625" style="51" customWidth="1"/>
    <col min="1531" max="1531" width="12.28515625" style="51" customWidth="1"/>
    <col min="1532" max="1532" width="12.42578125" style="51" customWidth="1"/>
    <col min="1533" max="1534" width="23.42578125" style="51" customWidth="1"/>
    <col min="1535" max="1535" width="21.7109375" style="51" bestFit="1" customWidth="1"/>
    <col min="1536" max="1536" width="63.7109375" style="51" customWidth="1"/>
    <col min="1537" max="1537" width="8.7109375" style="51"/>
    <col min="1538" max="1538" width="13" style="51" customWidth="1"/>
    <col min="1539" max="1783" width="8.7109375" style="51"/>
    <col min="1784" max="1784" width="5.28515625" style="51" customWidth="1"/>
    <col min="1785" max="1785" width="49.42578125" style="51" bestFit="1" customWidth="1"/>
    <col min="1786" max="1786" width="18.28515625" style="51" customWidth="1"/>
    <col min="1787" max="1787" width="12.28515625" style="51" customWidth="1"/>
    <col min="1788" max="1788" width="12.42578125" style="51" customWidth="1"/>
    <col min="1789" max="1790" width="23.42578125" style="51" customWidth="1"/>
    <col min="1791" max="1791" width="21.7109375" style="51" bestFit="1" customWidth="1"/>
    <col min="1792" max="1792" width="63.7109375" style="51" customWidth="1"/>
    <col min="1793" max="1793" width="8.7109375" style="51"/>
    <col min="1794" max="1794" width="13" style="51" customWidth="1"/>
    <col min="1795" max="2039" width="8.7109375" style="51"/>
    <col min="2040" max="2040" width="5.28515625" style="51" customWidth="1"/>
    <col min="2041" max="2041" width="49.42578125" style="51" bestFit="1" customWidth="1"/>
    <col min="2042" max="2042" width="18.28515625" style="51" customWidth="1"/>
    <col min="2043" max="2043" width="12.28515625" style="51" customWidth="1"/>
    <col min="2044" max="2044" width="12.42578125" style="51" customWidth="1"/>
    <col min="2045" max="2046" width="23.42578125" style="51" customWidth="1"/>
    <col min="2047" max="2047" width="21.7109375" style="51" bestFit="1" customWidth="1"/>
    <col min="2048" max="2048" width="63.7109375" style="51" customWidth="1"/>
    <col min="2049" max="2049" width="8.7109375" style="51"/>
    <col min="2050" max="2050" width="13" style="51" customWidth="1"/>
    <col min="2051" max="2295" width="8.7109375" style="51"/>
    <col min="2296" max="2296" width="5.28515625" style="51" customWidth="1"/>
    <col min="2297" max="2297" width="49.42578125" style="51" bestFit="1" customWidth="1"/>
    <col min="2298" max="2298" width="18.28515625" style="51" customWidth="1"/>
    <col min="2299" max="2299" width="12.28515625" style="51" customWidth="1"/>
    <col min="2300" max="2300" width="12.42578125" style="51" customWidth="1"/>
    <col min="2301" max="2302" width="23.42578125" style="51" customWidth="1"/>
    <col min="2303" max="2303" width="21.7109375" style="51" bestFit="1" customWidth="1"/>
    <col min="2304" max="2304" width="63.7109375" style="51" customWidth="1"/>
    <col min="2305" max="2305" width="8.7109375" style="51"/>
    <col min="2306" max="2306" width="13" style="51" customWidth="1"/>
    <col min="2307" max="2551" width="8.7109375" style="51"/>
    <col min="2552" max="2552" width="5.28515625" style="51" customWidth="1"/>
    <col min="2553" max="2553" width="49.42578125" style="51" bestFit="1" customWidth="1"/>
    <col min="2554" max="2554" width="18.28515625" style="51" customWidth="1"/>
    <col min="2555" max="2555" width="12.28515625" style="51" customWidth="1"/>
    <col min="2556" max="2556" width="12.42578125" style="51" customWidth="1"/>
    <col min="2557" max="2558" width="23.42578125" style="51" customWidth="1"/>
    <col min="2559" max="2559" width="21.7109375" style="51" bestFit="1" customWidth="1"/>
    <col min="2560" max="2560" width="63.7109375" style="51" customWidth="1"/>
    <col min="2561" max="2561" width="8.7109375" style="51"/>
    <col min="2562" max="2562" width="13" style="51" customWidth="1"/>
    <col min="2563" max="2807" width="8.7109375" style="51"/>
    <col min="2808" max="2808" width="5.28515625" style="51" customWidth="1"/>
    <col min="2809" max="2809" width="49.42578125" style="51" bestFit="1" customWidth="1"/>
    <col min="2810" max="2810" width="18.28515625" style="51" customWidth="1"/>
    <col min="2811" max="2811" width="12.28515625" style="51" customWidth="1"/>
    <col min="2812" max="2812" width="12.42578125" style="51" customWidth="1"/>
    <col min="2813" max="2814" width="23.42578125" style="51" customWidth="1"/>
    <col min="2815" max="2815" width="21.7109375" style="51" bestFit="1" customWidth="1"/>
    <col min="2816" max="2816" width="63.7109375" style="51" customWidth="1"/>
    <col min="2817" max="2817" width="8.7109375" style="51"/>
    <col min="2818" max="2818" width="13" style="51" customWidth="1"/>
    <col min="2819" max="3063" width="8.7109375" style="51"/>
    <col min="3064" max="3064" width="5.28515625" style="51" customWidth="1"/>
    <col min="3065" max="3065" width="49.42578125" style="51" bestFit="1" customWidth="1"/>
    <col min="3066" max="3066" width="18.28515625" style="51" customWidth="1"/>
    <col min="3067" max="3067" width="12.28515625" style="51" customWidth="1"/>
    <col min="3068" max="3068" width="12.42578125" style="51" customWidth="1"/>
    <col min="3069" max="3070" width="23.42578125" style="51" customWidth="1"/>
    <col min="3071" max="3071" width="21.7109375" style="51" bestFit="1" customWidth="1"/>
    <col min="3072" max="3072" width="63.7109375" style="51" customWidth="1"/>
    <col min="3073" max="3073" width="8.7109375" style="51"/>
    <col min="3074" max="3074" width="13" style="51" customWidth="1"/>
    <col min="3075" max="3319" width="8.7109375" style="51"/>
    <col min="3320" max="3320" width="5.28515625" style="51" customWidth="1"/>
    <col min="3321" max="3321" width="49.42578125" style="51" bestFit="1" customWidth="1"/>
    <col min="3322" max="3322" width="18.28515625" style="51" customWidth="1"/>
    <col min="3323" max="3323" width="12.28515625" style="51" customWidth="1"/>
    <col min="3324" max="3324" width="12.42578125" style="51" customWidth="1"/>
    <col min="3325" max="3326" width="23.42578125" style="51" customWidth="1"/>
    <col min="3327" max="3327" width="21.7109375" style="51" bestFit="1" customWidth="1"/>
    <col min="3328" max="3328" width="63.7109375" style="51" customWidth="1"/>
    <col min="3329" max="3329" width="8.7109375" style="51"/>
    <col min="3330" max="3330" width="13" style="51" customWidth="1"/>
    <col min="3331" max="3575" width="8.7109375" style="51"/>
    <col min="3576" max="3576" width="5.28515625" style="51" customWidth="1"/>
    <col min="3577" max="3577" width="49.42578125" style="51" bestFit="1" customWidth="1"/>
    <col min="3578" max="3578" width="18.28515625" style="51" customWidth="1"/>
    <col min="3579" max="3579" width="12.28515625" style="51" customWidth="1"/>
    <col min="3580" max="3580" width="12.42578125" style="51" customWidth="1"/>
    <col min="3581" max="3582" width="23.42578125" style="51" customWidth="1"/>
    <col min="3583" max="3583" width="21.7109375" style="51" bestFit="1" customWidth="1"/>
    <col min="3584" max="3584" width="63.7109375" style="51" customWidth="1"/>
    <col min="3585" max="3585" width="8.7109375" style="51"/>
    <col min="3586" max="3586" width="13" style="51" customWidth="1"/>
    <col min="3587" max="3831" width="8.7109375" style="51"/>
    <col min="3832" max="3832" width="5.28515625" style="51" customWidth="1"/>
    <col min="3833" max="3833" width="49.42578125" style="51" bestFit="1" customWidth="1"/>
    <col min="3834" max="3834" width="18.28515625" style="51" customWidth="1"/>
    <col min="3835" max="3835" width="12.28515625" style="51" customWidth="1"/>
    <col min="3836" max="3836" width="12.42578125" style="51" customWidth="1"/>
    <col min="3837" max="3838" width="23.42578125" style="51" customWidth="1"/>
    <col min="3839" max="3839" width="21.7109375" style="51" bestFit="1" customWidth="1"/>
    <col min="3840" max="3840" width="63.7109375" style="51" customWidth="1"/>
    <col min="3841" max="3841" width="8.7109375" style="51"/>
    <col min="3842" max="3842" width="13" style="51" customWidth="1"/>
    <col min="3843" max="4087" width="8.7109375" style="51"/>
    <col min="4088" max="4088" width="5.28515625" style="51" customWidth="1"/>
    <col min="4089" max="4089" width="49.42578125" style="51" bestFit="1" customWidth="1"/>
    <col min="4090" max="4090" width="18.28515625" style="51" customWidth="1"/>
    <col min="4091" max="4091" width="12.28515625" style="51" customWidth="1"/>
    <col min="4092" max="4092" width="12.42578125" style="51" customWidth="1"/>
    <col min="4093" max="4094" width="23.42578125" style="51" customWidth="1"/>
    <col min="4095" max="4095" width="21.7109375" style="51" bestFit="1" customWidth="1"/>
    <col min="4096" max="4096" width="63.7109375" style="51" customWidth="1"/>
    <col min="4097" max="4097" width="8.7109375" style="51"/>
    <col min="4098" max="4098" width="13" style="51" customWidth="1"/>
    <col min="4099" max="4343" width="8.7109375" style="51"/>
    <col min="4344" max="4344" width="5.28515625" style="51" customWidth="1"/>
    <col min="4345" max="4345" width="49.42578125" style="51" bestFit="1" customWidth="1"/>
    <col min="4346" max="4346" width="18.28515625" style="51" customWidth="1"/>
    <col min="4347" max="4347" width="12.28515625" style="51" customWidth="1"/>
    <col min="4348" max="4348" width="12.42578125" style="51" customWidth="1"/>
    <col min="4349" max="4350" width="23.42578125" style="51" customWidth="1"/>
    <col min="4351" max="4351" width="21.7109375" style="51" bestFit="1" customWidth="1"/>
    <col min="4352" max="4352" width="63.7109375" style="51" customWidth="1"/>
    <col min="4353" max="4353" width="8.7109375" style="51"/>
    <col min="4354" max="4354" width="13" style="51" customWidth="1"/>
    <col min="4355" max="4599" width="8.7109375" style="51"/>
    <col min="4600" max="4600" width="5.28515625" style="51" customWidth="1"/>
    <col min="4601" max="4601" width="49.42578125" style="51" bestFit="1" customWidth="1"/>
    <col min="4602" max="4602" width="18.28515625" style="51" customWidth="1"/>
    <col min="4603" max="4603" width="12.28515625" style="51" customWidth="1"/>
    <col min="4604" max="4604" width="12.42578125" style="51" customWidth="1"/>
    <col min="4605" max="4606" width="23.42578125" style="51" customWidth="1"/>
    <col min="4607" max="4607" width="21.7109375" style="51" bestFit="1" customWidth="1"/>
    <col min="4608" max="4608" width="63.7109375" style="51" customWidth="1"/>
    <col min="4609" max="4609" width="8.7109375" style="51"/>
    <col min="4610" max="4610" width="13" style="51" customWidth="1"/>
    <col min="4611" max="4855" width="8.7109375" style="51"/>
    <col min="4856" max="4856" width="5.28515625" style="51" customWidth="1"/>
    <col min="4857" max="4857" width="49.42578125" style="51" bestFit="1" customWidth="1"/>
    <col min="4858" max="4858" width="18.28515625" style="51" customWidth="1"/>
    <col min="4859" max="4859" width="12.28515625" style="51" customWidth="1"/>
    <col min="4860" max="4860" width="12.42578125" style="51" customWidth="1"/>
    <col min="4861" max="4862" width="23.42578125" style="51" customWidth="1"/>
    <col min="4863" max="4863" width="21.7109375" style="51" bestFit="1" customWidth="1"/>
    <col min="4864" max="4864" width="63.7109375" style="51" customWidth="1"/>
    <col min="4865" max="4865" width="8.7109375" style="51"/>
    <col min="4866" max="4866" width="13" style="51" customWidth="1"/>
    <col min="4867" max="5111" width="8.7109375" style="51"/>
    <col min="5112" max="5112" width="5.28515625" style="51" customWidth="1"/>
    <col min="5113" max="5113" width="49.42578125" style="51" bestFit="1" customWidth="1"/>
    <col min="5114" max="5114" width="18.28515625" style="51" customWidth="1"/>
    <col min="5115" max="5115" width="12.28515625" style="51" customWidth="1"/>
    <col min="5116" max="5116" width="12.42578125" style="51" customWidth="1"/>
    <col min="5117" max="5118" width="23.42578125" style="51" customWidth="1"/>
    <col min="5119" max="5119" width="21.7109375" style="51" bestFit="1" customWidth="1"/>
    <col min="5120" max="5120" width="63.7109375" style="51" customWidth="1"/>
    <col min="5121" max="5121" width="8.7109375" style="51"/>
    <col min="5122" max="5122" width="13" style="51" customWidth="1"/>
    <col min="5123" max="5367" width="8.7109375" style="51"/>
    <col min="5368" max="5368" width="5.28515625" style="51" customWidth="1"/>
    <col min="5369" max="5369" width="49.42578125" style="51" bestFit="1" customWidth="1"/>
    <col min="5370" max="5370" width="18.28515625" style="51" customWidth="1"/>
    <col min="5371" max="5371" width="12.28515625" style="51" customWidth="1"/>
    <col min="5372" max="5372" width="12.42578125" style="51" customWidth="1"/>
    <col min="5373" max="5374" width="23.42578125" style="51" customWidth="1"/>
    <col min="5375" max="5375" width="21.7109375" style="51" bestFit="1" customWidth="1"/>
    <col min="5376" max="5376" width="63.7109375" style="51" customWidth="1"/>
    <col min="5377" max="5377" width="8.7109375" style="51"/>
    <col min="5378" max="5378" width="13" style="51" customWidth="1"/>
    <col min="5379" max="5623" width="8.7109375" style="51"/>
    <col min="5624" max="5624" width="5.28515625" style="51" customWidth="1"/>
    <col min="5625" max="5625" width="49.42578125" style="51" bestFit="1" customWidth="1"/>
    <col min="5626" max="5626" width="18.28515625" style="51" customWidth="1"/>
    <col min="5627" max="5627" width="12.28515625" style="51" customWidth="1"/>
    <col min="5628" max="5628" width="12.42578125" style="51" customWidth="1"/>
    <col min="5629" max="5630" width="23.42578125" style="51" customWidth="1"/>
    <col min="5631" max="5631" width="21.7109375" style="51" bestFit="1" customWidth="1"/>
    <col min="5632" max="5632" width="63.7109375" style="51" customWidth="1"/>
    <col min="5633" max="5633" width="8.7109375" style="51"/>
    <col min="5634" max="5634" width="13" style="51" customWidth="1"/>
    <col min="5635" max="5879" width="8.7109375" style="51"/>
    <col min="5880" max="5880" width="5.28515625" style="51" customWidth="1"/>
    <col min="5881" max="5881" width="49.42578125" style="51" bestFit="1" customWidth="1"/>
    <col min="5882" max="5882" width="18.28515625" style="51" customWidth="1"/>
    <col min="5883" max="5883" width="12.28515625" style="51" customWidth="1"/>
    <col min="5884" max="5884" width="12.42578125" style="51" customWidth="1"/>
    <col min="5885" max="5886" width="23.42578125" style="51" customWidth="1"/>
    <col min="5887" max="5887" width="21.7109375" style="51" bestFit="1" customWidth="1"/>
    <col min="5888" max="5888" width="63.7109375" style="51" customWidth="1"/>
    <col min="5889" max="5889" width="8.7109375" style="51"/>
    <col min="5890" max="5890" width="13" style="51" customWidth="1"/>
    <col min="5891" max="6135" width="8.7109375" style="51"/>
    <col min="6136" max="6136" width="5.28515625" style="51" customWidth="1"/>
    <col min="6137" max="6137" width="49.42578125" style="51" bestFit="1" customWidth="1"/>
    <col min="6138" max="6138" width="18.28515625" style="51" customWidth="1"/>
    <col min="6139" max="6139" width="12.28515625" style="51" customWidth="1"/>
    <col min="6140" max="6140" width="12.42578125" style="51" customWidth="1"/>
    <col min="6141" max="6142" width="23.42578125" style="51" customWidth="1"/>
    <col min="6143" max="6143" width="21.7109375" style="51" bestFit="1" customWidth="1"/>
    <col min="6144" max="6144" width="63.7109375" style="51" customWidth="1"/>
    <col min="6145" max="6145" width="8.7109375" style="51"/>
    <col min="6146" max="6146" width="13" style="51" customWidth="1"/>
    <col min="6147" max="6391" width="8.7109375" style="51"/>
    <col min="6392" max="6392" width="5.28515625" style="51" customWidth="1"/>
    <col min="6393" max="6393" width="49.42578125" style="51" bestFit="1" customWidth="1"/>
    <col min="6394" max="6394" width="18.28515625" style="51" customWidth="1"/>
    <col min="6395" max="6395" width="12.28515625" style="51" customWidth="1"/>
    <col min="6396" max="6396" width="12.42578125" style="51" customWidth="1"/>
    <col min="6397" max="6398" width="23.42578125" style="51" customWidth="1"/>
    <col min="6399" max="6399" width="21.7109375" style="51" bestFit="1" customWidth="1"/>
    <col min="6400" max="6400" width="63.7109375" style="51" customWidth="1"/>
    <col min="6401" max="6401" width="8.7109375" style="51"/>
    <col min="6402" max="6402" width="13" style="51" customWidth="1"/>
    <col min="6403" max="6647" width="8.7109375" style="51"/>
    <col min="6648" max="6648" width="5.28515625" style="51" customWidth="1"/>
    <col min="6649" max="6649" width="49.42578125" style="51" bestFit="1" customWidth="1"/>
    <col min="6650" max="6650" width="18.28515625" style="51" customWidth="1"/>
    <col min="6651" max="6651" width="12.28515625" style="51" customWidth="1"/>
    <col min="6652" max="6652" width="12.42578125" style="51" customWidth="1"/>
    <col min="6653" max="6654" width="23.42578125" style="51" customWidth="1"/>
    <col min="6655" max="6655" width="21.7109375" style="51" bestFit="1" customWidth="1"/>
    <col min="6656" max="6656" width="63.7109375" style="51" customWidth="1"/>
    <col min="6657" max="6657" width="8.7109375" style="51"/>
    <col min="6658" max="6658" width="13" style="51" customWidth="1"/>
    <col min="6659" max="6903" width="8.7109375" style="51"/>
    <col min="6904" max="6904" width="5.28515625" style="51" customWidth="1"/>
    <col min="6905" max="6905" width="49.42578125" style="51" bestFit="1" customWidth="1"/>
    <col min="6906" max="6906" width="18.28515625" style="51" customWidth="1"/>
    <col min="6907" max="6907" width="12.28515625" style="51" customWidth="1"/>
    <col min="6908" max="6908" width="12.42578125" style="51" customWidth="1"/>
    <col min="6909" max="6910" width="23.42578125" style="51" customWidth="1"/>
    <col min="6911" max="6911" width="21.7109375" style="51" bestFit="1" customWidth="1"/>
    <col min="6912" max="6912" width="63.7109375" style="51" customWidth="1"/>
    <col min="6913" max="6913" width="8.7109375" style="51"/>
    <col min="6914" max="6914" width="13" style="51" customWidth="1"/>
    <col min="6915" max="7159" width="8.7109375" style="51"/>
    <col min="7160" max="7160" width="5.28515625" style="51" customWidth="1"/>
    <col min="7161" max="7161" width="49.42578125" style="51" bestFit="1" customWidth="1"/>
    <col min="7162" max="7162" width="18.28515625" style="51" customWidth="1"/>
    <col min="7163" max="7163" width="12.28515625" style="51" customWidth="1"/>
    <col min="7164" max="7164" width="12.42578125" style="51" customWidth="1"/>
    <col min="7165" max="7166" width="23.42578125" style="51" customWidth="1"/>
    <col min="7167" max="7167" width="21.7109375" style="51" bestFit="1" customWidth="1"/>
    <col min="7168" max="7168" width="63.7109375" style="51" customWidth="1"/>
    <col min="7169" max="7169" width="8.7109375" style="51"/>
    <col min="7170" max="7170" width="13" style="51" customWidth="1"/>
    <col min="7171" max="7415" width="8.7109375" style="51"/>
    <col min="7416" max="7416" width="5.28515625" style="51" customWidth="1"/>
    <col min="7417" max="7417" width="49.42578125" style="51" bestFit="1" customWidth="1"/>
    <col min="7418" max="7418" width="18.28515625" style="51" customWidth="1"/>
    <col min="7419" max="7419" width="12.28515625" style="51" customWidth="1"/>
    <col min="7420" max="7420" width="12.42578125" style="51" customWidth="1"/>
    <col min="7421" max="7422" width="23.42578125" style="51" customWidth="1"/>
    <col min="7423" max="7423" width="21.7109375" style="51" bestFit="1" customWidth="1"/>
    <col min="7424" max="7424" width="63.7109375" style="51" customWidth="1"/>
    <col min="7425" max="7425" width="8.7109375" style="51"/>
    <col min="7426" max="7426" width="13" style="51" customWidth="1"/>
    <col min="7427" max="7671" width="8.7109375" style="51"/>
    <col min="7672" max="7672" width="5.28515625" style="51" customWidth="1"/>
    <col min="7673" max="7673" width="49.42578125" style="51" bestFit="1" customWidth="1"/>
    <col min="7674" max="7674" width="18.28515625" style="51" customWidth="1"/>
    <col min="7675" max="7675" width="12.28515625" style="51" customWidth="1"/>
    <col min="7676" max="7676" width="12.42578125" style="51" customWidth="1"/>
    <col min="7677" max="7678" width="23.42578125" style="51" customWidth="1"/>
    <col min="7679" max="7679" width="21.7109375" style="51" bestFit="1" customWidth="1"/>
    <col min="7680" max="7680" width="63.7109375" style="51" customWidth="1"/>
    <col min="7681" max="7681" width="8.7109375" style="51"/>
    <col min="7682" max="7682" width="13" style="51" customWidth="1"/>
    <col min="7683" max="7927" width="8.7109375" style="51"/>
    <col min="7928" max="7928" width="5.28515625" style="51" customWidth="1"/>
    <col min="7929" max="7929" width="49.42578125" style="51" bestFit="1" customWidth="1"/>
    <col min="7930" max="7930" width="18.28515625" style="51" customWidth="1"/>
    <col min="7931" max="7931" width="12.28515625" style="51" customWidth="1"/>
    <col min="7932" max="7932" width="12.42578125" style="51" customWidth="1"/>
    <col min="7933" max="7934" width="23.42578125" style="51" customWidth="1"/>
    <col min="7935" max="7935" width="21.7109375" style="51" bestFit="1" customWidth="1"/>
    <col min="7936" max="7936" width="63.7109375" style="51" customWidth="1"/>
    <col min="7937" max="7937" width="8.7109375" style="51"/>
    <col min="7938" max="7938" width="13" style="51" customWidth="1"/>
    <col min="7939" max="8183" width="8.7109375" style="51"/>
    <col min="8184" max="8184" width="5.28515625" style="51" customWidth="1"/>
    <col min="8185" max="8185" width="49.42578125" style="51" bestFit="1" customWidth="1"/>
    <col min="8186" max="8186" width="18.28515625" style="51" customWidth="1"/>
    <col min="8187" max="8187" width="12.28515625" style="51" customWidth="1"/>
    <col min="8188" max="8188" width="12.42578125" style="51" customWidth="1"/>
    <col min="8189" max="8190" width="23.42578125" style="51" customWidth="1"/>
    <col min="8191" max="8191" width="21.7109375" style="51" bestFit="1" customWidth="1"/>
    <col min="8192" max="8192" width="63.7109375" style="51" customWidth="1"/>
    <col min="8193" max="8193" width="8.7109375" style="51"/>
    <col min="8194" max="8194" width="13" style="51" customWidth="1"/>
    <col min="8195" max="8439" width="8.7109375" style="51"/>
    <col min="8440" max="8440" width="5.28515625" style="51" customWidth="1"/>
    <col min="8441" max="8441" width="49.42578125" style="51" bestFit="1" customWidth="1"/>
    <col min="8442" max="8442" width="18.28515625" style="51" customWidth="1"/>
    <col min="8443" max="8443" width="12.28515625" style="51" customWidth="1"/>
    <col min="8444" max="8444" width="12.42578125" style="51" customWidth="1"/>
    <col min="8445" max="8446" width="23.42578125" style="51" customWidth="1"/>
    <col min="8447" max="8447" width="21.7109375" style="51" bestFit="1" customWidth="1"/>
    <col min="8448" max="8448" width="63.7109375" style="51" customWidth="1"/>
    <col min="8449" max="8449" width="8.7109375" style="51"/>
    <col min="8450" max="8450" width="13" style="51" customWidth="1"/>
    <col min="8451" max="8695" width="8.7109375" style="51"/>
    <col min="8696" max="8696" width="5.28515625" style="51" customWidth="1"/>
    <col min="8697" max="8697" width="49.42578125" style="51" bestFit="1" customWidth="1"/>
    <col min="8698" max="8698" width="18.28515625" style="51" customWidth="1"/>
    <col min="8699" max="8699" width="12.28515625" style="51" customWidth="1"/>
    <col min="8700" max="8700" width="12.42578125" style="51" customWidth="1"/>
    <col min="8701" max="8702" width="23.42578125" style="51" customWidth="1"/>
    <col min="8703" max="8703" width="21.7109375" style="51" bestFit="1" customWidth="1"/>
    <col min="8704" max="8704" width="63.7109375" style="51" customWidth="1"/>
    <col min="8705" max="8705" width="8.7109375" style="51"/>
    <col min="8706" max="8706" width="13" style="51" customWidth="1"/>
    <col min="8707" max="8951" width="8.7109375" style="51"/>
    <col min="8952" max="8952" width="5.28515625" style="51" customWidth="1"/>
    <col min="8953" max="8953" width="49.42578125" style="51" bestFit="1" customWidth="1"/>
    <col min="8954" max="8954" width="18.28515625" style="51" customWidth="1"/>
    <col min="8955" max="8955" width="12.28515625" style="51" customWidth="1"/>
    <col min="8956" max="8956" width="12.42578125" style="51" customWidth="1"/>
    <col min="8957" max="8958" width="23.42578125" style="51" customWidth="1"/>
    <col min="8959" max="8959" width="21.7109375" style="51" bestFit="1" customWidth="1"/>
    <col min="8960" max="8960" width="63.7109375" style="51" customWidth="1"/>
    <col min="8961" max="8961" width="8.7109375" style="51"/>
    <col min="8962" max="8962" width="13" style="51" customWidth="1"/>
    <col min="8963" max="9207" width="8.7109375" style="51"/>
    <col min="9208" max="9208" width="5.28515625" style="51" customWidth="1"/>
    <col min="9209" max="9209" width="49.42578125" style="51" bestFit="1" customWidth="1"/>
    <col min="9210" max="9210" width="18.28515625" style="51" customWidth="1"/>
    <col min="9211" max="9211" width="12.28515625" style="51" customWidth="1"/>
    <col min="9212" max="9212" width="12.42578125" style="51" customWidth="1"/>
    <col min="9213" max="9214" width="23.42578125" style="51" customWidth="1"/>
    <col min="9215" max="9215" width="21.7109375" style="51" bestFit="1" customWidth="1"/>
    <col min="9216" max="9216" width="63.7109375" style="51" customWidth="1"/>
    <col min="9217" max="9217" width="8.7109375" style="51"/>
    <col min="9218" max="9218" width="13" style="51" customWidth="1"/>
    <col min="9219" max="9463" width="8.7109375" style="51"/>
    <col min="9464" max="9464" width="5.28515625" style="51" customWidth="1"/>
    <col min="9465" max="9465" width="49.42578125" style="51" bestFit="1" customWidth="1"/>
    <col min="9466" max="9466" width="18.28515625" style="51" customWidth="1"/>
    <col min="9467" max="9467" width="12.28515625" style="51" customWidth="1"/>
    <col min="9468" max="9468" width="12.42578125" style="51" customWidth="1"/>
    <col min="9469" max="9470" width="23.42578125" style="51" customWidth="1"/>
    <col min="9471" max="9471" width="21.7109375" style="51" bestFit="1" customWidth="1"/>
    <col min="9472" max="9472" width="63.7109375" style="51" customWidth="1"/>
    <col min="9473" max="9473" width="8.7109375" style="51"/>
    <col min="9474" max="9474" width="13" style="51" customWidth="1"/>
    <col min="9475" max="9719" width="8.7109375" style="51"/>
    <col min="9720" max="9720" width="5.28515625" style="51" customWidth="1"/>
    <col min="9721" max="9721" width="49.42578125" style="51" bestFit="1" customWidth="1"/>
    <col min="9722" max="9722" width="18.28515625" style="51" customWidth="1"/>
    <col min="9723" max="9723" width="12.28515625" style="51" customWidth="1"/>
    <col min="9724" max="9724" width="12.42578125" style="51" customWidth="1"/>
    <col min="9725" max="9726" width="23.42578125" style="51" customWidth="1"/>
    <col min="9727" max="9727" width="21.7109375" style="51" bestFit="1" customWidth="1"/>
    <col min="9728" max="9728" width="63.7109375" style="51" customWidth="1"/>
    <col min="9729" max="9729" width="8.7109375" style="51"/>
    <col min="9730" max="9730" width="13" style="51" customWidth="1"/>
    <col min="9731" max="9975" width="8.7109375" style="51"/>
    <col min="9976" max="9976" width="5.28515625" style="51" customWidth="1"/>
    <col min="9977" max="9977" width="49.42578125" style="51" bestFit="1" customWidth="1"/>
    <col min="9978" max="9978" width="18.28515625" style="51" customWidth="1"/>
    <col min="9979" max="9979" width="12.28515625" style="51" customWidth="1"/>
    <col min="9980" max="9980" width="12.42578125" style="51" customWidth="1"/>
    <col min="9981" max="9982" width="23.42578125" style="51" customWidth="1"/>
    <col min="9983" max="9983" width="21.7109375" style="51" bestFit="1" customWidth="1"/>
    <col min="9984" max="9984" width="63.7109375" style="51" customWidth="1"/>
    <col min="9985" max="9985" width="8.7109375" style="51"/>
    <col min="9986" max="9986" width="13" style="51" customWidth="1"/>
    <col min="9987" max="10231" width="8.7109375" style="51"/>
    <col min="10232" max="10232" width="5.28515625" style="51" customWidth="1"/>
    <col min="10233" max="10233" width="49.42578125" style="51" bestFit="1" customWidth="1"/>
    <col min="10234" max="10234" width="18.28515625" style="51" customWidth="1"/>
    <col min="10235" max="10235" width="12.28515625" style="51" customWidth="1"/>
    <col min="10236" max="10236" width="12.42578125" style="51" customWidth="1"/>
    <col min="10237" max="10238" width="23.42578125" style="51" customWidth="1"/>
    <col min="10239" max="10239" width="21.7109375" style="51" bestFit="1" customWidth="1"/>
    <col min="10240" max="10240" width="63.7109375" style="51" customWidth="1"/>
    <col min="10241" max="10241" width="8.7109375" style="51"/>
    <col min="10242" max="10242" width="13" style="51" customWidth="1"/>
    <col min="10243" max="10487" width="8.7109375" style="51"/>
    <col min="10488" max="10488" width="5.28515625" style="51" customWidth="1"/>
    <col min="10489" max="10489" width="49.42578125" style="51" bestFit="1" customWidth="1"/>
    <col min="10490" max="10490" width="18.28515625" style="51" customWidth="1"/>
    <col min="10491" max="10491" width="12.28515625" style="51" customWidth="1"/>
    <col min="10492" max="10492" width="12.42578125" style="51" customWidth="1"/>
    <col min="10493" max="10494" width="23.42578125" style="51" customWidth="1"/>
    <col min="10495" max="10495" width="21.7109375" style="51" bestFit="1" customWidth="1"/>
    <col min="10496" max="10496" width="63.7109375" style="51" customWidth="1"/>
    <col min="10497" max="10497" width="8.7109375" style="51"/>
    <col min="10498" max="10498" width="13" style="51" customWidth="1"/>
    <col min="10499" max="10743" width="8.7109375" style="51"/>
    <col min="10744" max="10744" width="5.28515625" style="51" customWidth="1"/>
    <col min="10745" max="10745" width="49.42578125" style="51" bestFit="1" customWidth="1"/>
    <col min="10746" max="10746" width="18.28515625" style="51" customWidth="1"/>
    <col min="10747" max="10747" width="12.28515625" style="51" customWidth="1"/>
    <col min="10748" max="10748" width="12.42578125" style="51" customWidth="1"/>
    <col min="10749" max="10750" width="23.42578125" style="51" customWidth="1"/>
    <col min="10751" max="10751" width="21.7109375" style="51" bestFit="1" customWidth="1"/>
    <col min="10752" max="10752" width="63.7109375" style="51" customWidth="1"/>
    <col min="10753" max="10753" width="8.7109375" style="51"/>
    <col min="10754" max="10754" width="13" style="51" customWidth="1"/>
    <col min="10755" max="10999" width="8.7109375" style="51"/>
    <col min="11000" max="11000" width="5.28515625" style="51" customWidth="1"/>
    <col min="11001" max="11001" width="49.42578125" style="51" bestFit="1" customWidth="1"/>
    <col min="11002" max="11002" width="18.28515625" style="51" customWidth="1"/>
    <col min="11003" max="11003" width="12.28515625" style="51" customWidth="1"/>
    <col min="11004" max="11004" width="12.42578125" style="51" customWidth="1"/>
    <col min="11005" max="11006" width="23.42578125" style="51" customWidth="1"/>
    <col min="11007" max="11007" width="21.7109375" style="51" bestFit="1" customWidth="1"/>
    <col min="11008" max="11008" width="63.7109375" style="51" customWidth="1"/>
    <col min="11009" max="11009" width="8.7109375" style="51"/>
    <col min="11010" max="11010" width="13" style="51" customWidth="1"/>
    <col min="11011" max="11255" width="8.7109375" style="51"/>
    <col min="11256" max="11256" width="5.28515625" style="51" customWidth="1"/>
    <col min="11257" max="11257" width="49.42578125" style="51" bestFit="1" customWidth="1"/>
    <col min="11258" max="11258" width="18.28515625" style="51" customWidth="1"/>
    <col min="11259" max="11259" width="12.28515625" style="51" customWidth="1"/>
    <col min="11260" max="11260" width="12.42578125" style="51" customWidth="1"/>
    <col min="11261" max="11262" width="23.42578125" style="51" customWidth="1"/>
    <col min="11263" max="11263" width="21.7109375" style="51" bestFit="1" customWidth="1"/>
    <col min="11264" max="11264" width="63.7109375" style="51" customWidth="1"/>
    <col min="11265" max="11265" width="8.7109375" style="51"/>
    <col min="11266" max="11266" width="13" style="51" customWidth="1"/>
    <col min="11267" max="11511" width="8.7109375" style="51"/>
    <col min="11512" max="11512" width="5.28515625" style="51" customWidth="1"/>
    <col min="11513" max="11513" width="49.42578125" style="51" bestFit="1" customWidth="1"/>
    <col min="11514" max="11514" width="18.28515625" style="51" customWidth="1"/>
    <col min="11515" max="11515" width="12.28515625" style="51" customWidth="1"/>
    <col min="11516" max="11516" width="12.42578125" style="51" customWidth="1"/>
    <col min="11517" max="11518" width="23.42578125" style="51" customWidth="1"/>
    <col min="11519" max="11519" width="21.7109375" style="51" bestFit="1" customWidth="1"/>
    <col min="11520" max="11520" width="63.7109375" style="51" customWidth="1"/>
    <col min="11521" max="11521" width="8.7109375" style="51"/>
    <col min="11522" max="11522" width="13" style="51" customWidth="1"/>
    <col min="11523" max="11767" width="8.7109375" style="51"/>
    <col min="11768" max="11768" width="5.28515625" style="51" customWidth="1"/>
    <col min="11769" max="11769" width="49.42578125" style="51" bestFit="1" customWidth="1"/>
    <col min="11770" max="11770" width="18.28515625" style="51" customWidth="1"/>
    <col min="11771" max="11771" width="12.28515625" style="51" customWidth="1"/>
    <col min="11772" max="11772" width="12.42578125" style="51" customWidth="1"/>
    <col min="11773" max="11774" width="23.42578125" style="51" customWidth="1"/>
    <col min="11775" max="11775" width="21.7109375" style="51" bestFit="1" customWidth="1"/>
    <col min="11776" max="11776" width="63.7109375" style="51" customWidth="1"/>
    <col min="11777" max="11777" width="8.7109375" style="51"/>
    <col min="11778" max="11778" width="13" style="51" customWidth="1"/>
    <col min="11779" max="12023" width="8.7109375" style="51"/>
    <col min="12024" max="12024" width="5.28515625" style="51" customWidth="1"/>
    <col min="12025" max="12025" width="49.42578125" style="51" bestFit="1" customWidth="1"/>
    <col min="12026" max="12026" width="18.28515625" style="51" customWidth="1"/>
    <col min="12027" max="12027" width="12.28515625" style="51" customWidth="1"/>
    <col min="12028" max="12028" width="12.42578125" style="51" customWidth="1"/>
    <col min="12029" max="12030" width="23.42578125" style="51" customWidth="1"/>
    <col min="12031" max="12031" width="21.7109375" style="51" bestFit="1" customWidth="1"/>
    <col min="12032" max="12032" width="63.7109375" style="51" customWidth="1"/>
    <col min="12033" max="12033" width="8.7109375" style="51"/>
    <col min="12034" max="12034" width="13" style="51" customWidth="1"/>
    <col min="12035" max="12279" width="8.7109375" style="51"/>
    <col min="12280" max="12280" width="5.28515625" style="51" customWidth="1"/>
    <col min="12281" max="12281" width="49.42578125" style="51" bestFit="1" customWidth="1"/>
    <col min="12282" max="12282" width="18.28515625" style="51" customWidth="1"/>
    <col min="12283" max="12283" width="12.28515625" style="51" customWidth="1"/>
    <col min="12284" max="12284" width="12.42578125" style="51" customWidth="1"/>
    <col min="12285" max="12286" width="23.42578125" style="51" customWidth="1"/>
    <col min="12287" max="12287" width="21.7109375" style="51" bestFit="1" customWidth="1"/>
    <col min="12288" max="12288" width="63.7109375" style="51" customWidth="1"/>
    <col min="12289" max="12289" width="8.7109375" style="51"/>
    <col min="12290" max="12290" width="13" style="51" customWidth="1"/>
    <col min="12291" max="12535" width="8.7109375" style="51"/>
    <col min="12536" max="12536" width="5.28515625" style="51" customWidth="1"/>
    <col min="12537" max="12537" width="49.42578125" style="51" bestFit="1" customWidth="1"/>
    <col min="12538" max="12538" width="18.28515625" style="51" customWidth="1"/>
    <col min="12539" max="12539" width="12.28515625" style="51" customWidth="1"/>
    <col min="12540" max="12540" width="12.42578125" style="51" customWidth="1"/>
    <col min="12541" max="12542" width="23.42578125" style="51" customWidth="1"/>
    <col min="12543" max="12543" width="21.7109375" style="51" bestFit="1" customWidth="1"/>
    <col min="12544" max="12544" width="63.7109375" style="51" customWidth="1"/>
    <col min="12545" max="12545" width="8.7109375" style="51"/>
    <col min="12546" max="12546" width="13" style="51" customWidth="1"/>
    <col min="12547" max="12791" width="8.7109375" style="51"/>
    <col min="12792" max="12792" width="5.28515625" style="51" customWidth="1"/>
    <col min="12793" max="12793" width="49.42578125" style="51" bestFit="1" customWidth="1"/>
    <col min="12794" max="12794" width="18.28515625" style="51" customWidth="1"/>
    <col min="12795" max="12795" width="12.28515625" style="51" customWidth="1"/>
    <col min="12796" max="12796" width="12.42578125" style="51" customWidth="1"/>
    <col min="12797" max="12798" width="23.42578125" style="51" customWidth="1"/>
    <col min="12799" max="12799" width="21.7109375" style="51" bestFit="1" customWidth="1"/>
    <col min="12800" max="12800" width="63.7109375" style="51" customWidth="1"/>
    <col min="12801" max="12801" width="8.7109375" style="51"/>
    <col min="12802" max="12802" width="13" style="51" customWidth="1"/>
    <col min="12803" max="13047" width="8.7109375" style="51"/>
    <col min="13048" max="13048" width="5.28515625" style="51" customWidth="1"/>
    <col min="13049" max="13049" width="49.42578125" style="51" bestFit="1" customWidth="1"/>
    <col min="13050" max="13050" width="18.28515625" style="51" customWidth="1"/>
    <col min="13051" max="13051" width="12.28515625" style="51" customWidth="1"/>
    <col min="13052" max="13052" width="12.42578125" style="51" customWidth="1"/>
    <col min="13053" max="13054" width="23.42578125" style="51" customWidth="1"/>
    <col min="13055" max="13055" width="21.7109375" style="51" bestFit="1" customWidth="1"/>
    <col min="13056" max="13056" width="63.7109375" style="51" customWidth="1"/>
    <col min="13057" max="13057" width="8.7109375" style="51"/>
    <col min="13058" max="13058" width="13" style="51" customWidth="1"/>
    <col min="13059" max="13303" width="8.7109375" style="51"/>
    <col min="13304" max="13304" width="5.28515625" style="51" customWidth="1"/>
    <col min="13305" max="13305" width="49.42578125" style="51" bestFit="1" customWidth="1"/>
    <col min="13306" max="13306" width="18.28515625" style="51" customWidth="1"/>
    <col min="13307" max="13307" width="12.28515625" style="51" customWidth="1"/>
    <col min="13308" max="13308" width="12.42578125" style="51" customWidth="1"/>
    <col min="13309" max="13310" width="23.42578125" style="51" customWidth="1"/>
    <col min="13311" max="13311" width="21.7109375" style="51" bestFit="1" customWidth="1"/>
    <col min="13312" max="13312" width="63.7109375" style="51" customWidth="1"/>
    <col min="13313" max="13313" width="8.7109375" style="51"/>
    <col min="13314" max="13314" width="13" style="51" customWidth="1"/>
    <col min="13315" max="13559" width="8.7109375" style="51"/>
    <col min="13560" max="13560" width="5.28515625" style="51" customWidth="1"/>
    <col min="13561" max="13561" width="49.42578125" style="51" bestFit="1" customWidth="1"/>
    <col min="13562" max="13562" width="18.28515625" style="51" customWidth="1"/>
    <col min="13563" max="13563" width="12.28515625" style="51" customWidth="1"/>
    <col min="13564" max="13564" width="12.42578125" style="51" customWidth="1"/>
    <col min="13565" max="13566" width="23.42578125" style="51" customWidth="1"/>
    <col min="13567" max="13567" width="21.7109375" style="51" bestFit="1" customWidth="1"/>
    <col min="13568" max="13568" width="63.7109375" style="51" customWidth="1"/>
    <col min="13569" max="13569" width="8.7109375" style="51"/>
    <col min="13570" max="13570" width="13" style="51" customWidth="1"/>
    <col min="13571" max="13815" width="8.7109375" style="51"/>
    <col min="13816" max="13816" width="5.28515625" style="51" customWidth="1"/>
    <col min="13817" max="13817" width="49.42578125" style="51" bestFit="1" customWidth="1"/>
    <col min="13818" max="13818" width="18.28515625" style="51" customWidth="1"/>
    <col min="13819" max="13819" width="12.28515625" style="51" customWidth="1"/>
    <col min="13820" max="13820" width="12.42578125" style="51" customWidth="1"/>
    <col min="13821" max="13822" width="23.42578125" style="51" customWidth="1"/>
    <col min="13823" max="13823" width="21.7109375" style="51" bestFit="1" customWidth="1"/>
    <col min="13824" max="13824" width="63.7109375" style="51" customWidth="1"/>
    <col min="13825" max="13825" width="8.7109375" style="51"/>
    <col min="13826" max="13826" width="13" style="51" customWidth="1"/>
    <col min="13827" max="14071" width="8.7109375" style="51"/>
    <col min="14072" max="14072" width="5.28515625" style="51" customWidth="1"/>
    <col min="14073" max="14073" width="49.42578125" style="51" bestFit="1" customWidth="1"/>
    <col min="14074" max="14074" width="18.28515625" style="51" customWidth="1"/>
    <col min="14075" max="14075" width="12.28515625" style="51" customWidth="1"/>
    <col min="14076" max="14076" width="12.42578125" style="51" customWidth="1"/>
    <col min="14077" max="14078" width="23.42578125" style="51" customWidth="1"/>
    <col min="14079" max="14079" width="21.7109375" style="51" bestFit="1" customWidth="1"/>
    <col min="14080" max="14080" width="63.7109375" style="51" customWidth="1"/>
    <col min="14081" max="14081" width="8.7109375" style="51"/>
    <col min="14082" max="14082" width="13" style="51" customWidth="1"/>
    <col min="14083" max="14327" width="8.7109375" style="51"/>
    <col min="14328" max="14328" width="5.28515625" style="51" customWidth="1"/>
    <col min="14329" max="14329" width="49.42578125" style="51" bestFit="1" customWidth="1"/>
    <col min="14330" max="14330" width="18.28515625" style="51" customWidth="1"/>
    <col min="14331" max="14331" width="12.28515625" style="51" customWidth="1"/>
    <col min="14332" max="14332" width="12.42578125" style="51" customWidth="1"/>
    <col min="14333" max="14334" width="23.42578125" style="51" customWidth="1"/>
    <col min="14335" max="14335" width="21.7109375" style="51" bestFit="1" customWidth="1"/>
    <col min="14336" max="14336" width="63.7109375" style="51" customWidth="1"/>
    <col min="14337" max="14337" width="8.7109375" style="51"/>
    <col min="14338" max="14338" width="13" style="51" customWidth="1"/>
    <col min="14339" max="14583" width="8.7109375" style="51"/>
    <col min="14584" max="14584" width="5.28515625" style="51" customWidth="1"/>
    <col min="14585" max="14585" width="49.42578125" style="51" bestFit="1" customWidth="1"/>
    <col min="14586" max="14586" width="18.28515625" style="51" customWidth="1"/>
    <col min="14587" max="14587" width="12.28515625" style="51" customWidth="1"/>
    <col min="14588" max="14588" width="12.42578125" style="51" customWidth="1"/>
    <col min="14589" max="14590" width="23.42578125" style="51" customWidth="1"/>
    <col min="14591" max="14591" width="21.7109375" style="51" bestFit="1" customWidth="1"/>
    <col min="14592" max="14592" width="63.7109375" style="51" customWidth="1"/>
    <col min="14593" max="14593" width="8.7109375" style="51"/>
    <col min="14594" max="14594" width="13" style="51" customWidth="1"/>
    <col min="14595" max="14839" width="8.7109375" style="51"/>
    <col min="14840" max="14840" width="5.28515625" style="51" customWidth="1"/>
    <col min="14841" max="14841" width="49.42578125" style="51" bestFit="1" customWidth="1"/>
    <col min="14842" max="14842" width="18.28515625" style="51" customWidth="1"/>
    <col min="14843" max="14843" width="12.28515625" style="51" customWidth="1"/>
    <col min="14844" max="14844" width="12.42578125" style="51" customWidth="1"/>
    <col min="14845" max="14846" width="23.42578125" style="51" customWidth="1"/>
    <col min="14847" max="14847" width="21.7109375" style="51" bestFit="1" customWidth="1"/>
    <col min="14848" max="14848" width="63.7109375" style="51" customWidth="1"/>
    <col min="14849" max="14849" width="8.7109375" style="51"/>
    <col min="14850" max="14850" width="13" style="51" customWidth="1"/>
    <col min="14851" max="15095" width="8.7109375" style="51"/>
    <col min="15096" max="15096" width="5.28515625" style="51" customWidth="1"/>
    <col min="15097" max="15097" width="49.42578125" style="51" bestFit="1" customWidth="1"/>
    <col min="15098" max="15098" width="18.28515625" style="51" customWidth="1"/>
    <col min="15099" max="15099" width="12.28515625" style="51" customWidth="1"/>
    <col min="15100" max="15100" width="12.42578125" style="51" customWidth="1"/>
    <col min="15101" max="15102" width="23.42578125" style="51" customWidth="1"/>
    <col min="15103" max="15103" width="21.7109375" style="51" bestFit="1" customWidth="1"/>
    <col min="15104" max="15104" width="63.7109375" style="51" customWidth="1"/>
    <col min="15105" max="15105" width="8.7109375" style="51"/>
    <col min="15106" max="15106" width="13" style="51" customWidth="1"/>
    <col min="15107" max="15351" width="8.7109375" style="51"/>
    <col min="15352" max="15352" width="5.28515625" style="51" customWidth="1"/>
    <col min="15353" max="15353" width="49.42578125" style="51" bestFit="1" customWidth="1"/>
    <col min="15354" max="15354" width="18.28515625" style="51" customWidth="1"/>
    <col min="15355" max="15355" width="12.28515625" style="51" customWidth="1"/>
    <col min="15356" max="15356" width="12.42578125" style="51" customWidth="1"/>
    <col min="15357" max="15358" width="23.42578125" style="51" customWidth="1"/>
    <col min="15359" max="15359" width="21.7109375" style="51" bestFit="1" customWidth="1"/>
    <col min="15360" max="15360" width="63.7109375" style="51" customWidth="1"/>
    <col min="15361" max="15361" width="8.7109375" style="51"/>
    <col min="15362" max="15362" width="13" style="51" customWidth="1"/>
    <col min="15363" max="15607" width="8.7109375" style="51"/>
    <col min="15608" max="15608" width="5.28515625" style="51" customWidth="1"/>
    <col min="15609" max="15609" width="49.42578125" style="51" bestFit="1" customWidth="1"/>
    <col min="15610" max="15610" width="18.28515625" style="51" customWidth="1"/>
    <col min="15611" max="15611" width="12.28515625" style="51" customWidth="1"/>
    <col min="15612" max="15612" width="12.42578125" style="51" customWidth="1"/>
    <col min="15613" max="15614" width="23.42578125" style="51" customWidth="1"/>
    <col min="15615" max="15615" width="21.7109375" style="51" bestFit="1" customWidth="1"/>
    <col min="15616" max="15616" width="63.7109375" style="51" customWidth="1"/>
    <col min="15617" max="15617" width="8.7109375" style="51"/>
    <col min="15618" max="15618" width="13" style="51" customWidth="1"/>
    <col min="15619" max="15863" width="8.7109375" style="51"/>
    <col min="15864" max="15864" width="5.28515625" style="51" customWidth="1"/>
    <col min="15865" max="15865" width="49.42578125" style="51" bestFit="1" customWidth="1"/>
    <col min="15866" max="15866" width="18.28515625" style="51" customWidth="1"/>
    <col min="15867" max="15867" width="12.28515625" style="51" customWidth="1"/>
    <col min="15868" max="15868" width="12.42578125" style="51" customWidth="1"/>
    <col min="15869" max="15870" width="23.42578125" style="51" customWidth="1"/>
    <col min="15871" max="15871" width="21.7109375" style="51" bestFit="1" customWidth="1"/>
    <col min="15872" max="15872" width="63.7109375" style="51" customWidth="1"/>
    <col min="15873" max="15873" width="8.7109375" style="51"/>
    <col min="15874" max="15874" width="13" style="51" customWidth="1"/>
    <col min="15875" max="16119" width="8.7109375" style="51"/>
    <col min="16120" max="16120" width="5.28515625" style="51" customWidth="1"/>
    <col min="16121" max="16121" width="49.42578125" style="51" bestFit="1" customWidth="1"/>
    <col min="16122" max="16122" width="18.28515625" style="51" customWidth="1"/>
    <col min="16123" max="16123" width="12.28515625" style="51" customWidth="1"/>
    <col min="16124" max="16124" width="12.42578125" style="51" customWidth="1"/>
    <col min="16125" max="16126" width="23.42578125" style="51" customWidth="1"/>
    <col min="16127" max="16127" width="21.7109375" style="51" bestFit="1" customWidth="1"/>
    <col min="16128" max="16128" width="63.7109375" style="51" customWidth="1"/>
    <col min="16129" max="16129" width="8.7109375" style="51"/>
    <col min="16130" max="16130" width="13" style="51" customWidth="1"/>
    <col min="16131" max="16384" width="8.7109375" style="51"/>
  </cols>
  <sheetData>
    <row r="1" spans="1:249" ht="21">
      <c r="B1" s="52" t="s">
        <v>0</v>
      </c>
    </row>
    <row r="2" spans="1:249">
      <c r="B2" s="224" t="s">
        <v>1</v>
      </c>
      <c r="G2" s="53"/>
      <c r="H2" s="53"/>
      <c r="I2" s="53"/>
    </row>
    <row r="3" spans="1:249">
      <c r="A3" s="57"/>
      <c r="B3" s="187" t="s">
        <v>2</v>
      </c>
      <c r="C3" s="188"/>
      <c r="D3" s="188"/>
      <c r="E3" s="188"/>
      <c r="F3" s="188"/>
      <c r="G3" s="188"/>
      <c r="H3" s="188"/>
      <c r="I3" s="188"/>
      <c r="J3" s="188"/>
      <c r="K3" s="189"/>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row>
    <row r="4" spans="1:249" ht="44.25" customHeight="1">
      <c r="A4" s="57"/>
      <c r="B4" s="190" t="s">
        <v>3</v>
      </c>
      <c r="C4" s="190"/>
      <c r="D4" s="190"/>
      <c r="E4" s="190"/>
      <c r="F4" s="190"/>
      <c r="G4" s="190"/>
      <c r="H4" s="190"/>
      <c r="I4" s="190"/>
      <c r="J4" s="190"/>
      <c r="K4" s="190"/>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row>
    <row r="7" spans="1:249">
      <c r="B7" s="183" t="s">
        <v>4</v>
      </c>
      <c r="C7" s="184"/>
      <c r="D7" s="184"/>
      <c r="E7" s="184"/>
      <c r="F7" s="184"/>
      <c r="G7" s="184"/>
      <c r="H7" s="184"/>
      <c r="I7" s="184"/>
      <c r="J7" s="184"/>
      <c r="K7" s="184"/>
    </row>
    <row r="8" spans="1:249">
      <c r="B8" s="59" t="s">
        <v>5</v>
      </c>
      <c r="C8" s="60" t="s">
        <v>6</v>
      </c>
      <c r="D8" s="60" t="s">
        <v>7</v>
      </c>
      <c r="E8" s="60" t="s">
        <v>8</v>
      </c>
      <c r="F8" s="61" t="s">
        <v>9</v>
      </c>
      <c r="G8" s="62" t="s">
        <v>10</v>
      </c>
      <c r="H8" s="63" t="s">
        <v>11</v>
      </c>
      <c r="I8" s="64" t="s">
        <v>12</v>
      </c>
      <c r="J8" s="64" t="s">
        <v>13</v>
      </c>
      <c r="K8" s="62" t="s">
        <v>14</v>
      </c>
    </row>
    <row r="9" spans="1:249">
      <c r="B9" s="65" t="s">
        <v>15</v>
      </c>
      <c r="C9" s="66" t="s">
        <v>16</v>
      </c>
      <c r="D9" s="67">
        <v>1</v>
      </c>
      <c r="E9" s="68" t="s">
        <v>16</v>
      </c>
      <c r="F9" s="68"/>
      <c r="G9" s="13"/>
      <c r="H9" s="13"/>
      <c r="I9" s="69">
        <f>D9*G9</f>
        <v>0</v>
      </c>
      <c r="J9" s="69">
        <f>D9*H9</f>
        <v>0</v>
      </c>
      <c r="K9" s="9"/>
    </row>
    <row r="10" spans="1:249">
      <c r="B10" s="65" t="s">
        <v>17</v>
      </c>
      <c r="C10" s="66" t="s">
        <v>16</v>
      </c>
      <c r="D10" s="67">
        <v>60</v>
      </c>
      <c r="E10" s="67" t="s">
        <v>18</v>
      </c>
      <c r="F10" s="67" t="s">
        <v>19</v>
      </c>
      <c r="G10" s="12"/>
      <c r="H10" s="12"/>
      <c r="I10" s="69">
        <f t="shared" ref="I10:I16" si="0">D10*G10</f>
        <v>0</v>
      </c>
      <c r="J10" s="69">
        <f t="shared" ref="J10:J16" si="1">D10*H10</f>
        <v>0</v>
      </c>
      <c r="K10" s="9"/>
    </row>
    <row r="11" spans="1:249">
      <c r="B11" s="65" t="s">
        <v>20</v>
      </c>
      <c r="C11" s="66" t="s">
        <v>18</v>
      </c>
      <c r="D11" s="67">
        <v>30</v>
      </c>
      <c r="E11" s="67" t="s">
        <v>18</v>
      </c>
      <c r="F11" s="67" t="s">
        <v>19</v>
      </c>
      <c r="G11" s="12"/>
      <c r="H11" s="12"/>
      <c r="I11" s="69">
        <f t="shared" si="0"/>
        <v>0</v>
      </c>
      <c r="J11" s="69">
        <f t="shared" si="1"/>
        <v>0</v>
      </c>
      <c r="K11" s="9"/>
    </row>
    <row r="12" spans="1:249" ht="14.25" customHeight="1">
      <c r="B12" s="65" t="s">
        <v>21</v>
      </c>
      <c r="C12" s="66" t="s">
        <v>16</v>
      </c>
      <c r="D12" s="67">
        <v>1</v>
      </c>
      <c r="E12" s="67" t="s">
        <v>16</v>
      </c>
      <c r="F12" s="67"/>
      <c r="G12" s="12"/>
      <c r="H12" s="12"/>
      <c r="I12" s="69">
        <f t="shared" si="0"/>
        <v>0</v>
      </c>
      <c r="J12" s="69">
        <f t="shared" si="1"/>
        <v>0</v>
      </c>
      <c r="K12" s="9"/>
    </row>
    <row r="13" spans="1:249" ht="30">
      <c r="B13" s="10" t="s">
        <v>22</v>
      </c>
      <c r="C13" s="42"/>
      <c r="D13" s="42"/>
      <c r="E13" s="42"/>
      <c r="F13" s="42"/>
      <c r="G13" s="12"/>
      <c r="H13" s="12"/>
      <c r="I13" s="69">
        <f>D13*G13</f>
        <v>0</v>
      </c>
      <c r="J13" s="69">
        <f>D13*H13</f>
        <v>0</v>
      </c>
      <c r="K13" s="9"/>
    </row>
    <row r="14" spans="1:249" ht="14.25" customHeight="1">
      <c r="B14" s="41" t="s">
        <v>23</v>
      </c>
      <c r="C14" s="42"/>
      <c r="D14" s="42"/>
      <c r="E14" s="42"/>
      <c r="F14" s="42"/>
      <c r="G14" s="12"/>
      <c r="H14" s="12"/>
      <c r="I14" s="69">
        <f t="shared" si="0"/>
        <v>0</v>
      </c>
      <c r="J14" s="69">
        <f t="shared" si="1"/>
        <v>0</v>
      </c>
      <c r="K14" s="9"/>
    </row>
    <row r="15" spans="1:249" ht="14.25" customHeight="1">
      <c r="B15" s="41" t="s">
        <v>23</v>
      </c>
      <c r="C15" s="42"/>
      <c r="D15" s="42"/>
      <c r="E15" s="42"/>
      <c r="F15" s="42"/>
      <c r="G15" s="12"/>
      <c r="H15" s="12"/>
      <c r="I15" s="69">
        <f t="shared" si="0"/>
        <v>0</v>
      </c>
      <c r="J15" s="69">
        <f t="shared" si="1"/>
        <v>0</v>
      </c>
      <c r="K15" s="9"/>
    </row>
    <row r="16" spans="1:249" ht="14.25" customHeight="1">
      <c r="B16" s="41" t="s">
        <v>23</v>
      </c>
      <c r="C16" s="42"/>
      <c r="D16" s="42"/>
      <c r="E16" s="42"/>
      <c r="F16" s="42"/>
      <c r="G16" s="12"/>
      <c r="H16" s="12"/>
      <c r="I16" s="69">
        <f t="shared" si="0"/>
        <v>0</v>
      </c>
      <c r="J16" s="69">
        <f t="shared" si="1"/>
        <v>0</v>
      </c>
      <c r="K16" s="9"/>
    </row>
    <row r="17" spans="2:12">
      <c r="B17" s="70" t="s">
        <v>24</v>
      </c>
      <c r="C17" s="71"/>
      <c r="D17" s="72"/>
      <c r="E17" s="72"/>
      <c r="F17" s="72"/>
      <c r="G17" s="73"/>
      <c r="H17" s="73"/>
      <c r="I17" s="74">
        <f>SUM(I9:I16)</f>
        <v>0</v>
      </c>
      <c r="J17" s="74">
        <f>SUM(J9:J16)</f>
        <v>0</v>
      </c>
      <c r="K17" s="75"/>
    </row>
    <row r="18" spans="2:12">
      <c r="B18" s="65"/>
      <c r="C18" s="66"/>
      <c r="D18" s="76"/>
      <c r="E18" s="77"/>
      <c r="F18" s="77"/>
      <c r="G18" s="78"/>
      <c r="H18" s="78"/>
      <c r="I18" s="79"/>
      <c r="J18" s="79"/>
      <c r="K18" s="80"/>
    </row>
    <row r="19" spans="2:12">
      <c r="B19" s="185" t="s">
        <v>25</v>
      </c>
      <c r="C19" s="186"/>
      <c r="D19" s="186"/>
      <c r="E19" s="186"/>
      <c r="F19" s="186"/>
      <c r="G19" s="186"/>
      <c r="H19" s="186"/>
      <c r="I19" s="186"/>
      <c r="J19" s="186"/>
      <c r="K19" s="186"/>
    </row>
    <row r="20" spans="2:12">
      <c r="B20" s="59" t="s">
        <v>5</v>
      </c>
      <c r="C20" s="60" t="s">
        <v>6</v>
      </c>
      <c r="D20" s="60" t="s">
        <v>7</v>
      </c>
      <c r="E20" s="60" t="s">
        <v>8</v>
      </c>
      <c r="F20" s="61" t="s">
        <v>9</v>
      </c>
      <c r="G20" s="62" t="s">
        <v>10</v>
      </c>
      <c r="H20" s="63" t="s">
        <v>11</v>
      </c>
      <c r="I20" s="64" t="s">
        <v>12</v>
      </c>
      <c r="J20" s="64" t="s">
        <v>13</v>
      </c>
      <c r="K20" s="62" t="s">
        <v>14</v>
      </c>
    </row>
    <row r="21" spans="2:12">
      <c r="B21" s="65" t="s">
        <v>26</v>
      </c>
      <c r="C21" s="66" t="s">
        <v>16</v>
      </c>
      <c r="D21" s="67">
        <v>1</v>
      </c>
      <c r="E21" s="67" t="s">
        <v>16</v>
      </c>
      <c r="F21" s="67"/>
      <c r="G21" s="12"/>
      <c r="H21" s="12"/>
      <c r="I21" s="69">
        <f t="shared" ref="I21:I27" si="2">D21*G21</f>
        <v>0</v>
      </c>
      <c r="J21" s="69">
        <f t="shared" ref="J21:J27" si="3">D21*H21</f>
        <v>0</v>
      </c>
      <c r="K21" s="9"/>
    </row>
    <row r="22" spans="2:12">
      <c r="B22" s="65" t="s">
        <v>27</v>
      </c>
      <c r="C22" s="66" t="s">
        <v>16</v>
      </c>
      <c r="D22" s="67">
        <v>1</v>
      </c>
      <c r="E22" s="67" t="s">
        <v>16</v>
      </c>
      <c r="F22" s="67"/>
      <c r="G22" s="12"/>
      <c r="H22" s="12"/>
      <c r="I22" s="69">
        <f t="shared" si="2"/>
        <v>0</v>
      </c>
      <c r="J22" s="69">
        <f t="shared" si="3"/>
        <v>0</v>
      </c>
      <c r="K22" s="9"/>
    </row>
    <row r="23" spans="2:12" ht="45">
      <c r="B23" s="81" t="s">
        <v>28</v>
      </c>
      <c r="C23" s="67" t="s">
        <v>16</v>
      </c>
      <c r="D23" s="67">
        <v>1</v>
      </c>
      <c r="E23" s="67" t="s">
        <v>16</v>
      </c>
      <c r="F23" s="67"/>
      <c r="G23" s="12"/>
      <c r="H23" s="12"/>
      <c r="I23" s="69">
        <f t="shared" si="2"/>
        <v>0</v>
      </c>
      <c r="J23" s="69">
        <f t="shared" si="3"/>
        <v>0</v>
      </c>
      <c r="K23" s="9"/>
    </row>
    <row r="24" spans="2:12" ht="30">
      <c r="B24" s="65" t="s">
        <v>29</v>
      </c>
      <c r="C24" s="42"/>
      <c r="D24" s="42"/>
      <c r="E24" s="42"/>
      <c r="F24" s="42"/>
      <c r="G24" s="12"/>
      <c r="H24" s="12"/>
      <c r="I24" s="69">
        <f t="shared" si="2"/>
        <v>0</v>
      </c>
      <c r="J24" s="69">
        <f t="shared" si="3"/>
        <v>0</v>
      </c>
      <c r="K24" s="9"/>
    </row>
    <row r="25" spans="2:12">
      <c r="B25" s="41" t="s">
        <v>23</v>
      </c>
      <c r="C25" s="42"/>
      <c r="D25" s="43"/>
      <c r="E25" s="43"/>
      <c r="F25" s="43"/>
      <c r="G25" s="12"/>
      <c r="H25" s="12"/>
      <c r="I25" s="69">
        <f t="shared" si="2"/>
        <v>0</v>
      </c>
      <c r="J25" s="69">
        <f t="shared" si="3"/>
        <v>0</v>
      </c>
      <c r="K25" s="9"/>
    </row>
    <row r="26" spans="2:12">
      <c r="B26" s="41" t="s">
        <v>23</v>
      </c>
      <c r="C26" s="42"/>
      <c r="D26" s="43"/>
      <c r="E26" s="43"/>
      <c r="F26" s="43"/>
      <c r="G26" s="12"/>
      <c r="H26" s="12"/>
      <c r="I26" s="69">
        <f t="shared" si="2"/>
        <v>0</v>
      </c>
      <c r="J26" s="69">
        <f t="shared" si="3"/>
        <v>0</v>
      </c>
      <c r="K26" s="9"/>
    </row>
    <row r="27" spans="2:12">
      <c r="B27" s="41" t="s">
        <v>23</v>
      </c>
      <c r="C27" s="42"/>
      <c r="D27" s="43"/>
      <c r="E27" s="43"/>
      <c r="F27" s="43"/>
      <c r="G27" s="12"/>
      <c r="H27" s="12"/>
      <c r="I27" s="69">
        <f t="shared" si="2"/>
        <v>0</v>
      </c>
      <c r="J27" s="69">
        <f t="shared" si="3"/>
        <v>0</v>
      </c>
      <c r="K27" s="9"/>
    </row>
    <row r="28" spans="2:12">
      <c r="B28" s="70" t="s">
        <v>30</v>
      </c>
      <c r="C28" s="71"/>
      <c r="D28" s="72"/>
      <c r="E28" s="72"/>
      <c r="F28" s="72"/>
      <c r="G28" s="82"/>
      <c r="H28" s="82"/>
      <c r="I28" s="74">
        <f>SUM(I21:I27)</f>
        <v>0</v>
      </c>
      <c r="J28" s="74">
        <f>SUM(J21:J27)</f>
        <v>0</v>
      </c>
      <c r="K28" s="75"/>
    </row>
    <row r="29" spans="2:12">
      <c r="B29" s="83"/>
      <c r="C29" s="84"/>
      <c r="D29" s="67"/>
      <c r="E29" s="67"/>
      <c r="F29" s="67"/>
      <c r="G29" s="85"/>
      <c r="H29" s="85"/>
      <c r="I29" s="86"/>
      <c r="J29" s="87"/>
      <c r="K29" s="67"/>
    </row>
    <row r="30" spans="2:12">
      <c r="B30" s="185" t="s">
        <v>31</v>
      </c>
      <c r="C30" s="186"/>
      <c r="D30" s="186"/>
      <c r="E30" s="186"/>
      <c r="F30" s="186"/>
      <c r="G30" s="186"/>
      <c r="H30" s="186"/>
      <c r="I30" s="186"/>
      <c r="J30" s="186"/>
      <c r="K30" s="186"/>
    </row>
    <row r="31" spans="2:12">
      <c r="B31" s="88" t="s">
        <v>32</v>
      </c>
      <c r="C31" s="60" t="s">
        <v>6</v>
      </c>
      <c r="D31" s="60" t="s">
        <v>7</v>
      </c>
      <c r="E31" s="60" t="s">
        <v>8</v>
      </c>
      <c r="F31" s="60" t="s">
        <v>9</v>
      </c>
      <c r="G31" s="62" t="s">
        <v>10</v>
      </c>
      <c r="H31" s="63" t="s">
        <v>11</v>
      </c>
      <c r="I31" s="64" t="s">
        <v>12</v>
      </c>
      <c r="J31" s="64" t="s">
        <v>13</v>
      </c>
      <c r="K31" s="62" t="s">
        <v>14</v>
      </c>
    </row>
    <row r="32" spans="2:12" s="90" customFormat="1">
      <c r="B32" s="65" t="s">
        <v>33</v>
      </c>
      <c r="C32" s="66" t="s">
        <v>18</v>
      </c>
      <c r="D32" s="67">
        <v>1</v>
      </c>
      <c r="E32" s="68" t="s">
        <v>18</v>
      </c>
      <c r="F32" s="68" t="s">
        <v>34</v>
      </c>
      <c r="G32" s="13"/>
      <c r="H32" s="13"/>
      <c r="I32" s="89">
        <f t="shared" ref="I32:I44" si="4">D32*G32</f>
        <v>0</v>
      </c>
      <c r="J32" s="89">
        <f t="shared" ref="J32:J44" si="5">D32*H32</f>
        <v>0</v>
      </c>
      <c r="K32" s="9"/>
      <c r="L32" s="51"/>
    </row>
    <row r="33" spans="2:12" s="90" customFormat="1">
      <c r="B33" s="65" t="s">
        <v>35</v>
      </c>
      <c r="C33" s="66" t="s">
        <v>18</v>
      </c>
      <c r="D33" s="67">
        <v>1</v>
      </c>
      <c r="E33" s="68" t="s">
        <v>18</v>
      </c>
      <c r="F33" s="68" t="s">
        <v>34</v>
      </c>
      <c r="G33" s="13"/>
      <c r="H33" s="13"/>
      <c r="I33" s="89">
        <f t="shared" si="4"/>
        <v>0</v>
      </c>
      <c r="J33" s="89">
        <f t="shared" si="5"/>
        <v>0</v>
      </c>
      <c r="K33" s="9"/>
      <c r="L33" s="51"/>
    </row>
    <row r="34" spans="2:12">
      <c r="B34" s="65" t="s">
        <v>36</v>
      </c>
      <c r="C34" s="66" t="s">
        <v>16</v>
      </c>
      <c r="D34" s="67">
        <v>10</v>
      </c>
      <c r="E34" s="68" t="s">
        <v>18</v>
      </c>
      <c r="F34" s="68" t="s">
        <v>34</v>
      </c>
      <c r="G34" s="13"/>
      <c r="H34" s="13"/>
      <c r="I34" s="89">
        <f t="shared" si="4"/>
        <v>0</v>
      </c>
      <c r="J34" s="89">
        <f t="shared" si="5"/>
        <v>0</v>
      </c>
      <c r="K34" s="9"/>
    </row>
    <row r="35" spans="2:12">
      <c r="B35" s="91" t="s">
        <v>37</v>
      </c>
      <c r="C35" s="66" t="s">
        <v>18</v>
      </c>
      <c r="D35" s="67">
        <v>10</v>
      </c>
      <c r="E35" s="68" t="s">
        <v>18</v>
      </c>
      <c r="F35" s="68" t="s">
        <v>34</v>
      </c>
      <c r="G35" s="13"/>
      <c r="H35" s="13"/>
      <c r="I35" s="89">
        <f t="shared" si="4"/>
        <v>0</v>
      </c>
      <c r="J35" s="89">
        <f t="shared" si="5"/>
        <v>0</v>
      </c>
      <c r="K35" s="9"/>
    </row>
    <row r="36" spans="2:12">
      <c r="B36" s="91" t="s">
        <v>38</v>
      </c>
      <c r="C36" s="66" t="s">
        <v>16</v>
      </c>
      <c r="D36" s="67">
        <v>600</v>
      </c>
      <c r="E36" s="68" t="s">
        <v>18</v>
      </c>
      <c r="F36" s="68" t="s">
        <v>34</v>
      </c>
      <c r="G36" s="13"/>
      <c r="H36" s="13"/>
      <c r="I36" s="89">
        <f t="shared" si="4"/>
        <v>0</v>
      </c>
      <c r="J36" s="89">
        <f t="shared" si="5"/>
        <v>0</v>
      </c>
      <c r="K36" s="8"/>
    </row>
    <row r="37" spans="2:12">
      <c r="B37" s="91" t="s">
        <v>39</v>
      </c>
      <c r="C37" s="66" t="s">
        <v>16</v>
      </c>
      <c r="D37" s="67">
        <v>20</v>
      </c>
      <c r="E37" s="68" t="s">
        <v>18</v>
      </c>
      <c r="F37" s="68" t="s">
        <v>34</v>
      </c>
      <c r="G37" s="13"/>
      <c r="H37" s="13"/>
      <c r="I37" s="89">
        <f t="shared" si="4"/>
        <v>0</v>
      </c>
      <c r="J37" s="89">
        <f t="shared" si="5"/>
        <v>0</v>
      </c>
      <c r="K37" s="9"/>
    </row>
    <row r="38" spans="2:12">
      <c r="B38" s="91" t="s">
        <v>40</v>
      </c>
      <c r="C38" s="66"/>
      <c r="D38" s="67"/>
      <c r="E38" s="68"/>
      <c r="F38" s="68"/>
      <c r="G38" s="68"/>
      <c r="H38" s="68"/>
      <c r="I38" s="68"/>
      <c r="J38" s="68"/>
      <c r="K38" s="68"/>
    </row>
    <row r="39" spans="2:12">
      <c r="B39" s="179" t="s">
        <v>41</v>
      </c>
      <c r="C39" s="66" t="s">
        <v>16</v>
      </c>
      <c r="D39" s="67">
        <v>25</v>
      </c>
      <c r="E39" s="68" t="s">
        <v>18</v>
      </c>
      <c r="F39" s="68" t="s">
        <v>34</v>
      </c>
      <c r="G39" s="13"/>
      <c r="H39" s="13"/>
      <c r="I39" s="89">
        <f>D39*G39</f>
        <v>0</v>
      </c>
      <c r="J39" s="89">
        <f>D39*H39</f>
        <v>0</v>
      </c>
      <c r="K39" s="9"/>
    </row>
    <row r="40" spans="2:12">
      <c r="B40" s="179" t="s">
        <v>42</v>
      </c>
      <c r="C40" s="66" t="s">
        <v>16</v>
      </c>
      <c r="D40" s="67">
        <v>10</v>
      </c>
      <c r="E40" s="68" t="s">
        <v>18</v>
      </c>
      <c r="F40" s="68" t="s">
        <v>34</v>
      </c>
      <c r="G40" s="13"/>
      <c r="H40" s="13"/>
      <c r="I40" s="89">
        <f>D40*G40</f>
        <v>0</v>
      </c>
      <c r="J40" s="89">
        <f>D40*H40</f>
        <v>0</v>
      </c>
      <c r="K40" s="9"/>
    </row>
    <row r="41" spans="2:12">
      <c r="B41" s="92" t="s">
        <v>43</v>
      </c>
      <c r="C41" s="67" t="s">
        <v>16</v>
      </c>
      <c r="D41" s="67">
        <v>2</v>
      </c>
      <c r="E41" s="68" t="s">
        <v>18</v>
      </c>
      <c r="F41" s="68" t="s">
        <v>34</v>
      </c>
      <c r="G41" s="13"/>
      <c r="H41" s="13"/>
      <c r="I41" s="89">
        <f t="shared" si="4"/>
        <v>0</v>
      </c>
      <c r="J41" s="89">
        <f t="shared" si="5"/>
        <v>0</v>
      </c>
      <c r="K41" s="9"/>
    </row>
    <row r="42" spans="2:12">
      <c r="B42" s="41" t="s">
        <v>23</v>
      </c>
      <c r="C42" s="42"/>
      <c r="D42" s="42"/>
      <c r="E42" s="42"/>
      <c r="F42" s="42"/>
      <c r="G42" s="13"/>
      <c r="H42" s="13"/>
      <c r="I42" s="89">
        <f t="shared" si="4"/>
        <v>0</v>
      </c>
      <c r="J42" s="89">
        <f t="shared" si="5"/>
        <v>0</v>
      </c>
      <c r="K42" s="9"/>
    </row>
    <row r="43" spans="2:12">
      <c r="B43" s="41" t="s">
        <v>23</v>
      </c>
      <c r="C43" s="42"/>
      <c r="D43" s="42"/>
      <c r="E43" s="42"/>
      <c r="F43" s="42"/>
      <c r="G43" s="13"/>
      <c r="H43" s="13"/>
      <c r="I43" s="89">
        <f t="shared" si="4"/>
        <v>0</v>
      </c>
      <c r="J43" s="89">
        <f t="shared" si="5"/>
        <v>0</v>
      </c>
      <c r="K43" s="9"/>
    </row>
    <row r="44" spans="2:12">
      <c r="B44" s="41" t="s">
        <v>23</v>
      </c>
      <c r="C44" s="42"/>
      <c r="D44" s="42"/>
      <c r="E44" s="42"/>
      <c r="F44" s="42"/>
      <c r="G44" s="13"/>
      <c r="H44" s="13"/>
      <c r="I44" s="89">
        <f t="shared" si="4"/>
        <v>0</v>
      </c>
      <c r="J44" s="89">
        <f t="shared" si="5"/>
        <v>0</v>
      </c>
      <c r="K44" s="9"/>
    </row>
    <row r="45" spans="2:12">
      <c r="B45" s="70" t="s">
        <v>44</v>
      </c>
      <c r="C45" s="71"/>
      <c r="D45" s="72"/>
      <c r="E45" s="72"/>
      <c r="F45" s="72"/>
      <c r="G45" s="82"/>
      <c r="H45" s="82"/>
      <c r="I45" s="74">
        <f>SUM(I32:I44)</f>
        <v>0</v>
      </c>
      <c r="J45" s="74">
        <f>SUM(J32:J44)</f>
        <v>0</v>
      </c>
      <c r="K45" s="75"/>
    </row>
    <row r="46" spans="2:12">
      <c r="B46" s="83"/>
      <c r="C46" s="84"/>
      <c r="D46" s="67"/>
      <c r="E46" s="67"/>
      <c r="F46" s="67"/>
      <c r="G46" s="85"/>
      <c r="H46" s="85"/>
      <c r="I46" s="86"/>
      <c r="J46" s="87"/>
      <c r="K46" s="67"/>
    </row>
    <row r="47" spans="2:12" ht="30">
      <c r="B47" s="88" t="s">
        <v>45</v>
      </c>
      <c r="C47" s="60" t="s">
        <v>6</v>
      </c>
      <c r="D47" s="60" t="s">
        <v>7</v>
      </c>
      <c r="E47" s="60" t="s">
        <v>8</v>
      </c>
      <c r="F47" s="60" t="s">
        <v>9</v>
      </c>
      <c r="G47" s="62" t="s">
        <v>10</v>
      </c>
      <c r="H47" s="63" t="s">
        <v>11</v>
      </c>
      <c r="I47" s="64" t="s">
        <v>12</v>
      </c>
      <c r="J47" s="64" t="s">
        <v>13</v>
      </c>
      <c r="K47" s="62" t="s">
        <v>14</v>
      </c>
    </row>
    <row r="48" spans="2:12">
      <c r="B48" s="93" t="s">
        <v>46</v>
      </c>
      <c r="C48" s="66" t="s">
        <v>18</v>
      </c>
      <c r="D48" s="67">
        <v>20</v>
      </c>
      <c r="E48" s="68" t="s">
        <v>18</v>
      </c>
      <c r="F48" s="68" t="s">
        <v>34</v>
      </c>
      <c r="G48" s="11"/>
      <c r="H48" s="71"/>
      <c r="I48" s="89">
        <f t="shared" ref="I48:I52" si="6">D48*G48</f>
        <v>0</v>
      </c>
      <c r="J48" s="71"/>
      <c r="K48" s="9"/>
    </row>
    <row r="49" spans="2:11">
      <c r="B49" s="93" t="s">
        <v>47</v>
      </c>
      <c r="C49" s="66" t="s">
        <v>18</v>
      </c>
      <c r="D49" s="67">
        <v>20</v>
      </c>
      <c r="E49" s="68" t="s">
        <v>18</v>
      </c>
      <c r="F49" s="68" t="s">
        <v>34</v>
      </c>
      <c r="G49" s="11"/>
      <c r="H49" s="71"/>
      <c r="I49" s="89">
        <f t="shared" si="6"/>
        <v>0</v>
      </c>
      <c r="J49" s="71"/>
      <c r="K49" s="9"/>
    </row>
    <row r="50" spans="2:11">
      <c r="B50" s="41" t="s">
        <v>23</v>
      </c>
      <c r="C50" s="49"/>
      <c r="D50" s="42"/>
      <c r="E50" s="8"/>
      <c r="F50" s="8"/>
      <c r="G50" s="11"/>
      <c r="H50" s="13"/>
      <c r="I50" s="89">
        <f t="shared" si="6"/>
        <v>0</v>
      </c>
      <c r="J50" s="89">
        <f t="shared" ref="J50:J52" si="7">D50*H50</f>
        <v>0</v>
      </c>
      <c r="K50" s="9"/>
    </row>
    <row r="51" spans="2:11">
      <c r="B51" s="41" t="s">
        <v>23</v>
      </c>
      <c r="C51" s="49"/>
      <c r="D51" s="42"/>
      <c r="E51" s="8"/>
      <c r="F51" s="8"/>
      <c r="G51" s="11"/>
      <c r="H51" s="13"/>
      <c r="I51" s="89">
        <f t="shared" si="6"/>
        <v>0</v>
      </c>
      <c r="J51" s="89">
        <f t="shared" si="7"/>
        <v>0</v>
      </c>
      <c r="K51" s="9"/>
    </row>
    <row r="52" spans="2:11">
      <c r="B52" s="41" t="s">
        <v>23</v>
      </c>
      <c r="C52" s="49"/>
      <c r="D52" s="42"/>
      <c r="E52" s="8"/>
      <c r="F52" s="8"/>
      <c r="G52" s="11"/>
      <c r="H52" s="13"/>
      <c r="I52" s="89">
        <f t="shared" si="6"/>
        <v>0</v>
      </c>
      <c r="J52" s="89">
        <f t="shared" si="7"/>
        <v>0</v>
      </c>
      <c r="K52" s="9"/>
    </row>
    <row r="53" spans="2:11">
      <c r="B53" s="70" t="s">
        <v>48</v>
      </c>
      <c r="C53" s="71"/>
      <c r="D53" s="72"/>
      <c r="E53" s="72"/>
      <c r="F53" s="72"/>
      <c r="G53" s="82"/>
      <c r="H53" s="82"/>
      <c r="I53" s="74">
        <f>SUM(I48:I52)</f>
        <v>0</v>
      </c>
      <c r="J53" s="74">
        <f>SUM(J48:J52)</f>
        <v>0</v>
      </c>
      <c r="K53" s="75"/>
    </row>
    <row r="54" spans="2:11">
      <c r="G54" s="94"/>
      <c r="H54" s="94"/>
      <c r="I54" s="95"/>
      <c r="J54" s="95"/>
    </row>
    <row r="55" spans="2:11" ht="27.75" customHeight="1">
      <c r="B55" s="59" t="s">
        <v>49</v>
      </c>
      <c r="C55" s="60" t="s">
        <v>6</v>
      </c>
      <c r="D55" s="60" t="s">
        <v>7</v>
      </c>
      <c r="E55" s="60" t="s">
        <v>8</v>
      </c>
      <c r="F55" s="60" t="s">
        <v>9</v>
      </c>
      <c r="G55" s="62" t="s">
        <v>10</v>
      </c>
      <c r="H55" s="63" t="s">
        <v>11</v>
      </c>
      <c r="I55" s="64" t="s">
        <v>12</v>
      </c>
      <c r="J55" s="64" t="s">
        <v>13</v>
      </c>
      <c r="K55" s="174" t="s">
        <v>14</v>
      </c>
    </row>
    <row r="56" spans="2:11">
      <c r="B56" s="178" t="s">
        <v>50</v>
      </c>
      <c r="C56" s="67" t="s">
        <v>18</v>
      </c>
      <c r="D56" s="67">
        <v>1</v>
      </c>
      <c r="E56" s="67" t="s">
        <v>51</v>
      </c>
      <c r="F56" s="67"/>
      <c r="G56" s="12"/>
      <c r="H56" s="12"/>
      <c r="I56" s="69">
        <f>D56*G56</f>
        <v>0</v>
      </c>
      <c r="J56" s="69">
        <f>D56*H56</f>
        <v>0</v>
      </c>
      <c r="K56" s="9"/>
    </row>
    <row r="57" spans="2:11">
      <c r="B57" s="10" t="s">
        <v>52</v>
      </c>
      <c r="C57" s="97" t="s">
        <v>16</v>
      </c>
      <c r="D57" s="67">
        <v>10</v>
      </c>
      <c r="E57" s="68" t="s">
        <v>18</v>
      </c>
      <c r="F57" s="68"/>
      <c r="G57" s="13"/>
      <c r="H57" s="13"/>
      <c r="I57" s="89">
        <f t="shared" ref="I57:I66" si="8">D57*G57</f>
        <v>0</v>
      </c>
      <c r="J57" s="89">
        <f t="shared" ref="J57:J66" si="9">D57*H57</f>
        <v>0</v>
      </c>
      <c r="K57" s="9"/>
    </row>
    <row r="58" spans="2:11">
      <c r="B58" s="10" t="s">
        <v>53</v>
      </c>
      <c r="C58" s="97" t="s">
        <v>18</v>
      </c>
      <c r="D58" s="67">
        <v>10</v>
      </c>
      <c r="E58" s="68" t="s">
        <v>18</v>
      </c>
      <c r="F58" s="68"/>
      <c r="G58" s="13"/>
      <c r="H58" s="13"/>
      <c r="I58" s="89">
        <f t="shared" si="8"/>
        <v>0</v>
      </c>
      <c r="J58" s="89">
        <f t="shared" si="9"/>
        <v>0</v>
      </c>
      <c r="K58" s="9"/>
    </row>
    <row r="59" spans="2:11">
      <c r="B59" s="10" t="s">
        <v>54</v>
      </c>
      <c r="C59" s="67" t="s">
        <v>16</v>
      </c>
      <c r="D59" s="67">
        <v>1</v>
      </c>
      <c r="E59" s="68" t="s">
        <v>16</v>
      </c>
      <c r="F59" s="68"/>
      <c r="G59" s="13"/>
      <c r="H59" s="13"/>
      <c r="I59" s="89">
        <f t="shared" si="8"/>
        <v>0</v>
      </c>
      <c r="J59" s="89">
        <f t="shared" si="9"/>
        <v>0</v>
      </c>
      <c r="K59" s="9"/>
    </row>
    <row r="60" spans="2:11">
      <c r="B60" s="10" t="s">
        <v>55</v>
      </c>
      <c r="C60" s="67" t="s">
        <v>18</v>
      </c>
      <c r="D60" s="67">
        <v>1</v>
      </c>
      <c r="E60" s="68" t="s">
        <v>18</v>
      </c>
      <c r="F60" s="68"/>
      <c r="G60" s="13"/>
      <c r="H60" s="13"/>
      <c r="I60" s="89">
        <f t="shared" si="8"/>
        <v>0</v>
      </c>
      <c r="J60" s="89">
        <f t="shared" si="9"/>
        <v>0</v>
      </c>
      <c r="K60" s="9"/>
    </row>
    <row r="61" spans="2:11">
      <c r="B61" s="10" t="s">
        <v>56</v>
      </c>
      <c r="C61" s="67" t="s">
        <v>18</v>
      </c>
      <c r="D61" s="67">
        <v>6</v>
      </c>
      <c r="E61" s="68" t="s">
        <v>18</v>
      </c>
      <c r="F61" s="68"/>
      <c r="G61" s="13"/>
      <c r="H61" s="13"/>
      <c r="I61" s="89">
        <f t="shared" si="8"/>
        <v>0</v>
      </c>
      <c r="J61" s="89">
        <f t="shared" si="9"/>
        <v>0</v>
      </c>
      <c r="K61" s="9"/>
    </row>
    <row r="62" spans="2:11">
      <c r="B62" s="10" t="s">
        <v>57</v>
      </c>
      <c r="C62" s="67" t="s">
        <v>18</v>
      </c>
      <c r="D62" s="67">
        <v>15</v>
      </c>
      <c r="E62" s="68" t="s">
        <v>18</v>
      </c>
      <c r="F62" s="68"/>
      <c r="G62" s="13"/>
      <c r="H62" s="13"/>
      <c r="I62" s="89">
        <f t="shared" si="8"/>
        <v>0</v>
      </c>
      <c r="J62" s="89">
        <f t="shared" si="9"/>
        <v>0</v>
      </c>
      <c r="K62" s="9"/>
    </row>
    <row r="63" spans="2:11">
      <c r="B63" s="10" t="s">
        <v>58</v>
      </c>
      <c r="C63" s="67" t="s">
        <v>18</v>
      </c>
      <c r="D63" s="67">
        <v>3</v>
      </c>
      <c r="E63" s="68" t="s">
        <v>18</v>
      </c>
      <c r="F63" s="68"/>
      <c r="G63" s="13"/>
      <c r="H63" s="13"/>
      <c r="I63" s="89">
        <f t="shared" si="8"/>
        <v>0</v>
      </c>
      <c r="J63" s="89">
        <f t="shared" si="9"/>
        <v>0</v>
      </c>
      <c r="K63" s="9"/>
    </row>
    <row r="64" spans="2:11">
      <c r="B64" s="41" t="s">
        <v>23</v>
      </c>
      <c r="C64" s="43"/>
      <c r="D64" s="43"/>
      <c r="E64" s="50"/>
      <c r="F64" s="50"/>
      <c r="G64" s="13"/>
      <c r="H64" s="13"/>
      <c r="I64" s="89">
        <f t="shared" si="8"/>
        <v>0</v>
      </c>
      <c r="J64" s="89">
        <f t="shared" si="9"/>
        <v>0</v>
      </c>
      <c r="K64" s="9"/>
    </row>
    <row r="65" spans="2:12">
      <c r="B65" s="41" t="s">
        <v>23</v>
      </c>
      <c r="C65" s="43"/>
      <c r="D65" s="43"/>
      <c r="E65" s="50"/>
      <c r="F65" s="50"/>
      <c r="G65" s="13"/>
      <c r="H65" s="13"/>
      <c r="I65" s="89">
        <f t="shared" si="8"/>
        <v>0</v>
      </c>
      <c r="J65" s="89">
        <f t="shared" si="9"/>
        <v>0</v>
      </c>
      <c r="K65" s="9"/>
    </row>
    <row r="66" spans="2:12">
      <c r="B66" s="41" t="s">
        <v>23</v>
      </c>
      <c r="C66" s="43"/>
      <c r="D66" s="43"/>
      <c r="E66" s="50"/>
      <c r="F66" s="50"/>
      <c r="G66" s="13"/>
      <c r="H66" s="13"/>
      <c r="I66" s="89">
        <f t="shared" si="8"/>
        <v>0</v>
      </c>
      <c r="J66" s="89">
        <f t="shared" si="9"/>
        <v>0</v>
      </c>
      <c r="K66" s="9"/>
    </row>
    <row r="67" spans="2:12">
      <c r="B67" s="70" t="s">
        <v>59</v>
      </c>
      <c r="C67" s="71"/>
      <c r="D67" s="72"/>
      <c r="E67" s="72"/>
      <c r="F67" s="72"/>
      <c r="G67" s="82"/>
      <c r="H67" s="82"/>
      <c r="I67" s="74">
        <f>SUM(I56:I66)</f>
        <v>0</v>
      </c>
      <c r="J67" s="74">
        <f>SUM(J56:J66)</f>
        <v>0</v>
      </c>
      <c r="K67" s="75"/>
    </row>
    <row r="68" spans="2:12" s="90" customFormat="1">
      <c r="B68" s="98"/>
      <c r="C68" s="99"/>
      <c r="D68" s="99"/>
      <c r="E68" s="99"/>
      <c r="F68" s="99"/>
      <c r="G68" s="99"/>
      <c r="H68" s="99"/>
      <c r="I68" s="100"/>
      <c r="J68" s="100"/>
      <c r="K68" s="99"/>
      <c r="L68" s="51"/>
    </row>
    <row r="69" spans="2:12">
      <c r="B69" s="191" t="s">
        <v>60</v>
      </c>
      <c r="C69" s="192"/>
      <c r="D69" s="192"/>
      <c r="E69" s="192"/>
      <c r="F69" s="192"/>
      <c r="G69" s="192"/>
      <c r="H69" s="192"/>
      <c r="I69" s="192"/>
      <c r="J69" s="192"/>
      <c r="K69" s="192"/>
    </row>
    <row r="70" spans="2:12" s="58" customFormat="1">
      <c r="B70" s="101" t="s">
        <v>5</v>
      </c>
      <c r="C70" s="60" t="s">
        <v>6</v>
      </c>
      <c r="D70" s="61" t="s">
        <v>61</v>
      </c>
      <c r="E70" s="61" t="s">
        <v>8</v>
      </c>
      <c r="F70" s="61" t="s">
        <v>9</v>
      </c>
      <c r="G70" s="62" t="s">
        <v>10</v>
      </c>
      <c r="H70" s="102"/>
      <c r="I70" s="103" t="s">
        <v>12</v>
      </c>
      <c r="J70" s="104"/>
      <c r="K70" s="62" t="s">
        <v>14</v>
      </c>
    </row>
    <row r="71" spans="2:12" ht="45">
      <c r="B71" s="105" t="s">
        <v>62</v>
      </c>
      <c r="C71" s="67" t="s">
        <v>16</v>
      </c>
      <c r="D71" s="67">
        <v>4</v>
      </c>
      <c r="E71" s="67" t="s">
        <v>18</v>
      </c>
      <c r="F71" s="67" t="s">
        <v>63</v>
      </c>
      <c r="G71" s="14"/>
      <c r="H71" s="71"/>
      <c r="I71" s="69">
        <f t="shared" ref="I71:I81" si="10">G71*D71</f>
        <v>0</v>
      </c>
      <c r="K71" s="9"/>
    </row>
    <row r="72" spans="2:12" ht="45">
      <c r="B72" s="106" t="s">
        <v>64</v>
      </c>
      <c r="C72" s="67" t="s">
        <v>18</v>
      </c>
      <c r="D72" s="43"/>
      <c r="E72" s="67" t="s">
        <v>18</v>
      </c>
      <c r="F72" s="43"/>
      <c r="G72" s="14"/>
      <c r="H72" s="71"/>
      <c r="I72" s="69">
        <f t="shared" si="10"/>
        <v>0</v>
      </c>
      <c r="K72" s="9"/>
    </row>
    <row r="73" spans="2:12" ht="75">
      <c r="B73" s="65" t="s">
        <v>65</v>
      </c>
      <c r="C73" s="67" t="s">
        <v>18</v>
      </c>
      <c r="D73" s="43"/>
      <c r="E73" s="67" t="s">
        <v>18</v>
      </c>
      <c r="F73" s="43"/>
      <c r="G73" s="14"/>
      <c r="H73" s="71"/>
      <c r="I73" s="69">
        <f t="shared" si="10"/>
        <v>0</v>
      </c>
      <c r="K73" s="9"/>
    </row>
    <row r="74" spans="2:12" ht="60">
      <c r="B74" s="65" t="s">
        <v>66</v>
      </c>
      <c r="C74" s="67" t="s">
        <v>18</v>
      </c>
      <c r="D74" s="43"/>
      <c r="E74" s="67" t="s">
        <v>18</v>
      </c>
      <c r="F74" s="43"/>
      <c r="G74" s="14"/>
      <c r="H74" s="71"/>
      <c r="I74" s="69">
        <f t="shared" si="10"/>
        <v>0</v>
      </c>
      <c r="K74" s="9"/>
    </row>
    <row r="75" spans="2:12" ht="60">
      <c r="B75" s="105" t="s">
        <v>67</v>
      </c>
      <c r="C75" s="67" t="s">
        <v>18</v>
      </c>
      <c r="D75" s="43"/>
      <c r="E75" s="67" t="s">
        <v>18</v>
      </c>
      <c r="F75" s="43"/>
      <c r="G75" s="14"/>
      <c r="H75" s="71"/>
      <c r="I75" s="69">
        <f t="shared" si="10"/>
        <v>0</v>
      </c>
      <c r="K75" s="9"/>
    </row>
    <row r="76" spans="2:12" ht="60">
      <c r="B76" s="105" t="s">
        <v>68</v>
      </c>
      <c r="C76" s="67" t="s">
        <v>18</v>
      </c>
      <c r="D76" s="43"/>
      <c r="E76" s="67" t="s">
        <v>18</v>
      </c>
      <c r="F76" s="43"/>
      <c r="G76" s="14"/>
      <c r="H76" s="71"/>
      <c r="I76" s="69">
        <f t="shared" si="10"/>
        <v>0</v>
      </c>
      <c r="K76" s="9"/>
    </row>
    <row r="77" spans="2:12" ht="60">
      <c r="B77" s="105" t="s">
        <v>69</v>
      </c>
      <c r="C77" s="67" t="s">
        <v>18</v>
      </c>
      <c r="D77" s="43"/>
      <c r="E77" s="67" t="s">
        <v>18</v>
      </c>
      <c r="F77" s="43"/>
      <c r="G77" s="14"/>
      <c r="H77" s="71"/>
      <c r="I77" s="69">
        <f t="shared" si="10"/>
        <v>0</v>
      </c>
      <c r="K77" s="9"/>
    </row>
    <row r="78" spans="2:12" ht="45">
      <c r="B78" s="107" t="s">
        <v>70</v>
      </c>
      <c r="C78" s="67" t="s">
        <v>18</v>
      </c>
      <c r="D78" s="43"/>
      <c r="E78" s="67" t="s">
        <v>18</v>
      </c>
      <c r="F78" s="43"/>
      <c r="G78" s="14"/>
      <c r="H78" s="71"/>
      <c r="I78" s="69">
        <f t="shared" si="10"/>
        <v>0</v>
      </c>
      <c r="K78" s="9"/>
    </row>
    <row r="79" spans="2:12">
      <c r="B79" s="41" t="s">
        <v>23</v>
      </c>
      <c r="C79" s="43"/>
      <c r="D79" s="43"/>
      <c r="E79" s="43"/>
      <c r="F79" s="43"/>
      <c r="G79" s="12"/>
      <c r="H79" s="71"/>
      <c r="I79" s="69">
        <f t="shared" si="10"/>
        <v>0</v>
      </c>
      <c r="K79" s="9"/>
    </row>
    <row r="80" spans="2:12">
      <c r="B80" s="41" t="s">
        <v>23</v>
      </c>
      <c r="C80" s="43"/>
      <c r="D80" s="43"/>
      <c r="E80" s="43"/>
      <c r="F80" s="43"/>
      <c r="G80" s="12"/>
      <c r="H80" s="71"/>
      <c r="I80" s="69">
        <f t="shared" si="10"/>
        <v>0</v>
      </c>
      <c r="K80" s="9"/>
    </row>
    <row r="81" spans="2:11">
      <c r="B81" s="41" t="s">
        <v>23</v>
      </c>
      <c r="C81" s="45"/>
      <c r="D81" s="45"/>
      <c r="E81" s="45"/>
      <c r="F81" s="45"/>
      <c r="G81" s="46"/>
      <c r="H81" s="71"/>
      <c r="I81" s="69">
        <f t="shared" si="10"/>
        <v>0</v>
      </c>
      <c r="K81" s="47"/>
    </row>
    <row r="82" spans="2:11">
      <c r="B82" s="70" t="s">
        <v>71</v>
      </c>
      <c r="C82" s="108"/>
      <c r="D82" s="72"/>
      <c r="E82" s="72"/>
      <c r="F82" s="72"/>
      <c r="G82" s="82"/>
      <c r="H82" s="82"/>
      <c r="I82" s="74">
        <f>SUM(I71:I81)</f>
        <v>0</v>
      </c>
      <c r="J82" s="109">
        <v>0</v>
      </c>
      <c r="K82" s="75"/>
    </row>
    <row r="83" spans="2:11">
      <c r="G83" s="55"/>
      <c r="H83" s="55"/>
      <c r="I83" s="110"/>
    </row>
    <row r="84" spans="2:11">
      <c r="B84" s="111" t="s">
        <v>72</v>
      </c>
      <c r="C84" s="112"/>
      <c r="D84" s="112"/>
      <c r="E84" s="112"/>
      <c r="F84" s="112"/>
      <c r="G84" s="113"/>
      <c r="H84" s="114"/>
      <c r="I84" s="115"/>
      <c r="J84" s="116"/>
      <c r="K84" s="112"/>
    </row>
    <row r="85" spans="2:11" s="58" customFormat="1">
      <c r="B85" s="101" t="s">
        <v>5</v>
      </c>
      <c r="C85" s="60" t="s">
        <v>6</v>
      </c>
      <c r="D85" s="60" t="s">
        <v>7</v>
      </c>
      <c r="E85" s="60" t="s">
        <v>8</v>
      </c>
      <c r="F85" s="61" t="s">
        <v>9</v>
      </c>
      <c r="G85" s="61" t="s">
        <v>10</v>
      </c>
      <c r="H85" s="63" t="s">
        <v>73</v>
      </c>
      <c r="I85" s="103" t="s">
        <v>12</v>
      </c>
      <c r="J85" s="64" t="s">
        <v>13</v>
      </c>
      <c r="K85" s="96" t="s">
        <v>14</v>
      </c>
    </row>
    <row r="86" spans="2:11">
      <c r="B86" s="81" t="s">
        <v>74</v>
      </c>
      <c r="C86" s="67" t="s">
        <v>16</v>
      </c>
      <c r="D86" s="117">
        <v>1</v>
      </c>
      <c r="E86" s="118" t="s">
        <v>16</v>
      </c>
      <c r="F86" s="118"/>
      <c r="G86" s="13"/>
      <c r="H86" s="13"/>
      <c r="I86" s="89">
        <f>G86*D86</f>
        <v>0</v>
      </c>
      <c r="J86" s="89">
        <f>H86*D86</f>
        <v>0</v>
      </c>
      <c r="K86" s="9"/>
    </row>
    <row r="87" spans="2:11">
      <c r="B87" s="81" t="s">
        <v>75</v>
      </c>
      <c r="C87" s="67" t="s">
        <v>18</v>
      </c>
      <c r="D87" s="117">
        <v>100</v>
      </c>
      <c r="E87" s="118" t="s">
        <v>18</v>
      </c>
      <c r="F87" s="118" t="s">
        <v>76</v>
      </c>
      <c r="G87" s="13"/>
      <c r="H87" s="71"/>
      <c r="I87" s="69">
        <f>G87*D87</f>
        <v>0</v>
      </c>
      <c r="J87" s="71"/>
      <c r="K87" s="9"/>
    </row>
    <row r="88" spans="2:11">
      <c r="B88" s="81" t="s">
        <v>77</v>
      </c>
      <c r="C88" s="67" t="s">
        <v>18</v>
      </c>
      <c r="D88" s="117">
        <v>24</v>
      </c>
      <c r="E88" s="118" t="s">
        <v>18</v>
      </c>
      <c r="F88" s="118" t="s">
        <v>78</v>
      </c>
      <c r="G88" s="13"/>
      <c r="H88" s="71"/>
      <c r="I88" s="69">
        <f>G88*D88</f>
        <v>0</v>
      </c>
      <c r="J88" s="71"/>
      <c r="K88" s="9"/>
    </row>
    <row r="89" spans="2:11">
      <c r="B89" s="41" t="s">
        <v>23</v>
      </c>
      <c r="C89" s="43"/>
      <c r="D89" s="43"/>
      <c r="E89" s="50"/>
      <c r="F89" s="50"/>
      <c r="G89" s="13"/>
      <c r="H89" s="13"/>
      <c r="I89" s="89">
        <f t="shared" ref="I89:I91" si="11">G89</f>
        <v>0</v>
      </c>
      <c r="J89" s="89">
        <f t="shared" ref="J89:J91" si="12">H89*D89</f>
        <v>0</v>
      </c>
      <c r="K89" s="9"/>
    </row>
    <row r="90" spans="2:11">
      <c r="B90" s="41" t="s">
        <v>23</v>
      </c>
      <c r="C90" s="43"/>
      <c r="D90" s="43"/>
      <c r="E90" s="50"/>
      <c r="F90" s="50"/>
      <c r="G90" s="13"/>
      <c r="H90" s="13"/>
      <c r="I90" s="89">
        <f t="shared" si="11"/>
        <v>0</v>
      </c>
      <c r="J90" s="89">
        <f t="shared" si="12"/>
        <v>0</v>
      </c>
      <c r="K90" s="9"/>
    </row>
    <row r="91" spans="2:11">
      <c r="B91" s="41" t="s">
        <v>23</v>
      </c>
      <c r="C91" s="43"/>
      <c r="D91" s="43"/>
      <c r="E91" s="50"/>
      <c r="F91" s="50"/>
      <c r="G91" s="13"/>
      <c r="H91" s="13"/>
      <c r="I91" s="89">
        <f t="shared" si="11"/>
        <v>0</v>
      </c>
      <c r="J91" s="89">
        <f t="shared" si="12"/>
        <v>0</v>
      </c>
      <c r="K91" s="9"/>
    </row>
    <row r="92" spans="2:11">
      <c r="B92" s="70" t="s">
        <v>79</v>
      </c>
      <c r="C92" s="108"/>
      <c r="D92" s="72"/>
      <c r="E92" s="72"/>
      <c r="F92" s="72"/>
      <c r="G92" s="82"/>
      <c r="H92" s="82"/>
      <c r="I92" s="119">
        <f>SUM(I86:I91)</f>
        <v>0</v>
      </c>
      <c r="J92" s="109">
        <f>SUM(J86:J91)</f>
        <v>0</v>
      </c>
      <c r="K92" s="75"/>
    </row>
    <row r="93" spans="2:11">
      <c r="B93" s="120"/>
      <c r="C93" s="121"/>
      <c r="D93" s="120"/>
      <c r="E93" s="120"/>
      <c r="F93" s="120"/>
      <c r="G93" s="122"/>
      <c r="H93" s="122"/>
      <c r="I93" s="51"/>
      <c r="J93" s="109"/>
      <c r="K93" s="121"/>
    </row>
    <row r="94" spans="2:11">
      <c r="B94" s="181" t="s">
        <v>80</v>
      </c>
      <c r="C94" s="182"/>
      <c r="D94" s="182"/>
      <c r="E94" s="182"/>
      <c r="F94" s="182"/>
      <c r="G94" s="182"/>
      <c r="H94" s="182"/>
      <c r="I94" s="182"/>
      <c r="J94" s="182"/>
      <c r="K94" s="182"/>
    </row>
    <row r="95" spans="2:11" s="58" customFormat="1">
      <c r="B95" s="101" t="s">
        <v>5</v>
      </c>
      <c r="C95" s="60" t="s">
        <v>6</v>
      </c>
      <c r="D95" s="60" t="s">
        <v>7</v>
      </c>
      <c r="E95" s="60" t="s">
        <v>8</v>
      </c>
      <c r="F95" s="61" t="s">
        <v>9</v>
      </c>
      <c r="G95" s="61" t="s">
        <v>10</v>
      </c>
      <c r="H95" s="102"/>
      <c r="I95" s="103" t="s">
        <v>12</v>
      </c>
      <c r="J95" s="104"/>
      <c r="K95" s="96" t="s">
        <v>14</v>
      </c>
    </row>
    <row r="96" spans="2:11">
      <c r="B96" s="81" t="s">
        <v>81</v>
      </c>
      <c r="C96" s="67" t="s">
        <v>16</v>
      </c>
      <c r="D96" s="67">
        <v>1</v>
      </c>
      <c r="E96" s="118" t="s">
        <v>16</v>
      </c>
      <c r="F96" s="68"/>
      <c r="G96" s="13"/>
      <c r="H96" s="81"/>
      <c r="I96" s="89">
        <f>G96</f>
        <v>0</v>
      </c>
      <c r="K96" s="9"/>
    </row>
    <row r="97" spans="2:11" ht="30">
      <c r="B97" s="81" t="s">
        <v>82</v>
      </c>
      <c r="C97" s="67" t="s">
        <v>18</v>
      </c>
      <c r="D97" s="67">
        <v>1</v>
      </c>
      <c r="E97" s="118" t="s">
        <v>83</v>
      </c>
      <c r="F97" s="68"/>
      <c r="G97" s="13"/>
      <c r="H97" s="81"/>
      <c r="I97" s="89">
        <f>G97</f>
        <v>0</v>
      </c>
      <c r="K97" s="9"/>
    </row>
    <row r="98" spans="2:11">
      <c r="B98" s="81" t="s">
        <v>84</v>
      </c>
      <c r="C98" s="67" t="s">
        <v>16</v>
      </c>
      <c r="D98" s="67">
        <v>1</v>
      </c>
      <c r="E98" s="118" t="s">
        <v>16</v>
      </c>
      <c r="F98" s="68"/>
      <c r="G98" s="13"/>
      <c r="H98" s="81"/>
      <c r="I98" s="89">
        <f t="shared" ref="I98:I101" si="13">G98</f>
        <v>0</v>
      </c>
      <c r="K98" s="9"/>
    </row>
    <row r="99" spans="2:11">
      <c r="B99" s="81" t="s">
        <v>85</v>
      </c>
      <c r="C99" s="67" t="s">
        <v>16</v>
      </c>
      <c r="D99" s="67">
        <v>1</v>
      </c>
      <c r="E99" s="118" t="s">
        <v>16</v>
      </c>
      <c r="F99" s="68"/>
      <c r="G99" s="13"/>
      <c r="H99" s="81"/>
      <c r="I99" s="89">
        <f>G99</f>
        <v>0</v>
      </c>
      <c r="K99" s="9"/>
    </row>
    <row r="100" spans="2:11">
      <c r="B100" s="81" t="s">
        <v>86</v>
      </c>
      <c r="C100" s="67" t="s">
        <v>16</v>
      </c>
      <c r="D100" s="67">
        <v>1</v>
      </c>
      <c r="E100" s="118" t="s">
        <v>16</v>
      </c>
      <c r="F100" s="68"/>
      <c r="G100" s="13"/>
      <c r="H100" s="81"/>
      <c r="I100" s="89">
        <f t="shared" si="13"/>
        <v>0</v>
      </c>
      <c r="K100" s="9"/>
    </row>
    <row r="101" spans="2:11">
      <c r="B101" s="81" t="s">
        <v>87</v>
      </c>
      <c r="C101" s="67" t="s">
        <v>16</v>
      </c>
      <c r="D101" s="67">
        <v>1</v>
      </c>
      <c r="E101" s="118" t="s">
        <v>16</v>
      </c>
      <c r="F101" s="68"/>
      <c r="G101" s="13"/>
      <c r="H101" s="180"/>
      <c r="I101" s="89">
        <f t="shared" si="13"/>
        <v>0</v>
      </c>
      <c r="K101" s="9"/>
    </row>
    <row r="102" spans="2:11">
      <c r="B102" s="41" t="s">
        <v>23</v>
      </c>
      <c r="C102" s="43"/>
      <c r="D102" s="43"/>
      <c r="E102" s="50"/>
      <c r="F102" s="50"/>
      <c r="G102" s="13"/>
      <c r="H102" s="79"/>
      <c r="I102" s="89">
        <f t="shared" ref="I102:I104" si="14">G102</f>
        <v>0</v>
      </c>
      <c r="K102" s="9"/>
    </row>
    <row r="103" spans="2:11">
      <c r="B103" s="41" t="s">
        <v>23</v>
      </c>
      <c r="C103" s="43"/>
      <c r="D103" s="43"/>
      <c r="E103" s="50"/>
      <c r="F103" s="50"/>
      <c r="G103" s="13"/>
      <c r="H103" s="79"/>
      <c r="I103" s="89">
        <f t="shared" si="14"/>
        <v>0</v>
      </c>
      <c r="K103" s="9"/>
    </row>
    <row r="104" spans="2:11">
      <c r="B104" s="41" t="s">
        <v>23</v>
      </c>
      <c r="C104" s="43"/>
      <c r="D104" s="43"/>
      <c r="E104" s="50"/>
      <c r="F104" s="50"/>
      <c r="G104" s="13"/>
      <c r="H104" s="79"/>
      <c r="I104" s="89">
        <f t="shared" si="14"/>
        <v>0</v>
      </c>
      <c r="K104" s="9"/>
    </row>
    <row r="105" spans="2:11">
      <c r="B105" s="70" t="s">
        <v>88</v>
      </c>
      <c r="C105" s="108"/>
      <c r="D105" s="72"/>
      <c r="E105" s="72"/>
      <c r="F105" s="72"/>
      <c r="G105" s="82"/>
      <c r="H105" s="82"/>
      <c r="I105" s="74">
        <f>SUM(I96:I104)</f>
        <v>0</v>
      </c>
      <c r="J105" s="109">
        <v>0</v>
      </c>
      <c r="K105" s="75"/>
    </row>
    <row r="106" spans="2:11">
      <c r="D106" s="77"/>
      <c r="E106" s="77"/>
      <c r="F106" s="77"/>
      <c r="G106" s="123"/>
    </row>
    <row r="107" spans="2:11">
      <c r="B107" s="181" t="s">
        <v>89</v>
      </c>
      <c r="C107" s="182"/>
      <c r="D107" s="182"/>
      <c r="E107" s="182"/>
      <c r="F107" s="182"/>
      <c r="G107" s="182"/>
      <c r="H107" s="182"/>
      <c r="I107" s="182"/>
      <c r="J107" s="182"/>
      <c r="K107" s="182"/>
    </row>
    <row r="108" spans="2:11" ht="45.6" customHeight="1">
      <c r="B108" s="101" t="s">
        <v>5</v>
      </c>
      <c r="C108" s="124" t="s">
        <v>6</v>
      </c>
      <c r="D108" s="60" t="s">
        <v>7</v>
      </c>
      <c r="E108" s="60" t="s">
        <v>8</v>
      </c>
      <c r="F108" s="125" t="s">
        <v>90</v>
      </c>
      <c r="G108" s="126" t="s">
        <v>10</v>
      </c>
      <c r="H108" s="126"/>
      <c r="I108" s="127" t="s">
        <v>12</v>
      </c>
      <c r="J108" s="104"/>
      <c r="K108" s="126" t="s">
        <v>14</v>
      </c>
    </row>
    <row r="109" spans="2:11">
      <c r="B109" s="128" t="s">
        <v>91</v>
      </c>
      <c r="C109" s="67" t="s">
        <v>18</v>
      </c>
      <c r="D109" s="129">
        <v>50</v>
      </c>
      <c r="E109" s="129" t="s">
        <v>18</v>
      </c>
      <c r="F109" s="129" t="s">
        <v>78</v>
      </c>
      <c r="G109" s="15"/>
      <c r="H109" s="79"/>
      <c r="I109" s="130">
        <f t="shared" ref="I109:I116" si="15">D109*G109</f>
        <v>0</v>
      </c>
      <c r="K109" s="9"/>
    </row>
    <row r="110" spans="2:11">
      <c r="B110" s="128" t="s">
        <v>92</v>
      </c>
      <c r="C110" s="67" t="s">
        <v>18</v>
      </c>
      <c r="D110" s="67">
        <v>50</v>
      </c>
      <c r="E110" s="129" t="s">
        <v>18</v>
      </c>
      <c r="F110" s="67" t="s">
        <v>78</v>
      </c>
      <c r="G110" s="14"/>
      <c r="H110" s="79"/>
      <c r="I110" s="130">
        <f t="shared" si="15"/>
        <v>0</v>
      </c>
      <c r="K110" s="9"/>
    </row>
    <row r="111" spans="2:11">
      <c r="B111" s="128" t="s">
        <v>93</v>
      </c>
      <c r="C111" s="67" t="s">
        <v>18</v>
      </c>
      <c r="D111" s="67">
        <v>100</v>
      </c>
      <c r="E111" s="129" t="s">
        <v>18</v>
      </c>
      <c r="F111" s="67" t="s">
        <v>78</v>
      </c>
      <c r="G111" s="14"/>
      <c r="H111" s="79"/>
      <c r="I111" s="130">
        <f t="shared" si="15"/>
        <v>0</v>
      </c>
      <c r="K111" s="9"/>
    </row>
    <row r="112" spans="2:11">
      <c r="B112" s="128" t="s">
        <v>94</v>
      </c>
      <c r="C112" s="67" t="s">
        <v>18</v>
      </c>
      <c r="D112" s="67">
        <v>20</v>
      </c>
      <c r="E112" s="129" t="s">
        <v>18</v>
      </c>
      <c r="F112" s="67" t="s">
        <v>95</v>
      </c>
      <c r="G112" s="14"/>
      <c r="H112" s="79"/>
      <c r="I112" s="130">
        <f t="shared" si="15"/>
        <v>0</v>
      </c>
      <c r="K112" s="9"/>
    </row>
    <row r="113" spans="2:11">
      <c r="B113" s="128" t="s">
        <v>96</v>
      </c>
      <c r="C113" s="67" t="s">
        <v>18</v>
      </c>
      <c r="D113" s="67">
        <v>100</v>
      </c>
      <c r="E113" s="129" t="s">
        <v>18</v>
      </c>
      <c r="F113" s="67" t="s">
        <v>78</v>
      </c>
      <c r="G113" s="14"/>
      <c r="H113" s="79"/>
      <c r="I113" s="130">
        <f t="shared" si="15"/>
        <v>0</v>
      </c>
      <c r="K113" s="9"/>
    </row>
    <row r="114" spans="2:11">
      <c r="B114" s="41" t="s">
        <v>23</v>
      </c>
      <c r="C114" s="43"/>
      <c r="D114" s="43"/>
      <c r="E114" s="50"/>
      <c r="F114" s="50"/>
      <c r="G114" s="13"/>
      <c r="H114" s="79"/>
      <c r="I114" s="89">
        <f t="shared" si="15"/>
        <v>0</v>
      </c>
      <c r="K114" s="9"/>
    </row>
    <row r="115" spans="2:11">
      <c r="B115" s="41" t="s">
        <v>23</v>
      </c>
      <c r="C115" s="43"/>
      <c r="D115" s="43"/>
      <c r="E115" s="50"/>
      <c r="F115" s="50"/>
      <c r="G115" s="13"/>
      <c r="H115" s="79"/>
      <c r="I115" s="89">
        <f t="shared" si="15"/>
        <v>0</v>
      </c>
      <c r="K115" s="9"/>
    </row>
    <row r="116" spans="2:11">
      <c r="B116" s="41" t="s">
        <v>23</v>
      </c>
      <c r="C116" s="43"/>
      <c r="D116" s="43"/>
      <c r="E116" s="50"/>
      <c r="F116" s="50"/>
      <c r="G116" s="13"/>
      <c r="H116" s="79"/>
      <c r="I116" s="89">
        <f t="shared" si="15"/>
        <v>0</v>
      </c>
      <c r="K116" s="9"/>
    </row>
    <row r="117" spans="2:11">
      <c r="B117" s="70" t="s">
        <v>97</v>
      </c>
      <c r="C117" s="108"/>
      <c r="D117" s="72"/>
      <c r="E117" s="72"/>
      <c r="F117" s="72"/>
      <c r="G117" s="82"/>
      <c r="H117" s="82"/>
      <c r="I117" s="74">
        <f>SUM(I109:I116)</f>
        <v>0</v>
      </c>
      <c r="J117" s="109">
        <v>0</v>
      </c>
      <c r="K117" s="75"/>
    </row>
    <row r="118" spans="2:11">
      <c r="D118" s="55"/>
      <c r="E118" s="55"/>
      <c r="F118" s="55"/>
      <c r="J118" s="95"/>
      <c r="K118" s="85"/>
    </row>
    <row r="119" spans="2:11">
      <c r="B119" s="181" t="s">
        <v>98</v>
      </c>
      <c r="C119" s="182"/>
      <c r="D119" s="182"/>
      <c r="E119" s="182"/>
      <c r="F119" s="182"/>
      <c r="G119" s="182"/>
      <c r="H119" s="182"/>
      <c r="I119" s="182"/>
      <c r="J119" s="182"/>
      <c r="K119" s="182"/>
    </row>
    <row r="120" spans="2:11" ht="57" customHeight="1">
      <c r="B120" s="88" t="s">
        <v>5</v>
      </c>
      <c r="C120" s="60" t="s">
        <v>99</v>
      </c>
      <c r="D120" s="60" t="s">
        <v>100</v>
      </c>
      <c r="E120" s="60" t="s">
        <v>8</v>
      </c>
      <c r="F120" s="125" t="s">
        <v>90</v>
      </c>
      <c r="G120" s="62"/>
      <c r="H120" s="63" t="s">
        <v>11</v>
      </c>
      <c r="I120" s="64" t="s">
        <v>12</v>
      </c>
      <c r="J120" s="64" t="s">
        <v>101</v>
      </c>
      <c r="K120" s="126" t="s">
        <v>14</v>
      </c>
    </row>
    <row r="121" spans="2:11" ht="120">
      <c r="B121" s="147" t="s">
        <v>102</v>
      </c>
      <c r="C121" s="43"/>
      <c r="D121" s="67">
        <f>SUM(D35:D41)</f>
        <v>667</v>
      </c>
      <c r="E121" s="68" t="s">
        <v>18</v>
      </c>
      <c r="F121" s="68" t="s">
        <v>34</v>
      </c>
      <c r="G121" s="79"/>
      <c r="H121" s="85">
        <f>5.29</f>
        <v>5.29</v>
      </c>
      <c r="I121" s="87"/>
      <c r="J121" s="69">
        <f>IF(C121="ja",H121*D121,0)</f>
        <v>0</v>
      </c>
      <c r="K121" s="9"/>
    </row>
    <row r="122" spans="2:11">
      <c r="B122" s="70" t="s">
        <v>103</v>
      </c>
      <c r="C122" s="108"/>
      <c r="D122" s="72"/>
      <c r="E122" s="72"/>
      <c r="F122" s="72"/>
      <c r="G122" s="82"/>
      <c r="H122" s="82"/>
      <c r="I122" s="74"/>
      <c r="J122" s="131">
        <f>J121</f>
        <v>0</v>
      </c>
      <c r="K122" s="75"/>
    </row>
    <row r="123" spans="2:11">
      <c r="D123" s="55"/>
      <c r="E123" s="55"/>
      <c r="F123" s="55"/>
      <c r="J123" s="95"/>
      <c r="K123" s="85"/>
    </row>
    <row r="124" spans="2:11">
      <c r="B124" s="132" t="s">
        <v>104</v>
      </c>
      <c r="C124" s="133"/>
      <c r="D124" s="117"/>
      <c r="E124" s="117"/>
      <c r="F124" s="117"/>
      <c r="G124" s="134"/>
      <c r="H124" s="134"/>
      <c r="I124" s="135">
        <f>I17+I28+I45+I53+I67+I82+I92+I105+I117</f>
        <v>0</v>
      </c>
      <c r="J124" s="134"/>
      <c r="K124" s="85"/>
    </row>
    <row r="125" spans="2:11">
      <c r="B125" s="132" t="s">
        <v>105</v>
      </c>
      <c r="C125" s="133"/>
      <c r="D125" s="117"/>
      <c r="E125" s="117"/>
      <c r="F125" s="117"/>
      <c r="G125" s="136"/>
      <c r="H125" s="136"/>
      <c r="I125" s="137"/>
      <c r="J125" s="74">
        <f>J17+J28+J45+J53+J67+J92+J122</f>
        <v>0</v>
      </c>
      <c r="K125" s="67"/>
    </row>
    <row r="126" spans="2:11">
      <c r="B126" s="138" t="s">
        <v>106</v>
      </c>
      <c r="C126" s="139"/>
      <c r="D126" s="139"/>
      <c r="E126" s="139"/>
      <c r="F126" s="139"/>
      <c r="G126" s="140"/>
      <c r="H126" s="140"/>
      <c r="I126" s="74"/>
      <c r="J126" s="74">
        <f>12*J125+I124</f>
        <v>0</v>
      </c>
      <c r="K126" s="67"/>
    </row>
    <row r="127" spans="2:11">
      <c r="J127" s="95"/>
    </row>
    <row r="129" spans="2:11">
      <c r="B129" s="141" t="s">
        <v>107</v>
      </c>
      <c r="C129" s="142"/>
      <c r="D129" s="143"/>
      <c r="E129" s="143"/>
      <c r="F129" s="143"/>
      <c r="G129" s="144"/>
      <c r="H129" s="144"/>
      <c r="I129" s="145"/>
      <c r="J129" s="146">
        <f>(7*12*J125)+I124</f>
        <v>0</v>
      </c>
      <c r="K129" s="67"/>
    </row>
    <row r="131" spans="2:11" ht="30">
      <c r="B131" s="141" t="s">
        <v>108</v>
      </c>
      <c r="C131" s="142"/>
      <c r="D131" s="143"/>
      <c r="E131" s="143"/>
      <c r="F131" s="143"/>
      <c r="G131" s="144"/>
      <c r="H131" s="144"/>
      <c r="I131" s="145"/>
      <c r="J131" s="146" t="str">
        <f>IF((J129-I117)&lt;=600000,"Ja","Nee, de inschrijving is ongeldig")</f>
        <v>Ja</v>
      </c>
    </row>
  </sheetData>
  <protectedRanges>
    <protectedRange sqref="D19:G19" name="Bereik3"/>
  </protectedRanges>
  <mergeCells count="9">
    <mergeCell ref="B107:K107"/>
    <mergeCell ref="B119:K119"/>
    <mergeCell ref="B7:K7"/>
    <mergeCell ref="B19:K19"/>
    <mergeCell ref="B3:K3"/>
    <mergeCell ref="B4:K4"/>
    <mergeCell ref="B30:K30"/>
    <mergeCell ref="B94:K94"/>
    <mergeCell ref="B69:K6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7DDC-067B-47BF-A057-D1EC218165A6}">
  <dimension ref="A1:F97"/>
  <sheetViews>
    <sheetView showGridLines="0" topLeftCell="A7" zoomScale="115" zoomScaleNormal="115" workbookViewId="0">
      <selection activeCell="E14" sqref="E14"/>
    </sheetView>
  </sheetViews>
  <sheetFormatPr defaultColWidth="9.28515625" defaultRowHeight="15"/>
  <cols>
    <col min="1" max="1" width="4.5703125" style="16" customWidth="1"/>
    <col min="2" max="2" width="43.7109375" style="1" customWidth="1"/>
    <col min="3" max="3" width="8" style="16" customWidth="1"/>
    <col min="4" max="4" width="8.42578125" style="16" customWidth="1"/>
    <col min="5" max="5" width="63.42578125" style="1" customWidth="1"/>
    <col min="6" max="16384" width="9.28515625" style="1"/>
  </cols>
  <sheetData>
    <row r="1" spans="1:6">
      <c r="A1" s="214" t="s">
        <v>109</v>
      </c>
      <c r="B1" s="214"/>
      <c r="C1" s="214"/>
      <c r="D1" s="214"/>
      <c r="E1" s="214"/>
    </row>
    <row r="3" spans="1:6" ht="15" customHeight="1">
      <c r="A3" s="215" t="s">
        <v>110</v>
      </c>
      <c r="B3" s="216"/>
      <c r="C3" s="216"/>
      <c r="D3" s="216"/>
      <c r="E3" s="217"/>
    </row>
    <row r="4" spans="1:6" ht="59.25" customHeight="1">
      <c r="A4" s="218" t="s">
        <v>111</v>
      </c>
      <c r="B4" s="218"/>
      <c r="C4" s="218"/>
      <c r="D4" s="218"/>
      <c r="E4" s="218"/>
    </row>
    <row r="5" spans="1:6">
      <c r="A5" s="5"/>
      <c r="B5" s="20"/>
      <c r="C5" s="177"/>
      <c r="D5" s="177"/>
      <c r="E5" s="20"/>
    </row>
    <row r="6" spans="1:6">
      <c r="A6" s="193" t="s">
        <v>112</v>
      </c>
      <c r="B6" s="193"/>
      <c r="C6" s="177"/>
      <c r="D6" s="177"/>
      <c r="E6" s="20"/>
    </row>
    <row r="7" spans="1:6">
      <c r="A7" s="5"/>
      <c r="B7" s="20"/>
      <c r="C7" s="177"/>
      <c r="D7" s="177"/>
      <c r="E7" s="20"/>
    </row>
    <row r="8" spans="1:6" ht="15" customHeight="1">
      <c r="A8" s="194" t="s">
        <v>113</v>
      </c>
      <c r="B8" s="195"/>
      <c r="C8" s="26" t="s">
        <v>114</v>
      </c>
      <c r="D8" s="26" t="s">
        <v>115</v>
      </c>
      <c r="E8" s="25" t="s">
        <v>116</v>
      </c>
    </row>
    <row r="9" spans="1:6">
      <c r="A9" s="4"/>
      <c r="B9" s="204" t="s">
        <v>117</v>
      </c>
      <c r="C9" s="204"/>
      <c r="D9" s="204"/>
      <c r="E9" s="204"/>
      <c r="F9" s="2"/>
    </row>
    <row r="10" spans="1:6" ht="108" customHeight="1">
      <c r="A10" s="4"/>
      <c r="B10" s="36" t="s">
        <v>118</v>
      </c>
      <c r="C10" s="4">
        <f t="shared" ref="C10:C11" si="0">IF(D10="ja",10,0)</f>
        <v>0</v>
      </c>
      <c r="D10" s="27"/>
      <c r="E10" s="28"/>
      <c r="F10" s="2"/>
    </row>
    <row r="11" spans="1:6" ht="89.25">
      <c r="A11" s="4"/>
      <c r="B11" s="36" t="s">
        <v>119</v>
      </c>
      <c r="C11" s="4">
        <f t="shared" si="0"/>
        <v>0</v>
      </c>
      <c r="D11" s="27"/>
      <c r="E11" s="28"/>
      <c r="F11" s="2"/>
    </row>
    <row r="12" spans="1:6" ht="63.75">
      <c r="A12" s="4"/>
      <c r="B12" s="37" t="s">
        <v>120</v>
      </c>
      <c r="C12" s="4">
        <f>IF(D12="ja",10,0)</f>
        <v>0</v>
      </c>
      <c r="D12" s="27"/>
      <c r="E12" s="28"/>
      <c r="F12" s="2"/>
    </row>
    <row r="13" spans="1:6" ht="38.25">
      <c r="A13" s="4"/>
      <c r="B13" s="38" t="s">
        <v>121</v>
      </c>
      <c r="C13" s="4"/>
      <c r="D13" s="27"/>
      <c r="E13" s="28"/>
      <c r="F13" s="2"/>
    </row>
    <row r="14" spans="1:6" ht="102">
      <c r="A14" s="4"/>
      <c r="B14" s="39" t="s">
        <v>122</v>
      </c>
      <c r="C14" s="4">
        <f>IF(D14="ja",10,0)</f>
        <v>0</v>
      </c>
      <c r="D14" s="27"/>
      <c r="E14" s="40" t="s">
        <v>123</v>
      </c>
      <c r="F14" s="2"/>
    </row>
    <row r="15" spans="1:6" ht="25.5">
      <c r="A15" s="4"/>
      <c r="B15" s="38" t="s">
        <v>124</v>
      </c>
      <c r="C15" s="4">
        <f>IF(D15="ja",10,0)</f>
        <v>0</v>
      </c>
      <c r="D15" s="27"/>
      <c r="E15" s="28"/>
      <c r="F15" s="2"/>
    </row>
    <row r="16" spans="1:6">
      <c r="A16" s="4"/>
      <c r="B16" s="38"/>
      <c r="C16" s="4"/>
      <c r="D16" s="27"/>
      <c r="E16" s="28"/>
      <c r="F16" s="2"/>
    </row>
    <row r="17" spans="1:6">
      <c r="A17" s="4"/>
      <c r="B17" s="38"/>
      <c r="C17" s="4"/>
      <c r="D17" s="27"/>
      <c r="E17" s="28"/>
      <c r="F17" s="2"/>
    </row>
    <row r="18" spans="1:6">
      <c r="A18" s="4"/>
      <c r="B18" s="38"/>
      <c r="C18" s="4"/>
      <c r="D18" s="27"/>
      <c r="E18" s="28"/>
      <c r="F18" s="2"/>
    </row>
    <row r="19" spans="1:6">
      <c r="A19" s="4"/>
      <c r="B19" s="38"/>
      <c r="C19" s="4"/>
      <c r="D19" s="27"/>
      <c r="E19" s="28"/>
      <c r="F19" s="2"/>
    </row>
    <row r="20" spans="1:6" ht="139.5" customHeight="1">
      <c r="A20" s="4" t="s">
        <v>125</v>
      </c>
      <c r="B20" s="175" t="s">
        <v>126</v>
      </c>
      <c r="C20" s="4">
        <f>IF(D20="ja",10,0)</f>
        <v>0</v>
      </c>
      <c r="D20" s="27"/>
      <c r="E20" s="28"/>
    </row>
    <row r="21" spans="1:6" ht="38.25" customHeight="1">
      <c r="A21" s="4" t="s">
        <v>127</v>
      </c>
      <c r="B21" s="175" t="s">
        <v>128</v>
      </c>
      <c r="C21" s="4">
        <f>IF(D21="ja",1,0)</f>
        <v>0</v>
      </c>
      <c r="D21" s="27"/>
      <c r="E21" s="28"/>
    </row>
    <row r="22" spans="1:6">
      <c r="A22" s="5"/>
      <c r="B22" s="3"/>
      <c r="C22" s="5"/>
      <c r="D22" s="20"/>
      <c r="E22" s="20"/>
    </row>
    <row r="23" spans="1:6">
      <c r="A23" s="193" t="s">
        <v>129</v>
      </c>
      <c r="B23" s="193"/>
      <c r="C23" s="5"/>
      <c r="D23" s="20"/>
      <c r="E23" s="20"/>
    </row>
    <row r="24" spans="1:6">
      <c r="A24" s="20"/>
      <c r="B24" s="20"/>
      <c r="C24" s="3"/>
      <c r="D24" s="3"/>
      <c r="E24" s="3"/>
    </row>
    <row r="25" spans="1:6" ht="15" customHeight="1">
      <c r="A25" s="194" t="s">
        <v>130</v>
      </c>
      <c r="B25" s="195"/>
      <c r="C25" s="26" t="s">
        <v>114</v>
      </c>
      <c r="D25" s="26" t="s">
        <v>115</v>
      </c>
      <c r="E25" s="25" t="s">
        <v>116</v>
      </c>
    </row>
    <row r="26" spans="1:6" ht="15" customHeight="1">
      <c r="A26" s="4"/>
      <c r="B26" s="204" t="s">
        <v>131</v>
      </c>
      <c r="C26" s="204"/>
      <c r="D26" s="204"/>
      <c r="E26" s="204"/>
    </row>
    <row r="27" spans="1:6" ht="78.75" customHeight="1">
      <c r="A27" s="4" t="s">
        <v>132</v>
      </c>
      <c r="B27" s="175" t="s">
        <v>133</v>
      </c>
      <c r="C27" s="4">
        <f>IF(D27="ja",5,0)</f>
        <v>0</v>
      </c>
      <c r="D27" s="27"/>
      <c r="E27" s="28"/>
    </row>
    <row r="28" spans="1:6" ht="30.75" customHeight="1">
      <c r="A28" s="200" t="s">
        <v>134</v>
      </c>
      <c r="B28" s="175" t="s">
        <v>135</v>
      </c>
      <c r="C28" s="4"/>
      <c r="D28" s="4"/>
      <c r="E28" s="4"/>
    </row>
    <row r="29" spans="1:6" ht="124.5" customHeight="1">
      <c r="A29" s="201"/>
      <c r="B29" s="176" t="s">
        <v>136</v>
      </c>
      <c r="C29" s="4">
        <f>IF(D29="ja",10,0)</f>
        <v>0</v>
      </c>
      <c r="D29" s="27"/>
      <c r="E29" s="28"/>
    </row>
    <row r="30" spans="1:6" ht="57.75" customHeight="1">
      <c r="A30" s="201"/>
      <c r="B30" s="176" t="s">
        <v>137</v>
      </c>
      <c r="C30" s="4">
        <f>IF(D30="ja",5,0)</f>
        <v>0</v>
      </c>
      <c r="D30" s="27"/>
      <c r="E30" s="28"/>
    </row>
    <row r="31" spans="1:6" ht="51">
      <c r="A31" s="201"/>
      <c r="B31" s="176" t="s">
        <v>138</v>
      </c>
      <c r="C31" s="4"/>
      <c r="D31" s="4"/>
      <c r="E31" s="4"/>
    </row>
    <row r="32" spans="1:6">
      <c r="A32" s="201"/>
      <c r="B32" s="21" t="s">
        <v>139</v>
      </c>
      <c r="C32" s="4">
        <f>IF(D32="ja",2,0)</f>
        <v>0</v>
      </c>
      <c r="D32" s="27"/>
      <c r="E32" s="28"/>
    </row>
    <row r="33" spans="1:5">
      <c r="A33" s="201"/>
      <c r="B33" s="21" t="s">
        <v>140</v>
      </c>
      <c r="C33" s="4">
        <f t="shared" ref="C33:C37" si="1">IF(D33="ja",2,0)</f>
        <v>0</v>
      </c>
      <c r="D33" s="27"/>
      <c r="E33" s="28"/>
    </row>
    <row r="34" spans="1:5">
      <c r="A34" s="201"/>
      <c r="B34" s="21" t="s">
        <v>141</v>
      </c>
      <c r="C34" s="4">
        <f t="shared" si="1"/>
        <v>0</v>
      </c>
      <c r="D34" s="27"/>
      <c r="E34" s="28"/>
    </row>
    <row r="35" spans="1:5">
      <c r="A35" s="201"/>
      <c r="B35" s="21" t="s">
        <v>142</v>
      </c>
      <c r="C35" s="4">
        <f t="shared" si="1"/>
        <v>0</v>
      </c>
      <c r="D35" s="27"/>
      <c r="E35" s="28"/>
    </row>
    <row r="36" spans="1:5">
      <c r="A36" s="201"/>
      <c r="B36" s="21" t="s">
        <v>143</v>
      </c>
      <c r="C36" s="4">
        <f t="shared" si="1"/>
        <v>0</v>
      </c>
      <c r="D36" s="27"/>
      <c r="E36" s="28"/>
    </row>
    <row r="37" spans="1:5">
      <c r="A37" s="201"/>
      <c r="B37" s="21" t="s">
        <v>144</v>
      </c>
      <c r="C37" s="4">
        <f t="shared" si="1"/>
        <v>0</v>
      </c>
      <c r="D37" s="27"/>
      <c r="E37" s="28"/>
    </row>
    <row r="38" spans="1:5" ht="63" customHeight="1">
      <c r="A38" s="201"/>
      <c r="B38" s="176" t="s">
        <v>145</v>
      </c>
      <c r="C38" s="4">
        <f>IF(D38="ja",5,0)</f>
        <v>0</v>
      </c>
      <c r="D38" s="27"/>
      <c r="E38" s="28"/>
    </row>
    <row r="39" spans="1:5" ht="25.5" customHeight="1">
      <c r="A39" s="202"/>
      <c r="B39" s="176" t="s">
        <v>146</v>
      </c>
      <c r="C39" s="4">
        <f>IF(D39="ja",2,0)</f>
        <v>0</v>
      </c>
      <c r="D39" s="27"/>
      <c r="E39" s="28"/>
    </row>
    <row r="40" spans="1:5">
      <c r="A40" s="5"/>
      <c r="B40" s="20"/>
      <c r="C40" s="177"/>
      <c r="D40" s="177"/>
      <c r="E40" s="20"/>
    </row>
    <row r="41" spans="1:5" ht="15" customHeight="1">
      <c r="A41" s="194" t="s">
        <v>147</v>
      </c>
      <c r="B41" s="195"/>
      <c r="C41" s="26" t="s">
        <v>114</v>
      </c>
      <c r="D41" s="26" t="s">
        <v>115</v>
      </c>
      <c r="E41" s="25" t="s">
        <v>116</v>
      </c>
    </row>
    <row r="42" spans="1:5">
      <c r="A42" s="4"/>
      <c r="B42" s="203" t="s">
        <v>148</v>
      </c>
      <c r="C42" s="198"/>
      <c r="D42" s="198"/>
      <c r="E42" s="199"/>
    </row>
    <row r="43" spans="1:5" ht="60" customHeight="1">
      <c r="A43" s="4" t="s">
        <v>149</v>
      </c>
      <c r="B43" s="175" t="s">
        <v>150</v>
      </c>
      <c r="C43" s="4">
        <f>IF(D43="ja",2,0)</f>
        <v>0</v>
      </c>
      <c r="D43" s="27"/>
      <c r="E43" s="28"/>
    </row>
    <row r="44" spans="1:5" ht="60" customHeight="1">
      <c r="A44" s="4"/>
      <c r="B44" s="175"/>
      <c r="C44" s="4"/>
      <c r="D44" s="27"/>
      <c r="E44" s="28"/>
    </row>
    <row r="45" spans="1:5" ht="60" customHeight="1">
      <c r="A45" s="4"/>
      <c r="B45" s="175"/>
      <c r="C45" s="4"/>
      <c r="D45" s="27"/>
      <c r="E45" s="28"/>
    </row>
    <row r="46" spans="1:5" ht="15" customHeight="1">
      <c r="A46" s="194" t="s">
        <v>151</v>
      </c>
      <c r="B46" s="195"/>
      <c r="C46" s="26" t="s">
        <v>114</v>
      </c>
      <c r="D46" s="26" t="s">
        <v>115</v>
      </c>
      <c r="E46" s="25" t="s">
        <v>116</v>
      </c>
    </row>
    <row r="47" spans="1:5">
      <c r="A47" s="4"/>
      <c r="B47" s="211" t="s">
        <v>152</v>
      </c>
      <c r="C47" s="212"/>
      <c r="D47" s="212"/>
      <c r="E47" s="213"/>
    </row>
    <row r="48" spans="1:5" ht="44.25" customHeight="1">
      <c r="A48" s="4"/>
      <c r="B48" s="29" t="s">
        <v>153</v>
      </c>
      <c r="C48" s="30"/>
      <c r="D48" s="31"/>
      <c r="E48" s="32"/>
    </row>
    <row r="49" spans="1:5" ht="147.75" customHeight="1">
      <c r="A49" s="4"/>
      <c r="B49" s="29" t="s">
        <v>154</v>
      </c>
      <c r="C49" s="4">
        <f t="shared" ref="C49" si="2">IF(D49="ja",2,0)</f>
        <v>0</v>
      </c>
      <c r="D49" s="27"/>
      <c r="E49" s="28"/>
    </row>
    <row r="50" spans="1:5" ht="60" customHeight="1">
      <c r="A50" s="4"/>
      <c r="B50" s="29" t="s">
        <v>155</v>
      </c>
      <c r="C50" s="4"/>
      <c r="D50" s="27"/>
      <c r="E50" s="28"/>
    </row>
    <row r="51" spans="1:5" ht="60" customHeight="1">
      <c r="A51" s="4"/>
      <c r="B51" s="175"/>
      <c r="C51" s="4"/>
      <c r="D51" s="27"/>
      <c r="E51" s="28"/>
    </row>
    <row r="52" spans="1:5" ht="60" customHeight="1">
      <c r="A52" s="4"/>
      <c r="B52" s="175"/>
      <c r="C52" s="4"/>
      <c r="D52" s="27"/>
      <c r="E52" s="28"/>
    </row>
    <row r="53" spans="1:5" ht="60" customHeight="1">
      <c r="A53" s="4"/>
      <c r="B53" s="175"/>
      <c r="C53" s="4"/>
      <c r="D53" s="27"/>
      <c r="E53" s="28"/>
    </row>
    <row r="54" spans="1:5" ht="60" customHeight="1">
      <c r="A54" s="4"/>
      <c r="B54" s="175"/>
      <c r="C54" s="4"/>
      <c r="D54" s="27"/>
      <c r="E54" s="28"/>
    </row>
    <row r="55" spans="1:5" ht="60" customHeight="1">
      <c r="A55" s="4"/>
      <c r="B55" s="175"/>
      <c r="C55" s="4"/>
      <c r="D55" s="27"/>
      <c r="E55" s="28"/>
    </row>
    <row r="56" spans="1:5" ht="60" customHeight="1">
      <c r="A56" s="4"/>
      <c r="B56" s="175"/>
      <c r="C56" s="4"/>
      <c r="D56" s="27"/>
      <c r="E56" s="28"/>
    </row>
    <row r="57" spans="1:5" ht="60" customHeight="1">
      <c r="A57" s="4"/>
      <c r="B57" s="175"/>
      <c r="C57" s="4"/>
      <c r="D57" s="27"/>
      <c r="E57" s="28"/>
    </row>
    <row r="58" spans="1:5" ht="60" customHeight="1">
      <c r="A58" s="4"/>
      <c r="B58" s="175"/>
      <c r="C58" s="4"/>
      <c r="D58" s="27"/>
      <c r="E58" s="28"/>
    </row>
    <row r="59" spans="1:5" ht="60" customHeight="1">
      <c r="A59" s="4"/>
      <c r="B59" s="175"/>
      <c r="C59" s="4"/>
      <c r="D59" s="27"/>
      <c r="E59" s="28"/>
    </row>
    <row r="60" spans="1:5" ht="60" customHeight="1">
      <c r="A60" s="4"/>
      <c r="B60" s="175"/>
      <c r="C60" s="4"/>
      <c r="D60" s="27"/>
      <c r="E60" s="28"/>
    </row>
    <row r="61" spans="1:5" ht="60" customHeight="1">
      <c r="A61" s="4"/>
      <c r="B61" s="175"/>
      <c r="C61" s="4"/>
      <c r="D61" s="27"/>
      <c r="E61" s="28"/>
    </row>
    <row r="62" spans="1:5" ht="60" customHeight="1">
      <c r="A62" s="4"/>
      <c r="B62" s="175"/>
      <c r="C62" s="4"/>
      <c r="D62" s="27"/>
      <c r="E62" s="28"/>
    </row>
    <row r="63" spans="1:5" ht="15" customHeight="1">
      <c r="A63" s="194" t="s">
        <v>156</v>
      </c>
      <c r="B63" s="195"/>
      <c r="C63" s="26" t="s">
        <v>114</v>
      </c>
      <c r="D63" s="26" t="s">
        <v>115</v>
      </c>
      <c r="E63" s="25" t="s">
        <v>116</v>
      </c>
    </row>
    <row r="64" spans="1:5" ht="51">
      <c r="A64" s="4"/>
      <c r="B64" s="33" t="s">
        <v>157</v>
      </c>
      <c r="C64" s="4"/>
      <c r="D64" s="27"/>
      <c r="E64" s="28"/>
    </row>
    <row r="65" spans="1:5" ht="38.25">
      <c r="A65" s="4"/>
      <c r="B65" s="35" t="s">
        <v>158</v>
      </c>
      <c r="C65" s="4"/>
      <c r="D65" s="27"/>
      <c r="E65" s="28"/>
    </row>
    <row r="66" spans="1:5" ht="60" customHeight="1">
      <c r="A66" s="4"/>
      <c r="B66" s="34"/>
      <c r="C66" s="4"/>
      <c r="D66" s="27"/>
      <c r="E66" s="28"/>
    </row>
    <row r="67" spans="1:5" ht="60" customHeight="1">
      <c r="A67" s="4" t="s">
        <v>149</v>
      </c>
      <c r="B67" s="175" t="s">
        <v>150</v>
      </c>
      <c r="C67" s="4">
        <f>IF(D67="ja",2,0)</f>
        <v>0</v>
      </c>
      <c r="D67" s="27"/>
      <c r="E67" s="28"/>
    </row>
    <row r="68" spans="1:5">
      <c r="A68" s="3"/>
      <c r="B68" s="3"/>
      <c r="C68" s="3"/>
      <c r="D68" s="3"/>
      <c r="E68" s="3"/>
    </row>
    <row r="69" spans="1:5">
      <c r="A69" s="193" t="s">
        <v>159</v>
      </c>
      <c r="B69" s="193"/>
      <c r="C69" s="3"/>
      <c r="D69" s="3"/>
      <c r="E69" s="3"/>
    </row>
    <row r="70" spans="1:5">
      <c r="A70" s="3"/>
      <c r="B70" s="3"/>
      <c r="C70" s="3"/>
      <c r="D70" s="3"/>
      <c r="E70" s="3"/>
    </row>
    <row r="71" spans="1:5" ht="15" customHeight="1">
      <c r="A71" s="194" t="s">
        <v>160</v>
      </c>
      <c r="B71" s="195"/>
      <c r="C71" s="26" t="s">
        <v>114</v>
      </c>
      <c r="D71" s="26" t="s">
        <v>115</v>
      </c>
      <c r="E71" s="25" t="s">
        <v>116</v>
      </c>
    </row>
    <row r="72" spans="1:5">
      <c r="A72" s="4"/>
      <c r="B72" s="204" t="s">
        <v>161</v>
      </c>
      <c r="C72" s="204"/>
      <c r="D72" s="204"/>
      <c r="E72" s="204"/>
    </row>
    <row r="73" spans="1:5" ht="60.75" customHeight="1">
      <c r="A73" s="4" t="s">
        <v>162</v>
      </c>
      <c r="B73" s="175" t="s">
        <v>163</v>
      </c>
      <c r="C73" s="4">
        <f>IF(D73="ja",15,0)</f>
        <v>0</v>
      </c>
      <c r="D73" s="27"/>
      <c r="E73" s="28"/>
    </row>
    <row r="74" spans="1:5" ht="99" customHeight="1">
      <c r="A74" s="4" t="s">
        <v>164</v>
      </c>
      <c r="B74" s="175" t="s">
        <v>165</v>
      </c>
      <c r="C74" s="4">
        <f>IF(D74="ja",15,0)</f>
        <v>0</v>
      </c>
      <c r="D74" s="27"/>
      <c r="E74" s="28"/>
    </row>
    <row r="75" spans="1:5" ht="72" customHeight="1">
      <c r="A75" s="4" t="s">
        <v>166</v>
      </c>
      <c r="B75" s="175" t="s">
        <v>167</v>
      </c>
      <c r="C75" s="4">
        <f>IF(D75="ja",10,0)</f>
        <v>0</v>
      </c>
      <c r="D75" s="27"/>
      <c r="E75" s="28"/>
    </row>
    <row r="76" spans="1:5">
      <c r="A76" s="5"/>
      <c r="B76" s="6"/>
      <c r="C76" s="7"/>
      <c r="D76" s="7"/>
      <c r="E76" s="6"/>
    </row>
    <row r="77" spans="1:5" ht="15" customHeight="1">
      <c r="A77" s="194" t="s">
        <v>168</v>
      </c>
      <c r="B77" s="207"/>
      <c r="C77" s="26" t="s">
        <v>114</v>
      </c>
      <c r="D77" s="26" t="s">
        <v>115</v>
      </c>
      <c r="E77" s="25" t="s">
        <v>116</v>
      </c>
    </row>
    <row r="78" spans="1:5">
      <c r="A78" s="197" t="s">
        <v>169</v>
      </c>
      <c r="B78" s="198"/>
      <c r="C78" s="198"/>
      <c r="D78" s="198"/>
      <c r="E78" s="199"/>
    </row>
    <row r="79" spans="1:5" ht="25.5">
      <c r="A79" s="200" t="s">
        <v>170</v>
      </c>
      <c r="B79" s="175" t="s">
        <v>171</v>
      </c>
      <c r="C79" s="4"/>
      <c r="D79" s="4"/>
      <c r="E79" s="175"/>
    </row>
    <row r="80" spans="1:5" ht="44.25" customHeight="1">
      <c r="A80" s="201"/>
      <c r="B80" s="176" t="s">
        <v>172</v>
      </c>
      <c r="C80" s="4">
        <f>IF(D80="ja",2,0)</f>
        <v>0</v>
      </c>
      <c r="D80" s="27"/>
      <c r="E80" s="28"/>
    </row>
    <row r="81" spans="1:5" ht="31.5" customHeight="1">
      <c r="A81" s="202"/>
      <c r="B81" s="176" t="s">
        <v>173</v>
      </c>
      <c r="C81" s="4">
        <f>IF(D81="ja",2,0)</f>
        <v>0</v>
      </c>
      <c r="D81" s="27"/>
      <c r="E81" s="28"/>
    </row>
    <row r="82" spans="1:5">
      <c r="A82" s="5"/>
      <c r="B82" s="3"/>
      <c r="C82" s="5"/>
      <c r="D82" s="5"/>
      <c r="E82" s="3"/>
    </row>
    <row r="83" spans="1:5" ht="15" customHeight="1">
      <c r="A83" s="194" t="s">
        <v>174</v>
      </c>
      <c r="B83" s="195"/>
      <c r="C83" s="26" t="s">
        <v>114</v>
      </c>
      <c r="D83" s="26" t="s">
        <v>115</v>
      </c>
      <c r="E83" s="25" t="s">
        <v>116</v>
      </c>
    </row>
    <row r="84" spans="1:5" ht="29.25" customHeight="1">
      <c r="A84" s="197" t="s">
        <v>175</v>
      </c>
      <c r="B84" s="205"/>
      <c r="C84" s="205"/>
      <c r="D84" s="205"/>
      <c r="E84" s="206"/>
    </row>
    <row r="85" spans="1:5" ht="96.75" customHeight="1">
      <c r="A85" s="4" t="s">
        <v>176</v>
      </c>
      <c r="B85" s="175" t="s">
        <v>177</v>
      </c>
      <c r="C85" s="4">
        <f>IF(D85="ja",4,0)</f>
        <v>0</v>
      </c>
      <c r="D85" s="27"/>
      <c r="E85" s="28"/>
    </row>
    <row r="86" spans="1:5" ht="15.75" thickBot="1">
      <c r="A86" s="177"/>
      <c r="B86" s="20"/>
      <c r="C86" s="177"/>
      <c r="D86" s="177"/>
      <c r="E86" s="20"/>
    </row>
    <row r="87" spans="1:5" ht="15.75" thickBot="1">
      <c r="A87" s="177"/>
      <c r="B87" s="22" t="s">
        <v>178</v>
      </c>
      <c r="C87" s="23">
        <f>SUM(C20:C86)</f>
        <v>0</v>
      </c>
      <c r="D87" s="177"/>
      <c r="E87" s="20"/>
    </row>
    <row r="88" spans="1:5">
      <c r="A88" s="177"/>
      <c r="B88" s="20"/>
      <c r="C88" s="177"/>
      <c r="D88" s="177"/>
      <c r="E88" s="20"/>
    </row>
    <row r="89" spans="1:5">
      <c r="A89" s="177"/>
      <c r="B89" s="20"/>
      <c r="C89" s="177"/>
      <c r="D89" s="177"/>
      <c r="E89" s="20"/>
    </row>
    <row r="90" spans="1:5" ht="15" customHeight="1">
      <c r="A90" s="24" t="s">
        <v>179</v>
      </c>
      <c r="B90" s="20"/>
      <c r="C90" s="177"/>
      <c r="D90" s="177"/>
      <c r="E90" s="20"/>
    </row>
    <row r="91" spans="1:5" ht="17.25" customHeight="1">
      <c r="A91" s="196" t="s">
        <v>180</v>
      </c>
      <c r="B91" s="196"/>
      <c r="C91" s="208"/>
      <c r="D91" s="208"/>
      <c r="E91" s="208"/>
    </row>
    <row r="92" spans="1:5" ht="17.25" customHeight="1">
      <c r="A92" s="196" t="s">
        <v>181</v>
      </c>
      <c r="B92" s="196"/>
      <c r="C92" s="208"/>
      <c r="D92" s="208"/>
      <c r="E92" s="208"/>
    </row>
    <row r="93" spans="1:5" ht="46.5" customHeight="1">
      <c r="A93" s="196" t="s">
        <v>182</v>
      </c>
      <c r="B93" s="196"/>
      <c r="C93" s="208"/>
      <c r="D93" s="208"/>
      <c r="E93" s="208"/>
    </row>
    <row r="94" spans="1:5" ht="17.25" customHeight="1">
      <c r="A94" s="196" t="s">
        <v>183</v>
      </c>
      <c r="B94" s="196"/>
      <c r="C94" s="208"/>
      <c r="D94" s="208"/>
      <c r="E94" s="208"/>
    </row>
    <row r="95" spans="1:5">
      <c r="A95" s="209" t="s">
        <v>184</v>
      </c>
      <c r="B95" s="209"/>
      <c r="C95" s="210"/>
      <c r="D95" s="210"/>
      <c r="E95" s="210"/>
    </row>
    <row r="96" spans="1:5">
      <c r="A96" s="18"/>
      <c r="B96" s="19"/>
    </row>
    <row r="97" spans="2:2">
      <c r="B97" s="17"/>
    </row>
  </sheetData>
  <mergeCells count="33">
    <mergeCell ref="A46:B46"/>
    <mergeCell ref="B47:E47"/>
    <mergeCell ref="A1:E1"/>
    <mergeCell ref="A3:E3"/>
    <mergeCell ref="A4:E4"/>
    <mergeCell ref="B9:E9"/>
    <mergeCell ref="A23:B23"/>
    <mergeCell ref="A6:B6"/>
    <mergeCell ref="A28:A39"/>
    <mergeCell ref="A95:B95"/>
    <mergeCell ref="C95:E95"/>
    <mergeCell ref="A91:B91"/>
    <mergeCell ref="C91:E91"/>
    <mergeCell ref="A92:B92"/>
    <mergeCell ref="C92:E92"/>
    <mergeCell ref="A93:B93"/>
    <mergeCell ref="C93:E93"/>
    <mergeCell ref="A69:B69"/>
    <mergeCell ref="A8:B8"/>
    <mergeCell ref="A94:B94"/>
    <mergeCell ref="A78:E78"/>
    <mergeCell ref="A79:A81"/>
    <mergeCell ref="B42:E42"/>
    <mergeCell ref="B72:E72"/>
    <mergeCell ref="A84:E84"/>
    <mergeCell ref="B26:E26"/>
    <mergeCell ref="A25:B25"/>
    <mergeCell ref="A41:B41"/>
    <mergeCell ref="A71:B71"/>
    <mergeCell ref="A83:B83"/>
    <mergeCell ref="A77:B77"/>
    <mergeCell ref="C94:E94"/>
    <mergeCell ref="A63:B63"/>
  </mergeCells>
  <pageMargins left="0.70866141732283472" right="0.70866141732283472" top="0.74803149606299213" bottom="0.74803149606299213" header="0.31496062992125984" footer="0.31496062992125984"/>
  <pageSetup paperSize="9" orientation="landscape"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103F7291-4086-42D1-A169-448BF283248D}">
          <x14:formula1>
            <xm:f>'vervolgkeuze lijst'!$D$6:$D$7</xm:f>
          </x14:formula1>
          <xm:sqref>D27 D29:D30 D80:D81 D85 D32:D39 D73:D75 D43:D45 D48:D62 D64:D67 D10:D21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931B-AAE3-4FFE-AF52-E44771E39A8E}">
  <dimension ref="A2:AW60"/>
  <sheetViews>
    <sheetView showGridLines="0" zoomScale="90" zoomScaleNormal="90" workbookViewId="0">
      <selection activeCell="C44" sqref="C44"/>
    </sheetView>
  </sheetViews>
  <sheetFormatPr defaultColWidth="8.85546875" defaultRowHeight="14.25"/>
  <cols>
    <col min="1" max="1" width="5.42578125" style="149" customWidth="1"/>
    <col min="2" max="2" width="46.140625" style="149" customWidth="1"/>
    <col min="3" max="3" width="23.28515625" style="149" customWidth="1"/>
    <col min="4" max="4" width="27.140625" style="149" customWidth="1"/>
    <col min="5" max="6" width="19.28515625" style="149" customWidth="1"/>
    <col min="7" max="7" width="18.140625" style="149" customWidth="1"/>
    <col min="8" max="9" width="18.28515625" style="149" customWidth="1"/>
    <col min="10" max="250" width="8.85546875" style="149"/>
    <col min="251" max="251" width="5.42578125" style="149" customWidth="1"/>
    <col min="252" max="252" width="46.140625" style="149" customWidth="1"/>
    <col min="253" max="259" width="17.42578125" style="149" customWidth="1"/>
    <col min="260" max="262" width="19.28515625" style="149" customWidth="1"/>
    <col min="263" max="263" width="18.140625" style="149" customWidth="1"/>
    <col min="264" max="265" width="18.28515625" style="149" customWidth="1"/>
    <col min="266" max="506" width="8.85546875" style="149"/>
    <col min="507" max="507" width="5.42578125" style="149" customWidth="1"/>
    <col min="508" max="508" width="46.140625" style="149" customWidth="1"/>
    <col min="509" max="515" width="17.42578125" style="149" customWidth="1"/>
    <col min="516" max="518" width="19.28515625" style="149" customWidth="1"/>
    <col min="519" max="519" width="18.140625" style="149" customWidth="1"/>
    <col min="520" max="521" width="18.28515625" style="149" customWidth="1"/>
    <col min="522" max="762" width="8.85546875" style="149"/>
    <col min="763" max="763" width="5.42578125" style="149" customWidth="1"/>
    <col min="764" max="764" width="46.140625" style="149" customWidth="1"/>
    <col min="765" max="771" width="17.42578125" style="149" customWidth="1"/>
    <col min="772" max="774" width="19.28515625" style="149" customWidth="1"/>
    <col min="775" max="775" width="18.140625" style="149" customWidth="1"/>
    <col min="776" max="777" width="18.28515625" style="149" customWidth="1"/>
    <col min="778" max="1018" width="8.85546875" style="149"/>
    <col min="1019" max="1019" width="5.42578125" style="149" customWidth="1"/>
    <col min="1020" max="1020" width="46.140625" style="149" customWidth="1"/>
    <col min="1021" max="1027" width="17.42578125" style="149" customWidth="1"/>
    <col min="1028" max="1030" width="19.28515625" style="149" customWidth="1"/>
    <col min="1031" max="1031" width="18.140625" style="149" customWidth="1"/>
    <col min="1032" max="1033" width="18.28515625" style="149" customWidth="1"/>
    <col min="1034" max="1274" width="8.85546875" style="149"/>
    <col min="1275" max="1275" width="5.42578125" style="149" customWidth="1"/>
    <col min="1276" max="1276" width="46.140625" style="149" customWidth="1"/>
    <col min="1277" max="1283" width="17.42578125" style="149" customWidth="1"/>
    <col min="1284" max="1286" width="19.28515625" style="149" customWidth="1"/>
    <col min="1287" max="1287" width="18.140625" style="149" customWidth="1"/>
    <col min="1288" max="1289" width="18.28515625" style="149" customWidth="1"/>
    <col min="1290" max="1530" width="8.85546875" style="149"/>
    <col min="1531" max="1531" width="5.42578125" style="149" customWidth="1"/>
    <col min="1532" max="1532" width="46.140625" style="149" customWidth="1"/>
    <col min="1533" max="1539" width="17.42578125" style="149" customWidth="1"/>
    <col min="1540" max="1542" width="19.28515625" style="149" customWidth="1"/>
    <col min="1543" max="1543" width="18.140625" style="149" customWidth="1"/>
    <col min="1544" max="1545" width="18.28515625" style="149" customWidth="1"/>
    <col min="1546" max="1786" width="8.85546875" style="149"/>
    <col min="1787" max="1787" width="5.42578125" style="149" customWidth="1"/>
    <col min="1788" max="1788" width="46.140625" style="149" customWidth="1"/>
    <col min="1789" max="1795" width="17.42578125" style="149" customWidth="1"/>
    <col min="1796" max="1798" width="19.28515625" style="149" customWidth="1"/>
    <col min="1799" max="1799" width="18.140625" style="149" customWidth="1"/>
    <col min="1800" max="1801" width="18.28515625" style="149" customWidth="1"/>
    <col min="1802" max="2042" width="8.85546875" style="149"/>
    <col min="2043" max="2043" width="5.42578125" style="149" customWidth="1"/>
    <col min="2044" max="2044" width="46.140625" style="149" customWidth="1"/>
    <col min="2045" max="2051" width="17.42578125" style="149" customWidth="1"/>
    <col min="2052" max="2054" width="19.28515625" style="149" customWidth="1"/>
    <col min="2055" max="2055" width="18.140625" style="149" customWidth="1"/>
    <col min="2056" max="2057" width="18.28515625" style="149" customWidth="1"/>
    <col min="2058" max="2298" width="8.85546875" style="149"/>
    <col min="2299" max="2299" width="5.42578125" style="149" customWidth="1"/>
    <col min="2300" max="2300" width="46.140625" style="149" customWidth="1"/>
    <col min="2301" max="2307" width="17.42578125" style="149" customWidth="1"/>
    <col min="2308" max="2310" width="19.28515625" style="149" customWidth="1"/>
    <col min="2311" max="2311" width="18.140625" style="149" customWidth="1"/>
    <col min="2312" max="2313" width="18.28515625" style="149" customWidth="1"/>
    <col min="2314" max="2554" width="8.85546875" style="149"/>
    <col min="2555" max="2555" width="5.42578125" style="149" customWidth="1"/>
    <col min="2556" max="2556" width="46.140625" style="149" customWidth="1"/>
    <col min="2557" max="2563" width="17.42578125" style="149" customWidth="1"/>
    <col min="2564" max="2566" width="19.28515625" style="149" customWidth="1"/>
    <col min="2567" max="2567" width="18.140625" style="149" customWidth="1"/>
    <col min="2568" max="2569" width="18.28515625" style="149" customWidth="1"/>
    <col min="2570" max="2810" width="8.85546875" style="149"/>
    <col min="2811" max="2811" width="5.42578125" style="149" customWidth="1"/>
    <col min="2812" max="2812" width="46.140625" style="149" customWidth="1"/>
    <col min="2813" max="2819" width="17.42578125" style="149" customWidth="1"/>
    <col min="2820" max="2822" width="19.28515625" style="149" customWidth="1"/>
    <col min="2823" max="2823" width="18.140625" style="149" customWidth="1"/>
    <col min="2824" max="2825" width="18.28515625" style="149" customWidth="1"/>
    <col min="2826" max="3066" width="8.85546875" style="149"/>
    <col min="3067" max="3067" width="5.42578125" style="149" customWidth="1"/>
    <col min="3068" max="3068" width="46.140625" style="149" customWidth="1"/>
    <col min="3069" max="3075" width="17.42578125" style="149" customWidth="1"/>
    <col min="3076" max="3078" width="19.28515625" style="149" customWidth="1"/>
    <col min="3079" max="3079" width="18.140625" style="149" customWidth="1"/>
    <col min="3080" max="3081" width="18.28515625" style="149" customWidth="1"/>
    <col min="3082" max="3322" width="8.85546875" style="149"/>
    <col min="3323" max="3323" width="5.42578125" style="149" customWidth="1"/>
    <col min="3324" max="3324" width="46.140625" style="149" customWidth="1"/>
    <col min="3325" max="3331" width="17.42578125" style="149" customWidth="1"/>
    <col min="3332" max="3334" width="19.28515625" style="149" customWidth="1"/>
    <col min="3335" max="3335" width="18.140625" style="149" customWidth="1"/>
    <col min="3336" max="3337" width="18.28515625" style="149" customWidth="1"/>
    <col min="3338" max="3578" width="8.85546875" style="149"/>
    <col min="3579" max="3579" width="5.42578125" style="149" customWidth="1"/>
    <col min="3580" max="3580" width="46.140625" style="149" customWidth="1"/>
    <col min="3581" max="3587" width="17.42578125" style="149" customWidth="1"/>
    <col min="3588" max="3590" width="19.28515625" style="149" customWidth="1"/>
    <col min="3591" max="3591" width="18.140625" style="149" customWidth="1"/>
    <col min="3592" max="3593" width="18.28515625" style="149" customWidth="1"/>
    <col min="3594" max="3834" width="8.85546875" style="149"/>
    <col min="3835" max="3835" width="5.42578125" style="149" customWidth="1"/>
    <col min="3836" max="3836" width="46.140625" style="149" customWidth="1"/>
    <col min="3837" max="3843" width="17.42578125" style="149" customWidth="1"/>
    <col min="3844" max="3846" width="19.28515625" style="149" customWidth="1"/>
    <col min="3847" max="3847" width="18.140625" style="149" customWidth="1"/>
    <col min="3848" max="3849" width="18.28515625" style="149" customWidth="1"/>
    <col min="3850" max="4090" width="8.85546875" style="149"/>
    <col min="4091" max="4091" width="5.42578125" style="149" customWidth="1"/>
    <col min="4092" max="4092" width="46.140625" style="149" customWidth="1"/>
    <col min="4093" max="4099" width="17.42578125" style="149" customWidth="1"/>
    <col min="4100" max="4102" width="19.28515625" style="149" customWidth="1"/>
    <col min="4103" max="4103" width="18.140625" style="149" customWidth="1"/>
    <col min="4104" max="4105" width="18.28515625" style="149" customWidth="1"/>
    <col min="4106" max="4346" width="8.85546875" style="149"/>
    <col min="4347" max="4347" width="5.42578125" style="149" customWidth="1"/>
    <col min="4348" max="4348" width="46.140625" style="149" customWidth="1"/>
    <col min="4349" max="4355" width="17.42578125" style="149" customWidth="1"/>
    <col min="4356" max="4358" width="19.28515625" style="149" customWidth="1"/>
    <col min="4359" max="4359" width="18.140625" style="149" customWidth="1"/>
    <col min="4360" max="4361" width="18.28515625" style="149" customWidth="1"/>
    <col min="4362" max="4602" width="8.85546875" style="149"/>
    <col min="4603" max="4603" width="5.42578125" style="149" customWidth="1"/>
    <col min="4604" max="4604" width="46.140625" style="149" customWidth="1"/>
    <col min="4605" max="4611" width="17.42578125" style="149" customWidth="1"/>
    <col min="4612" max="4614" width="19.28515625" style="149" customWidth="1"/>
    <col min="4615" max="4615" width="18.140625" style="149" customWidth="1"/>
    <col min="4616" max="4617" width="18.28515625" style="149" customWidth="1"/>
    <col min="4618" max="4858" width="8.85546875" style="149"/>
    <col min="4859" max="4859" width="5.42578125" style="149" customWidth="1"/>
    <col min="4860" max="4860" width="46.140625" style="149" customWidth="1"/>
    <col min="4861" max="4867" width="17.42578125" style="149" customWidth="1"/>
    <col min="4868" max="4870" width="19.28515625" style="149" customWidth="1"/>
    <col min="4871" max="4871" width="18.140625" style="149" customWidth="1"/>
    <col min="4872" max="4873" width="18.28515625" style="149" customWidth="1"/>
    <col min="4874" max="5114" width="8.85546875" style="149"/>
    <col min="5115" max="5115" width="5.42578125" style="149" customWidth="1"/>
    <col min="5116" max="5116" width="46.140625" style="149" customWidth="1"/>
    <col min="5117" max="5123" width="17.42578125" style="149" customWidth="1"/>
    <col min="5124" max="5126" width="19.28515625" style="149" customWidth="1"/>
    <col min="5127" max="5127" width="18.140625" style="149" customWidth="1"/>
    <col min="5128" max="5129" width="18.28515625" style="149" customWidth="1"/>
    <col min="5130" max="5370" width="8.85546875" style="149"/>
    <col min="5371" max="5371" width="5.42578125" style="149" customWidth="1"/>
    <col min="5372" max="5372" width="46.140625" style="149" customWidth="1"/>
    <col min="5373" max="5379" width="17.42578125" style="149" customWidth="1"/>
    <col min="5380" max="5382" width="19.28515625" style="149" customWidth="1"/>
    <col min="5383" max="5383" width="18.140625" style="149" customWidth="1"/>
    <col min="5384" max="5385" width="18.28515625" style="149" customWidth="1"/>
    <col min="5386" max="5626" width="8.85546875" style="149"/>
    <col min="5627" max="5627" width="5.42578125" style="149" customWidth="1"/>
    <col min="5628" max="5628" width="46.140625" style="149" customWidth="1"/>
    <col min="5629" max="5635" width="17.42578125" style="149" customWidth="1"/>
    <col min="5636" max="5638" width="19.28515625" style="149" customWidth="1"/>
    <col min="5639" max="5639" width="18.140625" style="149" customWidth="1"/>
    <col min="5640" max="5641" width="18.28515625" style="149" customWidth="1"/>
    <col min="5642" max="5882" width="8.85546875" style="149"/>
    <col min="5883" max="5883" width="5.42578125" style="149" customWidth="1"/>
    <col min="5884" max="5884" width="46.140625" style="149" customWidth="1"/>
    <col min="5885" max="5891" width="17.42578125" style="149" customWidth="1"/>
    <col min="5892" max="5894" width="19.28515625" style="149" customWidth="1"/>
    <col min="5895" max="5895" width="18.140625" style="149" customWidth="1"/>
    <col min="5896" max="5897" width="18.28515625" style="149" customWidth="1"/>
    <col min="5898" max="6138" width="8.85546875" style="149"/>
    <col min="6139" max="6139" width="5.42578125" style="149" customWidth="1"/>
    <col min="6140" max="6140" width="46.140625" style="149" customWidth="1"/>
    <col min="6141" max="6147" width="17.42578125" style="149" customWidth="1"/>
    <col min="6148" max="6150" width="19.28515625" style="149" customWidth="1"/>
    <col min="6151" max="6151" width="18.140625" style="149" customWidth="1"/>
    <col min="6152" max="6153" width="18.28515625" style="149" customWidth="1"/>
    <col min="6154" max="6394" width="8.85546875" style="149"/>
    <col min="6395" max="6395" width="5.42578125" style="149" customWidth="1"/>
    <col min="6396" max="6396" width="46.140625" style="149" customWidth="1"/>
    <col min="6397" max="6403" width="17.42578125" style="149" customWidth="1"/>
    <col min="6404" max="6406" width="19.28515625" style="149" customWidth="1"/>
    <col min="6407" max="6407" width="18.140625" style="149" customWidth="1"/>
    <col min="6408" max="6409" width="18.28515625" style="149" customWidth="1"/>
    <col min="6410" max="6650" width="8.85546875" style="149"/>
    <col min="6651" max="6651" width="5.42578125" style="149" customWidth="1"/>
    <col min="6652" max="6652" width="46.140625" style="149" customWidth="1"/>
    <col min="6653" max="6659" width="17.42578125" style="149" customWidth="1"/>
    <col min="6660" max="6662" width="19.28515625" style="149" customWidth="1"/>
    <col min="6663" max="6663" width="18.140625" style="149" customWidth="1"/>
    <col min="6664" max="6665" width="18.28515625" style="149" customWidth="1"/>
    <col min="6666" max="6906" width="8.85546875" style="149"/>
    <col min="6907" max="6907" width="5.42578125" style="149" customWidth="1"/>
    <col min="6908" max="6908" width="46.140625" style="149" customWidth="1"/>
    <col min="6909" max="6915" width="17.42578125" style="149" customWidth="1"/>
    <col min="6916" max="6918" width="19.28515625" style="149" customWidth="1"/>
    <col min="6919" max="6919" width="18.140625" style="149" customWidth="1"/>
    <col min="6920" max="6921" width="18.28515625" style="149" customWidth="1"/>
    <col min="6922" max="7162" width="8.85546875" style="149"/>
    <col min="7163" max="7163" width="5.42578125" style="149" customWidth="1"/>
    <col min="7164" max="7164" width="46.140625" style="149" customWidth="1"/>
    <col min="7165" max="7171" width="17.42578125" style="149" customWidth="1"/>
    <col min="7172" max="7174" width="19.28515625" style="149" customWidth="1"/>
    <col min="7175" max="7175" width="18.140625" style="149" customWidth="1"/>
    <col min="7176" max="7177" width="18.28515625" style="149" customWidth="1"/>
    <col min="7178" max="7418" width="8.85546875" style="149"/>
    <col min="7419" max="7419" width="5.42578125" style="149" customWidth="1"/>
    <col min="7420" max="7420" width="46.140625" style="149" customWidth="1"/>
    <col min="7421" max="7427" width="17.42578125" style="149" customWidth="1"/>
    <col min="7428" max="7430" width="19.28515625" style="149" customWidth="1"/>
    <col min="7431" max="7431" width="18.140625" style="149" customWidth="1"/>
    <col min="7432" max="7433" width="18.28515625" style="149" customWidth="1"/>
    <col min="7434" max="7674" width="8.85546875" style="149"/>
    <col min="7675" max="7675" width="5.42578125" style="149" customWidth="1"/>
    <col min="7676" max="7676" width="46.140625" style="149" customWidth="1"/>
    <col min="7677" max="7683" width="17.42578125" style="149" customWidth="1"/>
    <col min="7684" max="7686" width="19.28515625" style="149" customWidth="1"/>
    <col min="7687" max="7687" width="18.140625" style="149" customWidth="1"/>
    <col min="7688" max="7689" width="18.28515625" style="149" customWidth="1"/>
    <col min="7690" max="7930" width="8.85546875" style="149"/>
    <col min="7931" max="7931" width="5.42578125" style="149" customWidth="1"/>
    <col min="7932" max="7932" width="46.140625" style="149" customWidth="1"/>
    <col min="7933" max="7939" width="17.42578125" style="149" customWidth="1"/>
    <col min="7940" max="7942" width="19.28515625" style="149" customWidth="1"/>
    <col min="7943" max="7943" width="18.140625" style="149" customWidth="1"/>
    <col min="7944" max="7945" width="18.28515625" style="149" customWidth="1"/>
    <col min="7946" max="8186" width="8.85546875" style="149"/>
    <col min="8187" max="8187" width="5.42578125" style="149" customWidth="1"/>
    <col min="8188" max="8188" width="46.140625" style="149" customWidth="1"/>
    <col min="8189" max="8195" width="17.42578125" style="149" customWidth="1"/>
    <col min="8196" max="8198" width="19.28515625" style="149" customWidth="1"/>
    <col min="8199" max="8199" width="18.140625" style="149" customWidth="1"/>
    <col min="8200" max="8201" width="18.28515625" style="149" customWidth="1"/>
    <col min="8202" max="8442" width="8.85546875" style="149"/>
    <col min="8443" max="8443" width="5.42578125" style="149" customWidth="1"/>
    <col min="8444" max="8444" width="46.140625" style="149" customWidth="1"/>
    <col min="8445" max="8451" width="17.42578125" style="149" customWidth="1"/>
    <col min="8452" max="8454" width="19.28515625" style="149" customWidth="1"/>
    <col min="8455" max="8455" width="18.140625" style="149" customWidth="1"/>
    <col min="8456" max="8457" width="18.28515625" style="149" customWidth="1"/>
    <col min="8458" max="8698" width="8.85546875" style="149"/>
    <col min="8699" max="8699" width="5.42578125" style="149" customWidth="1"/>
    <col min="8700" max="8700" width="46.140625" style="149" customWidth="1"/>
    <col min="8701" max="8707" width="17.42578125" style="149" customWidth="1"/>
    <col min="8708" max="8710" width="19.28515625" style="149" customWidth="1"/>
    <col min="8711" max="8711" width="18.140625" style="149" customWidth="1"/>
    <col min="8712" max="8713" width="18.28515625" style="149" customWidth="1"/>
    <col min="8714" max="8954" width="8.85546875" style="149"/>
    <col min="8955" max="8955" width="5.42578125" style="149" customWidth="1"/>
    <col min="8956" max="8956" width="46.140625" style="149" customWidth="1"/>
    <col min="8957" max="8963" width="17.42578125" style="149" customWidth="1"/>
    <col min="8964" max="8966" width="19.28515625" style="149" customWidth="1"/>
    <col min="8967" max="8967" width="18.140625" style="149" customWidth="1"/>
    <col min="8968" max="8969" width="18.28515625" style="149" customWidth="1"/>
    <col min="8970" max="9210" width="8.85546875" style="149"/>
    <col min="9211" max="9211" width="5.42578125" style="149" customWidth="1"/>
    <col min="9212" max="9212" width="46.140625" style="149" customWidth="1"/>
    <col min="9213" max="9219" width="17.42578125" style="149" customWidth="1"/>
    <col min="9220" max="9222" width="19.28515625" style="149" customWidth="1"/>
    <col min="9223" max="9223" width="18.140625" style="149" customWidth="1"/>
    <col min="9224" max="9225" width="18.28515625" style="149" customWidth="1"/>
    <col min="9226" max="9466" width="8.85546875" style="149"/>
    <col min="9467" max="9467" width="5.42578125" style="149" customWidth="1"/>
    <col min="9468" max="9468" width="46.140625" style="149" customWidth="1"/>
    <col min="9469" max="9475" width="17.42578125" style="149" customWidth="1"/>
    <col min="9476" max="9478" width="19.28515625" style="149" customWidth="1"/>
    <col min="9479" max="9479" width="18.140625" style="149" customWidth="1"/>
    <col min="9480" max="9481" width="18.28515625" style="149" customWidth="1"/>
    <col min="9482" max="9722" width="8.85546875" style="149"/>
    <col min="9723" max="9723" width="5.42578125" style="149" customWidth="1"/>
    <col min="9724" max="9724" width="46.140625" style="149" customWidth="1"/>
    <col min="9725" max="9731" width="17.42578125" style="149" customWidth="1"/>
    <col min="9732" max="9734" width="19.28515625" style="149" customWidth="1"/>
    <col min="9735" max="9735" width="18.140625" style="149" customWidth="1"/>
    <col min="9736" max="9737" width="18.28515625" style="149" customWidth="1"/>
    <col min="9738" max="9978" width="8.85546875" style="149"/>
    <col min="9979" max="9979" width="5.42578125" style="149" customWidth="1"/>
    <col min="9980" max="9980" width="46.140625" style="149" customWidth="1"/>
    <col min="9981" max="9987" width="17.42578125" style="149" customWidth="1"/>
    <col min="9988" max="9990" width="19.28515625" style="149" customWidth="1"/>
    <col min="9991" max="9991" width="18.140625" style="149" customWidth="1"/>
    <col min="9992" max="9993" width="18.28515625" style="149" customWidth="1"/>
    <col min="9994" max="10234" width="8.85546875" style="149"/>
    <col min="10235" max="10235" width="5.42578125" style="149" customWidth="1"/>
    <col min="10236" max="10236" width="46.140625" style="149" customWidth="1"/>
    <col min="10237" max="10243" width="17.42578125" style="149" customWidth="1"/>
    <col min="10244" max="10246" width="19.28515625" style="149" customWidth="1"/>
    <col min="10247" max="10247" width="18.140625" style="149" customWidth="1"/>
    <col min="10248" max="10249" width="18.28515625" style="149" customWidth="1"/>
    <col min="10250" max="10490" width="8.85546875" style="149"/>
    <col min="10491" max="10491" width="5.42578125" style="149" customWidth="1"/>
    <col min="10492" max="10492" width="46.140625" style="149" customWidth="1"/>
    <col min="10493" max="10499" width="17.42578125" style="149" customWidth="1"/>
    <col min="10500" max="10502" width="19.28515625" style="149" customWidth="1"/>
    <col min="10503" max="10503" width="18.140625" style="149" customWidth="1"/>
    <col min="10504" max="10505" width="18.28515625" style="149" customWidth="1"/>
    <col min="10506" max="10746" width="8.85546875" style="149"/>
    <col min="10747" max="10747" width="5.42578125" style="149" customWidth="1"/>
    <col min="10748" max="10748" width="46.140625" style="149" customWidth="1"/>
    <col min="10749" max="10755" width="17.42578125" style="149" customWidth="1"/>
    <col min="10756" max="10758" width="19.28515625" style="149" customWidth="1"/>
    <col min="10759" max="10759" width="18.140625" style="149" customWidth="1"/>
    <col min="10760" max="10761" width="18.28515625" style="149" customWidth="1"/>
    <col min="10762" max="11002" width="8.85546875" style="149"/>
    <col min="11003" max="11003" width="5.42578125" style="149" customWidth="1"/>
    <col min="11004" max="11004" width="46.140625" style="149" customWidth="1"/>
    <col min="11005" max="11011" width="17.42578125" style="149" customWidth="1"/>
    <col min="11012" max="11014" width="19.28515625" style="149" customWidth="1"/>
    <col min="11015" max="11015" width="18.140625" style="149" customWidth="1"/>
    <col min="11016" max="11017" width="18.28515625" style="149" customWidth="1"/>
    <col min="11018" max="11258" width="8.85546875" style="149"/>
    <col min="11259" max="11259" width="5.42578125" style="149" customWidth="1"/>
    <col min="11260" max="11260" width="46.140625" style="149" customWidth="1"/>
    <col min="11261" max="11267" width="17.42578125" style="149" customWidth="1"/>
    <col min="11268" max="11270" width="19.28515625" style="149" customWidth="1"/>
    <col min="11271" max="11271" width="18.140625" style="149" customWidth="1"/>
    <col min="11272" max="11273" width="18.28515625" style="149" customWidth="1"/>
    <col min="11274" max="11514" width="8.85546875" style="149"/>
    <col min="11515" max="11515" width="5.42578125" style="149" customWidth="1"/>
    <col min="11516" max="11516" width="46.140625" style="149" customWidth="1"/>
    <col min="11517" max="11523" width="17.42578125" style="149" customWidth="1"/>
    <col min="11524" max="11526" width="19.28515625" style="149" customWidth="1"/>
    <col min="11527" max="11527" width="18.140625" style="149" customWidth="1"/>
    <col min="11528" max="11529" width="18.28515625" style="149" customWidth="1"/>
    <col min="11530" max="11770" width="8.85546875" style="149"/>
    <col min="11771" max="11771" width="5.42578125" style="149" customWidth="1"/>
    <col min="11772" max="11772" width="46.140625" style="149" customWidth="1"/>
    <col min="11773" max="11779" width="17.42578125" style="149" customWidth="1"/>
    <col min="11780" max="11782" width="19.28515625" style="149" customWidth="1"/>
    <col min="11783" max="11783" width="18.140625" style="149" customWidth="1"/>
    <col min="11784" max="11785" width="18.28515625" style="149" customWidth="1"/>
    <col min="11786" max="12026" width="8.85546875" style="149"/>
    <col min="12027" max="12027" width="5.42578125" style="149" customWidth="1"/>
    <col min="12028" max="12028" width="46.140625" style="149" customWidth="1"/>
    <col min="12029" max="12035" width="17.42578125" style="149" customWidth="1"/>
    <col min="12036" max="12038" width="19.28515625" style="149" customWidth="1"/>
    <col min="12039" max="12039" width="18.140625" style="149" customWidth="1"/>
    <col min="12040" max="12041" width="18.28515625" style="149" customWidth="1"/>
    <col min="12042" max="12282" width="8.85546875" style="149"/>
    <col min="12283" max="12283" width="5.42578125" style="149" customWidth="1"/>
    <col min="12284" max="12284" width="46.140625" style="149" customWidth="1"/>
    <col min="12285" max="12291" width="17.42578125" style="149" customWidth="1"/>
    <col min="12292" max="12294" width="19.28515625" style="149" customWidth="1"/>
    <col min="12295" max="12295" width="18.140625" style="149" customWidth="1"/>
    <col min="12296" max="12297" width="18.28515625" style="149" customWidth="1"/>
    <col min="12298" max="12538" width="8.85546875" style="149"/>
    <col min="12539" max="12539" width="5.42578125" style="149" customWidth="1"/>
    <col min="12540" max="12540" width="46.140625" style="149" customWidth="1"/>
    <col min="12541" max="12547" width="17.42578125" style="149" customWidth="1"/>
    <col min="12548" max="12550" width="19.28515625" style="149" customWidth="1"/>
    <col min="12551" max="12551" width="18.140625" style="149" customWidth="1"/>
    <col min="12552" max="12553" width="18.28515625" style="149" customWidth="1"/>
    <col min="12554" max="12794" width="8.85546875" style="149"/>
    <col min="12795" max="12795" width="5.42578125" style="149" customWidth="1"/>
    <col min="12796" max="12796" width="46.140625" style="149" customWidth="1"/>
    <col min="12797" max="12803" width="17.42578125" style="149" customWidth="1"/>
    <col min="12804" max="12806" width="19.28515625" style="149" customWidth="1"/>
    <col min="12807" max="12807" width="18.140625" style="149" customWidth="1"/>
    <col min="12808" max="12809" width="18.28515625" style="149" customWidth="1"/>
    <col min="12810" max="13050" width="8.85546875" style="149"/>
    <col min="13051" max="13051" width="5.42578125" style="149" customWidth="1"/>
    <col min="13052" max="13052" width="46.140625" style="149" customWidth="1"/>
    <col min="13053" max="13059" width="17.42578125" style="149" customWidth="1"/>
    <col min="13060" max="13062" width="19.28515625" style="149" customWidth="1"/>
    <col min="13063" max="13063" width="18.140625" style="149" customWidth="1"/>
    <col min="13064" max="13065" width="18.28515625" style="149" customWidth="1"/>
    <col min="13066" max="13306" width="8.85546875" style="149"/>
    <col min="13307" max="13307" width="5.42578125" style="149" customWidth="1"/>
    <col min="13308" max="13308" width="46.140625" style="149" customWidth="1"/>
    <col min="13309" max="13315" width="17.42578125" style="149" customWidth="1"/>
    <col min="13316" max="13318" width="19.28515625" style="149" customWidth="1"/>
    <col min="13319" max="13319" width="18.140625" style="149" customWidth="1"/>
    <col min="13320" max="13321" width="18.28515625" style="149" customWidth="1"/>
    <col min="13322" max="13562" width="8.85546875" style="149"/>
    <col min="13563" max="13563" width="5.42578125" style="149" customWidth="1"/>
    <col min="13564" max="13564" width="46.140625" style="149" customWidth="1"/>
    <col min="13565" max="13571" width="17.42578125" style="149" customWidth="1"/>
    <col min="13572" max="13574" width="19.28515625" style="149" customWidth="1"/>
    <col min="13575" max="13575" width="18.140625" style="149" customWidth="1"/>
    <col min="13576" max="13577" width="18.28515625" style="149" customWidth="1"/>
    <col min="13578" max="13818" width="8.85546875" style="149"/>
    <col min="13819" max="13819" width="5.42578125" style="149" customWidth="1"/>
    <col min="13820" max="13820" width="46.140625" style="149" customWidth="1"/>
    <col min="13821" max="13827" width="17.42578125" style="149" customWidth="1"/>
    <col min="13828" max="13830" width="19.28515625" style="149" customWidth="1"/>
    <col min="13831" max="13831" width="18.140625" style="149" customWidth="1"/>
    <col min="13832" max="13833" width="18.28515625" style="149" customWidth="1"/>
    <col min="13834" max="14074" width="8.85546875" style="149"/>
    <col min="14075" max="14075" width="5.42578125" style="149" customWidth="1"/>
    <col min="14076" max="14076" width="46.140625" style="149" customWidth="1"/>
    <col min="14077" max="14083" width="17.42578125" style="149" customWidth="1"/>
    <col min="14084" max="14086" width="19.28515625" style="149" customWidth="1"/>
    <col min="14087" max="14087" width="18.140625" style="149" customWidth="1"/>
    <col min="14088" max="14089" width="18.28515625" style="149" customWidth="1"/>
    <col min="14090" max="14330" width="8.85546875" style="149"/>
    <col min="14331" max="14331" width="5.42578125" style="149" customWidth="1"/>
    <col min="14332" max="14332" width="46.140625" style="149" customWidth="1"/>
    <col min="14333" max="14339" width="17.42578125" style="149" customWidth="1"/>
    <col min="14340" max="14342" width="19.28515625" style="149" customWidth="1"/>
    <col min="14343" max="14343" width="18.140625" style="149" customWidth="1"/>
    <col min="14344" max="14345" width="18.28515625" style="149" customWidth="1"/>
    <col min="14346" max="14586" width="8.85546875" style="149"/>
    <col min="14587" max="14587" width="5.42578125" style="149" customWidth="1"/>
    <col min="14588" max="14588" width="46.140625" style="149" customWidth="1"/>
    <col min="14589" max="14595" width="17.42578125" style="149" customWidth="1"/>
    <col min="14596" max="14598" width="19.28515625" style="149" customWidth="1"/>
    <col min="14599" max="14599" width="18.140625" style="149" customWidth="1"/>
    <col min="14600" max="14601" width="18.28515625" style="149" customWidth="1"/>
    <col min="14602" max="14842" width="8.85546875" style="149"/>
    <col min="14843" max="14843" width="5.42578125" style="149" customWidth="1"/>
    <col min="14844" max="14844" width="46.140625" style="149" customWidth="1"/>
    <col min="14845" max="14851" width="17.42578125" style="149" customWidth="1"/>
    <col min="14852" max="14854" width="19.28515625" style="149" customWidth="1"/>
    <col min="14855" max="14855" width="18.140625" style="149" customWidth="1"/>
    <col min="14856" max="14857" width="18.28515625" style="149" customWidth="1"/>
    <col min="14858" max="15098" width="8.85546875" style="149"/>
    <col min="15099" max="15099" width="5.42578125" style="149" customWidth="1"/>
    <col min="15100" max="15100" width="46.140625" style="149" customWidth="1"/>
    <col min="15101" max="15107" width="17.42578125" style="149" customWidth="1"/>
    <col min="15108" max="15110" width="19.28515625" style="149" customWidth="1"/>
    <col min="15111" max="15111" width="18.140625" style="149" customWidth="1"/>
    <col min="15112" max="15113" width="18.28515625" style="149" customWidth="1"/>
    <col min="15114" max="15354" width="8.85546875" style="149"/>
    <col min="15355" max="15355" width="5.42578125" style="149" customWidth="1"/>
    <col min="15356" max="15356" width="46.140625" style="149" customWidth="1"/>
    <col min="15357" max="15363" width="17.42578125" style="149" customWidth="1"/>
    <col min="15364" max="15366" width="19.28515625" style="149" customWidth="1"/>
    <col min="15367" max="15367" width="18.140625" style="149" customWidth="1"/>
    <col min="15368" max="15369" width="18.28515625" style="149" customWidth="1"/>
    <col min="15370" max="15610" width="8.85546875" style="149"/>
    <col min="15611" max="15611" width="5.42578125" style="149" customWidth="1"/>
    <col min="15612" max="15612" width="46.140625" style="149" customWidth="1"/>
    <col min="15613" max="15619" width="17.42578125" style="149" customWidth="1"/>
    <col min="15620" max="15622" width="19.28515625" style="149" customWidth="1"/>
    <col min="15623" max="15623" width="18.140625" style="149" customWidth="1"/>
    <col min="15624" max="15625" width="18.28515625" style="149" customWidth="1"/>
    <col min="15626" max="15866" width="8.85546875" style="149"/>
    <col min="15867" max="15867" width="5.42578125" style="149" customWidth="1"/>
    <col min="15868" max="15868" width="46.140625" style="149" customWidth="1"/>
    <col min="15869" max="15875" width="17.42578125" style="149" customWidth="1"/>
    <col min="15876" max="15878" width="19.28515625" style="149" customWidth="1"/>
    <col min="15879" max="15879" width="18.140625" style="149" customWidth="1"/>
    <col min="15880" max="15881" width="18.28515625" style="149" customWidth="1"/>
    <col min="15882" max="16122" width="8.85546875" style="149"/>
    <col min="16123" max="16123" width="5.42578125" style="149" customWidth="1"/>
    <col min="16124" max="16124" width="46.140625" style="149" customWidth="1"/>
    <col min="16125" max="16131" width="17.42578125" style="149" customWidth="1"/>
    <col min="16132" max="16134" width="19.28515625" style="149" customWidth="1"/>
    <col min="16135" max="16135" width="18.140625" style="149" customWidth="1"/>
    <col min="16136" max="16137" width="18.28515625" style="149" customWidth="1"/>
    <col min="16138" max="16384" width="8.85546875" style="149"/>
  </cols>
  <sheetData>
    <row r="2" spans="1:49" ht="15">
      <c r="A2" s="150"/>
      <c r="B2" s="151" t="s">
        <v>185</v>
      </c>
      <c r="C2" s="152"/>
      <c r="D2" s="152"/>
      <c r="E2" s="153"/>
      <c r="F2" s="153"/>
      <c r="G2" s="153"/>
      <c r="H2" s="153"/>
      <c r="I2" s="150"/>
      <c r="J2" s="150"/>
      <c r="K2" s="150"/>
      <c r="L2" s="150"/>
      <c r="M2" s="150"/>
      <c r="N2" s="150"/>
      <c r="O2" s="150"/>
      <c r="P2" s="150"/>
    </row>
    <row r="3" spans="1:49" ht="15" thickBot="1">
      <c r="A3" s="150"/>
      <c r="B3" s="154"/>
      <c r="C3" s="155"/>
      <c r="D3" s="155"/>
      <c r="J3" s="156"/>
      <c r="K3" s="156"/>
      <c r="L3" s="156"/>
      <c r="M3" s="150"/>
      <c r="N3" s="150"/>
    </row>
    <row r="4" spans="1:49" ht="14.45" customHeight="1">
      <c r="A4" s="157"/>
      <c r="B4" s="219" t="s">
        <v>2</v>
      </c>
      <c r="C4" s="220"/>
      <c r="D4" s="220"/>
      <c r="E4" s="220"/>
      <c r="F4" s="220"/>
      <c r="G4" s="220"/>
      <c r="H4" s="225"/>
      <c r="I4" s="158"/>
      <c r="J4" s="150"/>
      <c r="K4" s="150"/>
      <c r="L4" s="150"/>
      <c r="M4" s="158"/>
      <c r="N4" s="150"/>
    </row>
    <row r="5" spans="1:49" ht="27.95" customHeight="1">
      <c r="A5" s="157"/>
      <c r="B5" s="221" t="s">
        <v>186</v>
      </c>
      <c r="C5" s="222"/>
      <c r="D5" s="222"/>
      <c r="E5" s="222"/>
      <c r="F5" s="222"/>
      <c r="G5" s="222"/>
      <c r="H5" s="226"/>
      <c r="I5" s="159"/>
      <c r="J5" s="150"/>
      <c r="K5" s="150"/>
      <c r="L5" s="150"/>
      <c r="M5" s="158"/>
      <c r="N5" s="150"/>
    </row>
    <row r="6" spans="1:49" ht="27.95" customHeight="1">
      <c r="A6" s="157"/>
      <c r="B6" s="221" t="s">
        <v>187</v>
      </c>
      <c r="C6" s="222"/>
      <c r="D6" s="222"/>
      <c r="E6" s="222"/>
      <c r="F6" s="222"/>
      <c r="G6" s="222"/>
      <c r="H6" s="226"/>
      <c r="I6" s="159"/>
      <c r="J6" s="150"/>
      <c r="K6" s="150"/>
      <c r="L6" s="150"/>
      <c r="M6" s="158"/>
      <c r="N6" s="150"/>
    </row>
    <row r="7" spans="1:49" ht="27.95" customHeight="1" thickBot="1">
      <c r="A7" s="157"/>
      <c r="B7" s="227" t="s">
        <v>188</v>
      </c>
      <c r="C7" s="228"/>
      <c r="D7" s="228"/>
      <c r="E7" s="228"/>
      <c r="F7" s="228"/>
      <c r="G7" s="228"/>
      <c r="H7" s="229"/>
      <c r="I7" s="159"/>
      <c r="J7" s="150"/>
      <c r="K7" s="150"/>
      <c r="L7" s="150"/>
      <c r="M7" s="158"/>
      <c r="N7" s="150"/>
    </row>
    <row r="8" spans="1:49">
      <c r="A8" s="150"/>
      <c r="I8" s="150"/>
      <c r="J8" s="150"/>
      <c r="K8" s="150"/>
      <c r="L8" s="150"/>
      <c r="M8" s="158"/>
      <c r="N8" s="150"/>
    </row>
    <row r="9" spans="1:49" ht="15">
      <c r="A9" s="157"/>
      <c r="B9" s="160" t="s">
        <v>189</v>
      </c>
      <c r="C9" s="223"/>
      <c r="D9" s="223"/>
      <c r="E9" s="223"/>
      <c r="F9" s="223"/>
      <c r="G9" s="223"/>
      <c r="H9" s="223"/>
      <c r="I9" s="158"/>
      <c r="J9" s="150"/>
      <c r="K9" s="150"/>
      <c r="L9" s="150"/>
      <c r="M9" s="158"/>
      <c r="N9" s="150"/>
    </row>
    <row r="10" spans="1:49" ht="60">
      <c r="A10" s="157"/>
      <c r="B10" s="161" t="s">
        <v>190</v>
      </c>
      <c r="C10" s="162" t="s">
        <v>46</v>
      </c>
      <c r="D10" s="162" t="s">
        <v>47</v>
      </c>
      <c r="E10" s="163" t="s">
        <v>191</v>
      </c>
      <c r="F10" s="164" t="s">
        <v>192</v>
      </c>
      <c r="G10" s="164" t="s">
        <v>192</v>
      </c>
      <c r="H10" s="164" t="s">
        <v>192</v>
      </c>
      <c r="I10" s="158"/>
      <c r="J10" s="150"/>
      <c r="K10" s="150"/>
      <c r="L10" s="150"/>
      <c r="M10" s="158"/>
      <c r="N10" s="150"/>
    </row>
    <row r="11" spans="1:49">
      <c r="B11" s="165" t="s">
        <v>193</v>
      </c>
      <c r="C11" s="166" t="s">
        <v>18</v>
      </c>
      <c r="D11" s="166" t="s">
        <v>18</v>
      </c>
      <c r="E11" s="44"/>
      <c r="F11" s="44"/>
      <c r="G11" s="44"/>
      <c r="H11" s="44"/>
      <c r="I11" s="158"/>
      <c r="J11" s="150"/>
      <c r="K11" s="150"/>
      <c r="L11" s="150"/>
      <c r="M11" s="158"/>
      <c r="N11" s="150"/>
    </row>
    <row r="12" spans="1:49">
      <c r="B12" s="165" t="s">
        <v>194</v>
      </c>
      <c r="C12" s="166" t="s">
        <v>18</v>
      </c>
      <c r="D12" s="166" t="s">
        <v>18</v>
      </c>
      <c r="E12" s="44"/>
      <c r="F12" s="44"/>
      <c r="G12" s="44"/>
      <c r="H12" s="44"/>
      <c r="I12" s="158"/>
      <c r="J12" s="150"/>
      <c r="K12" s="150"/>
      <c r="L12" s="150"/>
      <c r="M12" s="158"/>
      <c r="N12" s="150"/>
    </row>
    <row r="13" spans="1:49">
      <c r="B13" s="165" t="s">
        <v>195</v>
      </c>
      <c r="C13" s="166" t="s">
        <v>18</v>
      </c>
      <c r="D13" s="166" t="s">
        <v>18</v>
      </c>
      <c r="E13" s="44"/>
      <c r="F13" s="44"/>
      <c r="G13" s="44"/>
      <c r="H13" s="44"/>
      <c r="I13" s="158"/>
      <c r="J13" s="150"/>
      <c r="K13" s="150"/>
      <c r="L13" s="150"/>
      <c r="M13" s="158"/>
      <c r="N13" s="150"/>
    </row>
    <row r="14" spans="1:49">
      <c r="B14" s="165" t="s">
        <v>196</v>
      </c>
      <c r="C14" s="166" t="s">
        <v>18</v>
      </c>
      <c r="D14" s="166" t="s">
        <v>18</v>
      </c>
      <c r="E14" s="44"/>
      <c r="F14" s="44"/>
      <c r="G14" s="44"/>
      <c r="H14" s="44"/>
      <c r="I14" s="158"/>
      <c r="J14" s="150"/>
      <c r="K14" s="150"/>
      <c r="L14" s="150"/>
      <c r="M14" s="158"/>
      <c r="N14" s="150"/>
    </row>
    <row r="15" spans="1:49" ht="28.5">
      <c r="B15" s="165" t="s">
        <v>197</v>
      </c>
      <c r="C15" s="166" t="s">
        <v>18</v>
      </c>
      <c r="D15" s="166" t="s">
        <v>18</v>
      </c>
      <c r="E15" s="44"/>
      <c r="F15" s="44"/>
      <c r="G15" s="44"/>
      <c r="H15" s="44"/>
      <c r="I15" s="167"/>
      <c r="J15" s="156"/>
      <c r="K15" s="156"/>
      <c r="L15" s="156"/>
      <c r="M15" s="167"/>
      <c r="N15" s="156"/>
    </row>
    <row r="16" spans="1:49">
      <c r="B16" s="165" t="s">
        <v>198</v>
      </c>
      <c r="C16" s="166" t="s">
        <v>18</v>
      </c>
      <c r="D16" s="166" t="s">
        <v>18</v>
      </c>
      <c r="E16" s="44"/>
      <c r="F16" s="44"/>
      <c r="G16" s="44"/>
      <c r="H16" s="44"/>
      <c r="I16" s="158"/>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row>
    <row r="17" spans="2:49" ht="28.5">
      <c r="B17" s="165" t="s">
        <v>199</v>
      </c>
      <c r="C17" s="166" t="s">
        <v>18</v>
      </c>
      <c r="D17" s="166" t="s">
        <v>51</v>
      </c>
      <c r="E17" s="44"/>
      <c r="F17" s="44"/>
      <c r="G17" s="44"/>
      <c r="H17" s="44"/>
      <c r="I17" s="158"/>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row>
    <row r="18" spans="2:49">
      <c r="B18" s="165" t="s">
        <v>200</v>
      </c>
      <c r="C18" s="166" t="s">
        <v>18</v>
      </c>
      <c r="D18" s="166" t="s">
        <v>18</v>
      </c>
      <c r="E18" s="44"/>
      <c r="F18" s="44"/>
      <c r="G18" s="44"/>
      <c r="H18" s="44"/>
      <c r="I18" s="158"/>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row>
    <row r="19" spans="2:49">
      <c r="B19" s="165" t="s">
        <v>201</v>
      </c>
      <c r="C19" s="166" t="s">
        <v>18</v>
      </c>
      <c r="D19" s="166" t="s">
        <v>18</v>
      </c>
      <c r="E19" s="44"/>
      <c r="F19" s="44"/>
      <c r="G19" s="44"/>
      <c r="H19" s="44"/>
      <c r="I19" s="158"/>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row>
    <row r="20" spans="2:49">
      <c r="B20" s="165" t="s">
        <v>202</v>
      </c>
      <c r="C20" s="166" t="s">
        <v>18</v>
      </c>
      <c r="D20" s="166" t="s">
        <v>18</v>
      </c>
      <c r="E20" s="44"/>
      <c r="F20" s="44"/>
      <c r="G20" s="44"/>
      <c r="H20" s="44"/>
      <c r="I20" s="158"/>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row>
    <row r="21" spans="2:49">
      <c r="B21" s="165" t="s">
        <v>203</v>
      </c>
      <c r="C21" s="166" t="s">
        <v>18</v>
      </c>
      <c r="D21" s="166" t="s">
        <v>18</v>
      </c>
      <c r="E21" s="44"/>
      <c r="F21" s="44"/>
      <c r="G21" s="44"/>
      <c r="H21" s="44"/>
      <c r="I21" s="158"/>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row>
    <row r="22" spans="2:49">
      <c r="B22" s="165" t="s">
        <v>204</v>
      </c>
      <c r="C22" s="166" t="s">
        <v>18</v>
      </c>
      <c r="D22" s="166" t="s">
        <v>51</v>
      </c>
      <c r="E22" s="44"/>
      <c r="F22" s="44"/>
      <c r="G22" s="44"/>
      <c r="H22" s="44"/>
      <c r="I22" s="158"/>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row>
    <row r="23" spans="2:49">
      <c r="B23" s="165" t="s">
        <v>205</v>
      </c>
      <c r="C23" s="166" t="s">
        <v>18</v>
      </c>
      <c r="D23" s="166" t="s">
        <v>18</v>
      </c>
      <c r="E23" s="44"/>
      <c r="F23" s="44"/>
      <c r="G23" s="44"/>
      <c r="H23" s="44"/>
      <c r="I23" s="158"/>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row>
    <row r="24" spans="2:49">
      <c r="B24" s="165" t="s">
        <v>206</v>
      </c>
      <c r="C24" s="166" t="s">
        <v>18</v>
      </c>
      <c r="D24" s="166" t="s">
        <v>18</v>
      </c>
      <c r="E24" s="44"/>
      <c r="F24" s="44"/>
      <c r="G24" s="44"/>
      <c r="H24" s="44"/>
      <c r="I24" s="158"/>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row>
    <row r="25" spans="2:49">
      <c r="B25" s="165" t="s">
        <v>207</v>
      </c>
      <c r="C25" s="166" t="s">
        <v>18</v>
      </c>
      <c r="D25" s="166" t="s">
        <v>18</v>
      </c>
      <c r="E25" s="44"/>
      <c r="F25" s="44"/>
      <c r="G25" s="44"/>
      <c r="H25" s="44"/>
      <c r="I25" s="158"/>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row>
    <row r="26" spans="2:49">
      <c r="B26" s="165" t="s">
        <v>208</v>
      </c>
      <c r="C26" s="166" t="s">
        <v>18</v>
      </c>
      <c r="D26" s="166" t="s">
        <v>18</v>
      </c>
      <c r="E26" s="44"/>
      <c r="F26" s="44"/>
      <c r="G26" s="44"/>
      <c r="H26" s="44"/>
      <c r="I26" s="158"/>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row>
    <row r="27" spans="2:49" ht="28.5">
      <c r="B27" s="165" t="s">
        <v>209</v>
      </c>
      <c r="C27" s="166" t="s">
        <v>18</v>
      </c>
      <c r="D27" s="166" t="s">
        <v>18</v>
      </c>
      <c r="E27" s="44"/>
      <c r="F27" s="44"/>
      <c r="G27" s="44"/>
      <c r="H27" s="44"/>
      <c r="I27" s="158"/>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row>
    <row r="28" spans="2:49" ht="42.75">
      <c r="B28" s="168" t="s">
        <v>210</v>
      </c>
      <c r="C28" s="166" t="s">
        <v>18</v>
      </c>
      <c r="D28" s="166" t="s">
        <v>18</v>
      </c>
      <c r="E28" s="44"/>
      <c r="F28" s="44"/>
      <c r="G28" s="44"/>
      <c r="H28" s="44"/>
      <c r="I28" s="158"/>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row>
    <row r="29" spans="2:49">
      <c r="B29" s="165" t="s">
        <v>211</v>
      </c>
      <c r="C29" s="166"/>
      <c r="D29" s="166"/>
      <c r="E29" s="44"/>
      <c r="F29" s="44"/>
      <c r="G29" s="44"/>
      <c r="H29" s="44"/>
      <c r="I29" s="158"/>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row>
    <row r="30" spans="2:49" ht="42.75">
      <c r="B30" s="169" t="s">
        <v>212</v>
      </c>
      <c r="C30" s="166">
        <v>40</v>
      </c>
      <c r="D30" s="166">
        <v>20</v>
      </c>
      <c r="E30" s="44"/>
      <c r="F30" s="44"/>
      <c r="G30" s="44"/>
      <c r="H30" s="44"/>
      <c r="I30" s="158"/>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row>
    <row r="31" spans="2:49">
      <c r="B31" s="165" t="s">
        <v>213</v>
      </c>
      <c r="C31" s="166" t="s">
        <v>18</v>
      </c>
      <c r="D31" s="166" t="s">
        <v>18</v>
      </c>
      <c r="E31" s="44"/>
      <c r="F31" s="44"/>
      <c r="G31" s="44"/>
      <c r="H31" s="44"/>
      <c r="I31" s="158"/>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row>
    <row r="32" spans="2:49">
      <c r="B32" s="165" t="s">
        <v>214</v>
      </c>
      <c r="C32" s="166" t="s">
        <v>18</v>
      </c>
      <c r="D32" s="166" t="s">
        <v>18</v>
      </c>
      <c r="E32" s="44"/>
      <c r="F32" s="44"/>
      <c r="G32" s="44"/>
      <c r="H32" s="44"/>
      <c r="I32" s="158"/>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row>
    <row r="33" spans="2:49">
      <c r="B33" s="48" t="s">
        <v>23</v>
      </c>
      <c r="C33" s="44"/>
      <c r="D33" s="44"/>
      <c r="E33" s="44"/>
      <c r="F33" s="44"/>
      <c r="G33" s="44"/>
      <c r="H33" s="44"/>
      <c r="I33" s="158"/>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row>
    <row r="34" spans="2:49">
      <c r="B34" s="48" t="s">
        <v>23</v>
      </c>
      <c r="C34" s="44"/>
      <c r="D34" s="44"/>
      <c r="E34" s="44"/>
      <c r="F34" s="44"/>
      <c r="G34" s="44"/>
      <c r="H34" s="44"/>
      <c r="I34" s="158"/>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row>
    <row r="35" spans="2:49">
      <c r="B35" s="48" t="s">
        <v>23</v>
      </c>
      <c r="C35" s="44"/>
      <c r="D35" s="44"/>
      <c r="E35" s="44"/>
      <c r="F35" s="44"/>
      <c r="G35" s="44"/>
      <c r="H35" s="44"/>
      <c r="I35" s="158"/>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row>
    <row r="36" spans="2:49" s="170" customFormat="1" ht="18">
      <c r="B36" s="171" t="s">
        <v>215</v>
      </c>
      <c r="C36" s="148"/>
      <c r="D36" s="148"/>
      <c r="E36" s="44"/>
      <c r="F36" s="44"/>
      <c r="G36" s="44"/>
      <c r="H36" s="44"/>
      <c r="I36" s="230"/>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row>
    <row r="37" spans="2:49">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row>
    <row r="38" spans="2:49" ht="15">
      <c r="B38" s="172" t="s">
        <v>216</v>
      </c>
      <c r="C38" s="173"/>
      <c r="D38" s="173"/>
      <c r="E38" s="44"/>
      <c r="F38" s="44"/>
      <c r="G38" s="44"/>
      <c r="H38" s="44"/>
      <c r="I38" s="158"/>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row>
    <row r="39" spans="2:49">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row>
    <row r="40" spans="2:49">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row>
    <row r="41" spans="2:49">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row>
    <row r="42" spans="2:49">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row>
    <row r="43" spans="2:49">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row>
    <row r="44" spans="2:49">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row>
    <row r="45" spans="2:49">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row>
    <row r="46" spans="2:49">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row>
    <row r="47" spans="2:49">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row>
    <row r="48" spans="2:49">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row>
    <row r="49" spans="9:49">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row>
    <row r="50" spans="9:49">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row>
    <row r="51" spans="9:49">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row>
    <row r="52" spans="9:49">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row>
    <row r="53" spans="9:49">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row>
    <row r="54" spans="9:49">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row>
    <row r="55" spans="9:49">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row>
    <row r="56" spans="9:49">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row>
    <row r="57" spans="9:49">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row>
    <row r="58" spans="9:49">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row>
    <row r="59" spans="9:49">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row>
    <row r="60" spans="9:49">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row>
  </sheetData>
  <mergeCells count="5">
    <mergeCell ref="B4:H4"/>
    <mergeCell ref="B5:H5"/>
    <mergeCell ref="B6:H6"/>
    <mergeCell ref="C9:H9"/>
    <mergeCell ref="B7:H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5"/>
  <sheetData>
    <row r="6" spans="4:4">
      <c r="D6" t="s">
        <v>51</v>
      </c>
    </row>
    <row r="7" spans="4:4">
      <c r="D7" t="s">
        <v>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76BE04763CD94F868ACBAA8A8EACD5" ma:contentTypeVersion="8" ma:contentTypeDescription="Create a new document." ma:contentTypeScope="" ma:versionID="237877869e9021c773878acbc15a3d75">
  <xsd:schema xmlns:xsd="http://www.w3.org/2001/XMLSchema" xmlns:xs="http://www.w3.org/2001/XMLSchema" xmlns:p="http://schemas.microsoft.com/office/2006/metadata/properties" xmlns:ns2="f5e91bb1-2c42-4854-b3f4-b9c63cb0b353" xmlns:ns3="5c5f7402-191a-43e5-baeb-208775ce815f" targetNamespace="http://schemas.microsoft.com/office/2006/metadata/properties" ma:root="true" ma:fieldsID="450f541217cf72b0dee8aec4b98a6a74" ns2:_="" ns3:_="">
    <xsd:import namespace="f5e91bb1-2c42-4854-b3f4-b9c63cb0b353"/>
    <xsd:import namespace="5c5f7402-191a-43e5-baeb-208775ce81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1bb1-2c42-4854-b3f4-b9c63cb0b3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f7402-191a-43e5-baeb-208775ce815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c5f7402-191a-43e5-baeb-208775ce815f">
      <UserInfo>
        <DisplayName>Harco Peschier</DisplayName>
        <AccountId>12</AccountId>
        <AccountType/>
      </UserInfo>
      <UserInfo>
        <DisplayName>Erwin van der Zwet</DisplayName>
        <AccountId>13</AccountId>
        <AccountType/>
      </UserInfo>
      <UserInfo>
        <DisplayName>Claudia Klinkenberg</DisplayName>
        <AccountId>23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D129D8-1272-4EF4-A29E-C193B111C725}"/>
</file>

<file path=customXml/itemProps2.xml><?xml version="1.0" encoding="utf-8"?>
<ds:datastoreItem xmlns:ds="http://schemas.openxmlformats.org/officeDocument/2006/customXml" ds:itemID="{7E3D6823-CBCD-45B0-BAEA-7CE6FF5EA7CA}"/>
</file>

<file path=customXml/itemProps3.xml><?xml version="1.0" encoding="utf-8"?>
<ds:datastoreItem xmlns:ds="http://schemas.openxmlformats.org/officeDocument/2006/customXml" ds:itemID="{7C36BCAF-B15E-47DE-A228-1B3B02A7B92A}"/>
</file>

<file path=docProps/app.xml><?xml version="1.0" encoding="utf-8"?>
<Properties xmlns="http://schemas.openxmlformats.org/officeDocument/2006/extended-properties" xmlns:vt="http://schemas.openxmlformats.org/officeDocument/2006/docPropsVTypes">
  <Application>Microsoft Excel Online</Application>
  <Manager/>
  <Company>SBB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HLTsamen prijzenblad en wenseninvul formulier</dc:title>
  <dc:subject/>
  <dc:creator>Han Boekel</dc:creator>
  <cp:keywords/>
  <dc:description/>
  <cp:lastModifiedBy>Yulia Boomsma - Panibratets</cp:lastModifiedBy>
  <cp:revision/>
  <dcterms:created xsi:type="dcterms:W3CDTF">2012-04-10T14:08:10Z</dcterms:created>
  <dcterms:modified xsi:type="dcterms:W3CDTF">2021-06-02T09:47:58Z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0x010100EC76BE04763CD94F868ACBAA8A8EACD5</vt:lpwstr>
  </property>
</Properties>
</file>