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1\Beveiliging (regionaal)\"/>
    </mc:Choice>
  </mc:AlternateContent>
  <xr:revisionPtr revIDLastSave="0" documentId="8_{1AF57A6A-812F-4DF5-A289-3190B3A5B175}" xr6:coauthVersionLast="46" xr6:coauthVersionMax="46" xr10:uidLastSave="{00000000-0000-0000-0000-000000000000}"/>
  <bookViews>
    <workbookView xWindow="-120" yWindow="-120" windowWidth="29040" windowHeight="18840" activeTab="1" xr2:uid="{019843CD-760A-4664-9E99-808676975AF3}"/>
  </bookViews>
  <sheets>
    <sheet name="Blad1" sheetId="1" r:id="rId1"/>
    <sheet name="def 2.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0" i="2" l="1"/>
  <c r="J40" i="2"/>
  <c r="H40" i="2"/>
  <c r="F40" i="2"/>
  <c r="D52" i="2"/>
  <c r="D11" i="2"/>
  <c r="F11" i="2" s="1"/>
  <c r="L58" i="2"/>
  <c r="L59" i="2"/>
  <c r="L60" i="2"/>
  <c r="L61" i="2"/>
  <c r="L62" i="2"/>
  <c r="L63" i="2"/>
  <c r="J58" i="2"/>
  <c r="J59" i="2"/>
  <c r="J60" i="2"/>
  <c r="J61" i="2"/>
  <c r="J62" i="2"/>
  <c r="J63" i="2"/>
  <c r="H58" i="2"/>
  <c r="H59" i="2"/>
  <c r="H60" i="2"/>
  <c r="H61" i="2"/>
  <c r="H62" i="2"/>
  <c r="H63" i="2"/>
  <c r="F58" i="2"/>
  <c r="F59" i="2"/>
  <c r="F60" i="2"/>
  <c r="F61" i="2"/>
  <c r="F62" i="2"/>
  <c r="F63" i="2"/>
  <c r="L50" i="2"/>
  <c r="L51" i="2"/>
  <c r="J50" i="2"/>
  <c r="J51" i="2"/>
  <c r="H50" i="2"/>
  <c r="H51" i="2"/>
  <c r="H49" i="2"/>
  <c r="F50" i="2"/>
  <c r="F51" i="2"/>
  <c r="L38" i="2"/>
  <c r="L39" i="2"/>
  <c r="L41" i="2"/>
  <c r="L42" i="2"/>
  <c r="L43" i="2"/>
  <c r="J38" i="2"/>
  <c r="J39" i="2"/>
  <c r="J41" i="2"/>
  <c r="J42" i="2"/>
  <c r="J43" i="2"/>
  <c r="H38" i="2"/>
  <c r="H39" i="2"/>
  <c r="H41" i="2"/>
  <c r="H42" i="2"/>
  <c r="H43" i="2"/>
  <c r="F38" i="2"/>
  <c r="F39" i="2"/>
  <c r="F41" i="2"/>
  <c r="F42" i="2"/>
  <c r="F43" i="2"/>
  <c r="L30" i="2"/>
  <c r="L31" i="2"/>
  <c r="J30" i="2"/>
  <c r="J31" i="2"/>
  <c r="H30" i="2"/>
  <c r="H31" i="2"/>
  <c r="F31" i="2"/>
  <c r="L7" i="2"/>
  <c r="J7" i="2"/>
  <c r="H7" i="2"/>
  <c r="F7" i="2"/>
  <c r="D12" i="2"/>
  <c r="J12" i="2" s="1"/>
  <c r="L57" i="2"/>
  <c r="J57" i="2"/>
  <c r="H57" i="2"/>
  <c r="F57" i="2"/>
  <c r="L49" i="2"/>
  <c r="L52" i="2" s="1"/>
  <c r="J49" i="2"/>
  <c r="J52" i="2" s="1"/>
  <c r="F49" i="2"/>
  <c r="F52" i="2" s="1"/>
  <c r="L37" i="2"/>
  <c r="J37" i="2"/>
  <c r="H37" i="2"/>
  <c r="F37" i="2"/>
  <c r="F30" i="2"/>
  <c r="L29" i="2"/>
  <c r="J29" i="2"/>
  <c r="H29" i="2"/>
  <c r="F29" i="2"/>
  <c r="F32" i="2" s="1"/>
  <c r="L23" i="2"/>
  <c r="J23" i="2"/>
  <c r="H23" i="2"/>
  <c r="F23" i="2"/>
  <c r="L22" i="2"/>
  <c r="J22" i="2"/>
  <c r="H22" i="2"/>
  <c r="F22" i="2"/>
  <c r="L21" i="2"/>
  <c r="J21" i="2"/>
  <c r="H21" i="2"/>
  <c r="F21" i="2"/>
  <c r="L20" i="2"/>
  <c r="L24" i="2" s="1"/>
  <c r="J20" i="2"/>
  <c r="H20" i="2"/>
  <c r="F20" i="2"/>
  <c r="D13" i="2"/>
  <c r="L13" i="2" s="1"/>
  <c r="D10" i="2"/>
  <c r="F10" i="2" s="1"/>
  <c r="D9" i="2"/>
  <c r="F9" i="2" s="1"/>
  <c r="D8" i="2"/>
  <c r="J8" i="2" s="1"/>
  <c r="H32" i="2" l="1"/>
  <c r="F64" i="2"/>
  <c r="L64" i="2"/>
  <c r="J64" i="2"/>
  <c r="H64" i="2"/>
  <c r="H52" i="2"/>
  <c r="H44" i="2"/>
  <c r="J44" i="2"/>
  <c r="L44" i="2"/>
  <c r="J32" i="2"/>
  <c r="L32" i="2"/>
  <c r="F12" i="2"/>
  <c r="H10" i="2"/>
  <c r="F44" i="2"/>
  <c r="F24" i="2"/>
  <c r="J10" i="2"/>
  <c r="H24" i="2"/>
  <c r="J24" i="2"/>
  <c r="H12" i="2"/>
  <c r="L12" i="2"/>
  <c r="H8" i="2"/>
  <c r="J13" i="2"/>
  <c r="F13" i="2"/>
  <c r="H9" i="2"/>
  <c r="J9" i="2"/>
  <c r="L10" i="2"/>
  <c r="H13" i="2"/>
  <c r="L11" i="2"/>
  <c r="F8" i="2"/>
  <c r="J11" i="2"/>
  <c r="L8" i="2"/>
  <c r="H11" i="2"/>
  <c r="L9" i="2"/>
  <c r="D11" i="1"/>
  <c r="D12" i="1"/>
  <c r="F23" i="1"/>
  <c r="L57" i="1"/>
  <c r="L58" i="1"/>
  <c r="L59" i="1"/>
  <c r="L56" i="1"/>
  <c r="J56" i="1"/>
  <c r="F56" i="1"/>
  <c r="J57" i="1"/>
  <c r="J58" i="1"/>
  <c r="J59" i="1"/>
  <c r="H57" i="1"/>
  <c r="H58" i="1"/>
  <c r="H59" i="1"/>
  <c r="F59" i="1"/>
  <c r="F58" i="1"/>
  <c r="F57" i="1"/>
  <c r="L48" i="1"/>
  <c r="L51" i="1" s="1"/>
  <c r="J48" i="1"/>
  <c r="J51" i="1" s="1"/>
  <c r="H48" i="1"/>
  <c r="F48" i="1"/>
  <c r="F51" i="1" s="1"/>
  <c r="F37" i="1"/>
  <c r="F40" i="1"/>
  <c r="F41" i="1"/>
  <c r="F42" i="1"/>
  <c r="L40" i="1"/>
  <c r="L41" i="1"/>
  <c r="L42" i="1"/>
  <c r="J40" i="1"/>
  <c r="J41" i="1"/>
  <c r="J42" i="1"/>
  <c r="H40" i="1"/>
  <c r="H41" i="1"/>
  <c r="H42" i="1"/>
  <c r="L30" i="1"/>
  <c r="J30" i="1"/>
  <c r="H30" i="1"/>
  <c r="F30" i="1"/>
  <c r="L22" i="1"/>
  <c r="J23" i="1"/>
  <c r="J22" i="1"/>
  <c r="J21" i="1"/>
  <c r="H22" i="1"/>
  <c r="F22" i="1"/>
  <c r="F21" i="1"/>
  <c r="J20" i="1"/>
  <c r="H20" i="1"/>
  <c r="F20" i="1"/>
  <c r="D13" i="1"/>
  <c r="D10" i="1"/>
  <c r="D9" i="1"/>
  <c r="D8" i="1"/>
  <c r="D32" i="2" l="1"/>
  <c r="D64" i="2"/>
  <c r="D24" i="2"/>
  <c r="D44" i="2"/>
  <c r="F15" i="2"/>
  <c r="J15" i="2"/>
  <c r="L15" i="2"/>
  <c r="H15" i="2"/>
  <c r="F63" i="1"/>
  <c r="L63" i="1"/>
  <c r="F24" i="1"/>
  <c r="D15" i="2" l="1"/>
  <c r="D66" i="2"/>
  <c r="L29" i="1"/>
  <c r="J29" i="1"/>
  <c r="H29" i="1"/>
  <c r="F29" i="1"/>
  <c r="H56" i="1"/>
  <c r="L37" i="1"/>
  <c r="L43" i="1" s="1"/>
  <c r="J37" i="1"/>
  <c r="H37" i="1"/>
  <c r="L23" i="1"/>
  <c r="L21" i="1"/>
  <c r="L20" i="1"/>
  <c r="H23" i="1"/>
  <c r="H21" i="1"/>
  <c r="L8" i="1"/>
  <c r="L9" i="1"/>
  <c r="L10" i="1"/>
  <c r="L11" i="1"/>
  <c r="L13" i="1"/>
  <c r="J8" i="1"/>
  <c r="J9" i="1"/>
  <c r="J10" i="1"/>
  <c r="J11" i="1"/>
  <c r="J13" i="1"/>
  <c r="H8" i="1"/>
  <c r="H9" i="1"/>
  <c r="H10" i="1"/>
  <c r="H11" i="1"/>
  <c r="H13" i="1"/>
  <c r="F8" i="1"/>
  <c r="F9" i="1"/>
  <c r="F10" i="1"/>
  <c r="F11" i="1"/>
  <c r="F13" i="1"/>
  <c r="L7" i="1"/>
  <c r="J7" i="1"/>
  <c r="H7" i="1"/>
  <c r="F7" i="1"/>
  <c r="F32" i="1" l="1"/>
  <c r="H32" i="1"/>
  <c r="L32" i="1"/>
  <c r="J32" i="1"/>
  <c r="H43" i="1"/>
  <c r="F43" i="1"/>
  <c r="H24" i="1"/>
  <c r="J15" i="1"/>
  <c r="L15" i="1"/>
  <c r="H15" i="1"/>
  <c r="F15" i="1"/>
  <c r="H63" i="1" l="1"/>
  <c r="J43" i="1"/>
  <c r="J63" i="1"/>
  <c r="H51" i="1"/>
  <c r="J24" i="1"/>
  <c r="L24" i="1" l="1"/>
</calcChain>
</file>

<file path=xl/sharedStrings.xml><?xml version="1.0" encoding="utf-8"?>
<sst xmlns="http://schemas.openxmlformats.org/spreadsheetml/2006/main" count="442" uniqueCount="170">
  <si>
    <t>Post</t>
  </si>
  <si>
    <t>Delft</t>
  </si>
  <si>
    <t>Rijswijk</t>
  </si>
  <si>
    <t>Zoetermeer</t>
  </si>
  <si>
    <t>Tijdvak</t>
  </si>
  <si>
    <t>Uur/tarief</t>
  </si>
  <si>
    <t>Sub totaal</t>
  </si>
  <si>
    <t>1.1</t>
  </si>
  <si>
    <t>Werkdagen</t>
  </si>
  <si>
    <t>07:00 uur / 18:00 uur</t>
  </si>
  <si>
    <t>1.2</t>
  </si>
  <si>
    <t>18:00 uur / 24:00 uur</t>
  </si>
  <si>
    <t>1.3</t>
  </si>
  <si>
    <t>1.4</t>
  </si>
  <si>
    <t>1.5</t>
  </si>
  <si>
    <t>1.6</t>
  </si>
  <si>
    <t>Subtotaal</t>
  </si>
  <si>
    <t xml:space="preserve">Aantal </t>
  </si>
  <si>
    <t>2.1</t>
  </si>
  <si>
    <t>2.2</t>
  </si>
  <si>
    <t>Weekend</t>
  </si>
  <si>
    <t>3.1</t>
  </si>
  <si>
    <t>3.2</t>
  </si>
  <si>
    <t>24/7/365</t>
  </si>
  <si>
    <t>5.1</t>
  </si>
  <si>
    <t>6.1</t>
  </si>
  <si>
    <t>Evenementen beveiliging</t>
  </si>
  <si>
    <t>Aantal uur</t>
  </si>
  <si>
    <t>Alarmopvolging incl. Keyholding</t>
  </si>
  <si>
    <t>Pijnacker Nootdorp</t>
  </si>
  <si>
    <t>%</t>
  </si>
  <si>
    <t>00:00 uur / 24:00 uur</t>
  </si>
  <si>
    <t>Hospitalitydiensten</t>
  </si>
  <si>
    <t>2.3</t>
  </si>
  <si>
    <t>4.2</t>
  </si>
  <si>
    <t>invullen inschrijver</t>
  </si>
  <si>
    <t>invullen gemeente</t>
  </si>
  <si>
    <t>Legenda:</t>
  </si>
  <si>
    <t>16:00 uur / 24:00 uur</t>
  </si>
  <si>
    <t>Alarmcentrale- en meldkamerdiensten</t>
  </si>
  <si>
    <t>INSCHRIJVER: ALLEEN GELE CELLEN INVULLEN!   GEEN WIJZIGINGEN IN BLAD AANBRENGEN!</t>
  </si>
  <si>
    <t>Aantallen zijn een indicatie waaraan geen rechten kunnen worden ontleend. Alle rechten zijn voorbehouden aan Aanbestedende Partij, schrijffouten etc. eveneens voorbehouden</t>
  </si>
  <si>
    <t>Starttarief incl. eerste  15 minuten</t>
  </si>
  <si>
    <t>Opvolgend per 15 minuten</t>
  </si>
  <si>
    <t>2.4</t>
  </si>
  <si>
    <t>00:00-07:00 uur</t>
  </si>
  <si>
    <t>4.3</t>
  </si>
  <si>
    <t>Aantal per jaar</t>
  </si>
  <si>
    <t>Totaal uur/jaar</t>
  </si>
  <si>
    <t>Starttarief incl. eerste  15 minuten op locatie</t>
  </si>
  <si>
    <t>Opvolgend per 15 minuten op locatie</t>
  </si>
  <si>
    <t xml:space="preserve">Aansluiting per camera </t>
  </si>
  <si>
    <t xml:space="preserve">Inschrijvende Partij geeft een prijs op voor de aansluiting per camera per jaar (all-in). </t>
  </si>
  <si>
    <t>00:00-24:00 uur</t>
  </si>
  <si>
    <r>
      <rPr>
        <sz val="11"/>
        <color rgb="FF0070C0"/>
        <rFont val="Calibri"/>
        <family val="2"/>
        <scheme val="minor"/>
      </rPr>
      <t xml:space="preserve">Servicedienst Burger(telefoon)meldingen en Intercom: </t>
    </r>
    <r>
      <rPr>
        <sz val="11"/>
        <color theme="1"/>
        <rFont val="Calibri"/>
        <family val="2"/>
        <scheme val="minor"/>
      </rPr>
      <t xml:space="preserve">Inschrijvende Partij geeft een prijs af per afhandeling. Gemeenten geven de te verwachten aantallen </t>
    </r>
    <r>
      <rPr>
        <b/>
        <sz val="11"/>
        <color theme="1"/>
        <rFont val="Calibri"/>
        <family val="2"/>
        <scheme val="minor"/>
      </rPr>
      <t>per jaar</t>
    </r>
    <r>
      <rPr>
        <sz val="11"/>
        <color theme="1"/>
        <rFont val="Calibri"/>
        <family val="2"/>
        <scheme val="minor"/>
      </rPr>
      <t xml:space="preserve"> op. </t>
    </r>
  </si>
  <si>
    <r>
      <rPr>
        <sz val="11"/>
        <color rgb="FF0070C0"/>
        <rFont val="Calibri"/>
        <family val="2"/>
        <scheme val="minor"/>
      </rPr>
      <t>Aansluiting Camera:</t>
    </r>
    <r>
      <rPr>
        <sz val="11"/>
        <color theme="1"/>
        <rFont val="Calibri"/>
        <family val="2"/>
        <scheme val="minor"/>
      </rPr>
      <t xml:space="preserve"> </t>
    </r>
  </si>
  <si>
    <t>4.4</t>
  </si>
  <si>
    <t>6.2</t>
  </si>
  <si>
    <t>6.3</t>
  </si>
  <si>
    <t>6.4</t>
  </si>
  <si>
    <t>Receptie- en Beveiligingsdiensten</t>
  </si>
  <si>
    <t>Receptiediensten en objectbeveiliging</t>
  </si>
  <si>
    <t>Mobiele Surveillance: Openen, Brand- /sluitronden,              Controleronden en Vlaggen</t>
  </si>
  <si>
    <t>Uitkijken en veiligstellen beelden en (per 5 min.)</t>
  </si>
  <si>
    <t>Servicedienst Burgermelding /Intercom (handelingen)</t>
  </si>
  <si>
    <t xml:space="preserve">Inschrijvende Partij geeft per opvolging een prijs op incluis de eerste 15 minuten na aankomst op locatie. Vervolgens geeft men een prijs op voor elk blok van 15 minuten. </t>
  </si>
  <si>
    <t xml:space="preserve">Inschrijvende Partij geeft per een eenheids de prijs op incluis de eerste 15 minuten na aankomst op locatie. Vervolgens geeft men een prijs op voor elk blok van 15 minuten. </t>
  </si>
  <si>
    <t>Openen, Brand- /sluitronden, Controleronden en Vlaggen</t>
  </si>
  <si>
    <t>Mobiele Surveillance:                               Alarmopvolging incl. Keyholding</t>
  </si>
  <si>
    <r>
      <rPr>
        <sz val="11"/>
        <color rgb="FF0070C0"/>
        <rFont val="Calibri"/>
        <family val="2"/>
        <scheme val="minor"/>
      </rPr>
      <t>Technische installaties:</t>
    </r>
    <r>
      <rPr>
        <sz val="11"/>
        <color theme="1"/>
        <rFont val="Calibri"/>
        <family val="2"/>
        <scheme val="minor"/>
      </rPr>
      <t xml:space="preserve"> Inschrijvende Partij geeft een eenheidstarief op. Aansluitingen zijn inclusief eenmalige kosten voor het overzetten, plaatsen proms, programeren (o.a. bloktijdbewaking indien va toepassing)en daarbij komende administratieve (af-) handelingen</t>
    </r>
  </si>
  <si>
    <t>Inzetverhoudingen</t>
  </si>
  <si>
    <t>Ter indicatie geldt dat, met betrekking tot de gemeente Delft:</t>
  </si>
  <si>
    <t>1. De inzet van Receptiediensten en objectbeveiliging betreft +/- 80 % uit inzet op het Stadskantoor en +/- 15 % uit inzet op het Stadhuis en +/- 5 % aan inzet diverse andere locaties.</t>
  </si>
  <si>
    <t>2. De werkzaamheden van Mobiele surveillance Openen, brand-/sluitronden, controleronde en vlagen bestaat voor +/- 5 % uit vlaggen, +/- 75 % aan werkzaamheden op Stadskantoor en 20 % aan werkzaamheden op diverse andere locaties</t>
  </si>
  <si>
    <t>3. De inzet voor Hospilatity diensten betreft +/- 65 % uit inzet op het Stadskantoor en +/- 35 % uit inzet op het Stadhuis</t>
  </si>
  <si>
    <t>Ter indicatie geldt dat, met betrekking tot de gemeente Pijnacker-Nootdorp:</t>
  </si>
  <si>
    <t>1. De inzet van Receptiediensten en objectbeveiliging betreft 100% gemeentekantoor.</t>
  </si>
  <si>
    <t>2. De werkzaamheden brand-/sluitronden betreft 100 % gemeentekantoor</t>
  </si>
  <si>
    <t>3. Alarmopvolging betreft een 6-tal objecten</t>
  </si>
  <si>
    <t>Ter indicatie geldt dat, met betrekking tot de gemeente Rijswijk:</t>
  </si>
  <si>
    <t>1. De inzet van Receptiediensten en objectbeveiliging betreft +/- 70 % uit inzet op het Stadhuis en +/- 15 % uit inzet in CJG en +/- 15 %  in Werkcentrum Rijswijk</t>
  </si>
  <si>
    <t>2. De inzet van de MS is 70% +/- in het Stadhuis voor alarmopvolging en Brand- en sluitronde en 30% +/- alarmopvolging in verder locaties.</t>
  </si>
  <si>
    <t>3. Gemeente Rijswijk heeft geen evenementen waarbij beveiliging ingezet wordt.</t>
  </si>
  <si>
    <t>Ter indicatie geldt dat, met betrekking tot de gemeente Zoetermeer:</t>
  </si>
  <si>
    <t>1. De inzet van Receptiediensten en objectbeveiliging bestaat voor +/- 95% uit diensten op het Stadhuis. In het Stadhuis bevindt zich tevens de Bibliotheek/Forum, reden van vaste inzet tijdens het weekend en op door de weekse avonden. +/- 5 % wordt ad hoc ingevuld op diverse andere locaties.</t>
  </si>
  <si>
    <t>2. De werkzaamheden van Mobiele Surveillance bestaat uit 90% Alarmopvolging en 10% aan overige werkzaamheden op het Stadhuis en op diverse andere locaties</t>
  </si>
  <si>
    <t>3. De inzet in relatie tot Evenementen heeft voor een groot deel betrekking op de nacht van Oud op Nieuw. Hier wordt de inzet verwacht van ongeveer 75 Beveiligers tussen 22:00 en 07:00 uur, inclusief coördinatie.</t>
  </si>
  <si>
    <t>Bijlage 4 Prijsopgaveformulier behorende bij de Aanbesteding Receptie- en Beveiligingsdiensten 2021-2026</t>
  </si>
  <si>
    <t>c13 moet ingevuld kunnen worden door Inschrijver</t>
  </si>
  <si>
    <t>Toeslag coördinator % op basistarief (Max.25%)</t>
  </si>
  <si>
    <t>00:00 uur / 07:00 uur</t>
  </si>
  <si>
    <t>Totaal Generaal</t>
  </si>
  <si>
    <t>cel totaal telling automatisch doorrekenen</t>
  </si>
  <si>
    <t>Feestdag ma/vrij</t>
  </si>
  <si>
    <t>Feestdag weekend</t>
  </si>
  <si>
    <t>1.7</t>
  </si>
  <si>
    <t>1.8.</t>
  </si>
  <si>
    <t>verwijderd rij:</t>
  </si>
  <si>
    <t xml:space="preserve">Feesdag </t>
  </si>
  <si>
    <t>toegevoegd rij:</t>
  </si>
  <si>
    <t>gereed</t>
  </si>
  <si>
    <t>to do</t>
  </si>
  <si>
    <t>3.3</t>
  </si>
  <si>
    <t>Abonnement</t>
  </si>
  <si>
    <t>jaar/rato</t>
  </si>
  <si>
    <t>toevoegen regel: abonnement</t>
  </si>
  <si>
    <t>formule invoeren</t>
  </si>
  <si>
    <t>regel is ingevoegd</t>
  </si>
  <si>
    <t>5.2</t>
  </si>
  <si>
    <t>00.00-24.00</t>
  </si>
  <si>
    <t>5.3</t>
  </si>
  <si>
    <t>Evenementen beveiliging standaard                   =100%</t>
  </si>
  <si>
    <t>1e en 2e Kerstdag                                                     + 50%</t>
  </si>
  <si>
    <t>tijdblok CAO</t>
  </si>
  <si>
    <t>toegevoegd regel 1e en 2e kerstdag</t>
  </si>
  <si>
    <t>toegevoegd regel oud en nieuw</t>
  </si>
  <si>
    <t>Inschrijver:</t>
  </si>
  <si>
    <t>07:00-18:00 uur</t>
  </si>
  <si>
    <t>18:00-24:00 uur</t>
  </si>
  <si>
    <t>Zaterdagen en zondagen</t>
  </si>
  <si>
    <t>6.5</t>
  </si>
  <si>
    <t>Feestdagen ma/vrij</t>
  </si>
  <si>
    <t>Werkdagen   Dag    (basis uurtarief)                    = 100%</t>
  </si>
  <si>
    <t>Werkdagen   Avond                                                    +10%</t>
  </si>
  <si>
    <t>Werkdagen  Nacht                                                      +20%</t>
  </si>
  <si>
    <t>6.6</t>
  </si>
  <si>
    <t>Feestdagen zijnde zaterdagen en zondagen</t>
  </si>
  <si>
    <t>rij toegevoegd</t>
  </si>
  <si>
    <t>4.1b</t>
  </si>
  <si>
    <t>4.1a</t>
  </si>
  <si>
    <t>Aansluiting Technische installaties overig</t>
  </si>
  <si>
    <t>Aansluiting Technische installaties Single Patch</t>
  </si>
  <si>
    <t>4.1c</t>
  </si>
  <si>
    <t>Aansluiting Technische installaties Dual Patch</t>
  </si>
  <si>
    <t>zwarte cellen formule check</t>
  </si>
  <si>
    <t>6.7</t>
  </si>
  <si>
    <t>16.00-24.00 uur</t>
  </si>
  <si>
    <t xml:space="preserve">Oudjaarsdag </t>
  </si>
  <si>
    <t>Oud&amp;nieuw van 31 dec.16uur tot 1 jan.16uur       +100%</t>
  </si>
  <si>
    <t>Zaterdagen en zondagen                                          +35%</t>
  </si>
  <si>
    <t>Feestdagen ma/vr                                                      +65%</t>
  </si>
  <si>
    <t>Feestdagen weekend                                               +85%</t>
  </si>
  <si>
    <t>Oudjaar                                                                      +100%</t>
  </si>
  <si>
    <t>Doc.TGO/050521-01</t>
  </si>
  <si>
    <t>Subtotaal post 1</t>
  </si>
  <si>
    <t>Subtotaal post 2</t>
  </si>
  <si>
    <t>Subtotaal post 3</t>
  </si>
  <si>
    <t>Subtotaal post 4</t>
  </si>
  <si>
    <t>Subtotaal post 5</t>
  </si>
  <si>
    <t>Subtotaal post 6</t>
  </si>
  <si>
    <t>Totaal inschrijving Generaal</t>
  </si>
  <si>
    <t xml:space="preserve">Inschrijver: </t>
  </si>
  <si>
    <t xml:space="preserve">Toeslag inzet coördinator op basis uurtarief (Max.25%)
</t>
  </si>
  <si>
    <t xml:space="preserve">4. De door Inschrijver opgegeven toeslag voor de inzet uren van de (in het rooster meewerkend) coordinator wordt op basis van werkelijke inzet periodiek verrekend. </t>
  </si>
  <si>
    <t>Werkdagen   Dag    (basis uurtarief)                                    = 100%</t>
  </si>
  <si>
    <t>Werkdagen   Avond                                                                         +10%</t>
  </si>
  <si>
    <t>Werkdagen  Nacht                                                                           +20%</t>
  </si>
  <si>
    <t>Zaterdagen en zondagen                                                           +35%</t>
  </si>
  <si>
    <t>Feestdagen ma/vr                                                                            +65%</t>
  </si>
  <si>
    <t>Feestdagen weekend                                                                   +85%</t>
  </si>
  <si>
    <t>Oudjaar                                                                                                  +100%</t>
  </si>
  <si>
    <t>Evenementen beveiliging standaard                                  =100%</t>
  </si>
  <si>
    <t>1e en 2e Kerstdag                                                                            + 50%</t>
  </si>
  <si>
    <t>Oud&amp;nieuw van 31 dec.16uur tot 1 jan.16uur                   +100%</t>
  </si>
  <si>
    <t>alle bedragen zijn in Euro's</t>
  </si>
  <si>
    <t>Aansluiting Technische installaties Single Path IP (AL1)</t>
  </si>
  <si>
    <t>Aansluiting Technische installaties Dual Path          (AL2)</t>
  </si>
  <si>
    <t>4.1d</t>
  </si>
  <si>
    <t>Extra promtoepassing op aansluiting</t>
  </si>
  <si>
    <t>Doc.TGO/060521-2.1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</si>
</sst>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double">
        <color theme="4"/>
      </left>
      <right/>
      <top/>
      <bottom/>
      <diagonal/>
    </border>
    <border>
      <left style="double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double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medium">
        <color theme="4"/>
      </right>
      <top style="thin">
        <color theme="4"/>
      </top>
      <bottom/>
      <diagonal/>
    </border>
    <border>
      <left style="double">
        <color theme="4"/>
      </left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medium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thin">
        <color theme="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4"/>
      </left>
      <right/>
      <top/>
      <bottom style="thin">
        <color theme="4"/>
      </bottom>
      <diagonal/>
    </border>
    <border>
      <left/>
      <right style="medium">
        <color theme="4"/>
      </right>
      <top/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4"/>
      </right>
      <top style="medium">
        <color indexed="64"/>
      </top>
      <bottom style="thin">
        <color theme="4"/>
      </bottom>
      <diagonal/>
    </border>
    <border>
      <left/>
      <right style="thin">
        <color theme="4"/>
      </right>
      <top style="medium">
        <color indexed="6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indexed="64"/>
      </top>
      <bottom style="thin">
        <color theme="4"/>
      </bottom>
      <diagonal/>
    </border>
    <border>
      <left style="thin">
        <color theme="4"/>
      </left>
      <right/>
      <top style="medium">
        <color indexed="6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medium">
        <color indexed="6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medium">
        <color indexed="6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/>
      <diagonal/>
    </border>
    <border>
      <left/>
      <right/>
      <top style="medium">
        <color indexed="64"/>
      </top>
      <bottom style="thin">
        <color theme="4"/>
      </bottom>
      <diagonal/>
    </border>
    <border>
      <left style="medium">
        <color theme="4"/>
      </left>
      <right/>
      <top style="medium">
        <color indexed="64"/>
      </top>
      <bottom style="thin">
        <color theme="4"/>
      </bottom>
      <diagonal/>
    </border>
    <border>
      <left/>
      <right style="medium">
        <color theme="4"/>
      </right>
      <top style="medium">
        <color indexed="6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medium">
        <color theme="4"/>
      </right>
      <top/>
      <bottom/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theme="4"/>
      </right>
      <top/>
      <bottom/>
      <diagonal/>
    </border>
    <border>
      <left/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0" fillId="0" borderId="0" xfId="0" applyAlignment="1">
      <alignment vertical="center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44" fontId="7" fillId="0" borderId="5" xfId="0" applyNumberFormat="1" applyFont="1" applyBorder="1" applyAlignment="1" applyProtection="1">
      <alignment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44" fontId="7" fillId="0" borderId="7" xfId="0" applyNumberFormat="1" applyFont="1" applyBorder="1" applyAlignment="1" applyProtection="1">
      <alignment vertical="center"/>
      <protection hidden="1"/>
    </xf>
    <xf numFmtId="0" fontId="8" fillId="0" borderId="0" xfId="0" applyFont="1" applyAlignment="1">
      <alignment vertical="center"/>
    </xf>
    <xf numFmtId="0" fontId="8" fillId="0" borderId="0" xfId="0" applyFont="1" applyAlignment="1" applyProtection="1">
      <alignment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44" fontId="0" fillId="2" borderId="5" xfId="0" applyNumberFormat="1" applyFill="1" applyBorder="1" applyAlignment="1" applyProtection="1">
      <alignment horizontal="center" vertical="center"/>
      <protection locked="0"/>
    </xf>
    <xf numFmtId="44" fontId="0" fillId="0" borderId="7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alignment horizontal="left" vertical="center"/>
      <protection hidden="1"/>
    </xf>
    <xf numFmtId="0" fontId="0" fillId="0" borderId="9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44" fontId="0" fillId="2" borderId="11" xfId="0" applyNumberFormat="1" applyFill="1" applyBorder="1" applyAlignment="1" applyProtection="1">
      <alignment horizontal="center" vertical="center"/>
      <protection locked="0"/>
    </xf>
    <xf numFmtId="44" fontId="0" fillId="0" borderId="13" xfId="0" applyNumberFormat="1" applyBorder="1" applyAlignment="1" applyProtection="1">
      <alignment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44" fontId="5" fillId="0" borderId="17" xfId="0" applyNumberFormat="1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44" fontId="5" fillId="0" borderId="19" xfId="0" applyNumberFormat="1" applyFont="1" applyBorder="1" applyAlignment="1" applyProtection="1">
      <alignment vertical="center"/>
      <protection hidden="1"/>
    </xf>
    <xf numFmtId="44" fontId="5" fillId="0" borderId="17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0" applyNumberFormat="1"/>
    <xf numFmtId="0" fontId="0" fillId="0" borderId="1" xfId="0" applyBorder="1" applyAlignment="1" applyProtection="1">
      <alignment horizontal="left" vertical="center"/>
      <protection hidden="1"/>
    </xf>
    <xf numFmtId="0" fontId="0" fillId="4" borderId="6" xfId="0" applyFill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 vertical="center"/>
      <protection hidden="1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>
      <alignment horizontal="left" vertical="center"/>
    </xf>
    <xf numFmtId="0" fontId="3" fillId="5" borderId="23" xfId="0" applyFont="1" applyFill="1" applyBorder="1" applyAlignment="1" applyProtection="1">
      <alignment horizontal="center" vertical="center"/>
      <protection hidden="1"/>
    </xf>
    <xf numFmtId="44" fontId="0" fillId="6" borderId="20" xfId="0" applyNumberFormat="1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hidden="1"/>
    </xf>
    <xf numFmtId="44" fontId="0" fillId="6" borderId="13" xfId="0" applyNumberFormat="1" applyFill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right" vertical="center"/>
      <protection hidden="1"/>
    </xf>
    <xf numFmtId="44" fontId="8" fillId="0" borderId="0" xfId="0" applyNumberFormat="1" applyFont="1" applyBorder="1" applyAlignment="1" applyProtection="1">
      <alignment vertical="center"/>
      <protection hidden="1"/>
    </xf>
    <xf numFmtId="0" fontId="5" fillId="0" borderId="36" xfId="0" applyFont="1" applyBorder="1" applyAlignment="1" applyProtection="1">
      <alignment horizontal="center" vertical="center"/>
      <protection hidden="1"/>
    </xf>
    <xf numFmtId="0" fontId="5" fillId="0" borderId="37" xfId="0" applyFont="1" applyBorder="1" applyAlignment="1" applyProtection="1">
      <alignment vertical="center"/>
      <protection hidden="1"/>
    </xf>
    <xf numFmtId="0" fontId="5" fillId="0" borderId="38" xfId="0" applyFont="1" applyBorder="1" applyAlignment="1" applyProtection="1">
      <alignment horizontal="center" vertical="center"/>
      <protection hidden="1"/>
    </xf>
    <xf numFmtId="44" fontId="5" fillId="0" borderId="39" xfId="0" applyNumberFormat="1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hidden="1"/>
    </xf>
    <xf numFmtId="44" fontId="5" fillId="0" borderId="41" xfId="0" applyNumberFormat="1" applyFont="1" applyBorder="1" applyAlignment="1" applyProtection="1">
      <alignment vertical="center"/>
      <protection hidden="1"/>
    </xf>
    <xf numFmtId="0" fontId="0" fillId="0" borderId="42" xfId="0" applyBorder="1" applyAlignment="1" applyProtection="1">
      <alignment horizontal="left" vertical="center"/>
      <protection hidden="1"/>
    </xf>
    <xf numFmtId="0" fontId="0" fillId="0" borderId="43" xfId="0" applyBorder="1" applyAlignment="1" applyProtection="1">
      <alignment horizontal="left" vertical="center"/>
      <protection hidden="1"/>
    </xf>
    <xf numFmtId="44" fontId="9" fillId="0" borderId="0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44" fontId="0" fillId="0" borderId="0" xfId="0" applyNumberFormat="1" applyBorder="1" applyAlignment="1" applyProtection="1">
      <alignment vertical="center"/>
      <protection hidden="1"/>
    </xf>
    <xf numFmtId="0" fontId="0" fillId="0" borderId="0" xfId="0" applyBorder="1" applyAlignment="1">
      <alignment vertical="center"/>
    </xf>
    <xf numFmtId="0" fontId="5" fillId="3" borderId="36" xfId="0" applyFont="1" applyFill="1" applyBorder="1" applyAlignment="1">
      <alignment horizontal="left" vertical="center"/>
    </xf>
    <xf numFmtId="0" fontId="5" fillId="0" borderId="47" xfId="0" applyFont="1" applyBorder="1" applyAlignment="1" applyProtection="1">
      <alignment horizontal="center" vertical="center"/>
      <protection hidden="1"/>
    </xf>
    <xf numFmtId="0" fontId="0" fillId="0" borderId="48" xfId="0" applyBorder="1" applyAlignment="1" applyProtection="1">
      <alignment horizontal="left" vertical="center"/>
      <protection hidden="1"/>
    </xf>
    <xf numFmtId="0" fontId="10" fillId="0" borderId="47" xfId="0" applyFont="1" applyBorder="1" applyAlignment="1" applyProtection="1">
      <alignment horizontal="left" vertical="center"/>
      <protection hidden="1"/>
    </xf>
    <xf numFmtId="0" fontId="0" fillId="0" borderId="0" xfId="0" applyBorder="1"/>
    <xf numFmtId="0" fontId="13" fillId="4" borderId="6" xfId="0" applyFont="1" applyFill="1" applyBorder="1" applyAlignment="1" applyProtection="1">
      <alignment horizontal="center" vertical="center"/>
      <protection hidden="1"/>
    </xf>
    <xf numFmtId="0" fontId="0" fillId="8" borderId="6" xfId="0" applyFill="1" applyBorder="1" applyAlignment="1" applyProtection="1">
      <alignment horizontal="center" vertical="center"/>
      <protection hidden="1"/>
    </xf>
    <xf numFmtId="0" fontId="0" fillId="8" borderId="12" xfId="0" applyFill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5" fillId="0" borderId="15" xfId="0" applyFont="1" applyBorder="1" applyAlignment="1" applyProtection="1">
      <alignment horizontal="left" vertical="top" wrapText="1"/>
      <protection hidden="1"/>
    </xf>
    <xf numFmtId="0" fontId="10" fillId="4" borderId="18" xfId="0" applyFont="1" applyFill="1" applyBorder="1" applyAlignment="1" applyProtection="1">
      <alignment horizontal="center" vertical="center"/>
      <protection hidden="1"/>
    </xf>
    <xf numFmtId="44" fontId="0" fillId="6" borderId="5" xfId="0" applyNumberForma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0" fillId="2" borderId="23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52" xfId="0" applyBorder="1"/>
    <xf numFmtId="0" fontId="0" fillId="0" borderId="48" xfId="0" applyBorder="1" applyAlignment="1">
      <alignment horizontal="left"/>
    </xf>
    <xf numFmtId="0" fontId="1" fillId="0" borderId="48" xfId="0" applyFont="1" applyBorder="1" applyAlignment="1" applyProtection="1">
      <alignment vertical="center"/>
      <protection hidden="1"/>
    </xf>
    <xf numFmtId="0" fontId="0" fillId="0" borderId="48" xfId="0" applyBorder="1"/>
    <xf numFmtId="0" fontId="1" fillId="0" borderId="48" xfId="0" applyFont="1" applyBorder="1"/>
    <xf numFmtId="0" fontId="0" fillId="0" borderId="53" xfId="0" applyBorder="1"/>
    <xf numFmtId="0" fontId="0" fillId="0" borderId="54" xfId="0" applyBorder="1" applyAlignment="1">
      <alignment horizontal="center"/>
    </xf>
    <xf numFmtId="0" fontId="0" fillId="0" borderId="54" xfId="0" applyBorder="1"/>
    <xf numFmtId="0" fontId="0" fillId="0" borderId="55" xfId="0" applyBorder="1"/>
    <xf numFmtId="0" fontId="0" fillId="0" borderId="57" xfId="0" applyBorder="1"/>
    <xf numFmtId="0" fontId="0" fillId="0" borderId="51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33" xfId="0" applyFont="1" applyBorder="1" applyAlignment="1" applyProtection="1">
      <alignment horizontal="right" vertical="center"/>
      <protection hidden="1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18" fillId="0" borderId="0" xfId="0" applyFont="1" applyAlignment="1">
      <alignment vertical="center"/>
    </xf>
    <xf numFmtId="0" fontId="18" fillId="0" borderId="0" xfId="0" applyFont="1"/>
    <xf numFmtId="9" fontId="0" fillId="0" borderId="0" xfId="0" applyNumberFormat="1" applyAlignment="1">
      <alignment vertical="center"/>
    </xf>
    <xf numFmtId="9" fontId="18" fillId="0" borderId="0" xfId="0" applyNumberFormat="1" applyFont="1" applyAlignment="1">
      <alignment vertical="center"/>
    </xf>
    <xf numFmtId="0" fontId="0" fillId="0" borderId="0" xfId="0" applyBorder="1" applyAlignment="1" applyProtection="1">
      <alignment vertical="center"/>
      <protection hidden="1"/>
    </xf>
    <xf numFmtId="44" fontId="0" fillId="2" borderId="59" xfId="0" applyNumberFormat="1" applyFill="1" applyBorder="1" applyAlignment="1" applyProtection="1">
      <alignment horizontal="center" vertical="center"/>
      <protection locked="0"/>
    </xf>
    <xf numFmtId="0" fontId="10" fillId="4" borderId="22" xfId="0" applyFont="1" applyFill="1" applyBorder="1" applyAlignment="1" applyProtection="1">
      <alignment horizontal="center" vertical="center"/>
      <protection hidden="1"/>
    </xf>
    <xf numFmtId="44" fontId="0" fillId="0" borderId="23" xfId="0" applyNumberFormat="1" applyBorder="1" applyAlignment="1" applyProtection="1">
      <alignment vertical="center"/>
      <protection hidden="1"/>
    </xf>
    <xf numFmtId="0" fontId="10" fillId="4" borderId="23" xfId="0" applyFont="1" applyFill="1" applyBorder="1" applyAlignment="1" applyProtection="1">
      <alignment horizontal="center" vertical="center"/>
      <protection hidden="1"/>
    </xf>
    <xf numFmtId="44" fontId="5" fillId="0" borderId="60" xfId="0" applyNumberFormat="1" applyFont="1" applyBorder="1" applyAlignment="1" applyProtection="1">
      <alignment vertical="center"/>
      <protection hidden="1"/>
    </xf>
    <xf numFmtId="0" fontId="5" fillId="0" borderId="22" xfId="0" applyFont="1" applyBorder="1" applyAlignment="1" applyProtection="1">
      <alignment horizontal="center" vertical="center"/>
      <protection hidden="1"/>
    </xf>
    <xf numFmtId="0" fontId="0" fillId="4" borderId="50" xfId="0" applyFill="1" applyBorder="1" applyAlignment="1" applyProtection="1">
      <alignment horizontal="center" vertical="center"/>
      <protection hidden="1"/>
    </xf>
    <xf numFmtId="44" fontId="0" fillId="0" borderId="61" xfId="0" applyNumberFormat="1" applyBorder="1" applyAlignment="1" applyProtection="1">
      <alignment vertical="center"/>
      <protection hidden="1"/>
    </xf>
    <xf numFmtId="44" fontId="0" fillId="0" borderId="62" xfId="0" applyNumberFormat="1" applyBorder="1" applyAlignment="1" applyProtection="1">
      <alignment vertical="center"/>
      <protection hidden="1"/>
    </xf>
    <xf numFmtId="0" fontId="5" fillId="0" borderId="58" xfId="0" applyFont="1" applyBorder="1" applyAlignment="1" applyProtection="1">
      <alignment horizontal="center" vertical="center"/>
      <protection hidden="1"/>
    </xf>
    <xf numFmtId="0" fontId="5" fillId="4" borderId="63" xfId="0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44" fontId="5" fillId="0" borderId="10" xfId="0" applyNumberFormat="1" applyFont="1" applyBorder="1" applyAlignment="1" applyProtection="1">
      <alignment vertical="center"/>
      <protection hidden="1"/>
    </xf>
    <xf numFmtId="0" fontId="5" fillId="4" borderId="17" xfId="0" applyFont="1" applyFill="1" applyBorder="1" applyAlignment="1" applyProtection="1">
      <alignment horizontal="center" vertical="center"/>
      <protection hidden="1"/>
    </xf>
    <xf numFmtId="44" fontId="0" fillId="0" borderId="64" xfId="0" applyNumberFormat="1" applyBorder="1" applyAlignment="1" applyProtection="1">
      <alignment vertical="center"/>
      <protection hidden="1"/>
    </xf>
    <xf numFmtId="44" fontId="0" fillId="0" borderId="65" xfId="0" applyNumberFormat="1" applyBorder="1" applyAlignment="1" applyProtection="1">
      <alignment vertical="center"/>
      <protection hidden="1"/>
    </xf>
    <xf numFmtId="0" fontId="0" fillId="0" borderId="20" xfId="0" applyBorder="1" applyAlignment="1" applyProtection="1">
      <alignment vertical="center"/>
      <protection hidden="1"/>
    </xf>
    <xf numFmtId="44" fontId="0" fillId="2" borderId="4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hidden="1"/>
    </xf>
    <xf numFmtId="44" fontId="0" fillId="0" borderId="4" xfId="0" applyNumberFormat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18" fillId="4" borderId="6" xfId="0" applyFont="1" applyFill="1" applyBorder="1" applyAlignment="1" applyProtection="1">
      <alignment horizontal="center" vertical="center"/>
      <protection hidden="1"/>
    </xf>
    <xf numFmtId="44" fontId="0" fillId="2" borderId="10" xfId="0" applyNumberFormat="1" applyFill="1" applyBorder="1" applyAlignment="1" applyProtection="1">
      <alignment horizontal="center" vertical="center"/>
      <protection locked="0"/>
    </xf>
    <xf numFmtId="44" fontId="0" fillId="0" borderId="10" xfId="0" applyNumberFormat="1" applyBorder="1" applyAlignment="1" applyProtection="1">
      <alignment vertical="center"/>
      <protection hidden="1"/>
    </xf>
    <xf numFmtId="44" fontId="9" fillId="0" borderId="71" xfId="0" applyNumberFormat="1" applyFont="1" applyBorder="1" applyAlignment="1" applyProtection="1">
      <alignment horizontal="center" vertical="center"/>
      <protection hidden="1"/>
    </xf>
    <xf numFmtId="0" fontId="8" fillId="0" borderId="72" xfId="0" applyFont="1" applyBorder="1" applyAlignment="1" applyProtection="1">
      <alignment horizontal="center" vertical="center"/>
      <protection hidden="1"/>
    </xf>
    <xf numFmtId="44" fontId="8" fillId="0" borderId="73" xfId="0" applyNumberFormat="1" applyFont="1" applyBorder="1" applyAlignment="1" applyProtection="1">
      <alignment vertical="center"/>
      <protection hidden="1"/>
    </xf>
    <xf numFmtId="0" fontId="0" fillId="0" borderId="10" xfId="0" applyBorder="1" applyAlignment="1" applyProtection="1">
      <alignment horizontal="left"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44" fontId="0" fillId="9" borderId="74" xfId="0" applyNumberFormat="1" applyFill="1" applyBorder="1"/>
    <xf numFmtId="0" fontId="0" fillId="0" borderId="72" xfId="0" applyBorder="1" applyAlignment="1" applyProtection="1">
      <alignment horizontal="center" vertical="center"/>
      <protection hidden="1"/>
    </xf>
    <xf numFmtId="0" fontId="5" fillId="4" borderId="59" xfId="0" applyFont="1" applyFill="1" applyBorder="1" applyAlignment="1" applyProtection="1">
      <alignment horizontal="center" vertical="center"/>
      <protection hidden="1"/>
    </xf>
    <xf numFmtId="44" fontId="0" fillId="0" borderId="75" xfId="0" applyNumberFormat="1" applyBorder="1" applyAlignment="1" applyProtection="1">
      <alignment vertical="center"/>
      <protection hidden="1"/>
    </xf>
    <xf numFmtId="0" fontId="0" fillId="4" borderId="28" xfId="0" applyFill="1" applyBorder="1" applyAlignment="1" applyProtection="1">
      <alignment horizontal="center" vertical="center"/>
      <protection hidden="1"/>
    </xf>
    <xf numFmtId="44" fontId="0" fillId="0" borderId="76" xfId="0" applyNumberFormat="1" applyBorder="1" applyAlignment="1" applyProtection="1">
      <alignment vertical="center"/>
      <protection hidden="1"/>
    </xf>
    <xf numFmtId="44" fontId="0" fillId="0" borderId="35" xfId="0" applyNumberFormat="1" applyBorder="1" applyAlignment="1" applyProtection="1">
      <alignment vertical="center"/>
      <protection hidden="1"/>
    </xf>
    <xf numFmtId="0" fontId="10" fillId="4" borderId="35" xfId="0" applyFont="1" applyFill="1" applyBorder="1" applyAlignment="1" applyProtection="1">
      <alignment horizontal="center" vertical="center"/>
      <protection hidden="1"/>
    </xf>
    <xf numFmtId="10" fontId="1" fillId="2" borderId="77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44" fontId="1" fillId="9" borderId="78" xfId="0" applyNumberFormat="1" applyFont="1" applyFill="1" applyBorder="1" applyProtection="1">
      <protection hidden="1"/>
    </xf>
    <xf numFmtId="44" fontId="0" fillId="6" borderId="5" xfId="0" applyNumberFormat="1" applyFill="1" applyBorder="1" applyAlignment="1" applyProtection="1">
      <alignment horizontal="center" vertical="center"/>
      <protection hidden="1"/>
    </xf>
    <xf numFmtId="10" fontId="0" fillId="2" borderId="77" xfId="0" applyNumberFormat="1" applyFont="1" applyFill="1" applyBorder="1" applyAlignment="1" applyProtection="1">
      <alignment horizontal="center" vertical="center"/>
      <protection locked="0" hidden="1"/>
    </xf>
    <xf numFmtId="44" fontId="0" fillId="0" borderId="64" xfId="0" applyNumberFormat="1" applyFont="1" applyBorder="1" applyAlignment="1" applyProtection="1">
      <alignment vertical="center"/>
      <protection hidden="1"/>
    </xf>
    <xf numFmtId="44" fontId="0" fillId="0" borderId="61" xfId="0" applyNumberFormat="1" applyFont="1" applyBorder="1" applyAlignment="1" applyProtection="1">
      <alignment vertical="center"/>
      <protection hidden="1"/>
    </xf>
    <xf numFmtId="0" fontId="0" fillId="4" borderId="50" xfId="0" applyFont="1" applyFill="1" applyBorder="1" applyAlignment="1" applyProtection="1">
      <alignment horizontal="center" vertical="center"/>
      <protection hidden="1"/>
    </xf>
    <xf numFmtId="44" fontId="0" fillId="0" borderId="23" xfId="0" applyNumberFormat="1" applyFont="1" applyBorder="1" applyAlignment="1" applyProtection="1">
      <alignment vertical="center"/>
      <protection hidden="1"/>
    </xf>
    <xf numFmtId="44" fontId="0" fillId="0" borderId="65" xfId="0" applyNumberFormat="1" applyFont="1" applyBorder="1" applyAlignment="1" applyProtection="1">
      <alignment vertical="center"/>
      <protection hidden="1"/>
    </xf>
    <xf numFmtId="0" fontId="0" fillId="4" borderId="28" xfId="0" applyFont="1" applyFill="1" applyBorder="1" applyAlignment="1" applyProtection="1">
      <alignment horizontal="center" vertical="center"/>
      <protection hidden="1"/>
    </xf>
    <xf numFmtId="0" fontId="0" fillId="4" borderId="17" xfId="0" applyFont="1" applyFill="1" applyBorder="1" applyAlignment="1" applyProtection="1">
      <alignment horizontal="center" vertical="center"/>
      <protection hidden="1"/>
    </xf>
    <xf numFmtId="0" fontId="0" fillId="4" borderId="63" xfId="0" applyFont="1" applyFill="1" applyBorder="1" applyAlignment="1" applyProtection="1">
      <alignment horizontal="center" vertical="center"/>
      <protection hidden="1"/>
    </xf>
    <xf numFmtId="0" fontId="0" fillId="4" borderId="23" xfId="0" applyFont="1" applyFill="1" applyBorder="1" applyAlignment="1" applyProtection="1">
      <alignment horizontal="center" vertical="center"/>
      <protection hidden="1"/>
    </xf>
    <xf numFmtId="0" fontId="0" fillId="4" borderId="59" xfId="0" applyFont="1" applyFill="1" applyBorder="1" applyAlignment="1" applyProtection="1">
      <alignment horizontal="center" vertical="center"/>
      <protection hidden="1"/>
    </xf>
    <xf numFmtId="0" fontId="0" fillId="4" borderId="35" xfId="0" applyFont="1" applyFill="1" applyBorder="1" applyAlignment="1" applyProtection="1">
      <alignment horizontal="center" vertical="center"/>
      <protection hidden="1"/>
    </xf>
    <xf numFmtId="44" fontId="0" fillId="0" borderId="13" xfId="0" applyNumberFormat="1" applyFont="1" applyBorder="1" applyAlignment="1" applyProtection="1">
      <alignment vertical="center"/>
      <protection hidden="1"/>
    </xf>
    <xf numFmtId="0" fontId="0" fillId="4" borderId="12" xfId="0" applyFont="1" applyFill="1" applyBorder="1" applyAlignment="1" applyProtection="1">
      <alignment horizontal="center" vertical="center"/>
      <protection hidden="1"/>
    </xf>
    <xf numFmtId="0" fontId="0" fillId="4" borderId="6" xfId="0" applyFont="1" applyFill="1" applyBorder="1" applyAlignment="1" applyProtection="1">
      <alignment horizontal="center" vertical="center"/>
      <protection hidden="1"/>
    </xf>
    <xf numFmtId="0" fontId="8" fillId="4" borderId="18" xfId="0" applyFont="1" applyFill="1" applyBorder="1" applyAlignment="1" applyProtection="1">
      <alignment horizontal="center" vertical="center"/>
      <protection hidden="1"/>
    </xf>
    <xf numFmtId="0" fontId="8" fillId="4" borderId="22" xfId="0" applyFont="1" applyFill="1" applyBorder="1" applyAlignment="1" applyProtection="1">
      <alignment horizontal="center" vertical="center"/>
      <protection hidden="1"/>
    </xf>
    <xf numFmtId="0" fontId="12" fillId="3" borderId="66" xfId="0" applyFont="1" applyFill="1" applyBorder="1" applyAlignment="1" applyProtection="1">
      <alignment horizontal="center" vertical="center"/>
      <protection hidden="1"/>
    </xf>
    <xf numFmtId="0" fontId="13" fillId="3" borderId="67" xfId="0" applyFont="1" applyFill="1" applyBorder="1" applyAlignment="1" applyProtection="1">
      <alignment vertical="center"/>
      <protection hidden="1"/>
    </xf>
    <xf numFmtId="0" fontId="16" fillId="0" borderId="27" xfId="0" applyFont="1" applyBorder="1" applyAlignment="1" applyProtection="1">
      <alignment horizontal="center" vertical="center"/>
      <protection hidden="1"/>
    </xf>
    <xf numFmtId="0" fontId="16" fillId="0" borderId="29" xfId="0" applyFont="1" applyBorder="1" applyAlignment="1" applyProtection="1">
      <alignment horizontal="center" vertical="center"/>
      <protection hidden="1"/>
    </xf>
    <xf numFmtId="0" fontId="15" fillId="0" borderId="27" xfId="0" applyFont="1" applyBorder="1" applyAlignment="1" applyProtection="1">
      <alignment horizontal="left" vertical="center"/>
      <protection hidden="1"/>
    </xf>
    <xf numFmtId="0" fontId="15" fillId="0" borderId="24" xfId="0" applyFont="1" applyBorder="1" applyAlignment="1" applyProtection="1">
      <alignment horizontal="left" vertical="center"/>
      <protection hidden="1"/>
    </xf>
    <xf numFmtId="0" fontId="15" fillId="0" borderId="28" xfId="0" applyFont="1" applyBorder="1" applyAlignment="1" applyProtection="1">
      <alignment horizontal="left" vertical="center"/>
      <protection hidden="1"/>
    </xf>
    <xf numFmtId="0" fontId="15" fillId="0" borderId="29" xfId="0" applyFont="1" applyBorder="1" applyAlignment="1" applyProtection="1">
      <alignment horizontal="left" vertical="center"/>
      <protection hidden="1"/>
    </xf>
    <xf numFmtId="0" fontId="15" fillId="0" borderId="30" xfId="0" applyFont="1" applyBorder="1" applyAlignment="1" applyProtection="1">
      <alignment horizontal="left" vertical="center"/>
      <protection hidden="1"/>
    </xf>
    <xf numFmtId="0" fontId="15" fillId="0" borderId="31" xfId="0" applyFont="1" applyBorder="1" applyAlignment="1" applyProtection="1">
      <alignment horizontal="left" vertical="center"/>
      <protection hidden="1"/>
    </xf>
    <xf numFmtId="0" fontId="6" fillId="0" borderId="32" xfId="0" applyFont="1" applyBorder="1" applyAlignment="1" applyProtection="1">
      <alignment horizontal="right" vertical="center"/>
      <protection hidden="1"/>
    </xf>
    <xf numFmtId="0" fontId="0" fillId="0" borderId="33" xfId="0" applyBorder="1" applyAlignment="1">
      <alignment horizontal="right" vertical="center"/>
    </xf>
    <xf numFmtId="0" fontId="7" fillId="0" borderId="68" xfId="0" applyFont="1" applyBorder="1" applyAlignment="1" applyProtection="1">
      <alignment horizontal="right" vertical="center"/>
      <protection hidden="1"/>
    </xf>
    <xf numFmtId="0" fontId="0" fillId="0" borderId="69" xfId="0" applyBorder="1" applyAlignment="1">
      <alignment vertical="center"/>
    </xf>
    <xf numFmtId="0" fontId="0" fillId="0" borderId="70" xfId="0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25" xfId="0" applyFont="1" applyFill="1" applyBorder="1" applyAlignment="1" applyProtection="1">
      <alignment horizontal="center" vertical="center"/>
      <protection hidden="1"/>
    </xf>
    <xf numFmtId="0" fontId="0" fillId="3" borderId="26" xfId="0" applyFill="1" applyBorder="1" applyAlignment="1" applyProtection="1">
      <alignment vertical="center"/>
      <protection hidden="1"/>
    </xf>
    <xf numFmtId="0" fontId="1" fillId="9" borderId="53" xfId="0" applyFont="1" applyFill="1" applyBorder="1" applyAlignment="1">
      <alignment horizontal="center"/>
    </xf>
    <xf numFmtId="0" fontId="1" fillId="9" borderId="54" xfId="0" applyFont="1" applyFill="1" applyBorder="1" applyAlignment="1">
      <alignment horizontal="center"/>
    </xf>
    <xf numFmtId="0" fontId="1" fillId="9" borderId="55" xfId="0" applyFont="1" applyFill="1" applyBorder="1" applyAlignment="1">
      <alignment horizontal="center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17" fillId="2" borderId="23" xfId="0" applyFont="1" applyFill="1" applyBorder="1" applyAlignment="1" applyProtection="1">
      <alignment horizontal="left"/>
      <protection hidden="1"/>
    </xf>
    <xf numFmtId="0" fontId="0" fillId="2" borderId="23" xfId="0" applyFont="1" applyFill="1" applyBorder="1" applyAlignment="1" applyProtection="1">
      <alignment horizontal="left"/>
      <protection hidden="1"/>
    </xf>
    <xf numFmtId="0" fontId="2" fillId="0" borderId="49" xfId="0" applyFont="1" applyBorder="1" applyAlignment="1" applyProtection="1">
      <alignment horizontal="left"/>
      <protection hidden="1"/>
    </xf>
    <xf numFmtId="0" fontId="0" fillId="0" borderId="50" xfId="0" applyBorder="1" applyAlignment="1">
      <alignment horizontal="left"/>
    </xf>
    <xf numFmtId="0" fontId="3" fillId="0" borderId="30" xfId="0" applyFont="1" applyBorder="1" applyProtection="1">
      <protection hidden="1"/>
    </xf>
    <xf numFmtId="0" fontId="4" fillId="0" borderId="30" xfId="0" applyFont="1" applyBorder="1"/>
    <xf numFmtId="0" fontId="12" fillId="3" borderId="45" xfId="0" applyFont="1" applyFill="1" applyBorder="1" applyAlignment="1" applyProtection="1">
      <alignment horizontal="center" vertical="center"/>
      <protection hidden="1"/>
    </xf>
    <xf numFmtId="0" fontId="13" fillId="3" borderId="46" xfId="0" applyFont="1" applyFill="1" applyBorder="1" applyAlignment="1" applyProtection="1">
      <alignment vertical="center"/>
      <protection hidden="1"/>
    </xf>
    <xf numFmtId="0" fontId="11" fillId="7" borderId="27" xfId="0" applyFont="1" applyFill="1" applyBorder="1" applyAlignment="1">
      <alignment horizontal="center"/>
    </xf>
    <xf numFmtId="0" fontId="11" fillId="7" borderId="24" xfId="0" applyFont="1" applyFill="1" applyBorder="1" applyAlignment="1">
      <alignment horizontal="center"/>
    </xf>
    <xf numFmtId="0" fontId="12" fillId="3" borderId="25" xfId="0" applyFont="1" applyFill="1" applyBorder="1" applyAlignment="1" applyProtection="1">
      <alignment horizontal="center" vertical="center"/>
      <protection hidden="1"/>
    </xf>
    <xf numFmtId="0" fontId="13" fillId="3" borderId="26" xfId="0" applyFont="1" applyFill="1" applyBorder="1" applyAlignment="1" applyProtection="1">
      <alignment vertical="center"/>
      <protection hidden="1"/>
    </xf>
    <xf numFmtId="0" fontId="5" fillId="3" borderId="39" xfId="0" applyFont="1" applyFill="1" applyBorder="1" applyAlignment="1">
      <alignment vertical="center"/>
    </xf>
    <xf numFmtId="0" fontId="0" fillId="3" borderId="44" xfId="0" applyFill="1" applyBorder="1" applyAlignment="1">
      <alignment vertical="center"/>
    </xf>
    <xf numFmtId="0" fontId="6" fillId="3" borderId="45" xfId="0" applyFont="1" applyFill="1" applyBorder="1" applyAlignment="1" applyProtection="1">
      <alignment horizontal="center" vertical="center"/>
      <protection hidden="1"/>
    </xf>
    <xf numFmtId="0" fontId="0" fillId="3" borderId="46" xfId="0" applyFill="1" applyBorder="1" applyAlignment="1" applyProtection="1">
      <alignment vertical="center"/>
      <protection hidden="1"/>
    </xf>
    <xf numFmtId="0" fontId="6" fillId="3" borderId="46" xfId="0" applyFont="1" applyFill="1" applyBorder="1" applyAlignment="1" applyProtection="1">
      <alignment horizontal="center" vertical="center"/>
      <protection hidden="1"/>
    </xf>
    <xf numFmtId="0" fontId="8" fillId="0" borderId="69" xfId="0" applyFont="1" applyBorder="1" applyAlignment="1" applyProtection="1">
      <alignment vertical="center"/>
      <protection hidden="1"/>
    </xf>
    <xf numFmtId="0" fontId="8" fillId="0" borderId="70" xfId="0" applyFont="1" applyBorder="1" applyAlignment="1" applyProtection="1">
      <alignment vertical="center"/>
      <protection hidden="1"/>
    </xf>
    <xf numFmtId="0" fontId="14" fillId="0" borderId="0" xfId="0" applyFont="1" applyBorder="1" applyAlignment="1">
      <alignment vertical="top"/>
    </xf>
    <xf numFmtId="0" fontId="6" fillId="3" borderId="66" xfId="0" applyFont="1" applyFill="1" applyBorder="1" applyAlignment="1" applyProtection="1">
      <alignment horizontal="center" vertical="center"/>
      <protection hidden="1"/>
    </xf>
    <xf numFmtId="0" fontId="0" fillId="3" borderId="67" xfId="0" applyFill="1" applyBorder="1" applyAlignment="1" applyProtection="1">
      <alignment vertical="center"/>
      <protection hidden="1"/>
    </xf>
    <xf numFmtId="0" fontId="6" fillId="3" borderId="67" xfId="0" applyFont="1" applyFill="1" applyBorder="1" applyAlignment="1" applyProtection="1">
      <alignment horizontal="center" vertical="center"/>
      <protection hidden="1"/>
    </xf>
    <xf numFmtId="0" fontId="1" fillId="0" borderId="56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57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4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14" fillId="0" borderId="0" xfId="0" applyFont="1" applyBorder="1" applyAlignment="1">
      <alignment horizontal="left" vertical="top"/>
    </xf>
    <xf numFmtId="0" fontId="17" fillId="2" borderId="23" xfId="0" applyFont="1" applyFill="1" applyBorder="1" applyAlignment="1" applyProtection="1">
      <alignment horizontal="left"/>
      <protection locked="0"/>
    </xf>
    <xf numFmtId="0" fontId="0" fillId="2" borderId="23" xfId="0" applyFont="1" applyFill="1" applyBorder="1" applyAlignment="1" applyProtection="1">
      <alignment horizontal="left"/>
      <protection locked="0"/>
    </xf>
    <xf numFmtId="0" fontId="1" fillId="9" borderId="32" xfId="0" applyFont="1" applyFill="1" applyBorder="1" applyAlignment="1">
      <alignment horizontal="right"/>
    </xf>
    <xf numFmtId="0" fontId="1" fillId="9" borderId="33" xfId="0" applyFont="1" applyFill="1" applyBorder="1" applyAlignment="1">
      <alignment horizontal="right"/>
    </xf>
    <xf numFmtId="0" fontId="1" fillId="9" borderId="34" xfId="0" applyFont="1" applyFill="1" applyBorder="1" applyAlignment="1">
      <alignment horizontal="right"/>
    </xf>
    <xf numFmtId="0" fontId="1" fillId="9" borderId="32" xfId="0" applyFont="1" applyFill="1" applyBorder="1" applyAlignment="1">
      <alignment horizontal="center"/>
    </xf>
    <xf numFmtId="0" fontId="1" fillId="9" borderId="33" xfId="0" applyFont="1" applyFill="1" applyBorder="1" applyAlignment="1">
      <alignment horizontal="center"/>
    </xf>
    <xf numFmtId="0" fontId="1" fillId="9" borderId="34" xfId="0" applyFont="1" applyFill="1" applyBorder="1" applyAlignment="1">
      <alignment horizontal="center"/>
    </xf>
    <xf numFmtId="44" fontId="8" fillId="0" borderId="32" xfId="0" applyNumberFormat="1" applyFont="1" applyBorder="1" applyAlignment="1" applyProtection="1">
      <alignment horizontal="center" vertical="center"/>
      <protection hidden="1"/>
    </xf>
    <xf numFmtId="44" fontId="8" fillId="0" borderId="34" xfId="0" applyNumberFormat="1" applyFont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8B165-CC23-451D-A060-1286DDF5AE7A}">
  <dimension ref="A1:T94"/>
  <sheetViews>
    <sheetView zoomScale="80" zoomScaleNormal="80" workbookViewId="0">
      <selection activeCell="K7" sqref="K7:K13"/>
    </sheetView>
  </sheetViews>
  <sheetFormatPr defaultRowHeight="15" x14ac:dyDescent="0.25"/>
  <cols>
    <col min="1" max="1" width="5.140625" style="28" customWidth="1"/>
    <col min="2" max="2" width="52.85546875" customWidth="1"/>
    <col min="3" max="3" width="21.85546875" style="29" customWidth="1"/>
    <col min="4" max="4" width="17.140625" style="30" customWidth="1"/>
    <col min="5" max="5" width="16.7109375" style="29" customWidth="1"/>
    <col min="6" max="8" width="16.7109375" style="31" customWidth="1"/>
    <col min="9" max="9" width="16.7109375" style="29" customWidth="1"/>
    <col min="10" max="10" width="16.7109375" style="31" customWidth="1"/>
    <col min="11" max="11" width="16.7109375" style="29" customWidth="1"/>
    <col min="12" max="12" width="30.140625" style="31" customWidth="1"/>
    <col min="17" max="17" width="10.28515625" customWidth="1"/>
  </cols>
  <sheetData>
    <row r="1" spans="1:20" ht="34.5" customHeight="1" x14ac:dyDescent="0.25">
      <c r="A1" s="163" t="s">
        <v>87</v>
      </c>
      <c r="B1" s="164"/>
      <c r="C1" s="164"/>
      <c r="D1" s="164"/>
      <c r="E1" s="164"/>
      <c r="F1" s="164"/>
      <c r="G1" s="164"/>
      <c r="H1" s="164"/>
      <c r="I1" s="164"/>
      <c r="J1" s="164"/>
      <c r="K1" s="165"/>
      <c r="L1" s="161" t="s">
        <v>143</v>
      </c>
    </row>
    <row r="2" spans="1:20" ht="13.5" customHeight="1" x14ac:dyDescent="0.25">
      <c r="A2" s="166"/>
      <c r="B2" s="167"/>
      <c r="C2" s="167"/>
      <c r="D2" s="167"/>
      <c r="E2" s="167"/>
      <c r="F2" s="167"/>
      <c r="G2" s="167"/>
      <c r="H2" s="167"/>
      <c r="I2" s="167"/>
      <c r="J2" s="167"/>
      <c r="K2" s="168"/>
      <c r="L2" s="162"/>
    </row>
    <row r="3" spans="1:20" ht="23.25" x14ac:dyDescent="0.35">
      <c r="A3" s="182" t="s">
        <v>116</v>
      </c>
      <c r="B3" s="183"/>
      <c r="C3" s="38" t="s">
        <v>37</v>
      </c>
      <c r="D3" s="70" t="s">
        <v>35</v>
      </c>
      <c r="E3" s="71" t="s">
        <v>36</v>
      </c>
      <c r="F3" s="190" t="s">
        <v>40</v>
      </c>
      <c r="G3" s="191"/>
      <c r="H3" s="191"/>
      <c r="I3" s="191"/>
      <c r="J3" s="191"/>
      <c r="K3" s="191"/>
      <c r="L3" s="191"/>
    </row>
    <row r="4" spans="1:20" ht="23.25" x14ac:dyDescent="0.35">
      <c r="A4" s="184" t="s">
        <v>60</v>
      </c>
      <c r="B4" s="185"/>
      <c r="C4" s="186" t="s">
        <v>41</v>
      </c>
      <c r="D4" s="187"/>
      <c r="E4" s="187"/>
      <c r="F4" s="187"/>
      <c r="G4" s="187"/>
      <c r="H4" s="187"/>
      <c r="I4" s="187"/>
      <c r="J4" s="187"/>
      <c r="K4" s="187"/>
      <c r="L4" s="187"/>
    </row>
    <row r="5" spans="1:20" s="1" customFormat="1" ht="15.75" x14ac:dyDescent="0.25">
      <c r="A5" s="37" t="s">
        <v>0</v>
      </c>
      <c r="B5" s="174"/>
      <c r="C5" s="175"/>
      <c r="D5" s="175"/>
      <c r="E5" s="176" t="s">
        <v>1</v>
      </c>
      <c r="F5" s="177"/>
      <c r="G5" s="176" t="s">
        <v>29</v>
      </c>
      <c r="H5" s="181"/>
      <c r="I5" s="176" t="s">
        <v>2</v>
      </c>
      <c r="J5" s="177"/>
      <c r="K5" s="192" t="s">
        <v>3</v>
      </c>
      <c r="L5" s="193"/>
    </row>
    <row r="6" spans="1:20" s="8" customFormat="1" x14ac:dyDescent="0.25">
      <c r="A6" s="2">
        <v>1</v>
      </c>
      <c r="B6" s="3" t="s">
        <v>61</v>
      </c>
      <c r="C6" s="4" t="s">
        <v>4</v>
      </c>
      <c r="D6" s="5" t="s">
        <v>5</v>
      </c>
      <c r="E6" s="6" t="s">
        <v>48</v>
      </c>
      <c r="F6" s="7" t="s">
        <v>6</v>
      </c>
      <c r="G6" s="6" t="s">
        <v>48</v>
      </c>
      <c r="H6" s="7" t="s">
        <v>6</v>
      </c>
      <c r="I6" s="6" t="s">
        <v>48</v>
      </c>
      <c r="J6" s="7" t="s">
        <v>6</v>
      </c>
      <c r="K6" s="6" t="s">
        <v>48</v>
      </c>
      <c r="L6" s="7" t="s">
        <v>6</v>
      </c>
      <c r="M6" s="9"/>
    </row>
    <row r="7" spans="1:20" s="1" customFormat="1" x14ac:dyDescent="0.25">
      <c r="A7" s="10" t="s">
        <v>7</v>
      </c>
      <c r="B7" s="11" t="s">
        <v>122</v>
      </c>
      <c r="C7" s="12" t="s">
        <v>9</v>
      </c>
      <c r="D7" s="13"/>
      <c r="E7" s="34">
        <v>9250</v>
      </c>
      <c r="F7" s="14">
        <f>D7*E7</f>
        <v>0</v>
      </c>
      <c r="G7" s="33">
        <v>104</v>
      </c>
      <c r="H7" s="14">
        <f>D7*G7</f>
        <v>0</v>
      </c>
      <c r="I7" s="33">
        <v>10140</v>
      </c>
      <c r="J7" s="14">
        <f>D7*I7</f>
        <v>0</v>
      </c>
      <c r="K7" s="33">
        <v>7800</v>
      </c>
      <c r="L7" s="14">
        <f>D7*K7</f>
        <v>0</v>
      </c>
    </row>
    <row r="8" spans="1:20" s="1" customFormat="1" x14ac:dyDescent="0.25">
      <c r="A8" s="10" t="s">
        <v>10</v>
      </c>
      <c r="B8" s="11" t="s">
        <v>123</v>
      </c>
      <c r="C8" s="12" t="s">
        <v>11</v>
      </c>
      <c r="D8" s="67">
        <f>D7*1.1</f>
        <v>0</v>
      </c>
      <c r="E8" s="34">
        <v>750</v>
      </c>
      <c r="F8" s="14">
        <f t="shared" ref="F8:F13" si="0">D8*E8</f>
        <v>0</v>
      </c>
      <c r="G8" s="33">
        <v>312</v>
      </c>
      <c r="H8" s="14">
        <f t="shared" ref="H8:H13" si="1">D8*G8</f>
        <v>0</v>
      </c>
      <c r="I8" s="33">
        <v>900</v>
      </c>
      <c r="J8" s="14">
        <f t="shared" ref="J8:J13" si="2">D8*I8</f>
        <v>0</v>
      </c>
      <c r="K8" s="62">
        <v>1850</v>
      </c>
      <c r="L8" s="14">
        <f t="shared" ref="L8:L13" si="3">D8*K8</f>
        <v>0</v>
      </c>
    </row>
    <row r="9" spans="1:20" s="1" customFormat="1" x14ac:dyDescent="0.25">
      <c r="A9" s="10" t="s">
        <v>12</v>
      </c>
      <c r="B9" s="11" t="s">
        <v>124</v>
      </c>
      <c r="C9" s="12" t="s">
        <v>90</v>
      </c>
      <c r="D9" s="67">
        <f>D7*1.2</f>
        <v>0</v>
      </c>
      <c r="E9" s="34">
        <v>0</v>
      </c>
      <c r="F9" s="14">
        <f t="shared" si="0"/>
        <v>0</v>
      </c>
      <c r="G9" s="34">
        <v>0</v>
      </c>
      <c r="H9" s="14">
        <f t="shared" si="1"/>
        <v>0</v>
      </c>
      <c r="I9" s="33">
        <v>40</v>
      </c>
      <c r="J9" s="14">
        <f t="shared" si="2"/>
        <v>0</v>
      </c>
      <c r="K9" s="62">
        <v>260</v>
      </c>
      <c r="L9" s="14">
        <f t="shared" si="3"/>
        <v>0</v>
      </c>
      <c r="N9" s="95" t="s">
        <v>97</v>
      </c>
      <c r="O9" s="95"/>
      <c r="P9" s="95" t="s">
        <v>98</v>
      </c>
      <c r="Q9" s="95"/>
      <c r="R9" s="98">
        <v>0.5</v>
      </c>
      <c r="T9" s="1" t="s">
        <v>100</v>
      </c>
    </row>
    <row r="10" spans="1:20" s="1" customFormat="1" x14ac:dyDescent="0.25">
      <c r="A10" s="10" t="s">
        <v>13</v>
      </c>
      <c r="B10" s="11" t="s">
        <v>139</v>
      </c>
      <c r="C10" s="12" t="s">
        <v>31</v>
      </c>
      <c r="D10" s="67">
        <f>D7*1.35</f>
        <v>0</v>
      </c>
      <c r="E10" s="34">
        <v>100</v>
      </c>
      <c r="F10" s="14">
        <f t="shared" si="0"/>
        <v>0</v>
      </c>
      <c r="G10" s="34">
        <v>0</v>
      </c>
      <c r="H10" s="14">
        <f t="shared" si="1"/>
        <v>0</v>
      </c>
      <c r="I10" s="33">
        <v>150</v>
      </c>
      <c r="J10" s="14">
        <f t="shared" si="2"/>
        <v>0</v>
      </c>
      <c r="K10" s="62">
        <v>950</v>
      </c>
      <c r="L10" s="14">
        <f t="shared" si="3"/>
        <v>0</v>
      </c>
      <c r="N10" s="95" t="s">
        <v>99</v>
      </c>
      <c r="O10" s="95"/>
      <c r="P10" s="95" t="s">
        <v>93</v>
      </c>
      <c r="Q10" s="95"/>
      <c r="R10" s="98">
        <v>0.65</v>
      </c>
      <c r="T10" s="1" t="s">
        <v>100</v>
      </c>
    </row>
    <row r="11" spans="1:20" s="1" customFormat="1" x14ac:dyDescent="0.25">
      <c r="A11" s="10" t="s">
        <v>14</v>
      </c>
      <c r="B11" s="11" t="s">
        <v>140</v>
      </c>
      <c r="C11" s="12" t="s">
        <v>31</v>
      </c>
      <c r="D11" s="67">
        <f>D7*1.65</f>
        <v>0</v>
      </c>
      <c r="E11" s="34">
        <v>0</v>
      </c>
      <c r="F11" s="14">
        <f t="shared" si="0"/>
        <v>0</v>
      </c>
      <c r="G11" s="34">
        <v>0</v>
      </c>
      <c r="H11" s="14">
        <f t="shared" si="1"/>
        <v>0</v>
      </c>
      <c r="I11" s="33">
        <v>30</v>
      </c>
      <c r="J11" s="14">
        <f t="shared" si="2"/>
        <v>0</v>
      </c>
      <c r="K11" s="62">
        <v>0</v>
      </c>
      <c r="L11" s="14">
        <f t="shared" si="3"/>
        <v>0</v>
      </c>
      <c r="N11" s="95" t="s">
        <v>99</v>
      </c>
      <c r="O11" s="95"/>
      <c r="P11" s="95" t="s">
        <v>94</v>
      </c>
      <c r="Q11" s="95"/>
      <c r="R11" s="98">
        <v>0.85</v>
      </c>
      <c r="T11" s="1" t="s">
        <v>100</v>
      </c>
    </row>
    <row r="12" spans="1:20" s="1" customFormat="1" x14ac:dyDescent="0.25">
      <c r="A12" s="15" t="s">
        <v>15</v>
      </c>
      <c r="B12" s="16" t="s">
        <v>141</v>
      </c>
      <c r="C12" s="12" t="s">
        <v>31</v>
      </c>
      <c r="D12" s="67">
        <f>D7*1.85</f>
        <v>0</v>
      </c>
      <c r="E12" s="34">
        <v>0</v>
      </c>
      <c r="F12" s="14"/>
      <c r="G12" s="34">
        <v>0</v>
      </c>
      <c r="H12" s="14"/>
      <c r="I12" s="34">
        <v>0</v>
      </c>
      <c r="J12" s="14"/>
      <c r="K12" s="34">
        <v>0</v>
      </c>
      <c r="L12" s="14"/>
      <c r="R12" s="97"/>
    </row>
    <row r="13" spans="1:20" s="1" customFormat="1" ht="15" customHeight="1" x14ac:dyDescent="0.25">
      <c r="A13" s="120" t="s">
        <v>95</v>
      </c>
      <c r="B13" s="121" t="s">
        <v>142</v>
      </c>
      <c r="C13" s="12" t="s">
        <v>38</v>
      </c>
      <c r="D13" s="67">
        <f>D7*2</f>
        <v>0</v>
      </c>
      <c r="E13" s="34">
        <v>0</v>
      </c>
      <c r="F13" s="14">
        <f t="shared" si="0"/>
        <v>0</v>
      </c>
      <c r="G13" s="34">
        <v>0</v>
      </c>
      <c r="H13" s="14">
        <f t="shared" si="1"/>
        <v>0</v>
      </c>
      <c r="I13" s="34">
        <v>0</v>
      </c>
      <c r="J13" s="14">
        <f t="shared" si="2"/>
        <v>0</v>
      </c>
      <c r="K13" s="63">
        <v>40</v>
      </c>
      <c r="L13" s="14">
        <f t="shared" si="3"/>
        <v>0</v>
      </c>
      <c r="N13" s="1" t="s">
        <v>134</v>
      </c>
    </row>
    <row r="14" spans="1:20" s="1" customFormat="1" ht="15" customHeight="1" thickBot="1" x14ac:dyDescent="0.3">
      <c r="A14" s="32" t="s">
        <v>96</v>
      </c>
      <c r="B14" s="64" t="s">
        <v>89</v>
      </c>
      <c r="C14" s="138" t="s">
        <v>30</v>
      </c>
      <c r="D14" s="39"/>
      <c r="E14" s="40"/>
      <c r="F14" s="41"/>
      <c r="G14" s="40"/>
      <c r="H14" s="41"/>
      <c r="I14" s="40"/>
      <c r="J14" s="41"/>
      <c r="K14" s="40"/>
      <c r="L14" s="41"/>
      <c r="N14" s="95" t="s">
        <v>88</v>
      </c>
      <c r="T14" s="1" t="s">
        <v>101</v>
      </c>
    </row>
    <row r="15" spans="1:20" s="8" customFormat="1" ht="15.75" thickBot="1" x14ac:dyDescent="0.3">
      <c r="A15" s="171" t="s">
        <v>16</v>
      </c>
      <c r="B15" s="199"/>
      <c r="C15" s="200"/>
      <c r="D15" s="125"/>
      <c r="E15" s="126"/>
      <c r="F15" s="127">
        <f>SUM(F7:F14)</f>
        <v>0</v>
      </c>
      <c r="G15" s="126"/>
      <c r="H15" s="127">
        <f>SUM(H7:H14)</f>
        <v>0</v>
      </c>
      <c r="I15" s="126"/>
      <c r="J15" s="127">
        <f>SUM(J7:J14)</f>
        <v>0</v>
      </c>
      <c r="K15" s="126"/>
      <c r="L15" s="127">
        <f>SUM(L7:L14)</f>
        <v>0</v>
      </c>
    </row>
    <row r="17" spans="1:20" ht="15.75" thickBot="1" x14ac:dyDescent="0.3"/>
    <row r="18" spans="1:20" s="1" customFormat="1" ht="15.75" x14ac:dyDescent="0.25">
      <c r="A18" s="56" t="s">
        <v>0</v>
      </c>
      <c r="B18" s="194"/>
      <c r="C18" s="195"/>
      <c r="D18" s="195"/>
      <c r="E18" s="196" t="s">
        <v>1</v>
      </c>
      <c r="F18" s="197"/>
      <c r="G18" s="196" t="s">
        <v>29</v>
      </c>
      <c r="H18" s="198"/>
      <c r="I18" s="196" t="s">
        <v>2</v>
      </c>
      <c r="J18" s="197"/>
      <c r="K18" s="188" t="s">
        <v>3</v>
      </c>
      <c r="L18" s="189"/>
    </row>
    <row r="19" spans="1:20" s="1" customFormat="1" ht="28.5" customHeight="1" x14ac:dyDescent="0.25">
      <c r="A19" s="57">
        <v>2</v>
      </c>
      <c r="B19" s="65" t="s">
        <v>62</v>
      </c>
      <c r="C19" s="22"/>
      <c r="D19" s="23"/>
      <c r="E19" s="24" t="s">
        <v>47</v>
      </c>
      <c r="F19" s="25"/>
      <c r="G19" s="24" t="s">
        <v>47</v>
      </c>
      <c r="H19" s="25"/>
      <c r="I19" s="24" t="s">
        <v>47</v>
      </c>
      <c r="J19" s="25"/>
      <c r="K19" s="24" t="s">
        <v>47</v>
      </c>
      <c r="L19" s="25"/>
    </row>
    <row r="20" spans="1:20" s="1" customFormat="1" x14ac:dyDescent="0.25">
      <c r="A20" s="50" t="s">
        <v>18</v>
      </c>
      <c r="B20" s="11" t="s">
        <v>49</v>
      </c>
      <c r="C20" s="12" t="s">
        <v>8</v>
      </c>
      <c r="D20" s="13"/>
      <c r="E20" s="34">
        <v>880</v>
      </c>
      <c r="F20" s="14">
        <f>D20*E20</f>
        <v>0</v>
      </c>
      <c r="G20" s="33">
        <v>1040</v>
      </c>
      <c r="H20" s="14">
        <f>D20*G20</f>
        <v>0</v>
      </c>
      <c r="I20" s="33">
        <v>406</v>
      </c>
      <c r="J20" s="14">
        <f>D20*I20</f>
        <v>0</v>
      </c>
      <c r="K20" s="33">
        <v>20</v>
      </c>
      <c r="L20" s="14">
        <f>D20*K20</f>
        <v>0</v>
      </c>
    </row>
    <row r="21" spans="1:20" s="1" customFormat="1" ht="15" customHeight="1" x14ac:dyDescent="0.25">
      <c r="A21" s="50" t="s">
        <v>19</v>
      </c>
      <c r="B21" s="11" t="s">
        <v>50</v>
      </c>
      <c r="C21" s="12" t="s">
        <v>8</v>
      </c>
      <c r="D21" s="13"/>
      <c r="E21" s="34">
        <v>620</v>
      </c>
      <c r="F21" s="14">
        <f t="shared" ref="F21:F23" si="4">D21*E21</f>
        <v>0</v>
      </c>
      <c r="G21" s="33">
        <v>520</v>
      </c>
      <c r="H21" s="14">
        <f t="shared" ref="H21:H23" si="5">D21*G21</f>
        <v>0</v>
      </c>
      <c r="I21" s="33">
        <v>900</v>
      </c>
      <c r="J21" s="14">
        <f t="shared" ref="J21:J23" si="6">D21*I21</f>
        <v>0</v>
      </c>
      <c r="K21" s="33">
        <v>20</v>
      </c>
      <c r="L21" s="14">
        <f t="shared" ref="L21:L23" si="7">D21*K21</f>
        <v>0</v>
      </c>
    </row>
    <row r="22" spans="1:20" s="1" customFormat="1" ht="15" customHeight="1" x14ac:dyDescent="0.25">
      <c r="A22" s="58" t="s">
        <v>33</v>
      </c>
      <c r="B22" s="11" t="s">
        <v>42</v>
      </c>
      <c r="C22" s="12" t="s">
        <v>20</v>
      </c>
      <c r="D22" s="13"/>
      <c r="E22" s="34">
        <v>75</v>
      </c>
      <c r="F22" s="14">
        <f t="shared" si="4"/>
        <v>0</v>
      </c>
      <c r="G22" s="34">
        <v>0</v>
      </c>
      <c r="H22" s="14">
        <f t="shared" si="5"/>
        <v>0</v>
      </c>
      <c r="I22" s="33">
        <v>156</v>
      </c>
      <c r="J22" s="14">
        <f t="shared" si="6"/>
        <v>0</v>
      </c>
      <c r="K22" s="33">
        <v>20</v>
      </c>
      <c r="L22" s="14">
        <f t="shared" si="7"/>
        <v>0</v>
      </c>
    </row>
    <row r="23" spans="1:20" s="1" customFormat="1" ht="15" customHeight="1" thickBot="1" x14ac:dyDescent="0.3">
      <c r="A23" s="58" t="s">
        <v>44</v>
      </c>
      <c r="B23" s="16" t="s">
        <v>43</v>
      </c>
      <c r="C23" s="17" t="s">
        <v>20</v>
      </c>
      <c r="D23" s="18"/>
      <c r="E23" s="34">
        <v>50</v>
      </c>
      <c r="F23" s="19">
        <f t="shared" si="4"/>
        <v>0</v>
      </c>
      <c r="G23" s="34">
        <v>0</v>
      </c>
      <c r="H23" s="19">
        <f t="shared" si="5"/>
        <v>0</v>
      </c>
      <c r="I23" s="36">
        <v>300</v>
      </c>
      <c r="J23" s="19">
        <f t="shared" si="6"/>
        <v>0</v>
      </c>
      <c r="K23" s="36">
        <v>20</v>
      </c>
      <c r="L23" s="19">
        <f t="shared" si="7"/>
        <v>0</v>
      </c>
    </row>
    <row r="24" spans="1:20" s="1" customFormat="1" ht="15.75" thickBot="1" x14ac:dyDescent="0.3">
      <c r="A24" s="171" t="s">
        <v>16</v>
      </c>
      <c r="B24" s="172"/>
      <c r="C24" s="173"/>
      <c r="D24" s="125"/>
      <c r="E24" s="126"/>
      <c r="F24" s="127">
        <f>SUM(F20:F23)</f>
        <v>0</v>
      </c>
      <c r="G24" s="126"/>
      <c r="H24" s="127">
        <f>SUM(H20:H23)</f>
        <v>0</v>
      </c>
      <c r="I24" s="126"/>
      <c r="J24" s="127">
        <f>SUM(J20:J23)</f>
        <v>0</v>
      </c>
      <c r="K24" s="126"/>
      <c r="L24" s="127">
        <f>SUM(L20:L23)</f>
        <v>0</v>
      </c>
    </row>
    <row r="26" spans="1:20" ht="15.75" thickBot="1" x14ac:dyDescent="0.3"/>
    <row r="27" spans="1:20" s="1" customFormat="1" ht="16.5" customHeight="1" x14ac:dyDescent="0.25">
      <c r="A27" s="56" t="s">
        <v>0</v>
      </c>
      <c r="B27" s="194"/>
      <c r="C27" s="195"/>
      <c r="D27" s="195"/>
      <c r="E27" s="196" t="s">
        <v>1</v>
      </c>
      <c r="F27" s="197"/>
      <c r="G27" s="196" t="s">
        <v>29</v>
      </c>
      <c r="H27" s="198"/>
      <c r="I27" s="196" t="s">
        <v>2</v>
      </c>
      <c r="J27" s="197"/>
      <c r="K27" s="188" t="s">
        <v>3</v>
      </c>
      <c r="L27" s="189"/>
    </row>
    <row r="28" spans="1:20" s="1" customFormat="1" ht="33" customHeight="1" x14ac:dyDescent="0.25">
      <c r="A28" s="57">
        <v>3</v>
      </c>
      <c r="B28" s="68" t="s">
        <v>68</v>
      </c>
      <c r="C28" s="22"/>
      <c r="D28" s="26"/>
      <c r="E28" s="111" t="s">
        <v>47</v>
      </c>
      <c r="F28" s="112"/>
      <c r="G28" s="109" t="s">
        <v>47</v>
      </c>
      <c r="H28" s="104"/>
      <c r="I28" s="105" t="s">
        <v>47</v>
      </c>
      <c r="J28" s="104"/>
      <c r="K28" s="105" t="s">
        <v>47</v>
      </c>
      <c r="L28" s="104"/>
    </row>
    <row r="29" spans="1:20" s="1" customFormat="1" ht="15" customHeight="1" x14ac:dyDescent="0.25">
      <c r="A29" s="59" t="s">
        <v>21</v>
      </c>
      <c r="B29" s="11" t="s">
        <v>49</v>
      </c>
      <c r="C29" s="12" t="s">
        <v>23</v>
      </c>
      <c r="D29" s="13"/>
      <c r="E29" s="113">
        <v>250</v>
      </c>
      <c r="F29" s="114">
        <f t="shared" ref="F29:F30" si="8">D29*E29</f>
        <v>0</v>
      </c>
      <c r="G29" s="110">
        <v>100</v>
      </c>
      <c r="H29" s="107">
        <f>D29*G29</f>
        <v>0</v>
      </c>
      <c r="I29" s="106">
        <v>0</v>
      </c>
      <c r="J29" s="102">
        <f>D29*I29</f>
        <v>0</v>
      </c>
      <c r="K29" s="103">
        <v>2000</v>
      </c>
      <c r="L29" s="102">
        <f>D29*K29</f>
        <v>0</v>
      </c>
      <c r="N29" s="95" t="s">
        <v>105</v>
      </c>
      <c r="T29" s="95" t="s">
        <v>106</v>
      </c>
    </row>
    <row r="30" spans="1:20" s="1" customFormat="1" ht="15" customHeight="1" x14ac:dyDescent="0.25">
      <c r="A30" s="50" t="s">
        <v>22</v>
      </c>
      <c r="B30" s="11" t="s">
        <v>50</v>
      </c>
      <c r="C30" s="12" t="s">
        <v>23</v>
      </c>
      <c r="D30" s="13"/>
      <c r="E30" s="113">
        <v>50</v>
      </c>
      <c r="F30" s="115">
        <f t="shared" si="8"/>
        <v>0</v>
      </c>
      <c r="G30" s="106">
        <v>0</v>
      </c>
      <c r="H30" s="108">
        <f>D30*G30</f>
        <v>0</v>
      </c>
      <c r="I30" s="106">
        <v>0</v>
      </c>
      <c r="J30" s="102">
        <f>D30*I30</f>
        <v>0</v>
      </c>
      <c r="K30" s="103">
        <v>30</v>
      </c>
      <c r="L30" s="102">
        <f>D30*K30</f>
        <v>0</v>
      </c>
      <c r="T30" s="1" t="s">
        <v>107</v>
      </c>
    </row>
    <row r="31" spans="1:20" s="1" customFormat="1" ht="15" customHeight="1" thickBot="1" x14ac:dyDescent="0.3">
      <c r="A31" s="58" t="s">
        <v>102</v>
      </c>
      <c r="B31" s="99" t="s">
        <v>103</v>
      </c>
      <c r="C31" s="17" t="s">
        <v>104</v>
      </c>
      <c r="D31" s="100"/>
      <c r="E31" s="132">
        <v>20</v>
      </c>
      <c r="F31" s="133"/>
      <c r="G31" s="134">
        <v>6</v>
      </c>
      <c r="H31" s="135"/>
      <c r="I31" s="134">
        <v>8</v>
      </c>
      <c r="J31" s="136"/>
      <c r="K31" s="137">
        <v>90</v>
      </c>
      <c r="L31" s="136"/>
    </row>
    <row r="32" spans="1:20" s="1" customFormat="1" ht="15.75" thickBot="1" x14ac:dyDescent="0.3">
      <c r="A32" s="171" t="s">
        <v>16</v>
      </c>
      <c r="B32" s="172"/>
      <c r="C32" s="173"/>
      <c r="D32" s="125"/>
      <c r="E32" s="126"/>
      <c r="F32" s="127">
        <f>SUM(F29:F30)</f>
        <v>0</v>
      </c>
      <c r="G32" s="126"/>
      <c r="H32" s="127">
        <f>SUM(H29:H30)</f>
        <v>0</v>
      </c>
      <c r="I32" s="126"/>
      <c r="J32" s="127">
        <f>SUM(J29:J30)</f>
        <v>0</v>
      </c>
      <c r="K32" s="127"/>
      <c r="L32" s="127">
        <f>SUM(L29:L30)</f>
        <v>0</v>
      </c>
    </row>
    <row r="35" spans="1:20" s="1" customFormat="1" ht="15.75" x14ac:dyDescent="0.25">
      <c r="A35" s="37" t="s">
        <v>0</v>
      </c>
      <c r="B35" s="174"/>
      <c r="C35" s="175"/>
      <c r="D35" s="175"/>
      <c r="E35" s="176" t="s">
        <v>1</v>
      </c>
      <c r="F35" s="177"/>
      <c r="G35" s="176" t="s">
        <v>29</v>
      </c>
      <c r="H35" s="181"/>
      <c r="I35" s="176" t="s">
        <v>2</v>
      </c>
      <c r="J35" s="177"/>
      <c r="K35" s="192" t="s">
        <v>3</v>
      </c>
      <c r="L35" s="193"/>
    </row>
    <row r="36" spans="1:20" s="1" customFormat="1" x14ac:dyDescent="0.25">
      <c r="A36" s="20">
        <v>4</v>
      </c>
      <c r="B36" s="21" t="s">
        <v>39</v>
      </c>
      <c r="C36" s="22"/>
      <c r="D36" s="26"/>
      <c r="E36" s="24" t="s">
        <v>17</v>
      </c>
      <c r="F36" s="25"/>
      <c r="G36" s="24" t="s">
        <v>17</v>
      </c>
      <c r="H36" s="25"/>
      <c r="I36" s="24" t="s">
        <v>17</v>
      </c>
      <c r="J36" s="25"/>
      <c r="K36" s="24" t="s">
        <v>17</v>
      </c>
      <c r="L36" s="25"/>
    </row>
    <row r="37" spans="1:20" s="1" customFormat="1" x14ac:dyDescent="0.25">
      <c r="A37" s="10" t="s">
        <v>129</v>
      </c>
      <c r="B37" s="11" t="s">
        <v>130</v>
      </c>
      <c r="C37" s="12" t="s">
        <v>23</v>
      </c>
      <c r="D37" s="13"/>
      <c r="E37" s="122">
        <v>20</v>
      </c>
      <c r="F37" s="19">
        <f>D37*E37</f>
        <v>0</v>
      </c>
      <c r="G37" s="122">
        <v>6</v>
      </c>
      <c r="H37" s="19">
        <f>D37*G37</f>
        <v>0</v>
      </c>
      <c r="I37" s="122">
        <v>8</v>
      </c>
      <c r="J37" s="19">
        <f>D37*I37</f>
        <v>0</v>
      </c>
      <c r="K37" s="61">
        <v>0</v>
      </c>
      <c r="L37" s="19">
        <f>D37*K37</f>
        <v>0</v>
      </c>
      <c r="N37" s="1" t="s">
        <v>127</v>
      </c>
      <c r="T37" s="95" t="s">
        <v>106</v>
      </c>
    </row>
    <row r="38" spans="1:20" s="1" customFormat="1" x14ac:dyDescent="0.25">
      <c r="A38" s="10" t="s">
        <v>128</v>
      </c>
      <c r="B38" s="11" t="s">
        <v>131</v>
      </c>
      <c r="C38" s="12" t="s">
        <v>23</v>
      </c>
      <c r="D38" s="13"/>
      <c r="E38" s="34">
        <v>0</v>
      </c>
      <c r="F38" s="19"/>
      <c r="G38" s="34">
        <v>0</v>
      </c>
      <c r="H38" s="19"/>
      <c r="I38" s="34">
        <v>0</v>
      </c>
      <c r="J38" s="19"/>
      <c r="K38" s="61">
        <v>60</v>
      </c>
      <c r="L38" s="19"/>
      <c r="N38" s="1" t="s">
        <v>127</v>
      </c>
      <c r="T38" s="95" t="s">
        <v>106</v>
      </c>
    </row>
    <row r="39" spans="1:20" s="1" customFormat="1" x14ac:dyDescent="0.25">
      <c r="A39" s="10" t="s">
        <v>132</v>
      </c>
      <c r="B39" s="11" t="s">
        <v>133</v>
      </c>
      <c r="C39" s="12" t="s">
        <v>23</v>
      </c>
      <c r="D39" s="13"/>
      <c r="E39" s="34">
        <v>0</v>
      </c>
      <c r="F39" s="19"/>
      <c r="G39" s="34">
        <v>0</v>
      </c>
      <c r="H39" s="19"/>
      <c r="I39" s="34">
        <v>0</v>
      </c>
      <c r="J39" s="19"/>
      <c r="K39" s="61">
        <v>20</v>
      </c>
      <c r="L39" s="19"/>
      <c r="N39" s="1" t="s">
        <v>127</v>
      </c>
      <c r="T39" s="95" t="s">
        <v>106</v>
      </c>
    </row>
    <row r="40" spans="1:20" s="1" customFormat="1" x14ac:dyDescent="0.25">
      <c r="A40" s="10" t="s">
        <v>34</v>
      </c>
      <c r="B40" s="11" t="s">
        <v>64</v>
      </c>
      <c r="C40" s="12" t="s">
        <v>23</v>
      </c>
      <c r="D40" s="13"/>
      <c r="E40" s="33">
        <v>100</v>
      </c>
      <c r="F40" s="19">
        <f>D40*E40</f>
        <v>0</v>
      </c>
      <c r="G40" s="34">
        <v>0</v>
      </c>
      <c r="H40" s="19">
        <f t="shared" ref="H40:H42" si="9">D40*G40</f>
        <v>0</v>
      </c>
      <c r="I40" s="34">
        <v>0</v>
      </c>
      <c r="J40" s="19">
        <f t="shared" ref="J40:J42" si="10">D40*I40</f>
        <v>0</v>
      </c>
      <c r="K40" s="61">
        <v>150</v>
      </c>
      <c r="L40" s="19">
        <f t="shared" ref="L40:L42" si="11">D40*K40</f>
        <v>0</v>
      </c>
    </row>
    <row r="41" spans="1:20" s="1" customFormat="1" x14ac:dyDescent="0.25">
      <c r="A41" s="15" t="s">
        <v>46</v>
      </c>
      <c r="B41" s="16" t="s">
        <v>51</v>
      </c>
      <c r="C41" s="17" t="s">
        <v>23</v>
      </c>
      <c r="D41" s="13"/>
      <c r="E41" s="34">
        <v>0</v>
      </c>
      <c r="F41" s="19">
        <f>D41*E41</f>
        <v>0</v>
      </c>
      <c r="G41" s="34">
        <v>0</v>
      </c>
      <c r="H41" s="19">
        <f t="shared" si="9"/>
        <v>0</v>
      </c>
      <c r="I41" s="34">
        <v>0</v>
      </c>
      <c r="J41" s="19">
        <f t="shared" si="10"/>
        <v>0</v>
      </c>
      <c r="K41" s="66">
        <v>0</v>
      </c>
      <c r="L41" s="19">
        <f t="shared" si="11"/>
        <v>0</v>
      </c>
    </row>
    <row r="42" spans="1:20" s="1" customFormat="1" ht="15" customHeight="1" thickBot="1" x14ac:dyDescent="0.3">
      <c r="A42" s="15" t="s">
        <v>56</v>
      </c>
      <c r="B42" s="16" t="s">
        <v>63</v>
      </c>
      <c r="C42" s="17" t="s">
        <v>23</v>
      </c>
      <c r="D42" s="18"/>
      <c r="E42" s="34">
        <v>0</v>
      </c>
      <c r="F42" s="19">
        <f>D42*E42</f>
        <v>0</v>
      </c>
      <c r="G42" s="34">
        <v>0</v>
      </c>
      <c r="H42" s="19">
        <f t="shared" si="9"/>
        <v>0</v>
      </c>
      <c r="I42" s="34">
        <v>0</v>
      </c>
      <c r="J42" s="19">
        <f t="shared" si="10"/>
        <v>0</v>
      </c>
      <c r="K42" s="101">
        <v>0</v>
      </c>
      <c r="L42" s="19">
        <f t="shared" si="11"/>
        <v>0</v>
      </c>
    </row>
    <row r="43" spans="1:20" s="1" customFormat="1" ht="15" customHeight="1" thickBot="1" x14ac:dyDescent="0.3">
      <c r="A43" s="171" t="s">
        <v>16</v>
      </c>
      <c r="B43" s="172"/>
      <c r="C43" s="173"/>
      <c r="D43" s="125"/>
      <c r="E43" s="125"/>
      <c r="F43" s="127">
        <f>SUM(F37:F42)</f>
        <v>0</v>
      </c>
      <c r="G43" s="125"/>
      <c r="H43" s="127">
        <f>SUM(H37:H42)</f>
        <v>0</v>
      </c>
      <c r="I43" s="125"/>
      <c r="J43" s="127">
        <f>SUM(J37:J42)</f>
        <v>0</v>
      </c>
      <c r="K43" s="125"/>
      <c r="L43" s="127">
        <f>SUM(L37:L42)</f>
        <v>0</v>
      </c>
    </row>
    <row r="46" spans="1:20" s="1" customFormat="1" ht="16.5" thickBot="1" x14ac:dyDescent="0.3">
      <c r="A46" s="37" t="s">
        <v>0</v>
      </c>
      <c r="B46" s="174"/>
      <c r="C46" s="175"/>
      <c r="D46" s="175"/>
      <c r="E46" s="176" t="s">
        <v>1</v>
      </c>
      <c r="F46" s="177"/>
      <c r="G46" s="176" t="s">
        <v>29</v>
      </c>
      <c r="H46" s="181"/>
      <c r="I46" s="176" t="s">
        <v>2</v>
      </c>
      <c r="J46" s="177"/>
      <c r="K46" s="192" t="s">
        <v>3</v>
      </c>
      <c r="L46" s="193"/>
    </row>
    <row r="47" spans="1:20" s="1" customFormat="1" x14ac:dyDescent="0.25">
      <c r="A47" s="44">
        <v>5</v>
      </c>
      <c r="B47" s="45" t="s">
        <v>26</v>
      </c>
      <c r="C47" s="46"/>
      <c r="D47" s="47"/>
      <c r="E47" s="48" t="s">
        <v>27</v>
      </c>
      <c r="F47" s="49"/>
      <c r="G47" s="48" t="s">
        <v>27</v>
      </c>
      <c r="H47" s="49"/>
      <c r="I47" s="48" t="s">
        <v>27</v>
      </c>
      <c r="J47" s="49"/>
      <c r="K47" s="48" t="s">
        <v>27</v>
      </c>
      <c r="L47" s="49"/>
    </row>
    <row r="48" spans="1:20" s="1" customFormat="1" x14ac:dyDescent="0.25">
      <c r="A48" s="51" t="s">
        <v>24</v>
      </c>
      <c r="B48" s="116" t="s">
        <v>111</v>
      </c>
      <c r="C48" s="12" t="s">
        <v>109</v>
      </c>
      <c r="D48" s="117"/>
      <c r="E48" s="118">
        <v>100</v>
      </c>
      <c r="F48" s="119">
        <f>D48*E48</f>
        <v>0</v>
      </c>
      <c r="G48" s="118">
        <v>0</v>
      </c>
      <c r="H48" s="119">
        <f>D48*G48</f>
        <v>0</v>
      </c>
      <c r="I48" s="118">
        <v>0</v>
      </c>
      <c r="J48" s="119">
        <f>D48*I48</f>
        <v>0</v>
      </c>
      <c r="K48" s="118">
        <v>700</v>
      </c>
      <c r="L48" s="119">
        <f>D48*K48</f>
        <v>0</v>
      </c>
    </row>
    <row r="49" spans="1:20" s="1" customFormat="1" x14ac:dyDescent="0.25">
      <c r="A49" s="58" t="s">
        <v>108</v>
      </c>
      <c r="B49" s="116" t="s">
        <v>112</v>
      </c>
      <c r="C49" s="12" t="s">
        <v>109</v>
      </c>
      <c r="D49" s="117"/>
      <c r="E49" s="33">
        <v>0</v>
      </c>
      <c r="F49" s="119"/>
      <c r="G49" s="33">
        <v>0</v>
      </c>
      <c r="H49" s="119"/>
      <c r="I49" s="33">
        <v>0</v>
      </c>
      <c r="J49" s="119"/>
      <c r="K49" s="33">
        <v>0</v>
      </c>
      <c r="L49" s="119"/>
      <c r="N49" s="1" t="s">
        <v>114</v>
      </c>
      <c r="T49" s="95" t="s">
        <v>106</v>
      </c>
    </row>
    <row r="50" spans="1:20" s="1" customFormat="1" ht="15.75" thickBot="1" x14ac:dyDescent="0.3">
      <c r="A50" s="58" t="s">
        <v>110</v>
      </c>
      <c r="B50" s="116" t="s">
        <v>138</v>
      </c>
      <c r="C50" s="17" t="s">
        <v>113</v>
      </c>
      <c r="D50" s="123"/>
      <c r="E50" s="34">
        <v>0</v>
      </c>
      <c r="F50" s="124"/>
      <c r="G50" s="34">
        <v>0</v>
      </c>
      <c r="H50" s="124"/>
      <c r="I50" s="34">
        <v>0</v>
      </c>
      <c r="J50" s="124"/>
      <c r="K50" s="34">
        <v>500</v>
      </c>
      <c r="L50" s="124"/>
      <c r="N50" s="1" t="s">
        <v>115</v>
      </c>
      <c r="T50" s="95" t="s">
        <v>106</v>
      </c>
    </row>
    <row r="51" spans="1:20" s="1" customFormat="1" ht="15.75" thickBot="1" x14ac:dyDescent="0.3">
      <c r="A51" s="171" t="s">
        <v>16</v>
      </c>
      <c r="B51" s="172"/>
      <c r="C51" s="173"/>
      <c r="D51" s="125"/>
      <c r="E51" s="126"/>
      <c r="F51" s="127">
        <f>SUM(F48)</f>
        <v>0</v>
      </c>
      <c r="G51" s="126"/>
      <c r="H51" s="127">
        <f>SUM(H48)</f>
        <v>0</v>
      </c>
      <c r="I51" s="126"/>
      <c r="J51" s="127">
        <f>SUM(J48)</f>
        <v>0</v>
      </c>
      <c r="K51" s="126"/>
      <c r="L51" s="127">
        <f>SUM(L48)</f>
        <v>0</v>
      </c>
    </row>
    <row r="52" spans="1:20" s="1" customFormat="1" x14ac:dyDescent="0.25">
      <c r="A52" s="42"/>
      <c r="B52" s="55"/>
      <c r="C52" s="55"/>
      <c r="D52" s="52"/>
      <c r="E52" s="53"/>
      <c r="F52" s="43"/>
      <c r="G52" s="53"/>
      <c r="H52" s="43"/>
      <c r="I52" s="53"/>
      <c r="J52" s="43"/>
      <c r="K52" s="53"/>
      <c r="L52" s="54"/>
    </row>
    <row r="53" spans="1:20" ht="15.75" thickBot="1" x14ac:dyDescent="0.3"/>
    <row r="54" spans="1:20" s="1" customFormat="1" ht="16.5" thickBot="1" x14ac:dyDescent="0.3">
      <c r="A54" s="37" t="s">
        <v>0</v>
      </c>
      <c r="B54" s="174"/>
      <c r="C54" s="175"/>
      <c r="D54" s="175"/>
      <c r="E54" s="202" t="s">
        <v>1</v>
      </c>
      <c r="F54" s="203"/>
      <c r="G54" s="202" t="s">
        <v>29</v>
      </c>
      <c r="H54" s="204"/>
      <c r="I54" s="202" t="s">
        <v>2</v>
      </c>
      <c r="J54" s="203"/>
      <c r="K54" s="159" t="s">
        <v>3</v>
      </c>
      <c r="L54" s="160"/>
    </row>
    <row r="55" spans="1:20" s="1" customFormat="1" x14ac:dyDescent="0.25">
      <c r="A55" s="44">
        <v>6</v>
      </c>
      <c r="B55" s="45" t="s">
        <v>32</v>
      </c>
      <c r="C55" s="46"/>
      <c r="D55" s="47"/>
      <c r="E55" s="48" t="s">
        <v>27</v>
      </c>
      <c r="F55" s="49"/>
      <c r="G55" s="48" t="s">
        <v>27</v>
      </c>
      <c r="H55" s="49"/>
      <c r="I55" s="48" t="s">
        <v>27</v>
      </c>
      <c r="J55" s="49"/>
      <c r="K55" s="48" t="s">
        <v>27</v>
      </c>
      <c r="L55" s="49"/>
    </row>
    <row r="56" spans="1:20" s="1" customFormat="1" x14ac:dyDescent="0.25">
      <c r="A56" s="50" t="s">
        <v>25</v>
      </c>
      <c r="B56" s="11" t="s">
        <v>8</v>
      </c>
      <c r="C56" s="12" t="s">
        <v>117</v>
      </c>
      <c r="D56" s="18"/>
      <c r="E56" s="35">
        <v>1600</v>
      </c>
      <c r="F56" s="19">
        <f>D56*E56</f>
        <v>0</v>
      </c>
      <c r="G56" s="34">
        <v>0</v>
      </c>
      <c r="H56" s="19">
        <f>D56*G56</f>
        <v>0</v>
      </c>
      <c r="I56" s="34">
        <v>0</v>
      </c>
      <c r="J56" s="19">
        <f>D56*I56</f>
        <v>0</v>
      </c>
      <c r="K56" s="35">
        <v>0</v>
      </c>
      <c r="L56" s="19">
        <f>D56*K56</f>
        <v>0</v>
      </c>
    </row>
    <row r="57" spans="1:20" s="1" customFormat="1" x14ac:dyDescent="0.25">
      <c r="A57" s="50" t="s">
        <v>57</v>
      </c>
      <c r="B57" s="11" t="s">
        <v>8</v>
      </c>
      <c r="C57" s="12" t="s">
        <v>118</v>
      </c>
      <c r="D57" s="18"/>
      <c r="E57" s="35">
        <v>375</v>
      </c>
      <c r="F57" s="19">
        <f>D57*E57</f>
        <v>0</v>
      </c>
      <c r="G57" s="34">
        <v>0</v>
      </c>
      <c r="H57" s="19">
        <f t="shared" ref="H57:H59" si="12">D57*G57</f>
        <v>0</v>
      </c>
      <c r="I57" s="34">
        <v>0</v>
      </c>
      <c r="J57" s="19">
        <f t="shared" ref="J57:J59" si="13">D57*I57</f>
        <v>0</v>
      </c>
      <c r="K57" s="35">
        <v>0</v>
      </c>
      <c r="L57" s="19">
        <f t="shared" ref="L57:L59" si="14">D57*K57</f>
        <v>0</v>
      </c>
    </row>
    <row r="58" spans="1:20" s="1" customFormat="1" x14ac:dyDescent="0.25">
      <c r="A58" s="50" t="s">
        <v>58</v>
      </c>
      <c r="B58" s="11" t="s">
        <v>8</v>
      </c>
      <c r="C58" s="12" t="s">
        <v>45</v>
      </c>
      <c r="D58" s="18"/>
      <c r="E58" s="34">
        <v>0</v>
      </c>
      <c r="F58" s="19">
        <f>D58*E58</f>
        <v>0</v>
      </c>
      <c r="G58" s="34">
        <v>0</v>
      </c>
      <c r="H58" s="19">
        <f t="shared" si="12"/>
        <v>0</v>
      </c>
      <c r="I58" s="34">
        <v>0</v>
      </c>
      <c r="J58" s="19">
        <f t="shared" si="13"/>
        <v>0</v>
      </c>
      <c r="K58" s="35">
        <v>0</v>
      </c>
      <c r="L58" s="19">
        <f t="shared" si="14"/>
        <v>0</v>
      </c>
    </row>
    <row r="59" spans="1:20" s="1" customFormat="1" ht="15" customHeight="1" x14ac:dyDescent="0.25">
      <c r="A59" s="120" t="s">
        <v>59</v>
      </c>
      <c r="B59" s="121" t="s">
        <v>119</v>
      </c>
      <c r="C59" s="12" t="s">
        <v>53</v>
      </c>
      <c r="D59" s="13"/>
      <c r="E59" s="33">
        <v>0</v>
      </c>
      <c r="F59" s="14">
        <f>D59*E59</f>
        <v>0</v>
      </c>
      <c r="G59" s="33">
        <v>0</v>
      </c>
      <c r="H59" s="14">
        <f t="shared" si="12"/>
        <v>0</v>
      </c>
      <c r="I59" s="33">
        <v>0</v>
      </c>
      <c r="J59" s="14">
        <f t="shared" si="13"/>
        <v>0</v>
      </c>
      <c r="K59" s="35">
        <v>0</v>
      </c>
      <c r="L59" s="14">
        <f t="shared" si="14"/>
        <v>0</v>
      </c>
      <c r="N59" s="1" t="s">
        <v>127</v>
      </c>
      <c r="T59" s="95" t="s">
        <v>106</v>
      </c>
    </row>
    <row r="60" spans="1:20" s="1" customFormat="1" ht="15" customHeight="1" x14ac:dyDescent="0.25">
      <c r="A60" s="120" t="s">
        <v>120</v>
      </c>
      <c r="B60" s="121" t="s">
        <v>121</v>
      </c>
      <c r="C60" s="12" t="s">
        <v>53</v>
      </c>
      <c r="D60" s="13"/>
      <c r="E60" s="33">
        <v>0</v>
      </c>
      <c r="F60" s="14"/>
      <c r="G60" s="33">
        <v>0</v>
      </c>
      <c r="H60" s="14"/>
      <c r="I60" s="33">
        <v>0</v>
      </c>
      <c r="J60" s="14"/>
      <c r="K60" s="33">
        <v>0</v>
      </c>
      <c r="L60" s="14"/>
      <c r="N60" s="1" t="s">
        <v>127</v>
      </c>
      <c r="T60" s="95" t="s">
        <v>106</v>
      </c>
    </row>
    <row r="61" spans="1:20" s="1" customFormat="1" ht="15" customHeight="1" x14ac:dyDescent="0.25">
      <c r="A61" s="120" t="s">
        <v>125</v>
      </c>
      <c r="B61" s="121" t="s">
        <v>126</v>
      </c>
      <c r="C61" s="12" t="s">
        <v>53</v>
      </c>
      <c r="D61" s="13"/>
      <c r="E61" s="33">
        <v>0</v>
      </c>
      <c r="F61" s="14"/>
      <c r="G61" s="33">
        <v>0</v>
      </c>
      <c r="H61" s="14"/>
      <c r="I61" s="33">
        <v>0</v>
      </c>
      <c r="J61" s="14"/>
      <c r="K61" s="33">
        <v>0</v>
      </c>
      <c r="L61" s="14"/>
      <c r="N61" s="1" t="s">
        <v>127</v>
      </c>
      <c r="T61" s="95" t="s">
        <v>106</v>
      </c>
    </row>
    <row r="62" spans="1:20" s="1" customFormat="1" ht="15" customHeight="1" thickBot="1" x14ac:dyDescent="0.3">
      <c r="A62" s="128" t="s">
        <v>135</v>
      </c>
      <c r="B62" s="129" t="s">
        <v>137</v>
      </c>
      <c r="C62" s="17" t="s">
        <v>136</v>
      </c>
      <c r="D62" s="18"/>
      <c r="E62" s="34">
        <v>0</v>
      </c>
      <c r="F62" s="19"/>
      <c r="G62" s="34">
        <v>0</v>
      </c>
      <c r="H62" s="19"/>
      <c r="I62" s="34">
        <v>0</v>
      </c>
      <c r="J62" s="19"/>
      <c r="K62" s="34">
        <v>0</v>
      </c>
      <c r="L62" s="19"/>
      <c r="N62" s="1" t="s">
        <v>127</v>
      </c>
      <c r="T62" s="95" t="s">
        <v>106</v>
      </c>
    </row>
    <row r="63" spans="1:20" s="1" customFormat="1" ht="15.75" thickBot="1" x14ac:dyDescent="0.3">
      <c r="A63" s="171" t="s">
        <v>16</v>
      </c>
      <c r="B63" s="172"/>
      <c r="C63" s="173"/>
      <c r="D63" s="125"/>
      <c r="E63" s="126"/>
      <c r="F63" s="127">
        <f>SUM(F56:F59)</f>
        <v>0</v>
      </c>
      <c r="G63" s="126"/>
      <c r="H63" s="127">
        <f>SUM(H56:H59)</f>
        <v>0</v>
      </c>
      <c r="I63" s="131"/>
      <c r="J63" s="127">
        <f>SUM(J56:J59)</f>
        <v>0</v>
      </c>
      <c r="K63" s="126"/>
      <c r="L63" s="127">
        <f>SUM(L56:L59)</f>
        <v>0</v>
      </c>
      <c r="T63" s="95" t="s">
        <v>106</v>
      </c>
    </row>
    <row r="64" spans="1:20" ht="15.75" thickBot="1" x14ac:dyDescent="0.3">
      <c r="I64" s="178" t="s">
        <v>91</v>
      </c>
      <c r="J64" s="179"/>
      <c r="K64" s="180"/>
      <c r="L64" s="130"/>
      <c r="N64" s="96" t="s">
        <v>92</v>
      </c>
      <c r="T64" s="95" t="s">
        <v>106</v>
      </c>
    </row>
    <row r="65" spans="1:17" ht="15.75" thickBot="1" x14ac:dyDescent="0.3"/>
    <row r="66" spans="1:17" s="27" customFormat="1" ht="16.5" thickBot="1" x14ac:dyDescent="0.3">
      <c r="A66" s="169"/>
      <c r="B66" s="170"/>
      <c r="C66" s="170"/>
      <c r="D66" s="89"/>
      <c r="E66" s="89"/>
      <c r="F66" s="89"/>
      <c r="G66" s="89"/>
      <c r="H66" s="89"/>
      <c r="I66" s="89"/>
      <c r="J66" s="89"/>
      <c r="K66" s="89"/>
      <c r="L66" s="89"/>
      <c r="M66" s="90"/>
      <c r="N66" s="90"/>
      <c r="O66" s="90"/>
      <c r="P66" s="90"/>
      <c r="Q66" s="91"/>
    </row>
    <row r="67" spans="1:17" ht="15" customHeight="1" x14ac:dyDescent="0.25">
      <c r="A67" s="205" t="s">
        <v>39</v>
      </c>
      <c r="B67" s="206"/>
      <c r="C67" s="209" t="s">
        <v>69</v>
      </c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82"/>
      <c r="Q67" s="83"/>
    </row>
    <row r="68" spans="1:17" x14ac:dyDescent="0.25">
      <c r="A68" s="207"/>
      <c r="B68" s="208"/>
      <c r="C68" s="210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60"/>
      <c r="Q68" s="73"/>
    </row>
    <row r="69" spans="1:17" x14ac:dyDescent="0.25">
      <c r="A69" s="74"/>
      <c r="B69" s="60"/>
      <c r="C69" s="211" t="s">
        <v>54</v>
      </c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60"/>
      <c r="Q69" s="73"/>
    </row>
    <row r="70" spans="1:17" x14ac:dyDescent="0.25">
      <c r="A70" s="74"/>
      <c r="B70" s="60"/>
      <c r="C70" s="55" t="s">
        <v>55</v>
      </c>
      <c r="D70" s="55" t="s">
        <v>52</v>
      </c>
      <c r="E70" s="55"/>
      <c r="F70" s="55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73"/>
    </row>
    <row r="71" spans="1:17" ht="15" customHeight="1" x14ac:dyDescent="0.25">
      <c r="A71" s="75" t="s">
        <v>28</v>
      </c>
      <c r="B71" s="69"/>
      <c r="C71" s="212" t="s">
        <v>65</v>
      </c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60"/>
      <c r="Q71" s="73"/>
    </row>
    <row r="72" spans="1:17" ht="15.75" customHeight="1" x14ac:dyDescent="0.25">
      <c r="A72" s="213" t="s">
        <v>67</v>
      </c>
      <c r="B72" s="214"/>
      <c r="C72" s="212" t="s">
        <v>66</v>
      </c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60"/>
      <c r="Q72" s="73"/>
    </row>
    <row r="73" spans="1:17" x14ac:dyDescent="0.25">
      <c r="A73" s="76"/>
      <c r="B73" s="84"/>
      <c r="C73" s="85"/>
      <c r="D73" s="85"/>
      <c r="E73" s="85"/>
      <c r="F73" s="85"/>
      <c r="G73" s="86"/>
      <c r="H73" s="86"/>
      <c r="I73" s="86"/>
      <c r="J73" s="86"/>
      <c r="K73" s="86"/>
      <c r="L73" s="86"/>
      <c r="M73" s="86"/>
      <c r="N73" s="86"/>
      <c r="O73" s="86"/>
      <c r="P73" s="60"/>
      <c r="Q73" s="73"/>
    </row>
    <row r="74" spans="1:17" x14ac:dyDescent="0.25">
      <c r="A74" s="77" t="s">
        <v>70</v>
      </c>
      <c r="B74" s="84"/>
      <c r="C74" s="201" t="s">
        <v>71</v>
      </c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60"/>
      <c r="Q74" s="73"/>
    </row>
    <row r="75" spans="1:17" x14ac:dyDescent="0.25">
      <c r="A75" s="76"/>
      <c r="B75" s="84"/>
      <c r="C75" s="55" t="s">
        <v>72</v>
      </c>
      <c r="D75" s="55"/>
      <c r="E75" s="55"/>
      <c r="F75" s="55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73"/>
    </row>
    <row r="76" spans="1:17" x14ac:dyDescent="0.25">
      <c r="A76" s="76"/>
      <c r="B76" s="84"/>
      <c r="C76" s="55" t="s">
        <v>73</v>
      </c>
      <c r="D76" s="55"/>
      <c r="E76" s="55"/>
      <c r="F76" s="55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73"/>
    </row>
    <row r="77" spans="1:17" x14ac:dyDescent="0.25">
      <c r="A77" s="76"/>
      <c r="B77" s="84"/>
      <c r="C77" s="55" t="s">
        <v>74</v>
      </c>
      <c r="D77" s="55"/>
      <c r="E77" s="55"/>
      <c r="F77" s="55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73"/>
    </row>
    <row r="78" spans="1:17" x14ac:dyDescent="0.25">
      <c r="A78" s="76"/>
      <c r="B78" s="84"/>
      <c r="C78" s="87"/>
      <c r="D78" s="87"/>
      <c r="E78" s="87"/>
      <c r="F78" s="87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73"/>
    </row>
    <row r="79" spans="1:17" x14ac:dyDescent="0.25">
      <c r="A79" s="76"/>
      <c r="B79" s="84"/>
      <c r="C79" s="201" t="s">
        <v>75</v>
      </c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60"/>
      <c r="Q79" s="73"/>
    </row>
    <row r="80" spans="1:17" x14ac:dyDescent="0.25">
      <c r="A80" s="76"/>
      <c r="B80" s="84"/>
      <c r="C80" s="55" t="s">
        <v>76</v>
      </c>
      <c r="D80" s="87"/>
      <c r="E80" s="87"/>
      <c r="F80" s="87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73"/>
    </row>
    <row r="81" spans="1:17" x14ac:dyDescent="0.25">
      <c r="A81" s="76"/>
      <c r="B81" s="84"/>
      <c r="C81" s="55" t="s">
        <v>77</v>
      </c>
      <c r="D81" s="87"/>
      <c r="E81" s="87"/>
      <c r="F81" s="87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73"/>
    </row>
    <row r="82" spans="1:17" x14ac:dyDescent="0.25">
      <c r="A82" s="76"/>
      <c r="B82" s="84"/>
      <c r="C82" s="88" t="s">
        <v>78</v>
      </c>
      <c r="D82" s="87"/>
      <c r="E82" s="87"/>
      <c r="F82" s="87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73"/>
    </row>
    <row r="83" spans="1:17" x14ac:dyDescent="0.25">
      <c r="A83" s="76"/>
      <c r="B83" s="84"/>
      <c r="C83" s="87"/>
      <c r="D83" s="87"/>
      <c r="E83" s="87"/>
      <c r="F83" s="87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73"/>
    </row>
    <row r="84" spans="1:17" x14ac:dyDescent="0.25">
      <c r="A84" s="76"/>
      <c r="B84" s="84"/>
      <c r="C84" s="201" t="s">
        <v>79</v>
      </c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60"/>
      <c r="Q84" s="73"/>
    </row>
    <row r="85" spans="1:17" x14ac:dyDescent="0.25">
      <c r="A85" s="76"/>
      <c r="B85" s="84"/>
      <c r="C85" s="218" t="s">
        <v>80</v>
      </c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73"/>
    </row>
    <row r="86" spans="1:17" x14ac:dyDescent="0.25">
      <c r="A86" s="76"/>
      <c r="B86" s="84"/>
      <c r="C86" s="218" t="s">
        <v>81</v>
      </c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/>
      <c r="O86" s="218"/>
      <c r="P86" s="60"/>
      <c r="Q86" s="73"/>
    </row>
    <row r="87" spans="1:17" x14ac:dyDescent="0.25">
      <c r="A87" s="76"/>
      <c r="B87" s="84"/>
      <c r="C87" s="88" t="s">
        <v>82</v>
      </c>
      <c r="D87" s="88"/>
      <c r="E87" s="88"/>
      <c r="F87" s="88"/>
      <c r="G87" s="72"/>
      <c r="H87" s="60"/>
      <c r="I87" s="60"/>
      <c r="J87" s="60"/>
      <c r="K87" s="60"/>
      <c r="L87" s="60"/>
      <c r="M87" s="60"/>
      <c r="N87" s="60"/>
      <c r="O87" s="60"/>
      <c r="P87" s="60"/>
      <c r="Q87" s="73"/>
    </row>
    <row r="88" spans="1:17" x14ac:dyDescent="0.25">
      <c r="A88" s="76"/>
      <c r="B88" s="84"/>
      <c r="C88" s="88"/>
      <c r="D88" s="88"/>
      <c r="E88" s="88"/>
      <c r="F88" s="88"/>
      <c r="G88" s="72"/>
      <c r="H88" s="60"/>
      <c r="I88" s="60"/>
      <c r="J88" s="60"/>
      <c r="K88" s="60"/>
      <c r="L88" s="60"/>
      <c r="M88" s="60"/>
      <c r="N88" s="60"/>
      <c r="O88" s="60"/>
      <c r="P88" s="60"/>
      <c r="Q88" s="73"/>
    </row>
    <row r="89" spans="1:17" x14ac:dyDescent="0.25">
      <c r="A89" s="76"/>
      <c r="B89" s="84"/>
      <c r="C89" s="219" t="s">
        <v>83</v>
      </c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60"/>
      <c r="Q89" s="73"/>
    </row>
    <row r="90" spans="1:17" x14ac:dyDescent="0.25">
      <c r="A90" s="76"/>
      <c r="B90" s="84"/>
      <c r="C90" s="216" t="s">
        <v>84</v>
      </c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60"/>
      <c r="Q90" s="73"/>
    </row>
    <row r="91" spans="1:17" x14ac:dyDescent="0.25">
      <c r="A91" s="76"/>
      <c r="B91" s="84"/>
      <c r="C91" s="216"/>
      <c r="D91" s="216"/>
      <c r="E91" s="216"/>
      <c r="F91" s="216"/>
      <c r="G91" s="216"/>
      <c r="H91" s="216"/>
      <c r="I91" s="216"/>
      <c r="J91" s="216"/>
      <c r="K91" s="216"/>
      <c r="L91" s="216"/>
      <c r="M91" s="216"/>
      <c r="N91" s="216"/>
      <c r="O91" s="216"/>
      <c r="P91" s="60"/>
      <c r="Q91" s="73"/>
    </row>
    <row r="92" spans="1:17" x14ac:dyDescent="0.25">
      <c r="A92" s="76"/>
      <c r="B92" s="84"/>
      <c r="C92" s="215" t="s">
        <v>85</v>
      </c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60"/>
      <c r="Q92" s="73"/>
    </row>
    <row r="93" spans="1:17" x14ac:dyDescent="0.25">
      <c r="A93" s="76"/>
      <c r="B93" s="84"/>
      <c r="C93" s="216" t="s">
        <v>86</v>
      </c>
      <c r="D93" s="216"/>
      <c r="E93" s="216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60"/>
      <c r="Q93" s="73"/>
    </row>
    <row r="94" spans="1:17" ht="15.75" thickBot="1" x14ac:dyDescent="0.3">
      <c r="A94" s="78"/>
      <c r="B94" s="79"/>
      <c r="C94" s="217"/>
      <c r="D94" s="217"/>
      <c r="E94" s="217"/>
      <c r="F94" s="217"/>
      <c r="G94" s="217"/>
      <c r="H94" s="217"/>
      <c r="I94" s="217"/>
      <c r="J94" s="217"/>
      <c r="K94" s="217"/>
      <c r="L94" s="217"/>
      <c r="M94" s="217"/>
      <c r="N94" s="217"/>
      <c r="O94" s="217"/>
      <c r="P94" s="80"/>
      <c r="Q94" s="81"/>
    </row>
  </sheetData>
  <sheetProtection algorithmName="SHA-512" hashValue="QZ0PXO0HjkBhtNzQdrebeCIoBJAw7ToCXFpxiRLcZsY2npCaEJd+ZiLaT6KmMZgin0Ssm/j3SOMT8O8Go+zqhA==" saltValue="fqfl1VBrzzufy7848xzoDg==" spinCount="100000" sheet="1" objects="1" scenarios="1"/>
  <mergeCells count="59">
    <mergeCell ref="C92:O92"/>
    <mergeCell ref="C93:O94"/>
    <mergeCell ref="C84:O84"/>
    <mergeCell ref="C85:P85"/>
    <mergeCell ref="C86:O86"/>
    <mergeCell ref="C89:O89"/>
    <mergeCell ref="C90:O91"/>
    <mergeCell ref="A67:B68"/>
    <mergeCell ref="C67:O68"/>
    <mergeCell ref="C69:O69"/>
    <mergeCell ref="C71:O71"/>
    <mergeCell ref="A72:B72"/>
    <mergeCell ref="C72:O72"/>
    <mergeCell ref="C74:O74"/>
    <mergeCell ref="C79:O79"/>
    <mergeCell ref="I27:J27"/>
    <mergeCell ref="A32:C32"/>
    <mergeCell ref="B27:D27"/>
    <mergeCell ref="E27:F27"/>
    <mergeCell ref="G27:H27"/>
    <mergeCell ref="K27:L27"/>
    <mergeCell ref="K35:L35"/>
    <mergeCell ref="A43:C43"/>
    <mergeCell ref="B35:D35"/>
    <mergeCell ref="B54:D54"/>
    <mergeCell ref="E54:F54"/>
    <mergeCell ref="G54:H54"/>
    <mergeCell ref="I54:J54"/>
    <mergeCell ref="K46:L46"/>
    <mergeCell ref="A4:B4"/>
    <mergeCell ref="C4:L4"/>
    <mergeCell ref="K18:L18"/>
    <mergeCell ref="F3:L3"/>
    <mergeCell ref="G5:H5"/>
    <mergeCell ref="B5:D5"/>
    <mergeCell ref="E5:F5"/>
    <mergeCell ref="I5:J5"/>
    <mergeCell ref="K5:L5"/>
    <mergeCell ref="B18:D18"/>
    <mergeCell ref="E18:F18"/>
    <mergeCell ref="G18:H18"/>
    <mergeCell ref="I18:J18"/>
    <mergeCell ref="A15:C15"/>
    <mergeCell ref="K54:L54"/>
    <mergeCell ref="L1:L2"/>
    <mergeCell ref="A1:K2"/>
    <mergeCell ref="A66:C66"/>
    <mergeCell ref="A51:C51"/>
    <mergeCell ref="A63:C63"/>
    <mergeCell ref="B46:D46"/>
    <mergeCell ref="E46:F46"/>
    <mergeCell ref="I64:K64"/>
    <mergeCell ref="A24:C24"/>
    <mergeCell ref="G46:H46"/>
    <mergeCell ref="I46:J46"/>
    <mergeCell ref="E35:F35"/>
    <mergeCell ref="G35:H35"/>
    <mergeCell ref="I35:J35"/>
    <mergeCell ref="A3:B3"/>
  </mergeCells>
  <pageMargins left="0.70866141732283472" right="0.70866141732283472" top="0.74803149606299213" bottom="0.74803149606299213" header="0.31496062992125984" footer="0.31496062992125984"/>
  <pageSetup paperSize="9" scale="46" fitToHeight="1000" orientation="landscape" verticalDpi="0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0FEBB-8A66-48EF-827C-753168694065}">
  <dimension ref="A1:T97"/>
  <sheetViews>
    <sheetView tabSelected="1" zoomScale="70" zoomScaleNormal="70" workbookViewId="0">
      <selection activeCell="C43" sqref="C43"/>
    </sheetView>
  </sheetViews>
  <sheetFormatPr defaultRowHeight="15" x14ac:dyDescent="0.25"/>
  <cols>
    <col min="1" max="1" width="5.140625" style="28" customWidth="1"/>
    <col min="2" max="2" width="55.5703125" customWidth="1"/>
    <col min="3" max="3" width="21.85546875" style="29" customWidth="1"/>
    <col min="4" max="4" width="17.140625" style="30" customWidth="1"/>
    <col min="5" max="5" width="16.7109375" style="29" customWidth="1"/>
    <col min="6" max="8" width="16.7109375" style="31" customWidth="1"/>
    <col min="9" max="9" width="16.7109375" style="29" customWidth="1"/>
    <col min="10" max="10" width="18.28515625" style="31" customWidth="1"/>
    <col min="11" max="11" width="16.7109375" style="29" customWidth="1"/>
    <col min="12" max="12" width="42" style="31" customWidth="1"/>
    <col min="17" max="17" width="10.28515625" customWidth="1"/>
  </cols>
  <sheetData>
    <row r="1" spans="1:18" ht="34.5" customHeight="1" x14ac:dyDescent="0.25">
      <c r="A1" s="163" t="s">
        <v>87</v>
      </c>
      <c r="B1" s="164"/>
      <c r="C1" s="164"/>
      <c r="D1" s="164"/>
      <c r="E1" s="164"/>
      <c r="F1" s="164"/>
      <c r="G1" s="164"/>
      <c r="H1" s="164"/>
      <c r="I1" s="164"/>
      <c r="J1" s="164"/>
      <c r="K1" s="165"/>
      <c r="L1" s="161" t="s">
        <v>169</v>
      </c>
    </row>
    <row r="2" spans="1:18" ht="13.5" customHeight="1" x14ac:dyDescent="0.25">
      <c r="A2" s="166"/>
      <c r="B2" s="167"/>
      <c r="C2" s="167"/>
      <c r="D2" s="167"/>
      <c r="E2" s="167"/>
      <c r="F2" s="167"/>
      <c r="G2" s="167"/>
      <c r="H2" s="167"/>
      <c r="I2" s="167"/>
      <c r="J2" s="167"/>
      <c r="K2" s="168"/>
      <c r="L2" s="162"/>
    </row>
    <row r="3" spans="1:18" ht="23.25" x14ac:dyDescent="0.35">
      <c r="A3" s="220" t="s">
        <v>151</v>
      </c>
      <c r="B3" s="221"/>
      <c r="C3" s="38" t="s">
        <v>37</v>
      </c>
      <c r="D3" s="70" t="s">
        <v>35</v>
      </c>
      <c r="E3" s="71" t="s">
        <v>36</v>
      </c>
      <c r="F3" s="190" t="s">
        <v>40</v>
      </c>
      <c r="G3" s="191"/>
      <c r="H3" s="191"/>
      <c r="I3" s="191"/>
      <c r="J3" s="191"/>
      <c r="K3" s="191"/>
      <c r="L3" s="191"/>
    </row>
    <row r="4" spans="1:18" ht="23.25" x14ac:dyDescent="0.35">
      <c r="A4" s="184" t="s">
        <v>60</v>
      </c>
      <c r="B4" s="185"/>
      <c r="C4" s="186" t="s">
        <v>41</v>
      </c>
      <c r="D4" s="187"/>
      <c r="E4" s="187"/>
      <c r="F4" s="187"/>
      <c r="G4" s="187"/>
      <c r="H4" s="187"/>
      <c r="I4" s="187"/>
      <c r="J4" s="187"/>
      <c r="K4" s="187"/>
      <c r="L4" s="187"/>
    </row>
    <row r="5" spans="1:18" s="1" customFormat="1" ht="15.75" x14ac:dyDescent="0.25">
      <c r="A5" s="37" t="s">
        <v>0</v>
      </c>
      <c r="B5" s="174"/>
      <c r="C5" s="175"/>
      <c r="D5" s="175"/>
      <c r="E5" s="176" t="s">
        <v>1</v>
      </c>
      <c r="F5" s="177"/>
      <c r="G5" s="176" t="s">
        <v>29</v>
      </c>
      <c r="H5" s="181"/>
      <c r="I5" s="176" t="s">
        <v>2</v>
      </c>
      <c r="J5" s="177"/>
      <c r="K5" s="192" t="s">
        <v>3</v>
      </c>
      <c r="L5" s="193"/>
    </row>
    <row r="6" spans="1:18" s="8" customFormat="1" x14ac:dyDescent="0.25">
      <c r="A6" s="2">
        <v>1</v>
      </c>
      <c r="B6" s="3" t="s">
        <v>61</v>
      </c>
      <c r="C6" s="4" t="s">
        <v>4</v>
      </c>
      <c r="D6" s="5" t="s">
        <v>5</v>
      </c>
      <c r="E6" s="6" t="s">
        <v>48</v>
      </c>
      <c r="F6" s="7" t="s">
        <v>6</v>
      </c>
      <c r="G6" s="6" t="s">
        <v>48</v>
      </c>
      <c r="H6" s="7" t="s">
        <v>6</v>
      </c>
      <c r="I6" s="6" t="s">
        <v>48</v>
      </c>
      <c r="J6" s="7" t="s">
        <v>6</v>
      </c>
      <c r="K6" s="6" t="s">
        <v>48</v>
      </c>
      <c r="L6" s="7" t="s">
        <v>6</v>
      </c>
      <c r="M6" s="9"/>
    </row>
    <row r="7" spans="1:18" s="1" customFormat="1" x14ac:dyDescent="0.25">
      <c r="A7" s="10" t="s">
        <v>7</v>
      </c>
      <c r="B7" s="11" t="s">
        <v>154</v>
      </c>
      <c r="C7" s="12" t="s">
        <v>9</v>
      </c>
      <c r="D7" s="13">
        <v>0</v>
      </c>
      <c r="E7" s="34">
        <v>9250</v>
      </c>
      <c r="F7" s="14">
        <f>D7*E7</f>
        <v>0</v>
      </c>
      <c r="G7" s="33">
        <v>104</v>
      </c>
      <c r="H7" s="14">
        <f>D7*G7</f>
        <v>0</v>
      </c>
      <c r="I7" s="33">
        <v>10140</v>
      </c>
      <c r="J7" s="14">
        <f>D7*I7</f>
        <v>0</v>
      </c>
      <c r="K7" s="33">
        <v>7800</v>
      </c>
      <c r="L7" s="14">
        <f>D7*K7</f>
        <v>0</v>
      </c>
    </row>
    <row r="8" spans="1:18" s="1" customFormat="1" x14ac:dyDescent="0.25">
      <c r="A8" s="10" t="s">
        <v>10</v>
      </c>
      <c r="B8" s="11" t="s">
        <v>155</v>
      </c>
      <c r="C8" s="12" t="s">
        <v>11</v>
      </c>
      <c r="D8" s="141">
        <f>D7*1.1</f>
        <v>0</v>
      </c>
      <c r="E8" s="34">
        <v>750</v>
      </c>
      <c r="F8" s="14">
        <f>D8*E8</f>
        <v>0</v>
      </c>
      <c r="G8" s="33">
        <v>312</v>
      </c>
      <c r="H8" s="14">
        <f t="shared" ref="H8:H13" si="0">D8*G8</f>
        <v>0</v>
      </c>
      <c r="I8" s="33">
        <v>900</v>
      </c>
      <c r="J8" s="14">
        <f t="shared" ref="J8:J13" si="1">D8*I8</f>
        <v>0</v>
      </c>
      <c r="K8" s="62">
        <v>1850</v>
      </c>
      <c r="L8" s="14">
        <f t="shared" ref="L8:L13" si="2">D8*K8</f>
        <v>0</v>
      </c>
    </row>
    <row r="9" spans="1:18" s="1" customFormat="1" x14ac:dyDescent="0.25">
      <c r="A9" s="10" t="s">
        <v>12</v>
      </c>
      <c r="B9" s="11" t="s">
        <v>156</v>
      </c>
      <c r="C9" s="12" t="s">
        <v>90</v>
      </c>
      <c r="D9" s="141">
        <f>D7*1.2</f>
        <v>0</v>
      </c>
      <c r="E9" s="34">
        <v>0</v>
      </c>
      <c r="F9" s="14">
        <f t="shared" ref="F9:F11" si="3">D9*E9</f>
        <v>0</v>
      </c>
      <c r="G9" s="34">
        <v>0</v>
      </c>
      <c r="H9" s="14">
        <f t="shared" si="0"/>
        <v>0</v>
      </c>
      <c r="I9" s="33">
        <v>40</v>
      </c>
      <c r="J9" s="14">
        <f t="shared" si="1"/>
        <v>0</v>
      </c>
      <c r="K9" s="62">
        <v>260</v>
      </c>
      <c r="L9" s="14">
        <f t="shared" si="2"/>
        <v>0</v>
      </c>
      <c r="N9" s="95"/>
      <c r="O9" s="95"/>
      <c r="P9" s="95"/>
      <c r="Q9" s="95"/>
      <c r="R9" s="98"/>
    </row>
    <row r="10" spans="1:18" s="1" customFormat="1" x14ac:dyDescent="0.25">
      <c r="A10" s="10" t="s">
        <v>13</v>
      </c>
      <c r="B10" s="11" t="s">
        <v>157</v>
      </c>
      <c r="C10" s="12" t="s">
        <v>31</v>
      </c>
      <c r="D10" s="141">
        <f>D7*1.35</f>
        <v>0</v>
      </c>
      <c r="E10" s="34">
        <v>100</v>
      </c>
      <c r="F10" s="14">
        <f t="shared" si="3"/>
        <v>0</v>
      </c>
      <c r="G10" s="34">
        <v>0</v>
      </c>
      <c r="H10" s="14">
        <f t="shared" si="0"/>
        <v>0</v>
      </c>
      <c r="I10" s="33">
        <v>150</v>
      </c>
      <c r="J10" s="14">
        <f t="shared" si="1"/>
        <v>0</v>
      </c>
      <c r="K10" s="62">
        <v>950</v>
      </c>
      <c r="L10" s="14">
        <f t="shared" si="2"/>
        <v>0</v>
      </c>
      <c r="N10" s="95"/>
      <c r="O10" s="95"/>
      <c r="P10" s="95"/>
      <c r="Q10" s="95"/>
      <c r="R10" s="98"/>
    </row>
    <row r="11" spans="1:18" s="1" customFormat="1" x14ac:dyDescent="0.25">
      <c r="A11" s="10" t="s">
        <v>14</v>
      </c>
      <c r="B11" s="11" t="s">
        <v>158</v>
      </c>
      <c r="C11" s="12" t="s">
        <v>31</v>
      </c>
      <c r="D11" s="141">
        <f>D7*1.65</f>
        <v>0</v>
      </c>
      <c r="E11" s="34">
        <v>0</v>
      </c>
      <c r="F11" s="14">
        <f t="shared" si="3"/>
        <v>0</v>
      </c>
      <c r="G11" s="34">
        <v>0</v>
      </c>
      <c r="H11" s="14">
        <f t="shared" si="0"/>
        <v>0</v>
      </c>
      <c r="I11" s="33">
        <v>30</v>
      </c>
      <c r="J11" s="14">
        <f t="shared" si="1"/>
        <v>0</v>
      </c>
      <c r="K11" s="62">
        <v>0</v>
      </c>
      <c r="L11" s="14">
        <f t="shared" si="2"/>
        <v>0</v>
      </c>
      <c r="N11" s="95"/>
      <c r="O11" s="95"/>
      <c r="P11" s="95"/>
      <c r="Q11" s="95"/>
      <c r="R11" s="98"/>
    </row>
    <row r="12" spans="1:18" s="1" customFormat="1" x14ac:dyDescent="0.25">
      <c r="A12" s="15" t="s">
        <v>15</v>
      </c>
      <c r="B12" s="16" t="s">
        <v>159</v>
      </c>
      <c r="C12" s="12" t="s">
        <v>31</v>
      </c>
      <c r="D12" s="141">
        <f>D7*1.85</f>
        <v>0</v>
      </c>
      <c r="E12" s="34">
        <v>0</v>
      </c>
      <c r="F12" s="14">
        <f>D12*E12</f>
        <v>0</v>
      </c>
      <c r="G12" s="34">
        <v>0</v>
      </c>
      <c r="H12" s="14">
        <f t="shared" si="0"/>
        <v>0</v>
      </c>
      <c r="I12" s="34">
        <v>0</v>
      </c>
      <c r="J12" s="14">
        <f t="shared" si="1"/>
        <v>0</v>
      </c>
      <c r="K12" s="34">
        <v>0</v>
      </c>
      <c r="L12" s="14">
        <f t="shared" si="2"/>
        <v>0</v>
      </c>
      <c r="R12" s="97"/>
    </row>
    <row r="13" spans="1:18" s="1" customFormat="1" ht="15" customHeight="1" x14ac:dyDescent="0.25">
      <c r="A13" s="120" t="s">
        <v>95</v>
      </c>
      <c r="B13" s="121" t="s">
        <v>160</v>
      </c>
      <c r="C13" s="12" t="s">
        <v>38</v>
      </c>
      <c r="D13" s="141">
        <f>D7*2</f>
        <v>0</v>
      </c>
      <c r="E13" s="34">
        <v>0</v>
      </c>
      <c r="F13" s="14">
        <f>D13*E13</f>
        <v>0</v>
      </c>
      <c r="G13" s="34">
        <v>0</v>
      </c>
      <c r="H13" s="14">
        <f t="shared" si="0"/>
        <v>0</v>
      </c>
      <c r="I13" s="34">
        <v>0</v>
      </c>
      <c r="J13" s="14">
        <f t="shared" si="1"/>
        <v>0</v>
      </c>
      <c r="K13" s="63">
        <v>40</v>
      </c>
      <c r="L13" s="14">
        <f t="shared" si="2"/>
        <v>0</v>
      </c>
    </row>
    <row r="14" spans="1:18" s="1" customFormat="1" ht="18" customHeight="1" thickBot="1" x14ac:dyDescent="0.3">
      <c r="A14" s="32" t="s">
        <v>96</v>
      </c>
      <c r="B14" s="64" t="s">
        <v>152</v>
      </c>
      <c r="C14" s="142" t="s">
        <v>30</v>
      </c>
      <c r="D14" s="39"/>
      <c r="E14" s="40"/>
      <c r="F14" s="41"/>
      <c r="G14" s="40"/>
      <c r="H14" s="41"/>
      <c r="I14" s="40"/>
      <c r="J14" s="41"/>
      <c r="K14" s="40"/>
      <c r="L14" s="41"/>
      <c r="N14" s="95"/>
    </row>
    <row r="15" spans="1:18" s="8" customFormat="1" ht="15.75" thickBot="1" x14ac:dyDescent="0.3">
      <c r="A15" s="222" t="s">
        <v>144</v>
      </c>
      <c r="B15" s="223"/>
      <c r="C15" s="224"/>
      <c r="D15" s="140">
        <f>SUM(E15:L15)</f>
        <v>0</v>
      </c>
      <c r="E15" s="126"/>
      <c r="F15" s="127">
        <f>SUM(F7:F14)</f>
        <v>0</v>
      </c>
      <c r="G15" s="126"/>
      <c r="H15" s="127">
        <f>SUM(H7:H14)</f>
        <v>0</v>
      </c>
      <c r="I15" s="126"/>
      <c r="J15" s="127">
        <f>SUM(J7:J14)</f>
        <v>0</v>
      </c>
      <c r="K15" s="126"/>
      <c r="L15" s="127">
        <f>SUM(L7:L14)</f>
        <v>0</v>
      </c>
    </row>
    <row r="17" spans="1:20" ht="15.75" thickBot="1" x14ac:dyDescent="0.3"/>
    <row r="18" spans="1:20" s="1" customFormat="1" ht="15.75" x14ac:dyDescent="0.25">
      <c r="A18" s="56" t="s">
        <v>0</v>
      </c>
      <c r="B18" s="194"/>
      <c r="C18" s="195"/>
      <c r="D18" s="195"/>
      <c r="E18" s="196" t="s">
        <v>1</v>
      </c>
      <c r="F18" s="197"/>
      <c r="G18" s="196" t="s">
        <v>29</v>
      </c>
      <c r="H18" s="198"/>
      <c r="I18" s="196" t="s">
        <v>2</v>
      </c>
      <c r="J18" s="197"/>
      <c r="K18" s="188" t="s">
        <v>3</v>
      </c>
      <c r="L18" s="189"/>
    </row>
    <row r="19" spans="1:20" s="1" customFormat="1" ht="28.5" customHeight="1" x14ac:dyDescent="0.25">
      <c r="A19" s="57">
        <v>2</v>
      </c>
      <c r="B19" s="65" t="s">
        <v>62</v>
      </c>
      <c r="C19" s="22"/>
      <c r="D19" s="23"/>
      <c r="E19" s="24" t="s">
        <v>47</v>
      </c>
      <c r="F19" s="25"/>
      <c r="G19" s="24" t="s">
        <v>47</v>
      </c>
      <c r="H19" s="25"/>
      <c r="I19" s="24" t="s">
        <v>47</v>
      </c>
      <c r="J19" s="25"/>
      <c r="K19" s="24" t="s">
        <v>47</v>
      </c>
      <c r="L19" s="25"/>
    </row>
    <row r="20" spans="1:20" s="1" customFormat="1" x14ac:dyDescent="0.25">
      <c r="A20" s="50" t="s">
        <v>18</v>
      </c>
      <c r="B20" s="11" t="s">
        <v>49</v>
      </c>
      <c r="C20" s="12" t="s">
        <v>8</v>
      </c>
      <c r="D20" s="13">
        <v>0</v>
      </c>
      <c r="E20" s="34">
        <v>880</v>
      </c>
      <c r="F20" s="14">
        <f>D20*E20</f>
        <v>0</v>
      </c>
      <c r="G20" s="33">
        <v>1040</v>
      </c>
      <c r="H20" s="14">
        <f>D20*G20</f>
        <v>0</v>
      </c>
      <c r="I20" s="33">
        <v>406</v>
      </c>
      <c r="J20" s="14">
        <f>D20*I20</f>
        <v>0</v>
      </c>
      <c r="K20" s="33">
        <v>20</v>
      </c>
      <c r="L20" s="14">
        <f>D20*K20</f>
        <v>0</v>
      </c>
    </row>
    <row r="21" spans="1:20" s="1" customFormat="1" ht="15" customHeight="1" x14ac:dyDescent="0.25">
      <c r="A21" s="50" t="s">
        <v>19</v>
      </c>
      <c r="B21" s="11" t="s">
        <v>50</v>
      </c>
      <c r="C21" s="12" t="s">
        <v>8</v>
      </c>
      <c r="D21" s="13">
        <v>0</v>
      </c>
      <c r="E21" s="34">
        <v>620</v>
      </c>
      <c r="F21" s="14">
        <f t="shared" ref="F21:F23" si="4">D21*E21</f>
        <v>0</v>
      </c>
      <c r="G21" s="33">
        <v>520</v>
      </c>
      <c r="H21" s="14">
        <f t="shared" ref="H21:H23" si="5">D21*G21</f>
        <v>0</v>
      </c>
      <c r="I21" s="33">
        <v>900</v>
      </c>
      <c r="J21" s="14">
        <f t="shared" ref="J21:J23" si="6">D21*I21</f>
        <v>0</v>
      </c>
      <c r="K21" s="33">
        <v>20</v>
      </c>
      <c r="L21" s="14">
        <f t="shared" ref="L21:L23" si="7">D21*K21</f>
        <v>0</v>
      </c>
    </row>
    <row r="22" spans="1:20" s="1" customFormat="1" ht="15" customHeight="1" x14ac:dyDescent="0.25">
      <c r="A22" s="58" t="s">
        <v>33</v>
      </c>
      <c r="B22" s="11" t="s">
        <v>42</v>
      </c>
      <c r="C22" s="12" t="s">
        <v>20</v>
      </c>
      <c r="D22" s="13">
        <v>0</v>
      </c>
      <c r="E22" s="34">
        <v>75</v>
      </c>
      <c r="F22" s="14">
        <f t="shared" si="4"/>
        <v>0</v>
      </c>
      <c r="G22" s="34">
        <v>0</v>
      </c>
      <c r="H22" s="14">
        <f t="shared" si="5"/>
        <v>0</v>
      </c>
      <c r="I22" s="33">
        <v>156</v>
      </c>
      <c r="J22" s="14">
        <f t="shared" si="6"/>
        <v>0</v>
      </c>
      <c r="K22" s="33">
        <v>20</v>
      </c>
      <c r="L22" s="14">
        <f t="shared" si="7"/>
        <v>0</v>
      </c>
    </row>
    <row r="23" spans="1:20" s="1" customFormat="1" ht="15" customHeight="1" thickBot="1" x14ac:dyDescent="0.3">
      <c r="A23" s="58" t="s">
        <v>44</v>
      </c>
      <c r="B23" s="16" t="s">
        <v>43</v>
      </c>
      <c r="C23" s="17" t="s">
        <v>20</v>
      </c>
      <c r="D23" s="18">
        <v>0</v>
      </c>
      <c r="E23" s="34">
        <v>50</v>
      </c>
      <c r="F23" s="19">
        <f t="shared" si="4"/>
        <v>0</v>
      </c>
      <c r="G23" s="34">
        <v>0</v>
      </c>
      <c r="H23" s="19">
        <f t="shared" si="5"/>
        <v>0</v>
      </c>
      <c r="I23" s="36">
        <v>300</v>
      </c>
      <c r="J23" s="19">
        <f t="shared" si="6"/>
        <v>0</v>
      </c>
      <c r="K23" s="36">
        <v>20</v>
      </c>
      <c r="L23" s="19">
        <f t="shared" si="7"/>
        <v>0</v>
      </c>
    </row>
    <row r="24" spans="1:20" s="1" customFormat="1" ht="15.75" thickBot="1" x14ac:dyDescent="0.3">
      <c r="A24" s="222" t="s">
        <v>145</v>
      </c>
      <c r="B24" s="223"/>
      <c r="C24" s="224"/>
      <c r="D24" s="140">
        <f>SUM(E24:L24)</f>
        <v>0</v>
      </c>
      <c r="E24" s="126"/>
      <c r="F24" s="127">
        <f>SUM(F20:F23)</f>
        <v>0</v>
      </c>
      <c r="G24" s="126"/>
      <c r="H24" s="127">
        <f>SUM(H20:H23)</f>
        <v>0</v>
      </c>
      <c r="I24" s="126"/>
      <c r="J24" s="127">
        <f>SUM(J20:J23)</f>
        <v>0</v>
      </c>
      <c r="K24" s="126"/>
      <c r="L24" s="127">
        <f>SUM(L20:L23)</f>
        <v>0</v>
      </c>
    </row>
    <row r="26" spans="1:20" ht="15.75" thickBot="1" x14ac:dyDescent="0.3"/>
    <row r="27" spans="1:20" s="1" customFormat="1" ht="16.5" customHeight="1" x14ac:dyDescent="0.25">
      <c r="A27" s="56" t="s">
        <v>0</v>
      </c>
      <c r="B27" s="194"/>
      <c r="C27" s="195"/>
      <c r="D27" s="195"/>
      <c r="E27" s="196" t="s">
        <v>1</v>
      </c>
      <c r="F27" s="197"/>
      <c r="G27" s="196" t="s">
        <v>29</v>
      </c>
      <c r="H27" s="198"/>
      <c r="I27" s="196" t="s">
        <v>2</v>
      </c>
      <c r="J27" s="197"/>
      <c r="K27" s="188" t="s">
        <v>3</v>
      </c>
      <c r="L27" s="189"/>
    </row>
    <row r="28" spans="1:20" s="1" customFormat="1" ht="33" customHeight="1" x14ac:dyDescent="0.25">
      <c r="A28" s="57">
        <v>3</v>
      </c>
      <c r="B28" s="68" t="s">
        <v>68</v>
      </c>
      <c r="C28" s="22"/>
      <c r="D28" s="26"/>
      <c r="E28" s="111" t="s">
        <v>47</v>
      </c>
      <c r="F28" s="112"/>
      <c r="G28" s="109" t="s">
        <v>47</v>
      </c>
      <c r="H28" s="104"/>
      <c r="I28" s="105" t="s">
        <v>47</v>
      </c>
      <c r="J28" s="104"/>
      <c r="K28" s="105" t="s">
        <v>47</v>
      </c>
      <c r="L28" s="104"/>
    </row>
    <row r="29" spans="1:20" s="1" customFormat="1" ht="15" customHeight="1" x14ac:dyDescent="0.25">
      <c r="A29" s="59" t="s">
        <v>21</v>
      </c>
      <c r="B29" s="11" t="s">
        <v>49</v>
      </c>
      <c r="C29" s="12" t="s">
        <v>23</v>
      </c>
      <c r="D29" s="13">
        <v>0</v>
      </c>
      <c r="E29" s="149">
        <v>250</v>
      </c>
      <c r="F29" s="143">
        <f t="shared" ref="F29:F31" si="8">D29*E29</f>
        <v>0</v>
      </c>
      <c r="G29" s="150">
        <v>100</v>
      </c>
      <c r="H29" s="144">
        <f>D29*G29</f>
        <v>0</v>
      </c>
      <c r="I29" s="145">
        <v>0</v>
      </c>
      <c r="J29" s="146">
        <f>D29*I29</f>
        <v>0</v>
      </c>
      <c r="K29" s="151">
        <v>2000</v>
      </c>
      <c r="L29" s="146">
        <f>D29*K29</f>
        <v>0</v>
      </c>
      <c r="N29" s="95"/>
      <c r="T29" s="95"/>
    </row>
    <row r="30" spans="1:20" s="1" customFormat="1" ht="15" customHeight="1" x14ac:dyDescent="0.25">
      <c r="A30" s="50" t="s">
        <v>22</v>
      </c>
      <c r="B30" s="11" t="s">
        <v>50</v>
      </c>
      <c r="C30" s="12" t="s">
        <v>23</v>
      </c>
      <c r="D30" s="13">
        <v>0</v>
      </c>
      <c r="E30" s="149">
        <v>50</v>
      </c>
      <c r="F30" s="147">
        <f t="shared" si="8"/>
        <v>0</v>
      </c>
      <c r="G30" s="145">
        <v>0</v>
      </c>
      <c r="H30" s="144">
        <f t="shared" ref="H30:H31" si="9">D30*G30</f>
        <v>0</v>
      </c>
      <c r="I30" s="145">
        <v>0</v>
      </c>
      <c r="J30" s="146">
        <f t="shared" ref="J30:J31" si="10">D30*I30</f>
        <v>0</v>
      </c>
      <c r="K30" s="151">
        <v>30</v>
      </c>
      <c r="L30" s="146">
        <f t="shared" ref="L30:L31" si="11">D30*K30</f>
        <v>0</v>
      </c>
    </row>
    <row r="31" spans="1:20" s="1" customFormat="1" ht="15" customHeight="1" thickBot="1" x14ac:dyDescent="0.3">
      <c r="A31" s="58" t="s">
        <v>102</v>
      </c>
      <c r="B31" s="99" t="s">
        <v>103</v>
      </c>
      <c r="C31" s="17" t="s">
        <v>104</v>
      </c>
      <c r="D31" s="100">
        <v>0</v>
      </c>
      <c r="E31" s="152">
        <v>20</v>
      </c>
      <c r="F31" s="143">
        <f t="shared" si="8"/>
        <v>0</v>
      </c>
      <c r="G31" s="148">
        <v>6</v>
      </c>
      <c r="H31" s="144">
        <f t="shared" si="9"/>
        <v>0</v>
      </c>
      <c r="I31" s="148">
        <v>8</v>
      </c>
      <c r="J31" s="146">
        <f t="shared" si="10"/>
        <v>0</v>
      </c>
      <c r="K31" s="153">
        <v>90</v>
      </c>
      <c r="L31" s="146">
        <f t="shared" si="11"/>
        <v>0</v>
      </c>
    </row>
    <row r="32" spans="1:20" s="1" customFormat="1" ht="15.75" thickBot="1" x14ac:dyDescent="0.3">
      <c r="A32" s="222" t="s">
        <v>146</v>
      </c>
      <c r="B32" s="223"/>
      <c r="C32" s="224"/>
      <c r="D32" s="140">
        <f>SUM(E32:L32)</f>
        <v>0</v>
      </c>
      <c r="E32" s="126"/>
      <c r="F32" s="127">
        <f>SUM(F29:F31)</f>
        <v>0</v>
      </c>
      <c r="G32" s="126"/>
      <c r="H32" s="127">
        <f>SUM(H29:H31)</f>
        <v>0</v>
      </c>
      <c r="I32" s="126"/>
      <c r="J32" s="127">
        <f>SUM(J29:J31)</f>
        <v>0</v>
      </c>
      <c r="K32" s="127"/>
      <c r="L32" s="127">
        <f>SUM(L29:L31)</f>
        <v>0</v>
      </c>
    </row>
    <row r="35" spans="1:20" s="1" customFormat="1" ht="15.75" x14ac:dyDescent="0.25">
      <c r="A35" s="37" t="s">
        <v>0</v>
      </c>
      <c r="B35" s="174"/>
      <c r="C35" s="175"/>
      <c r="D35" s="175"/>
      <c r="E35" s="176" t="s">
        <v>1</v>
      </c>
      <c r="F35" s="177"/>
      <c r="G35" s="176" t="s">
        <v>29</v>
      </c>
      <c r="H35" s="181"/>
      <c r="I35" s="176" t="s">
        <v>2</v>
      </c>
      <c r="J35" s="177"/>
      <c r="K35" s="192" t="s">
        <v>3</v>
      </c>
      <c r="L35" s="193"/>
    </row>
    <row r="36" spans="1:20" s="1" customFormat="1" x14ac:dyDescent="0.25">
      <c r="A36" s="20">
        <v>4</v>
      </c>
      <c r="B36" s="21" t="s">
        <v>39</v>
      </c>
      <c r="C36" s="22"/>
      <c r="D36" s="26"/>
      <c r="E36" s="24" t="s">
        <v>17</v>
      </c>
      <c r="F36" s="25"/>
      <c r="G36" s="24" t="s">
        <v>17</v>
      </c>
      <c r="H36" s="25"/>
      <c r="I36" s="24" t="s">
        <v>17</v>
      </c>
      <c r="J36" s="25"/>
      <c r="K36" s="24" t="s">
        <v>17</v>
      </c>
      <c r="L36" s="25"/>
    </row>
    <row r="37" spans="1:20" s="1" customFormat="1" x14ac:dyDescent="0.25">
      <c r="A37" s="10" t="s">
        <v>129</v>
      </c>
      <c r="B37" s="11" t="s">
        <v>130</v>
      </c>
      <c r="C37" s="12" t="s">
        <v>23</v>
      </c>
      <c r="D37" s="13">
        <v>0</v>
      </c>
      <c r="E37" s="156">
        <v>0</v>
      </c>
      <c r="F37" s="154">
        <f>D37*E37</f>
        <v>0</v>
      </c>
      <c r="G37" s="156">
        <v>0</v>
      </c>
      <c r="H37" s="154">
        <f>D37*G37</f>
        <v>0</v>
      </c>
      <c r="I37" s="156">
        <v>0</v>
      </c>
      <c r="J37" s="154">
        <f>D37*I37</f>
        <v>0</v>
      </c>
      <c r="K37" s="61">
        <v>0</v>
      </c>
      <c r="L37" s="154">
        <f>D37*K37</f>
        <v>0</v>
      </c>
      <c r="T37" s="95"/>
    </row>
    <row r="38" spans="1:20" s="1" customFormat="1" x14ac:dyDescent="0.25">
      <c r="A38" s="10" t="s">
        <v>128</v>
      </c>
      <c r="B38" s="11" t="s">
        <v>165</v>
      </c>
      <c r="C38" s="12" t="s">
        <v>23</v>
      </c>
      <c r="D38" s="13">
        <v>0</v>
      </c>
      <c r="E38" s="155">
        <v>19</v>
      </c>
      <c r="F38" s="154">
        <f t="shared" ref="F38:F43" si="12">D38*E38</f>
        <v>0</v>
      </c>
      <c r="G38" s="155">
        <v>6</v>
      </c>
      <c r="H38" s="154">
        <f t="shared" ref="H38:H43" si="13">D38*G38</f>
        <v>0</v>
      </c>
      <c r="I38" s="155">
        <v>8</v>
      </c>
      <c r="J38" s="154">
        <f t="shared" ref="J38:J43" si="14">D38*I38</f>
        <v>0</v>
      </c>
      <c r="K38" s="61">
        <v>73</v>
      </c>
      <c r="L38" s="154">
        <f t="shared" ref="L38:L43" si="15">D38*K38</f>
        <v>0</v>
      </c>
      <c r="T38" s="95"/>
    </row>
    <row r="39" spans="1:20" s="1" customFormat="1" x14ac:dyDescent="0.25">
      <c r="A39" s="10" t="s">
        <v>132</v>
      </c>
      <c r="B39" s="11" t="s">
        <v>166</v>
      </c>
      <c r="C39" s="12" t="s">
        <v>23</v>
      </c>
      <c r="D39" s="13">
        <v>0</v>
      </c>
      <c r="E39" s="155">
        <v>1</v>
      </c>
      <c r="F39" s="154">
        <f t="shared" si="12"/>
        <v>0</v>
      </c>
      <c r="G39" s="155">
        <v>0</v>
      </c>
      <c r="H39" s="154">
        <f t="shared" si="13"/>
        <v>0</v>
      </c>
      <c r="I39" s="155">
        <v>0</v>
      </c>
      <c r="J39" s="154">
        <f t="shared" si="14"/>
        <v>0</v>
      </c>
      <c r="K39" s="61">
        <v>85</v>
      </c>
      <c r="L39" s="154">
        <f t="shared" si="15"/>
        <v>0</v>
      </c>
      <c r="T39" s="95"/>
    </row>
    <row r="40" spans="1:20" s="1" customFormat="1" x14ac:dyDescent="0.25">
      <c r="A40" s="10" t="s">
        <v>167</v>
      </c>
      <c r="B40" s="11" t="s">
        <v>168</v>
      </c>
      <c r="C40" s="12" t="s">
        <v>23</v>
      </c>
      <c r="D40" s="13">
        <v>0</v>
      </c>
      <c r="E40" s="155">
        <v>0</v>
      </c>
      <c r="F40" s="154">
        <f>D40*E40</f>
        <v>0</v>
      </c>
      <c r="G40" s="155">
        <v>0</v>
      </c>
      <c r="H40" s="154">
        <f>D40*G40</f>
        <v>0</v>
      </c>
      <c r="I40" s="155">
        <v>0</v>
      </c>
      <c r="J40" s="154">
        <f>D40*I40</f>
        <v>0</v>
      </c>
      <c r="K40" s="61">
        <v>0</v>
      </c>
      <c r="L40" s="154">
        <f>D40*K40</f>
        <v>0</v>
      </c>
      <c r="T40" s="95"/>
    </row>
    <row r="41" spans="1:20" s="1" customFormat="1" x14ac:dyDescent="0.25">
      <c r="A41" s="10" t="s">
        <v>34</v>
      </c>
      <c r="B41" s="11" t="s">
        <v>64</v>
      </c>
      <c r="C41" s="12" t="s">
        <v>23</v>
      </c>
      <c r="D41" s="13">
        <v>0</v>
      </c>
      <c r="E41" s="156">
        <v>100</v>
      </c>
      <c r="F41" s="154">
        <f t="shared" si="12"/>
        <v>0</v>
      </c>
      <c r="G41" s="155">
        <v>0</v>
      </c>
      <c r="H41" s="154">
        <f t="shared" si="13"/>
        <v>0</v>
      </c>
      <c r="I41" s="155">
        <v>0</v>
      </c>
      <c r="J41" s="154">
        <f t="shared" si="14"/>
        <v>0</v>
      </c>
      <c r="K41" s="61">
        <v>150</v>
      </c>
      <c r="L41" s="154">
        <f t="shared" si="15"/>
        <v>0</v>
      </c>
    </row>
    <row r="42" spans="1:20" s="1" customFormat="1" x14ac:dyDescent="0.25">
      <c r="A42" s="15" t="s">
        <v>46</v>
      </c>
      <c r="B42" s="16" t="s">
        <v>51</v>
      </c>
      <c r="C42" s="17" t="s">
        <v>23</v>
      </c>
      <c r="D42" s="13">
        <v>0</v>
      </c>
      <c r="E42" s="155">
        <v>0</v>
      </c>
      <c r="F42" s="154">
        <f t="shared" si="12"/>
        <v>0</v>
      </c>
      <c r="G42" s="155">
        <v>0</v>
      </c>
      <c r="H42" s="154">
        <f t="shared" si="13"/>
        <v>0</v>
      </c>
      <c r="I42" s="155">
        <v>0</v>
      </c>
      <c r="J42" s="154">
        <f t="shared" si="14"/>
        <v>0</v>
      </c>
      <c r="K42" s="157">
        <v>0</v>
      </c>
      <c r="L42" s="154">
        <f t="shared" si="15"/>
        <v>0</v>
      </c>
    </row>
    <row r="43" spans="1:20" s="1" customFormat="1" ht="15" customHeight="1" thickBot="1" x14ac:dyDescent="0.3">
      <c r="A43" s="15" t="s">
        <v>56</v>
      </c>
      <c r="B43" s="16" t="s">
        <v>63</v>
      </c>
      <c r="C43" s="17" t="s">
        <v>23</v>
      </c>
      <c r="D43" s="18">
        <v>0</v>
      </c>
      <c r="E43" s="155">
        <v>0</v>
      </c>
      <c r="F43" s="154">
        <f t="shared" si="12"/>
        <v>0</v>
      </c>
      <c r="G43" s="155">
        <v>0</v>
      </c>
      <c r="H43" s="154">
        <f t="shared" si="13"/>
        <v>0</v>
      </c>
      <c r="I43" s="155">
        <v>0</v>
      </c>
      <c r="J43" s="154">
        <f t="shared" si="14"/>
        <v>0</v>
      </c>
      <c r="K43" s="158">
        <v>0</v>
      </c>
      <c r="L43" s="154">
        <f t="shared" si="15"/>
        <v>0</v>
      </c>
    </row>
    <row r="44" spans="1:20" s="1" customFormat="1" ht="15" customHeight="1" thickBot="1" x14ac:dyDescent="0.3">
      <c r="A44" s="222" t="s">
        <v>147</v>
      </c>
      <c r="B44" s="223"/>
      <c r="C44" s="224"/>
      <c r="D44" s="140">
        <f>SUM(E44:L44)</f>
        <v>0</v>
      </c>
      <c r="E44" s="125"/>
      <c r="F44" s="127">
        <f>SUM(F37:F43)</f>
        <v>0</v>
      </c>
      <c r="G44" s="125"/>
      <c r="H44" s="127">
        <f>SUM(H37:H43)</f>
        <v>0</v>
      </c>
      <c r="I44" s="125"/>
      <c r="J44" s="127">
        <f>SUM(J37:J43)</f>
        <v>0</v>
      </c>
      <c r="K44" s="125"/>
      <c r="L44" s="127">
        <f>SUM(L37:L43)</f>
        <v>0</v>
      </c>
    </row>
    <row r="47" spans="1:20" s="1" customFormat="1" ht="16.5" thickBot="1" x14ac:dyDescent="0.3">
      <c r="A47" s="37" t="s">
        <v>0</v>
      </c>
      <c r="B47" s="174"/>
      <c r="C47" s="175"/>
      <c r="D47" s="175"/>
      <c r="E47" s="176" t="s">
        <v>1</v>
      </c>
      <c r="F47" s="177"/>
      <c r="G47" s="176" t="s">
        <v>29</v>
      </c>
      <c r="H47" s="181"/>
      <c r="I47" s="176" t="s">
        <v>2</v>
      </c>
      <c r="J47" s="177"/>
      <c r="K47" s="192" t="s">
        <v>3</v>
      </c>
      <c r="L47" s="193"/>
    </row>
    <row r="48" spans="1:20" s="1" customFormat="1" x14ac:dyDescent="0.25">
      <c r="A48" s="44">
        <v>5</v>
      </c>
      <c r="B48" s="45" t="s">
        <v>26</v>
      </c>
      <c r="C48" s="46"/>
      <c r="D48" s="47"/>
      <c r="E48" s="48" t="s">
        <v>27</v>
      </c>
      <c r="F48" s="49"/>
      <c r="G48" s="48" t="s">
        <v>27</v>
      </c>
      <c r="H48" s="49"/>
      <c r="I48" s="48" t="s">
        <v>27</v>
      </c>
      <c r="J48" s="49"/>
      <c r="K48" s="48" t="s">
        <v>27</v>
      </c>
      <c r="L48" s="49"/>
    </row>
    <row r="49" spans="1:20" s="1" customFormat="1" x14ac:dyDescent="0.25">
      <c r="A49" s="51" t="s">
        <v>24</v>
      </c>
      <c r="B49" s="116" t="s">
        <v>161</v>
      </c>
      <c r="C49" s="12" t="s">
        <v>109</v>
      </c>
      <c r="D49" s="117">
        <v>0</v>
      </c>
      <c r="E49" s="118">
        <v>100</v>
      </c>
      <c r="F49" s="119">
        <f>D49*E49</f>
        <v>0</v>
      </c>
      <c r="G49" s="118">
        <v>0</v>
      </c>
      <c r="H49" s="119">
        <f>D49*G49</f>
        <v>0</v>
      </c>
      <c r="I49" s="118">
        <v>0</v>
      </c>
      <c r="J49" s="119">
        <f>D49*I49</f>
        <v>0</v>
      </c>
      <c r="K49" s="118">
        <v>700</v>
      </c>
      <c r="L49" s="119">
        <f>D49*K49</f>
        <v>0</v>
      </c>
    </row>
    <row r="50" spans="1:20" s="1" customFormat="1" x14ac:dyDescent="0.25">
      <c r="A50" s="58" t="s">
        <v>108</v>
      </c>
      <c r="B50" s="116" t="s">
        <v>162</v>
      </c>
      <c r="C50" s="12" t="s">
        <v>109</v>
      </c>
      <c r="D50" s="117">
        <v>0</v>
      </c>
      <c r="E50" s="33">
        <v>0</v>
      </c>
      <c r="F50" s="119">
        <f t="shared" ref="F50:F51" si="16">D50*E50</f>
        <v>0</v>
      </c>
      <c r="G50" s="33">
        <v>0</v>
      </c>
      <c r="H50" s="119">
        <f t="shared" ref="H50:H51" si="17">D50*G50</f>
        <v>0</v>
      </c>
      <c r="I50" s="33">
        <v>0</v>
      </c>
      <c r="J50" s="119">
        <f t="shared" ref="J50:J51" si="18">D50*I50</f>
        <v>0</v>
      </c>
      <c r="K50" s="33">
        <v>0</v>
      </c>
      <c r="L50" s="119">
        <f t="shared" ref="L50:L51" si="19">D50*K50</f>
        <v>0</v>
      </c>
      <c r="T50" s="95"/>
    </row>
    <row r="51" spans="1:20" s="1" customFormat="1" ht="15.75" thickBot="1" x14ac:dyDescent="0.3">
      <c r="A51" s="58" t="s">
        <v>110</v>
      </c>
      <c r="B51" s="116" t="s">
        <v>163</v>
      </c>
      <c r="C51" s="17"/>
      <c r="D51" s="123">
        <v>0</v>
      </c>
      <c r="E51" s="34">
        <v>0</v>
      </c>
      <c r="F51" s="119">
        <f t="shared" si="16"/>
        <v>0</v>
      </c>
      <c r="G51" s="34">
        <v>0</v>
      </c>
      <c r="H51" s="119">
        <f t="shared" si="17"/>
        <v>0</v>
      </c>
      <c r="I51" s="34">
        <v>0</v>
      </c>
      <c r="J51" s="119">
        <f t="shared" si="18"/>
        <v>0</v>
      </c>
      <c r="K51" s="34">
        <v>500</v>
      </c>
      <c r="L51" s="119">
        <f t="shared" si="19"/>
        <v>0</v>
      </c>
      <c r="T51" s="95"/>
    </row>
    <row r="52" spans="1:20" s="1" customFormat="1" ht="15.75" thickBot="1" x14ac:dyDescent="0.3">
      <c r="A52" s="222" t="s">
        <v>148</v>
      </c>
      <c r="B52" s="223"/>
      <c r="C52" s="224"/>
      <c r="D52" s="140">
        <f>SUM(E52:L52)</f>
        <v>0</v>
      </c>
      <c r="E52" s="126"/>
      <c r="F52" s="127">
        <f>SUM(F49:F51)</f>
        <v>0</v>
      </c>
      <c r="G52" s="126"/>
      <c r="H52" s="127">
        <f>SUM(H49:H51)</f>
        <v>0</v>
      </c>
      <c r="I52" s="126"/>
      <c r="J52" s="127">
        <f>SUM(J49:J51)</f>
        <v>0</v>
      </c>
      <c r="K52" s="126"/>
      <c r="L52" s="127">
        <f>SUM(L49:L51)</f>
        <v>0</v>
      </c>
    </row>
    <row r="53" spans="1:20" s="1" customFormat="1" x14ac:dyDescent="0.25">
      <c r="A53" s="42"/>
      <c r="B53" s="55"/>
      <c r="C53" s="55"/>
      <c r="D53" s="52"/>
      <c r="E53" s="53"/>
      <c r="F53" s="43"/>
      <c r="G53" s="53"/>
      <c r="H53" s="43"/>
      <c r="I53" s="53"/>
      <c r="J53" s="43"/>
      <c r="K53" s="53"/>
      <c r="L53" s="54"/>
    </row>
    <row r="54" spans="1:20" ht="15.75" thickBot="1" x14ac:dyDescent="0.3"/>
    <row r="55" spans="1:20" s="1" customFormat="1" ht="16.5" thickBot="1" x14ac:dyDescent="0.3">
      <c r="A55" s="37" t="s">
        <v>0</v>
      </c>
      <c r="B55" s="174"/>
      <c r="C55" s="175"/>
      <c r="D55" s="175"/>
      <c r="E55" s="202" t="s">
        <v>1</v>
      </c>
      <c r="F55" s="203"/>
      <c r="G55" s="202" t="s">
        <v>29</v>
      </c>
      <c r="H55" s="204"/>
      <c r="I55" s="202" t="s">
        <v>2</v>
      </c>
      <c r="J55" s="203"/>
      <c r="K55" s="159" t="s">
        <v>3</v>
      </c>
      <c r="L55" s="160"/>
    </row>
    <row r="56" spans="1:20" s="1" customFormat="1" x14ac:dyDescent="0.25">
      <c r="A56" s="44">
        <v>6</v>
      </c>
      <c r="B56" s="45" t="s">
        <v>32</v>
      </c>
      <c r="C56" s="46"/>
      <c r="D56" s="47"/>
      <c r="E56" s="48" t="s">
        <v>27</v>
      </c>
      <c r="F56" s="49"/>
      <c r="G56" s="48" t="s">
        <v>27</v>
      </c>
      <c r="H56" s="49"/>
      <c r="I56" s="48" t="s">
        <v>27</v>
      </c>
      <c r="J56" s="49"/>
      <c r="K56" s="48" t="s">
        <v>27</v>
      </c>
      <c r="L56" s="49"/>
    </row>
    <row r="57" spans="1:20" s="1" customFormat="1" x14ac:dyDescent="0.25">
      <c r="A57" s="50" t="s">
        <v>25</v>
      </c>
      <c r="B57" s="11" t="s">
        <v>8</v>
      </c>
      <c r="C57" s="12" t="s">
        <v>117</v>
      </c>
      <c r="D57" s="13">
        <v>0</v>
      </c>
      <c r="E57" s="35">
        <v>1600</v>
      </c>
      <c r="F57" s="19">
        <f>D57*E57</f>
        <v>0</v>
      </c>
      <c r="G57" s="34">
        <v>0</v>
      </c>
      <c r="H57" s="19">
        <f>D57*G57</f>
        <v>0</v>
      </c>
      <c r="I57" s="34">
        <v>0</v>
      </c>
      <c r="J57" s="19">
        <f>D57*I57</f>
        <v>0</v>
      </c>
      <c r="K57" s="35">
        <v>0</v>
      </c>
      <c r="L57" s="19">
        <f>D57*K57</f>
        <v>0</v>
      </c>
    </row>
    <row r="58" spans="1:20" s="1" customFormat="1" x14ac:dyDescent="0.25">
      <c r="A58" s="50" t="s">
        <v>57</v>
      </c>
      <c r="B58" s="11" t="s">
        <v>8</v>
      </c>
      <c r="C58" s="12" t="s">
        <v>118</v>
      </c>
      <c r="D58" s="18">
        <v>0</v>
      </c>
      <c r="E58" s="35">
        <v>375</v>
      </c>
      <c r="F58" s="19">
        <f t="shared" ref="F58:F63" si="20">D58*E58</f>
        <v>0</v>
      </c>
      <c r="G58" s="34">
        <v>0</v>
      </c>
      <c r="H58" s="19">
        <f t="shared" ref="H58:H63" si="21">D58*G58</f>
        <v>0</v>
      </c>
      <c r="I58" s="34">
        <v>0</v>
      </c>
      <c r="J58" s="19">
        <f t="shared" ref="J58:J63" si="22">D58*I58</f>
        <v>0</v>
      </c>
      <c r="K58" s="35">
        <v>0</v>
      </c>
      <c r="L58" s="19">
        <f t="shared" ref="L58:L63" si="23">D58*K58</f>
        <v>0</v>
      </c>
    </row>
    <row r="59" spans="1:20" s="1" customFormat="1" x14ac:dyDescent="0.25">
      <c r="A59" s="50" t="s">
        <v>58</v>
      </c>
      <c r="B59" s="11" t="s">
        <v>8</v>
      </c>
      <c r="C59" s="12" t="s">
        <v>45</v>
      </c>
      <c r="D59" s="18">
        <v>0</v>
      </c>
      <c r="E59" s="34">
        <v>0</v>
      </c>
      <c r="F59" s="19">
        <f t="shared" si="20"/>
        <v>0</v>
      </c>
      <c r="G59" s="34">
        <v>0</v>
      </c>
      <c r="H59" s="19">
        <f t="shared" si="21"/>
        <v>0</v>
      </c>
      <c r="I59" s="34">
        <v>0</v>
      </c>
      <c r="J59" s="19">
        <f t="shared" si="22"/>
        <v>0</v>
      </c>
      <c r="K59" s="35">
        <v>0</v>
      </c>
      <c r="L59" s="19">
        <f t="shared" si="23"/>
        <v>0</v>
      </c>
    </row>
    <row r="60" spans="1:20" s="1" customFormat="1" ht="15" customHeight="1" x14ac:dyDescent="0.25">
      <c r="A60" s="120" t="s">
        <v>59</v>
      </c>
      <c r="B60" s="121" t="s">
        <v>119</v>
      </c>
      <c r="C60" s="12" t="s">
        <v>53</v>
      </c>
      <c r="D60" s="13">
        <v>0</v>
      </c>
      <c r="E60" s="33">
        <v>0</v>
      </c>
      <c r="F60" s="19">
        <f t="shared" si="20"/>
        <v>0</v>
      </c>
      <c r="G60" s="33">
        <v>0</v>
      </c>
      <c r="H60" s="19">
        <f t="shared" si="21"/>
        <v>0</v>
      </c>
      <c r="I60" s="33">
        <v>0</v>
      </c>
      <c r="J60" s="19">
        <f t="shared" si="22"/>
        <v>0</v>
      </c>
      <c r="K60" s="35">
        <v>0</v>
      </c>
      <c r="L60" s="19">
        <f t="shared" si="23"/>
        <v>0</v>
      </c>
      <c r="T60" s="95"/>
    </row>
    <row r="61" spans="1:20" s="1" customFormat="1" ht="15" customHeight="1" x14ac:dyDescent="0.25">
      <c r="A61" s="120" t="s">
        <v>120</v>
      </c>
      <c r="B61" s="121" t="s">
        <v>121</v>
      </c>
      <c r="C61" s="12" t="s">
        <v>53</v>
      </c>
      <c r="D61" s="13">
        <v>0</v>
      </c>
      <c r="E61" s="33">
        <v>0</v>
      </c>
      <c r="F61" s="19">
        <f t="shared" si="20"/>
        <v>0</v>
      </c>
      <c r="G61" s="33">
        <v>0</v>
      </c>
      <c r="H61" s="19">
        <f t="shared" si="21"/>
        <v>0</v>
      </c>
      <c r="I61" s="33">
        <v>0</v>
      </c>
      <c r="J61" s="19">
        <f t="shared" si="22"/>
        <v>0</v>
      </c>
      <c r="K61" s="33">
        <v>0</v>
      </c>
      <c r="L61" s="19">
        <f t="shared" si="23"/>
        <v>0</v>
      </c>
      <c r="T61" s="95"/>
    </row>
    <row r="62" spans="1:20" s="1" customFormat="1" ht="15" customHeight="1" x14ac:dyDescent="0.25">
      <c r="A62" s="120" t="s">
        <v>125</v>
      </c>
      <c r="B62" s="121" t="s">
        <v>126</v>
      </c>
      <c r="C62" s="12" t="s">
        <v>53</v>
      </c>
      <c r="D62" s="13">
        <v>0</v>
      </c>
      <c r="E62" s="33">
        <v>0</v>
      </c>
      <c r="F62" s="19">
        <f t="shared" si="20"/>
        <v>0</v>
      </c>
      <c r="G62" s="33">
        <v>0</v>
      </c>
      <c r="H62" s="19">
        <f t="shared" si="21"/>
        <v>0</v>
      </c>
      <c r="I62" s="33">
        <v>0</v>
      </c>
      <c r="J62" s="19">
        <f t="shared" si="22"/>
        <v>0</v>
      </c>
      <c r="K62" s="33">
        <v>0</v>
      </c>
      <c r="L62" s="19">
        <f t="shared" si="23"/>
        <v>0</v>
      </c>
      <c r="T62" s="95"/>
    </row>
    <row r="63" spans="1:20" s="1" customFormat="1" ht="15" customHeight="1" thickBot="1" x14ac:dyDescent="0.3">
      <c r="A63" s="128" t="s">
        <v>135</v>
      </c>
      <c r="B63" s="129" t="s">
        <v>137</v>
      </c>
      <c r="C63" s="17" t="s">
        <v>136</v>
      </c>
      <c r="D63" s="18">
        <v>0</v>
      </c>
      <c r="E63" s="34">
        <v>0</v>
      </c>
      <c r="F63" s="19">
        <f t="shared" si="20"/>
        <v>0</v>
      </c>
      <c r="G63" s="34">
        <v>0</v>
      </c>
      <c r="H63" s="19">
        <f t="shared" si="21"/>
        <v>0</v>
      </c>
      <c r="I63" s="34">
        <v>0</v>
      </c>
      <c r="J63" s="19">
        <f t="shared" si="22"/>
        <v>0</v>
      </c>
      <c r="K63" s="34">
        <v>0</v>
      </c>
      <c r="L63" s="19">
        <f t="shared" si="23"/>
        <v>0</v>
      </c>
      <c r="T63" s="95"/>
    </row>
    <row r="64" spans="1:20" s="1" customFormat="1" ht="15.75" thickBot="1" x14ac:dyDescent="0.3">
      <c r="A64" s="222" t="s">
        <v>149</v>
      </c>
      <c r="B64" s="223"/>
      <c r="C64" s="224"/>
      <c r="D64" s="140">
        <f>SUM(E64:L64)</f>
        <v>0</v>
      </c>
      <c r="E64" s="126"/>
      <c r="F64" s="127">
        <f>SUM(F57:F63)</f>
        <v>0</v>
      </c>
      <c r="G64" s="126"/>
      <c r="H64" s="127">
        <f>SUM(H57:H63)</f>
        <v>0</v>
      </c>
      <c r="I64" s="131"/>
      <c r="J64" s="127">
        <f>SUM(J57:J63)</f>
        <v>0</v>
      </c>
      <c r="K64" s="126"/>
      <c r="L64" s="127">
        <f>SUM(L57:L63)</f>
        <v>0</v>
      </c>
      <c r="T64" s="95"/>
    </row>
    <row r="65" spans="1:20" s="1" customFormat="1" ht="15.75" thickBot="1" x14ac:dyDescent="0.3">
      <c r="A65" s="42"/>
      <c r="B65" s="55"/>
      <c r="C65" s="55"/>
      <c r="D65" s="52"/>
      <c r="E65" s="53"/>
      <c r="F65" s="43"/>
      <c r="G65" s="53"/>
      <c r="H65" s="43"/>
      <c r="I65" s="139"/>
      <c r="J65" s="43"/>
      <c r="K65" s="53"/>
      <c r="L65" s="43"/>
      <c r="T65" s="95"/>
    </row>
    <row r="66" spans="1:20" s="1" customFormat="1" ht="15.75" thickBot="1" x14ac:dyDescent="0.3">
      <c r="A66" s="225" t="s">
        <v>150</v>
      </c>
      <c r="B66" s="226"/>
      <c r="C66" s="227"/>
      <c r="D66" s="140">
        <f>D64+D52+D44+D32+D24+D15</f>
        <v>0</v>
      </c>
      <c r="E66" s="53"/>
      <c r="F66" s="228" t="s">
        <v>164</v>
      </c>
      <c r="G66" s="229"/>
      <c r="H66" s="43"/>
      <c r="I66" s="139"/>
      <c r="J66" s="43"/>
      <c r="K66" s="53"/>
      <c r="L66" s="43"/>
      <c r="T66" s="95"/>
    </row>
    <row r="67" spans="1:20" x14ac:dyDescent="0.25">
      <c r="N67" s="96"/>
      <c r="T67" s="95"/>
    </row>
    <row r="68" spans="1:20" ht="15.75" thickBot="1" x14ac:dyDescent="0.3"/>
    <row r="69" spans="1:20" s="27" customFormat="1" ht="16.5" thickBot="1" x14ac:dyDescent="0.3">
      <c r="A69" s="169"/>
      <c r="B69" s="170"/>
      <c r="C69" s="170"/>
      <c r="D69" s="89"/>
      <c r="E69" s="89"/>
      <c r="F69" s="89"/>
      <c r="G69" s="89"/>
      <c r="H69" s="89"/>
      <c r="I69" s="89"/>
      <c r="J69" s="89"/>
      <c r="K69" s="89"/>
      <c r="L69" s="89"/>
      <c r="M69" s="90"/>
      <c r="N69" s="90"/>
      <c r="O69" s="90"/>
      <c r="P69" s="90"/>
      <c r="Q69" s="91"/>
    </row>
    <row r="70" spans="1:20" ht="15" customHeight="1" x14ac:dyDescent="0.25">
      <c r="A70" s="205" t="s">
        <v>39</v>
      </c>
      <c r="B70" s="206"/>
      <c r="C70" s="209" t="s">
        <v>69</v>
      </c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82"/>
      <c r="Q70" s="83"/>
    </row>
    <row r="71" spans="1:20" x14ac:dyDescent="0.25">
      <c r="A71" s="207"/>
      <c r="B71" s="208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94"/>
      <c r="Q71" s="73"/>
    </row>
    <row r="72" spans="1:20" x14ac:dyDescent="0.25">
      <c r="A72" s="74"/>
      <c r="B72" s="94"/>
      <c r="C72" s="211" t="s">
        <v>54</v>
      </c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1"/>
      <c r="P72" s="94"/>
      <c r="Q72" s="73"/>
    </row>
    <row r="73" spans="1:20" x14ac:dyDescent="0.25">
      <c r="A73" s="74"/>
      <c r="B73" s="94"/>
      <c r="C73" s="55" t="s">
        <v>55</v>
      </c>
      <c r="D73" s="55" t="s">
        <v>52</v>
      </c>
      <c r="E73" s="55"/>
      <c r="F73" s="55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73"/>
    </row>
    <row r="74" spans="1:20" ht="15" customHeight="1" x14ac:dyDescent="0.25">
      <c r="A74" s="75" t="s">
        <v>28</v>
      </c>
      <c r="B74" s="69"/>
      <c r="C74" s="212" t="s">
        <v>65</v>
      </c>
      <c r="D74" s="212"/>
      <c r="E74" s="212"/>
      <c r="F74" s="212"/>
      <c r="G74" s="212"/>
      <c r="H74" s="212"/>
      <c r="I74" s="212"/>
      <c r="J74" s="212"/>
      <c r="K74" s="212"/>
      <c r="L74" s="212"/>
      <c r="M74" s="212"/>
      <c r="N74" s="212"/>
      <c r="O74" s="212"/>
      <c r="P74" s="94"/>
      <c r="Q74" s="73"/>
    </row>
    <row r="75" spans="1:20" ht="15.75" customHeight="1" x14ac:dyDescent="0.25">
      <c r="A75" s="213" t="s">
        <v>67</v>
      </c>
      <c r="B75" s="214"/>
      <c r="C75" s="212" t="s">
        <v>66</v>
      </c>
      <c r="D75" s="212"/>
      <c r="E75" s="212"/>
      <c r="F75" s="212"/>
      <c r="G75" s="212"/>
      <c r="H75" s="212"/>
      <c r="I75" s="212"/>
      <c r="J75" s="212"/>
      <c r="K75" s="212"/>
      <c r="L75" s="212"/>
      <c r="M75" s="212"/>
      <c r="N75" s="212"/>
      <c r="O75" s="212"/>
      <c r="P75" s="94"/>
      <c r="Q75" s="73"/>
    </row>
    <row r="76" spans="1:20" x14ac:dyDescent="0.25">
      <c r="A76" s="76"/>
      <c r="B76" s="84"/>
      <c r="C76" s="85"/>
      <c r="D76" s="85"/>
      <c r="E76" s="85"/>
      <c r="F76" s="85"/>
      <c r="G76" s="92"/>
      <c r="H76" s="92"/>
      <c r="I76" s="92"/>
      <c r="J76" s="92"/>
      <c r="K76" s="92"/>
      <c r="L76" s="92"/>
      <c r="M76" s="92"/>
      <c r="N76" s="92"/>
      <c r="O76" s="92"/>
      <c r="P76" s="94"/>
      <c r="Q76" s="73"/>
    </row>
    <row r="77" spans="1:20" x14ac:dyDescent="0.25">
      <c r="A77" s="77" t="s">
        <v>70</v>
      </c>
      <c r="B77" s="84"/>
      <c r="C77" s="201" t="s">
        <v>71</v>
      </c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94"/>
      <c r="Q77" s="73"/>
    </row>
    <row r="78" spans="1:20" x14ac:dyDescent="0.25">
      <c r="A78" s="76"/>
      <c r="B78" s="84"/>
      <c r="C78" s="55" t="s">
        <v>72</v>
      </c>
      <c r="D78" s="55"/>
      <c r="E78" s="55"/>
      <c r="F78" s="55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73"/>
    </row>
    <row r="79" spans="1:20" x14ac:dyDescent="0.25">
      <c r="A79" s="76"/>
      <c r="B79" s="84"/>
      <c r="C79" s="55" t="s">
        <v>73</v>
      </c>
      <c r="D79" s="55"/>
      <c r="E79" s="55"/>
      <c r="F79" s="55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73"/>
    </row>
    <row r="80" spans="1:20" x14ac:dyDescent="0.25">
      <c r="A80" s="76"/>
      <c r="B80" s="84"/>
      <c r="C80" s="55" t="s">
        <v>74</v>
      </c>
      <c r="D80" s="55"/>
      <c r="E80" s="55"/>
      <c r="F80" s="55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73"/>
    </row>
    <row r="81" spans="1:17" x14ac:dyDescent="0.25">
      <c r="A81" s="76"/>
      <c r="B81" s="84"/>
      <c r="C81" s="87"/>
      <c r="D81" s="87"/>
      <c r="E81" s="87"/>
      <c r="F81" s="87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73"/>
    </row>
    <row r="82" spans="1:17" x14ac:dyDescent="0.25">
      <c r="A82" s="76"/>
      <c r="B82" s="84"/>
      <c r="C82" s="201" t="s">
        <v>75</v>
      </c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94"/>
      <c r="Q82" s="73"/>
    </row>
    <row r="83" spans="1:17" x14ac:dyDescent="0.25">
      <c r="A83" s="76"/>
      <c r="B83" s="84"/>
      <c r="C83" s="55" t="s">
        <v>76</v>
      </c>
      <c r="D83" s="87"/>
      <c r="E83" s="87"/>
      <c r="F83" s="87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73"/>
    </row>
    <row r="84" spans="1:17" x14ac:dyDescent="0.25">
      <c r="A84" s="76"/>
      <c r="B84" s="84"/>
      <c r="C84" s="55" t="s">
        <v>77</v>
      </c>
      <c r="D84" s="87"/>
      <c r="E84" s="87"/>
      <c r="F84" s="87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73"/>
    </row>
    <row r="85" spans="1:17" x14ac:dyDescent="0.25">
      <c r="A85" s="76"/>
      <c r="B85" s="84"/>
      <c r="C85" s="93" t="s">
        <v>78</v>
      </c>
      <c r="D85" s="87"/>
      <c r="E85" s="87"/>
      <c r="F85" s="87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73"/>
    </row>
    <row r="86" spans="1:17" x14ac:dyDescent="0.25">
      <c r="A86" s="76"/>
      <c r="B86" s="84"/>
      <c r="C86" s="87"/>
      <c r="D86" s="87"/>
      <c r="E86" s="87"/>
      <c r="F86" s="87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73"/>
    </row>
    <row r="87" spans="1:17" x14ac:dyDescent="0.25">
      <c r="A87" s="76"/>
      <c r="B87" s="84"/>
      <c r="C87" s="201" t="s">
        <v>79</v>
      </c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94"/>
      <c r="Q87" s="73"/>
    </row>
    <row r="88" spans="1:17" x14ac:dyDescent="0.25">
      <c r="A88" s="76"/>
      <c r="B88" s="84"/>
      <c r="C88" s="218" t="s">
        <v>80</v>
      </c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73"/>
    </row>
    <row r="89" spans="1:17" x14ac:dyDescent="0.25">
      <c r="A89" s="76"/>
      <c r="B89" s="84"/>
      <c r="C89" s="218" t="s">
        <v>81</v>
      </c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218"/>
      <c r="O89" s="218"/>
      <c r="P89" s="94"/>
      <c r="Q89" s="73"/>
    </row>
    <row r="90" spans="1:17" x14ac:dyDescent="0.25">
      <c r="A90" s="76"/>
      <c r="B90" s="84"/>
      <c r="C90" s="93" t="s">
        <v>82</v>
      </c>
      <c r="D90" s="93"/>
      <c r="E90" s="93"/>
      <c r="F90" s="93"/>
      <c r="G90" s="72"/>
      <c r="H90" s="94"/>
      <c r="I90" s="94"/>
      <c r="J90" s="94"/>
      <c r="K90" s="94"/>
      <c r="L90" s="94"/>
      <c r="M90" s="94"/>
      <c r="N90" s="94"/>
      <c r="O90" s="94"/>
      <c r="P90" s="94"/>
      <c r="Q90" s="73"/>
    </row>
    <row r="91" spans="1:17" x14ac:dyDescent="0.25">
      <c r="A91" s="76"/>
      <c r="B91" s="84"/>
      <c r="C91" s="93"/>
      <c r="D91" s="93"/>
      <c r="E91" s="93"/>
      <c r="F91" s="93"/>
      <c r="G91" s="72"/>
      <c r="H91" s="94"/>
      <c r="I91" s="94"/>
      <c r="J91" s="94"/>
      <c r="K91" s="94"/>
      <c r="L91" s="94"/>
      <c r="M91" s="94"/>
      <c r="N91" s="94"/>
      <c r="O91" s="94"/>
      <c r="P91" s="94"/>
      <c r="Q91" s="73"/>
    </row>
    <row r="92" spans="1:17" x14ac:dyDescent="0.25">
      <c r="A92" s="76"/>
      <c r="B92" s="84"/>
      <c r="C92" s="219" t="s">
        <v>83</v>
      </c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94"/>
      <c r="Q92" s="73"/>
    </row>
    <row r="93" spans="1:17" x14ac:dyDescent="0.25">
      <c r="A93" s="76"/>
      <c r="B93" s="84"/>
      <c r="C93" s="216" t="s">
        <v>84</v>
      </c>
      <c r="D93" s="216"/>
      <c r="E93" s="216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94"/>
      <c r="Q93" s="73"/>
    </row>
    <row r="94" spans="1:17" x14ac:dyDescent="0.25">
      <c r="A94" s="76"/>
      <c r="B94" s="84"/>
      <c r="C94" s="216"/>
      <c r="D94" s="216"/>
      <c r="E94" s="216"/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94"/>
      <c r="Q94" s="73"/>
    </row>
    <row r="95" spans="1:17" x14ac:dyDescent="0.25">
      <c r="A95" s="76"/>
      <c r="B95" s="84"/>
      <c r="C95" s="215" t="s">
        <v>85</v>
      </c>
      <c r="D95" s="215"/>
      <c r="E95" s="215"/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94"/>
      <c r="Q95" s="73"/>
    </row>
    <row r="96" spans="1:17" x14ac:dyDescent="0.25">
      <c r="A96" s="76"/>
      <c r="B96" s="84"/>
      <c r="C96" s="230" t="s">
        <v>86</v>
      </c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30"/>
      <c r="P96" s="94"/>
      <c r="Q96" s="73"/>
    </row>
    <row r="97" spans="1:17" ht="15.75" thickBot="1" x14ac:dyDescent="0.3">
      <c r="A97" s="78"/>
      <c r="B97" s="79"/>
      <c r="C97" s="231" t="s">
        <v>153</v>
      </c>
      <c r="D97" s="231"/>
      <c r="E97" s="231"/>
      <c r="F97" s="231"/>
      <c r="G97" s="231"/>
      <c r="H97" s="231"/>
      <c r="I97" s="231"/>
      <c r="J97" s="231"/>
      <c r="K97" s="231"/>
      <c r="L97" s="231"/>
      <c r="M97" s="231"/>
      <c r="N97" s="231"/>
      <c r="O97" s="231"/>
      <c r="P97" s="231"/>
      <c r="Q97" s="232"/>
    </row>
  </sheetData>
  <sheetProtection algorithmName="SHA-512" hashValue="DrEQTe1DMGkWB0tx7765+DONh4W+Hzn+MePl/n12zrWAm1wEaqZPpBBYGcMTLDf8792zV3E+0ifbOmt5aDKuMw==" saltValue="ngApNsQIpAeIwCdyZA+KWQ==" spinCount="100000" sheet="1" objects="1" scenarios="1"/>
  <mergeCells count="61">
    <mergeCell ref="C97:Q97"/>
    <mergeCell ref="C89:O89"/>
    <mergeCell ref="C92:O92"/>
    <mergeCell ref="C93:O94"/>
    <mergeCell ref="C95:O95"/>
    <mergeCell ref="C96:O96"/>
    <mergeCell ref="K55:L55"/>
    <mergeCell ref="C88:P88"/>
    <mergeCell ref="A66:C66"/>
    <mergeCell ref="A69:C69"/>
    <mergeCell ref="A70:B71"/>
    <mergeCell ref="C70:O71"/>
    <mergeCell ref="C72:O72"/>
    <mergeCell ref="C74:O74"/>
    <mergeCell ref="F66:G66"/>
    <mergeCell ref="A75:B75"/>
    <mergeCell ref="C75:O75"/>
    <mergeCell ref="C77:O77"/>
    <mergeCell ref="C82:O82"/>
    <mergeCell ref="C87:O87"/>
    <mergeCell ref="A64:C64"/>
    <mergeCell ref="B47:D47"/>
    <mergeCell ref="E47:F47"/>
    <mergeCell ref="G47:H47"/>
    <mergeCell ref="I47:J47"/>
    <mergeCell ref="B55:D55"/>
    <mergeCell ref="E55:F55"/>
    <mergeCell ref="G55:H55"/>
    <mergeCell ref="I55:J55"/>
    <mergeCell ref="K27:L27"/>
    <mergeCell ref="K47:L47"/>
    <mergeCell ref="A52:C52"/>
    <mergeCell ref="B35:D35"/>
    <mergeCell ref="E35:F35"/>
    <mergeCell ref="G35:H35"/>
    <mergeCell ref="I35:J35"/>
    <mergeCell ref="K35:L35"/>
    <mergeCell ref="A44:C44"/>
    <mergeCell ref="A32:C32"/>
    <mergeCell ref="B18:D18"/>
    <mergeCell ref="E18:F18"/>
    <mergeCell ref="G18:H18"/>
    <mergeCell ref="I18:J18"/>
    <mergeCell ref="B27:D27"/>
    <mergeCell ref="E27:F27"/>
    <mergeCell ref="G27:H27"/>
    <mergeCell ref="I27:J27"/>
    <mergeCell ref="K18:L18"/>
    <mergeCell ref="A24:C24"/>
    <mergeCell ref="B5:D5"/>
    <mergeCell ref="E5:F5"/>
    <mergeCell ref="G5:H5"/>
    <mergeCell ref="I5:J5"/>
    <mergeCell ref="K5:L5"/>
    <mergeCell ref="A15:C15"/>
    <mergeCell ref="A1:K2"/>
    <mergeCell ref="L1:L2"/>
    <mergeCell ref="A3:B3"/>
    <mergeCell ref="F3:L3"/>
    <mergeCell ref="A4:B4"/>
    <mergeCell ref="C4:L4"/>
  </mergeCells>
  <pageMargins left="0.70866141732283472" right="0.70866141732283472" top="0.74803149606299213" bottom="0.74803149606299213" header="0.31496062992125984" footer="0.31496062992125984"/>
  <pageSetup paperSize="9" scale="46" fitToHeight="1000" orientation="landscape" verticalDpi="0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def 2.0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Gobes T.E.M.</dc:creator>
  <cp:lastModifiedBy>Bredie C.</cp:lastModifiedBy>
  <cp:lastPrinted>2021-02-26T09:47:55Z</cp:lastPrinted>
  <dcterms:created xsi:type="dcterms:W3CDTF">2021-02-25T08:12:44Z</dcterms:created>
  <dcterms:modified xsi:type="dcterms:W3CDTF">2021-05-10T07:06:54Z</dcterms:modified>
</cp:coreProperties>
</file>