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Afdeling (nieuw)\RO\01_Projecten\04_Duurzaamheid\2. Energietransitie\a. Projecten\18. RREW\a. Algemeen\Energiebespaarbox\Prijzenblad aanbesteding\"/>
    </mc:Choice>
  </mc:AlternateContent>
  <bookViews>
    <workbookView xWindow="0" yWindow="0" windowWidth="28800" windowHeight="12345" activeTab="2"/>
  </bookViews>
  <sheets>
    <sheet name="A. INVULLIJST KERNASSORTIMENT" sheetId="3" r:id="rId1"/>
    <sheet name="B. INVULLIJST NEVENASSORTIMENT" sheetId="4" r:id="rId2"/>
    <sheet name="C. INVULLIJST BESPAARBOXEN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5" l="1"/>
  <c r="D53" i="5"/>
  <c r="D52" i="5"/>
  <c r="D51" i="5"/>
  <c r="D50" i="5"/>
  <c r="D49" i="5"/>
  <c r="D39" i="5"/>
  <c r="D38" i="5"/>
  <c r="D37" i="5"/>
  <c r="D36" i="5"/>
  <c r="D35" i="5"/>
  <c r="D34" i="5"/>
  <c r="D24" i="5"/>
  <c r="D23" i="5"/>
  <c r="D22" i="5"/>
  <c r="D21" i="5"/>
  <c r="D20" i="5"/>
  <c r="D19" i="5"/>
  <c r="F54" i="5"/>
  <c r="F53" i="5"/>
  <c r="F52" i="5"/>
  <c r="F51" i="5"/>
  <c r="F50" i="5"/>
  <c r="F49" i="5"/>
  <c r="F39" i="5"/>
  <c r="F38" i="5"/>
  <c r="F37" i="5"/>
  <c r="F36" i="5"/>
  <c r="F35" i="5"/>
  <c r="F34" i="5"/>
  <c r="F24" i="5"/>
  <c r="F23" i="5"/>
  <c r="F22" i="5"/>
  <c r="F21" i="5"/>
  <c r="F20" i="5"/>
  <c r="F19" i="5"/>
  <c r="F58" i="5"/>
  <c r="F59" i="5" s="1"/>
  <c r="F56" i="5"/>
  <c r="G57" i="5" s="1"/>
  <c r="F43" i="5"/>
  <c r="F44" i="5" s="1"/>
  <c r="F41" i="5"/>
  <c r="G42" i="5" s="1"/>
  <c r="F28" i="5"/>
  <c r="F29" i="5" s="1"/>
  <c r="F26" i="5"/>
  <c r="G27" i="5" s="1"/>
  <c r="D5" i="5"/>
  <c r="F11" i="5" s="1"/>
  <c r="D6" i="5"/>
  <c r="D7" i="5"/>
  <c r="D8" i="5"/>
  <c r="D9" i="5"/>
  <c r="D4" i="5"/>
  <c r="F13" i="5"/>
  <c r="F14" i="5" s="1"/>
  <c r="F8" i="5" l="1"/>
  <c r="F7" i="5"/>
  <c r="F6" i="5"/>
  <c r="F5" i="5"/>
  <c r="G5" i="4"/>
  <c r="H5" i="4" s="1"/>
  <c r="I5" i="4" s="1"/>
  <c r="G6" i="4"/>
  <c r="H6" i="4" s="1"/>
  <c r="I6" i="4" s="1"/>
  <c r="G7" i="4"/>
  <c r="H7" i="4" s="1"/>
  <c r="I7" i="4" s="1"/>
  <c r="G8" i="4"/>
  <c r="G9" i="4"/>
  <c r="H9" i="4" s="1"/>
  <c r="I9" i="4" s="1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14" i="4"/>
  <c r="H14" i="4" s="1"/>
  <c r="I14" i="4" s="1"/>
  <c r="G15" i="4"/>
  <c r="H15" i="4" s="1"/>
  <c r="I15" i="4" s="1"/>
  <c r="G16" i="4"/>
  <c r="H16" i="4" s="1"/>
  <c r="I16" i="4" s="1"/>
  <c r="G17" i="4"/>
  <c r="H17" i="4" s="1"/>
  <c r="I17" i="4" s="1"/>
  <c r="G18" i="4"/>
  <c r="H18" i="4" s="1"/>
  <c r="I18" i="4" s="1"/>
  <c r="G19" i="4"/>
  <c r="H19" i="4" s="1"/>
  <c r="I19" i="4" s="1"/>
  <c r="G20" i="4"/>
  <c r="H20" i="4" s="1"/>
  <c r="I20" i="4" s="1"/>
  <c r="G21" i="4"/>
  <c r="H21" i="4" s="1"/>
  <c r="I21" i="4" s="1"/>
  <c r="G22" i="4"/>
  <c r="H22" i="4" s="1"/>
  <c r="I22" i="4" s="1"/>
  <c r="G23" i="4"/>
  <c r="H23" i="4" s="1"/>
  <c r="I23" i="4" s="1"/>
  <c r="G24" i="4"/>
  <c r="H24" i="4" s="1"/>
  <c r="I24" i="4" s="1"/>
  <c r="G25" i="4"/>
  <c r="G26" i="4"/>
  <c r="H26" i="4" s="1"/>
  <c r="I26" i="4" s="1"/>
  <c r="G27" i="4"/>
  <c r="H27" i="4" s="1"/>
  <c r="I27" i="4" s="1"/>
  <c r="G28" i="4"/>
  <c r="H28" i="4" s="1"/>
  <c r="I28" i="4" s="1"/>
  <c r="G29" i="4"/>
  <c r="H29" i="4" s="1"/>
  <c r="I29" i="4" s="1"/>
  <c r="G30" i="4"/>
  <c r="H30" i="4" s="1"/>
  <c r="I30" i="4" s="1"/>
  <c r="G31" i="4"/>
  <c r="H31" i="4" s="1"/>
  <c r="I31" i="4" s="1"/>
  <c r="G32" i="4"/>
  <c r="H32" i="4" s="1"/>
  <c r="I32" i="4" s="1"/>
  <c r="G33" i="4"/>
  <c r="H33" i="4" s="1"/>
  <c r="I33" i="4" s="1"/>
  <c r="G34" i="4"/>
  <c r="H34" i="4" s="1"/>
  <c r="I34" i="4" s="1"/>
  <c r="G35" i="4"/>
  <c r="H35" i="4" s="1"/>
  <c r="I35" i="4" s="1"/>
  <c r="G36" i="4"/>
  <c r="H36" i="4" s="1"/>
  <c r="I36" i="4" s="1"/>
  <c r="G37" i="4"/>
  <c r="H37" i="4" s="1"/>
  <c r="I37" i="4" s="1"/>
  <c r="G38" i="4"/>
  <c r="H38" i="4" s="1"/>
  <c r="I38" i="4" s="1"/>
  <c r="G39" i="4"/>
  <c r="H39" i="4" s="1"/>
  <c r="I39" i="4" s="1"/>
  <c r="G40" i="4"/>
  <c r="F9" i="5"/>
  <c r="G4" i="4"/>
  <c r="H25" i="4"/>
  <c r="I25" i="4" s="1"/>
  <c r="H40" i="4"/>
  <c r="I40" i="4" s="1"/>
  <c r="H4" i="4"/>
  <c r="I4" i="4" s="1"/>
  <c r="H8" i="4"/>
  <c r="I8" i="4" s="1"/>
  <c r="H6" i="3"/>
  <c r="I6" i="3" s="1"/>
  <c r="L6" i="3" s="1"/>
  <c r="N6" i="3" s="1"/>
  <c r="H7" i="3"/>
  <c r="I7" i="3" s="1"/>
  <c r="H8" i="3"/>
  <c r="I8" i="3" s="1"/>
  <c r="L8" i="3" s="1"/>
  <c r="N8" i="3" s="1"/>
  <c r="H9" i="3"/>
  <c r="I9" i="3" s="1"/>
  <c r="H10" i="3"/>
  <c r="I10" i="3" s="1"/>
  <c r="L10" i="3" s="1"/>
  <c r="N10" i="3" s="1"/>
  <c r="H11" i="3"/>
  <c r="I11" i="3" s="1"/>
  <c r="H12" i="3"/>
  <c r="H13" i="3"/>
  <c r="I13" i="3" s="1"/>
  <c r="H14" i="3"/>
  <c r="I14" i="3" s="1"/>
  <c r="L14" i="3" s="1"/>
  <c r="N14" i="3" s="1"/>
  <c r="H15" i="3"/>
  <c r="I15" i="3" s="1"/>
  <c r="H16" i="3"/>
  <c r="I16" i="3" s="1"/>
  <c r="L16" i="3" s="1"/>
  <c r="N16" i="3" s="1"/>
  <c r="H17" i="3"/>
  <c r="I17" i="3" s="1"/>
  <c r="H18" i="3"/>
  <c r="I18" i="3" s="1"/>
  <c r="N18" i="3" s="1"/>
  <c r="H19" i="3"/>
  <c r="I19" i="3" s="1"/>
  <c r="H20" i="3"/>
  <c r="H21" i="3"/>
  <c r="I21" i="3" s="1"/>
  <c r="H22" i="3"/>
  <c r="I22" i="3" s="1"/>
  <c r="N22" i="3" s="1"/>
  <c r="H23" i="3"/>
  <c r="I23" i="3" s="1"/>
  <c r="H24" i="3"/>
  <c r="I24" i="3" s="1"/>
  <c r="N24" i="3" s="1"/>
  <c r="H25" i="3"/>
  <c r="I25" i="3" s="1"/>
  <c r="H26" i="3"/>
  <c r="I26" i="3" s="1"/>
  <c r="N26" i="3" s="1"/>
  <c r="H27" i="3"/>
  <c r="I27" i="3" s="1"/>
  <c r="H28" i="3"/>
  <c r="H29" i="3"/>
  <c r="I29" i="3" s="1"/>
  <c r="H30" i="3"/>
  <c r="I30" i="3" s="1"/>
  <c r="N30" i="3" s="1"/>
  <c r="H31" i="3"/>
  <c r="I31" i="3" s="1"/>
  <c r="H32" i="3"/>
  <c r="I32" i="3" s="1"/>
  <c r="N32" i="3" s="1"/>
  <c r="H33" i="3"/>
  <c r="I33" i="3" s="1"/>
  <c r="H34" i="3"/>
  <c r="I34" i="3" s="1"/>
  <c r="N34" i="3" s="1"/>
  <c r="H35" i="3"/>
  <c r="I35" i="3" s="1"/>
  <c r="H36" i="3"/>
  <c r="H37" i="3"/>
  <c r="I37" i="3" s="1"/>
  <c r="H38" i="3"/>
  <c r="I38" i="3" s="1"/>
  <c r="N38" i="3" s="1"/>
  <c r="H39" i="3"/>
  <c r="I39" i="3" s="1"/>
  <c r="H40" i="3"/>
  <c r="I40" i="3" s="1"/>
  <c r="N40" i="3" s="1"/>
  <c r="H5" i="3"/>
  <c r="I5" i="3" s="1"/>
  <c r="I12" i="3"/>
  <c r="J12" i="3" s="1"/>
  <c r="I20" i="3"/>
  <c r="N20" i="3" s="1"/>
  <c r="I28" i="3"/>
  <c r="N28" i="3" s="1"/>
  <c r="I36" i="3"/>
  <c r="N36" i="3" s="1"/>
  <c r="I4" i="3"/>
  <c r="L4" i="3" s="1"/>
  <c r="N4" i="3" s="1"/>
  <c r="F4" i="5" l="1"/>
  <c r="G12" i="5" s="1"/>
  <c r="L5" i="3"/>
  <c r="N5" i="3" s="1"/>
  <c r="J5" i="3"/>
  <c r="J4" i="3"/>
  <c r="N39" i="3"/>
  <c r="J39" i="3"/>
  <c r="N37" i="3"/>
  <c r="J37" i="3"/>
  <c r="N35" i="3"/>
  <c r="J35" i="3"/>
  <c r="N33" i="3"/>
  <c r="J33" i="3"/>
  <c r="N31" i="3"/>
  <c r="J31" i="3"/>
  <c r="N29" i="3"/>
  <c r="J29" i="3"/>
  <c r="N27" i="3"/>
  <c r="J27" i="3"/>
  <c r="N25" i="3"/>
  <c r="J25" i="3"/>
  <c r="N23" i="3"/>
  <c r="J23" i="3"/>
  <c r="N21" i="3"/>
  <c r="J21" i="3"/>
  <c r="N19" i="3"/>
  <c r="J19" i="3"/>
  <c r="N17" i="3"/>
  <c r="J17" i="3"/>
  <c r="L15" i="3"/>
  <c r="N15" i="3" s="1"/>
  <c r="J15" i="3"/>
  <c r="N13" i="3"/>
  <c r="J13" i="3"/>
  <c r="N11" i="3"/>
  <c r="J11" i="3"/>
  <c r="L9" i="3"/>
  <c r="N9" i="3" s="1"/>
  <c r="J9" i="3"/>
  <c r="J7" i="3"/>
  <c r="L7" i="3"/>
  <c r="N7" i="3" s="1"/>
  <c r="N12" i="3"/>
  <c r="J40" i="3"/>
  <c r="J38" i="3"/>
  <c r="J36" i="3"/>
  <c r="J34" i="3"/>
  <c r="J32" i="3"/>
  <c r="J30" i="3"/>
  <c r="J28" i="3"/>
  <c r="J26" i="3"/>
  <c r="J24" i="3"/>
  <c r="J22" i="3"/>
  <c r="J20" i="3"/>
  <c r="J18" i="3"/>
  <c r="J16" i="3"/>
  <c r="J14" i="3"/>
  <c r="J10" i="3"/>
  <c r="J8" i="3"/>
  <c r="J6" i="3"/>
  <c r="N42" i="3" l="1"/>
  <c r="N2" i="3" s="1"/>
  <c r="M42" i="3" l="1"/>
</calcChain>
</file>

<file path=xl/sharedStrings.xml><?xml version="1.0" encoding="utf-8"?>
<sst xmlns="http://schemas.openxmlformats.org/spreadsheetml/2006/main" count="502" uniqueCount="147">
  <si>
    <t xml:space="preserve">Hoofdcategorie </t>
  </si>
  <si>
    <t>Subcategorie</t>
  </si>
  <si>
    <t>Omschrijving product</t>
  </si>
  <si>
    <t>Merknaam product</t>
  </si>
  <si>
    <t>Omschrijving product in webshop</t>
  </si>
  <si>
    <t>Gas besparen</t>
  </si>
  <si>
    <t>Verlichting</t>
  </si>
  <si>
    <t>Stroom besparen</t>
  </si>
  <si>
    <t>Water besparen</t>
  </si>
  <si>
    <t>LED-verlichting</t>
  </si>
  <si>
    <t>Tochtband</t>
  </si>
  <si>
    <t>Tochtlat</t>
  </si>
  <si>
    <t>Tochtstrip</t>
  </si>
  <si>
    <t>Deurdranger</t>
  </si>
  <si>
    <t>Radiatorfolie</t>
  </si>
  <si>
    <t>Waterbesparende douchekop</t>
  </si>
  <si>
    <t>Waterbesparende kraan</t>
  </si>
  <si>
    <t>Schakelklok</t>
  </si>
  <si>
    <t>in te vullen…</t>
  </si>
  <si>
    <t>Stekkerdoos</t>
  </si>
  <si>
    <t>Folielijm</t>
  </si>
  <si>
    <t>Convector ventilator</t>
  </si>
  <si>
    <t>Radiator ontluchter</t>
  </si>
  <si>
    <t>Wifi stekkerdoos</t>
  </si>
  <si>
    <t>Monitoren</t>
  </si>
  <si>
    <t>Koelkast thermometer</t>
  </si>
  <si>
    <t>Co2 meter</t>
  </si>
  <si>
    <t>Energiemeter</t>
  </si>
  <si>
    <t>Bandagefolie</t>
  </si>
  <si>
    <t>Buisisolatie</t>
  </si>
  <si>
    <t>water besparen</t>
  </si>
  <si>
    <t>Douchecoach</t>
  </si>
  <si>
    <t>Doorstroombegrenzer</t>
  </si>
  <si>
    <t>Waterbesparende straalregelaar</t>
  </si>
  <si>
    <t>Boilerfolie</t>
  </si>
  <si>
    <t xml:space="preserve">HR-folie voor inpakken van boilers </t>
  </si>
  <si>
    <t>Hygro-meter</t>
  </si>
  <si>
    <t xml:space="preserve">Hygro-temperatuur meter </t>
  </si>
  <si>
    <t>Brievenbus</t>
  </si>
  <si>
    <t>Warmte reflectiefolie</t>
  </si>
  <si>
    <t>Nachtlampje</t>
  </si>
  <si>
    <t>Aantal producten (tbv offertevergeljking)</t>
  </si>
  <si>
    <t>Virtuele totaalprijs (alleen t.b.v offertevergelijking)</t>
  </si>
  <si>
    <t>OFFERTEVERGELIJKINGSPRIJS</t>
  </si>
  <si>
    <t>Totaal aantal producten t.b.v offertevergelijkingsprijs</t>
  </si>
  <si>
    <t>Radiator ontluchter met of zonder opvangbank</t>
  </si>
  <si>
    <t>Nachtlampje schemer sensor</t>
  </si>
  <si>
    <t>Stekkerdimmer</t>
  </si>
  <si>
    <t xml:space="preserve">Energiedisplay </t>
  </si>
  <si>
    <t>Korting in %</t>
  </si>
  <si>
    <t>Tochtband I-profiel schuim 1 tot 5 mm-wit</t>
  </si>
  <si>
    <t>Tochtband E-profiel schuim 2-3 mm - wit</t>
  </si>
  <si>
    <t>Tochtband E-profiel schuim 2-3 mm - zwart</t>
  </si>
  <si>
    <t>Tochtband P-profiel schuim 3-5 mm - wit</t>
  </si>
  <si>
    <t>Tochtband P-profiel schuim 3-5 mm - zwart</t>
  </si>
  <si>
    <t>Tochtband D-profiel schuim 4-6 mm - wit</t>
  </si>
  <si>
    <t>Tochtband D-profiel schuim 4-6 mm - zwart</t>
  </si>
  <si>
    <t>Deurdranger - scharnierpen </t>
  </si>
  <si>
    <t>Deurdranger - veer</t>
  </si>
  <si>
    <t>Maximaal isolerend- met binnenklep verschillende kleuren</t>
  </si>
  <si>
    <t>Tijdschakelklok - Digitaal meerdere programma's.</t>
  </si>
  <si>
    <t>Bewegingsmelder</t>
  </si>
  <si>
    <t xml:space="preserve">Aan/uit schakelaar </t>
  </si>
  <si>
    <t>Aan/uit schakelaar met afstandsbediening</t>
  </si>
  <si>
    <t xml:space="preserve">Bewegingsmelder plug-in </t>
  </si>
  <si>
    <t xml:space="preserve">Stekkerdimmer geschikt voor LED </t>
  </si>
  <si>
    <t>Radiatorfolie magnetisch, 60 cm breed</t>
  </si>
  <si>
    <t>Radiatorfolie niet-magnetisch, 60 cm breed</t>
  </si>
  <si>
    <t>Tijdschakelklok - analoog</t>
  </si>
  <si>
    <t>Waterbesparende douchekop max 6 l/m</t>
  </si>
  <si>
    <t>Doorstroombegrenzer 6 l/m</t>
  </si>
  <si>
    <t>Energieverbruiksmeter digitaal, eenvoudig</t>
  </si>
  <si>
    <t>Energievebruiksmanager (koppeling slimme meter)</t>
  </si>
  <si>
    <t>Douchecoach eenvoudig (zandloper)</t>
  </si>
  <si>
    <t>Ledlamp - E27 - Niet dimbaar, 700-850 lumen, 2700k</t>
  </si>
  <si>
    <t>Ledlamp - E27 - Dimbaar, 700-850 lumen, 2700k</t>
  </si>
  <si>
    <t>Ledlamp - E27 - Niet dimbaar, 400-500 lumen, 2700k</t>
  </si>
  <si>
    <t>Ledlamp - E27 - Dimbaar, 400-500 lumen, 2700k</t>
  </si>
  <si>
    <t>Ledlamp - E27 - Niet dimbaar, 200-300 lumen, 2700k</t>
  </si>
  <si>
    <t>Ledlamp - E27 - Dimbaar, 200-300 lumen, 2700k</t>
  </si>
  <si>
    <t>Ledlamp - GU10 - Niet dimbaar, 350-400 lumen, 2700k</t>
  </si>
  <si>
    <t>Ledlamp - GU10 - Dimbaar, 350-400 lumen, 2700k</t>
  </si>
  <si>
    <t>Ledlamp - GU10 - Niet dimbaar, 225-275 lumen, 2700k</t>
  </si>
  <si>
    <t>Ledlamp - GU10 - Dimbaar, 225-275 lumen, 2700k</t>
  </si>
  <si>
    <t>Tochtlat (borstel) - minimaal 100 cm</t>
  </si>
  <si>
    <t>Dorpelstrip</t>
  </si>
  <si>
    <t>Ledlamp - E14 - Niet dimbaar, 400-500 lumen, 2700k</t>
  </si>
  <si>
    <t>Ledlamp - E14 - Dimbaar, 400-500 lumen, 2700k</t>
  </si>
  <si>
    <t>Ledlamp - E14 - Niet dimbaar, 200-300 lumen, 2700k</t>
  </si>
  <si>
    <t>Ledlamp - E14 - Dimbaar, 200-300 lumen, 2700k</t>
  </si>
  <si>
    <t>Bijlage invullijst nevenassortiment webshop</t>
  </si>
  <si>
    <t>…</t>
  </si>
  <si>
    <t>…**</t>
  </si>
  <si>
    <t>Mix van producten</t>
  </si>
  <si>
    <t xml:space="preserve">Gas/Water besparen </t>
  </si>
  <si>
    <t>Lichtbox</t>
  </si>
  <si>
    <t>aantal</t>
  </si>
  <si>
    <t>Prijs</t>
  </si>
  <si>
    <t>Schakel stekkerdoos 3 ingangen, minimaal 3m kabel</t>
  </si>
  <si>
    <t>Schakel stekkerdoos 6 ingangen, minimaal 3m kabel</t>
  </si>
  <si>
    <t>* Producten waarbij afmetingen tussen aanbieders kunnen verschillen worden herrekend naar een 'standaardmaat'</t>
  </si>
  <si>
    <t>Afmetingen*</t>
  </si>
  <si>
    <t>Standaard afemeting*</t>
  </si>
  <si>
    <t>Gecorrigeerde prijs*</t>
  </si>
  <si>
    <t>excl BTW</t>
  </si>
  <si>
    <t>Verschillende uitvoeringen</t>
  </si>
  <si>
    <t>Convector/radiator ventilator, verschillende uitvoeringen</t>
  </si>
  <si>
    <t>Buisisolatie zelfklevend , verschillende uitvoeringen</t>
  </si>
  <si>
    <t>Ledlamp E14 overige uitvoeringen</t>
  </si>
  <si>
    <t>Ledlamp E27 overige uitvoeringen</t>
  </si>
  <si>
    <t>Ledlamp GU10 overige uitvoeringen</t>
  </si>
  <si>
    <t>Ledlamp GU5.3, verschillende varianten</t>
  </si>
  <si>
    <t>Ledlamp G4, verschillende varianten</t>
  </si>
  <si>
    <t>Overige ledverlichting</t>
  </si>
  <si>
    <t>Smart verlichting, verschillende types en uitvoeringen</t>
  </si>
  <si>
    <t>Led Dimmer Universeel</t>
  </si>
  <si>
    <t>Stekkerdoos/standbykiller/doordrukstekker</t>
  </si>
  <si>
    <t>Douchecoach overige uitvoeringen</t>
  </si>
  <si>
    <t>(smart) energiemeter</t>
  </si>
  <si>
    <t xml:space="preserve">* Inschrijver kan naar eigen inzicht en expertise verschillende varianten toevoegen aan het nevenassortiment door het toevoegen van extra rijen </t>
  </si>
  <si>
    <t xml:space="preserve">**Inschrijver kan naar eigen inzicht en expertise extra producten per hoofdcategorie toevoegen aan het nevenassortiment door het toevoegen van extra rijen. </t>
  </si>
  <si>
    <r>
      <rPr>
        <b/>
        <sz val="18"/>
        <color theme="0"/>
        <rFont val="Calibri"/>
        <family val="2"/>
        <scheme val="minor"/>
      </rPr>
      <t>Bijlage invullijst kernassortiment webshop</t>
    </r>
    <r>
      <rPr>
        <b/>
        <sz val="12"/>
        <color theme="0"/>
        <rFont val="Calibri"/>
        <family val="2"/>
        <scheme val="minor"/>
      </rPr>
      <t xml:space="preserve"> </t>
    </r>
  </si>
  <si>
    <t>..</t>
  </si>
  <si>
    <t>Korting in % (zie kernassortiment)</t>
  </si>
  <si>
    <t>Prijs per stuk exclusief BTW</t>
  </si>
  <si>
    <t>Netto prijs per stuk inclusief BTW</t>
  </si>
  <si>
    <t>Waarde Bespaarbox Gas/Water</t>
  </si>
  <si>
    <t>Verkoopprijs</t>
  </si>
  <si>
    <t>Tochtlat/strip verschillende uitvoeringen</t>
  </si>
  <si>
    <t>Omschrijving product*/***/****</t>
  </si>
  <si>
    <t>** producten die geschroefd of gespijkerd moeten worden (in deuren en/of kozijnen) zijn uitgesloten</t>
  </si>
  <si>
    <t>*** producten die ingrijpen in de technische installaties (gas/water/elektra) zijn uitgesloten m.u.v. waterbesparende kranen, douchekoppen of doorstroombegrenzers</t>
  </si>
  <si>
    <t>*** producten die geschroefd of gespijkerd moeten worden (in deuren en/of kozijnen) zijn uitgesloten</t>
  </si>
  <si>
    <t>**** producten die ingrijpen in de technische installaties (gas/water/elektra) zijn uitgesloten m.u.v. waterbesparende kranen, douchekoppen of doorstroombegrenzers</t>
  </si>
  <si>
    <t>* producten die geschroefd of gespijkerd moeten worden (in deuren en/of kozijnen) zijn uitgesloten</t>
  </si>
  <si>
    <t>** producten die ingrijpen in de technische installaties (gas/water/elektra) zijn uitgesloten m.u.v. waterbesparende kranen, douchekoppen of doorstroombegrenzers</t>
  </si>
  <si>
    <t>Omschrijving product*/**</t>
  </si>
  <si>
    <t xml:space="preserve">Dorpelstrip buitendeur, verschillende uitvoeringen </t>
  </si>
  <si>
    <t>Doorstroombegrenzer kraanuitloop, overige debieten</t>
  </si>
  <si>
    <t>Prijs webshop exclusief BTW</t>
  </si>
  <si>
    <t>Factuurprijs exclusief BTW</t>
  </si>
  <si>
    <t>Factuurprijs inclusief BTW</t>
  </si>
  <si>
    <t>Factuurprijs per stuk excl BTW</t>
  </si>
  <si>
    <t>Factuurprijs per stuk incl BTW</t>
  </si>
  <si>
    <t>Factuurprijs</t>
  </si>
  <si>
    <t>incl BTW</t>
  </si>
  <si>
    <t>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</si>
</sst>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0.00\ &quot;cm&quot;"/>
    <numFmt numFmtId="166" formatCode="0.0\ &quot;meter&quot;"/>
    <numFmt numFmtId="167" formatCode="_ * #,##0_ ;_ * \-#,##0_ ;_ * &quot;-&quot;??_ ;_ @_ 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44" fontId="4" fillId="0" borderId="0" applyFont="0" applyFill="0" applyBorder="0" applyAlignment="0" applyProtection="0"/>
    <xf numFmtId="0" fontId="1" fillId="5" borderId="0" applyNumberFormat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3" fillId="4" borderId="2" xfId="0" applyFont="1" applyFill="1" applyBorder="1"/>
    <xf numFmtId="0" fontId="3" fillId="4" borderId="1" xfId="0" applyFont="1" applyFill="1" applyBorder="1"/>
    <xf numFmtId="0" fontId="1" fillId="3" borderId="2" xfId="2" applyBorder="1"/>
    <xf numFmtId="0" fontId="1" fillId="3" borderId="1" xfId="2" applyBorder="1"/>
    <xf numFmtId="0" fontId="0" fillId="0" borderId="0" xfId="0" applyAlignment="1">
      <alignment vertical="center"/>
    </xf>
    <xf numFmtId="164" fontId="5" fillId="5" borderId="1" xfId="4" applyNumberFormat="1" applyFont="1" applyBorder="1" applyAlignment="1">
      <alignment horizontal="center" vertical="center" wrapText="1"/>
    </xf>
    <xf numFmtId="0" fontId="3" fillId="0" borderId="0" xfId="0" applyFont="1"/>
    <xf numFmtId="0" fontId="1" fillId="8" borderId="1" xfId="2" applyFont="1" applyFill="1" applyBorder="1"/>
    <xf numFmtId="0" fontId="1" fillId="8" borderId="2" xfId="2" applyFont="1" applyFill="1" applyBorder="1"/>
    <xf numFmtId="0" fontId="1" fillId="8" borderId="1" xfId="0" applyFont="1" applyFill="1" applyBorder="1"/>
    <xf numFmtId="0" fontId="7" fillId="0" borderId="0" xfId="0" applyFont="1"/>
    <xf numFmtId="0" fontId="6" fillId="7" borderId="0" xfId="0" applyFont="1" applyFill="1" applyAlignment="1">
      <alignment horizontal="right"/>
    </xf>
    <xf numFmtId="0" fontId="0" fillId="0" borderId="0" xfId="0" applyFont="1"/>
    <xf numFmtId="0" fontId="1" fillId="3" borderId="2" xfId="2" applyFont="1" applyBorder="1"/>
    <xf numFmtId="166" fontId="3" fillId="4" borderId="2" xfId="0" quotePrefix="1" applyNumberFormat="1" applyFont="1" applyFill="1" applyBorder="1"/>
    <xf numFmtId="166" fontId="3" fillId="4" borderId="2" xfId="0" applyNumberFormat="1" applyFont="1" applyFill="1" applyBorder="1"/>
    <xf numFmtId="166" fontId="3" fillId="4" borderId="1" xfId="0" applyNumberFormat="1" applyFont="1" applyFill="1" applyBorder="1"/>
    <xf numFmtId="0" fontId="1" fillId="3" borderId="1" xfId="2" applyFont="1" applyBorder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6" fillId="7" borderId="0" xfId="0" applyFont="1" applyFill="1" applyAlignment="1">
      <alignment horizontal="right"/>
    </xf>
    <xf numFmtId="0" fontId="9" fillId="2" borderId="0" xfId="1" applyFont="1" applyBorder="1" applyAlignment="1">
      <alignment horizontal="center" vertical="center"/>
    </xf>
    <xf numFmtId="0" fontId="9" fillId="2" borderId="5" xfId="1" applyFont="1" applyBorder="1" applyAlignment="1">
      <alignment horizontal="center" vertical="center"/>
    </xf>
    <xf numFmtId="0" fontId="0" fillId="4" borderId="1" xfId="0" applyFill="1" applyBorder="1"/>
    <xf numFmtId="0" fontId="0" fillId="9" borderId="0" xfId="0" applyFill="1" applyAlignment="1">
      <alignment horizontal="right"/>
    </xf>
    <xf numFmtId="44" fontId="3" fillId="4" borderId="2" xfId="3" applyFont="1" applyFill="1" applyBorder="1"/>
    <xf numFmtId="44" fontId="3" fillId="0" borderId="2" xfId="3" applyFont="1" applyFill="1" applyBorder="1"/>
    <xf numFmtId="44" fontId="3" fillId="0" borderId="2" xfId="0" applyNumberFormat="1" applyFont="1" applyFill="1" applyBorder="1"/>
    <xf numFmtId="0" fontId="5" fillId="2" borderId="3" xfId="1" applyFont="1" applyBorder="1" applyAlignment="1">
      <alignment wrapText="1"/>
    </xf>
    <xf numFmtId="44" fontId="10" fillId="0" borderId="2" xfId="3" applyFont="1" applyFill="1" applyBorder="1"/>
    <xf numFmtId="44" fontId="1" fillId="8" borderId="2" xfId="3" applyFont="1" applyFill="1" applyBorder="1"/>
    <xf numFmtId="44" fontId="1" fillId="8" borderId="2" xfId="0" applyNumberFormat="1" applyFont="1" applyFill="1" applyBorder="1"/>
    <xf numFmtId="167" fontId="1" fillId="8" borderId="2" xfId="5" applyNumberFormat="1" applyFont="1" applyFill="1" applyBorder="1"/>
    <xf numFmtId="167" fontId="0" fillId="0" borderId="0" xfId="5" applyNumberFormat="1" applyFont="1"/>
    <xf numFmtId="167" fontId="4" fillId="7" borderId="0" xfId="5" applyNumberFormat="1" applyFont="1" applyFill="1"/>
    <xf numFmtId="168" fontId="3" fillId="4" borderId="2" xfId="6" applyNumberFormat="1" applyFont="1" applyFill="1" applyBorder="1"/>
    <xf numFmtId="168" fontId="3" fillId="0" borderId="2" xfId="6" applyNumberFormat="1" applyFont="1" applyFill="1" applyBorder="1"/>
    <xf numFmtId="166" fontId="3" fillId="10" borderId="1" xfId="0" applyNumberFormat="1" applyFont="1" applyFill="1" applyBorder="1"/>
    <xf numFmtId="165" fontId="3" fillId="10" borderId="1" xfId="0" applyNumberFormat="1" applyFont="1" applyFill="1" applyBorder="1"/>
    <xf numFmtId="165" fontId="10" fillId="10" borderId="1" xfId="0" applyNumberFormat="1" applyFont="1" applyFill="1" applyBorder="1"/>
    <xf numFmtId="166" fontId="3" fillId="8" borderId="2" xfId="0" quotePrefix="1" applyNumberFormat="1" applyFont="1" applyFill="1" applyBorder="1"/>
    <xf numFmtId="0" fontId="10" fillId="8" borderId="2" xfId="0" applyNumberFormat="1" applyFont="1" applyFill="1" applyBorder="1"/>
    <xf numFmtId="166" fontId="3" fillId="8" borderId="2" xfId="0" applyNumberFormat="1" applyFont="1" applyFill="1" applyBorder="1"/>
    <xf numFmtId="166" fontId="3" fillId="8" borderId="1" xfId="0" applyNumberFormat="1" applyFont="1" applyFill="1" applyBorder="1"/>
    <xf numFmtId="44" fontId="0" fillId="7" borderId="0" xfId="0" applyNumberFormat="1" applyFill="1"/>
    <xf numFmtId="44" fontId="3" fillId="4" borderId="1" xfId="3" applyFont="1" applyFill="1" applyBorder="1"/>
    <xf numFmtId="44" fontId="3" fillId="6" borderId="2" xfId="0" applyNumberFormat="1" applyFont="1" applyFill="1" applyBorder="1"/>
    <xf numFmtId="0" fontId="5" fillId="2" borderId="4" xfId="1" applyFont="1" applyBorder="1" applyAlignment="1">
      <alignment wrapText="1"/>
    </xf>
    <xf numFmtId="0" fontId="5" fillId="2" borderId="2" xfId="1" applyFont="1" applyBorder="1" applyAlignment="1">
      <alignment wrapText="1"/>
    </xf>
    <xf numFmtId="164" fontId="11" fillId="2" borderId="1" xfId="3" applyNumberFormat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wrapText="1"/>
    </xf>
    <xf numFmtId="0" fontId="0" fillId="9" borderId="0" xfId="0" applyFill="1" applyAlignment="1"/>
    <xf numFmtId="44" fontId="0" fillId="9" borderId="0" xfId="0" applyNumberFormat="1" applyFill="1" applyAlignment="1"/>
    <xf numFmtId="0" fontId="13" fillId="0" borderId="0" xfId="0" applyFont="1"/>
    <xf numFmtId="0" fontId="0" fillId="4" borderId="2" xfId="0" applyFill="1" applyBorder="1"/>
    <xf numFmtId="0" fontId="0" fillId="4" borderId="2" xfId="2" applyFont="1" applyFill="1" applyBorder="1"/>
    <xf numFmtId="0" fontId="0" fillId="4" borderId="1" xfId="0" applyFont="1" applyFill="1" applyBorder="1"/>
    <xf numFmtId="0" fontId="4" fillId="4" borderId="1" xfId="2" applyFont="1" applyFill="1" applyBorder="1"/>
    <xf numFmtId="0" fontId="0" fillId="4" borderId="1" xfId="2" applyFont="1" applyFill="1" applyBorder="1"/>
    <xf numFmtId="0" fontId="6" fillId="7" borderId="0" xfId="0" applyFont="1" applyFill="1" applyAlignment="1">
      <alignment horizontal="right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11" fillId="2" borderId="0" xfId="1" applyFont="1" applyBorder="1" applyAlignment="1">
      <alignment horizontal="center" vertical="center"/>
    </xf>
    <xf numFmtId="164" fontId="2" fillId="2" borderId="6" xfId="3" applyNumberFormat="1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8" fillId="2" borderId="0" xfId="1" applyFont="1" applyBorder="1" applyAlignment="1">
      <alignment horizontal="center" vertical="center"/>
    </xf>
    <xf numFmtId="0" fontId="9" fillId="2" borderId="0" xfId="1" applyFont="1" applyBorder="1" applyAlignment="1">
      <alignment horizontal="center" vertical="center"/>
    </xf>
    <xf numFmtId="0" fontId="9" fillId="2" borderId="5" xfId="1" applyFont="1" applyBorder="1" applyAlignment="1">
      <alignment horizontal="center" vertical="center"/>
    </xf>
    <xf numFmtId="168" fontId="0" fillId="9" borderId="0" xfId="6" applyNumberFormat="1" applyFont="1" applyFill="1" applyAlignment="1"/>
  </cellXfs>
  <cellStyles count="7">
    <cellStyle name="Accent2" xfId="4" builtinId="33"/>
    <cellStyle name="Accent5" xfId="1" builtinId="45"/>
    <cellStyle name="Accent6" xfId="2" builtinId="49"/>
    <cellStyle name="Komma" xfId="5" builtinId="3"/>
    <cellStyle name="Procent" xfId="6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6" workbookViewId="0">
      <selection activeCell="J4" sqref="J4"/>
    </sheetView>
  </sheetViews>
  <sheetFormatPr defaultColWidth="8.85546875" defaultRowHeight="15" outlineLevelCol="1" x14ac:dyDescent="0.25"/>
  <cols>
    <col min="1" max="1" width="16.28515625" bestFit="1" customWidth="1"/>
    <col min="2" max="2" width="30.28515625" bestFit="1" customWidth="1"/>
    <col min="3" max="3" width="59.42578125" bestFit="1" customWidth="1"/>
    <col min="4" max="4" width="18" bestFit="1" customWidth="1"/>
    <col min="5" max="5" width="31.28515625" bestFit="1" customWidth="1"/>
    <col min="6" max="6" width="31.28515625" customWidth="1"/>
    <col min="7" max="7" width="15.7109375" bestFit="1" customWidth="1"/>
    <col min="8" max="8" width="13.42578125" customWidth="1"/>
    <col min="9" max="9" width="21.140625" bestFit="1" customWidth="1"/>
    <col min="10" max="10" width="21.140625" customWidth="1"/>
    <col min="11" max="12" width="21.140625" customWidth="1" outlineLevel="1"/>
    <col min="13" max="13" width="27.28515625" bestFit="1" customWidth="1"/>
    <col min="14" max="14" width="29" customWidth="1"/>
    <col min="16" max="16" width="64.140625" customWidth="1"/>
  </cols>
  <sheetData>
    <row r="1" spans="1:16" ht="24" customHeight="1" thickBot="1" x14ac:dyDescent="0.3">
      <c r="A1" s="63" t="s">
        <v>121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" t="s">
        <v>43</v>
      </c>
    </row>
    <row r="2" spans="1:16" ht="45.7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2" t="e">
        <f>N42</f>
        <v>#DIV/0!</v>
      </c>
      <c r="O2" t="s">
        <v>104</v>
      </c>
    </row>
    <row r="3" spans="1:16" ht="32.25" customHeight="1" thickBot="1" x14ac:dyDescent="0.3">
      <c r="A3" s="31" t="s">
        <v>0</v>
      </c>
      <c r="B3" s="31" t="s">
        <v>1</v>
      </c>
      <c r="C3" s="50" t="s">
        <v>2</v>
      </c>
      <c r="D3" s="31" t="s">
        <v>3</v>
      </c>
      <c r="E3" s="31" t="s">
        <v>4</v>
      </c>
      <c r="F3" s="50" t="s">
        <v>101</v>
      </c>
      <c r="G3" s="50" t="s">
        <v>139</v>
      </c>
      <c r="H3" s="50" t="s">
        <v>49</v>
      </c>
      <c r="I3" s="31" t="s">
        <v>140</v>
      </c>
      <c r="J3" s="31" t="s">
        <v>141</v>
      </c>
      <c r="K3" s="31" t="s">
        <v>102</v>
      </c>
      <c r="L3" s="31" t="s">
        <v>103</v>
      </c>
      <c r="M3" s="53" t="s">
        <v>41</v>
      </c>
      <c r="N3" s="51" t="s">
        <v>42</v>
      </c>
    </row>
    <row r="4" spans="1:16" ht="15.75" thickBot="1" x14ac:dyDescent="0.3">
      <c r="A4" s="4" t="s">
        <v>5</v>
      </c>
      <c r="B4" s="4" t="s">
        <v>10</v>
      </c>
      <c r="C4" s="3" t="s">
        <v>50</v>
      </c>
      <c r="D4" s="1" t="s">
        <v>18</v>
      </c>
      <c r="E4" s="1" t="s">
        <v>18</v>
      </c>
      <c r="F4" s="15">
        <v>0</v>
      </c>
      <c r="G4" s="28">
        <v>5</v>
      </c>
      <c r="H4" s="38">
        <v>0.05</v>
      </c>
      <c r="I4" s="32">
        <f>G4*(1-H4)</f>
        <v>4.75</v>
      </c>
      <c r="J4" s="30">
        <f>I4*1.21</f>
        <v>5.7474999999999996</v>
      </c>
      <c r="K4" s="43">
        <v>5</v>
      </c>
      <c r="L4" s="44" t="e">
        <f>I4/F4*K4</f>
        <v>#DIV/0!</v>
      </c>
      <c r="M4" s="35">
        <v>500</v>
      </c>
      <c r="N4" s="33" t="e">
        <f>M4*L4</f>
        <v>#DIV/0!</v>
      </c>
    </row>
    <row r="5" spans="1:16" ht="15.75" thickBot="1" x14ac:dyDescent="0.3">
      <c r="A5" s="4" t="s">
        <v>5</v>
      </c>
      <c r="B5" s="4" t="s">
        <v>10</v>
      </c>
      <c r="C5" s="3" t="s">
        <v>51</v>
      </c>
      <c r="D5" s="1" t="s">
        <v>18</v>
      </c>
      <c r="E5" s="1" t="s">
        <v>18</v>
      </c>
      <c r="F5" s="16">
        <v>0</v>
      </c>
      <c r="G5" s="28">
        <v>0</v>
      </c>
      <c r="H5" s="39">
        <f>$H$4</f>
        <v>0.05</v>
      </c>
      <c r="I5" s="32">
        <f t="shared" ref="I5:I40" si="0">G5*(1-H5)</f>
        <v>0</v>
      </c>
      <c r="J5" s="30">
        <f t="shared" ref="J5:J40" si="1">I5*1.21</f>
        <v>0</v>
      </c>
      <c r="K5" s="45">
        <v>5</v>
      </c>
      <c r="L5" s="44" t="e">
        <f t="shared" ref="L5:L10" si="2">I5/F5*K5</f>
        <v>#DIV/0!</v>
      </c>
      <c r="M5" s="35">
        <v>500</v>
      </c>
      <c r="N5" s="33" t="e">
        <f t="shared" ref="N5:N10" si="3">M5*L5</f>
        <v>#DIV/0!</v>
      </c>
    </row>
    <row r="6" spans="1:16" ht="15.75" thickBot="1" x14ac:dyDescent="0.3">
      <c r="A6" s="4" t="s">
        <v>5</v>
      </c>
      <c r="B6" s="4" t="s">
        <v>10</v>
      </c>
      <c r="C6" s="3" t="s">
        <v>52</v>
      </c>
      <c r="D6" s="1" t="s">
        <v>18</v>
      </c>
      <c r="E6" s="1" t="s">
        <v>18</v>
      </c>
      <c r="F6" s="16">
        <v>0</v>
      </c>
      <c r="G6" s="28">
        <v>0</v>
      </c>
      <c r="H6" s="39">
        <f t="shared" ref="H6:H40" si="4">$H$4</f>
        <v>0.05</v>
      </c>
      <c r="I6" s="32">
        <f t="shared" si="0"/>
        <v>0</v>
      </c>
      <c r="J6" s="30">
        <f t="shared" si="1"/>
        <v>0</v>
      </c>
      <c r="K6" s="45">
        <v>5</v>
      </c>
      <c r="L6" s="44" t="e">
        <f t="shared" si="2"/>
        <v>#DIV/0!</v>
      </c>
      <c r="M6" s="35">
        <v>500</v>
      </c>
      <c r="N6" s="33" t="e">
        <f t="shared" si="3"/>
        <v>#DIV/0!</v>
      </c>
    </row>
    <row r="7" spans="1:16" ht="15.75" thickBot="1" x14ac:dyDescent="0.3">
      <c r="A7" s="4" t="s">
        <v>5</v>
      </c>
      <c r="B7" s="4" t="s">
        <v>10</v>
      </c>
      <c r="C7" s="3" t="s">
        <v>53</v>
      </c>
      <c r="D7" s="1" t="s">
        <v>18</v>
      </c>
      <c r="E7" s="1" t="s">
        <v>18</v>
      </c>
      <c r="F7" s="16">
        <v>0</v>
      </c>
      <c r="G7" s="28">
        <v>0</v>
      </c>
      <c r="H7" s="39">
        <f t="shared" si="4"/>
        <v>0.05</v>
      </c>
      <c r="I7" s="32">
        <f t="shared" si="0"/>
        <v>0</v>
      </c>
      <c r="J7" s="30">
        <f t="shared" si="1"/>
        <v>0</v>
      </c>
      <c r="K7" s="45">
        <v>5</v>
      </c>
      <c r="L7" s="44" t="e">
        <f t="shared" si="2"/>
        <v>#DIV/0!</v>
      </c>
      <c r="M7" s="35">
        <v>500</v>
      </c>
      <c r="N7" s="33" t="e">
        <f t="shared" si="3"/>
        <v>#DIV/0!</v>
      </c>
    </row>
    <row r="8" spans="1:16" ht="15.75" thickBot="1" x14ac:dyDescent="0.3">
      <c r="A8" s="4" t="s">
        <v>5</v>
      </c>
      <c r="B8" s="4" t="s">
        <v>10</v>
      </c>
      <c r="C8" s="3" t="s">
        <v>54</v>
      </c>
      <c r="D8" s="1" t="s">
        <v>18</v>
      </c>
      <c r="E8" s="1" t="s">
        <v>18</v>
      </c>
      <c r="F8" s="16">
        <v>0</v>
      </c>
      <c r="G8" s="28">
        <v>0</v>
      </c>
      <c r="H8" s="39">
        <f t="shared" si="4"/>
        <v>0.05</v>
      </c>
      <c r="I8" s="32">
        <f t="shared" si="0"/>
        <v>0</v>
      </c>
      <c r="J8" s="30">
        <f t="shared" si="1"/>
        <v>0</v>
      </c>
      <c r="K8" s="45">
        <v>5</v>
      </c>
      <c r="L8" s="44" t="e">
        <f t="shared" si="2"/>
        <v>#DIV/0!</v>
      </c>
      <c r="M8" s="35">
        <v>500</v>
      </c>
      <c r="N8" s="33" t="e">
        <f t="shared" si="3"/>
        <v>#DIV/0!</v>
      </c>
    </row>
    <row r="9" spans="1:16" ht="15.75" thickBot="1" x14ac:dyDescent="0.3">
      <c r="A9" s="4" t="s">
        <v>5</v>
      </c>
      <c r="B9" s="4" t="s">
        <v>10</v>
      </c>
      <c r="C9" s="3" t="s">
        <v>55</v>
      </c>
      <c r="D9" s="1" t="s">
        <v>18</v>
      </c>
      <c r="E9" s="1" t="s">
        <v>18</v>
      </c>
      <c r="F9" s="16">
        <v>0</v>
      </c>
      <c r="G9" s="28">
        <v>0</v>
      </c>
      <c r="H9" s="39">
        <f t="shared" si="4"/>
        <v>0.05</v>
      </c>
      <c r="I9" s="32">
        <f t="shared" si="0"/>
        <v>0</v>
      </c>
      <c r="J9" s="30">
        <f t="shared" si="1"/>
        <v>0</v>
      </c>
      <c r="K9" s="45">
        <v>5</v>
      </c>
      <c r="L9" s="44" t="e">
        <f t="shared" si="2"/>
        <v>#DIV/0!</v>
      </c>
      <c r="M9" s="35">
        <v>500</v>
      </c>
      <c r="N9" s="33" t="e">
        <f t="shared" si="3"/>
        <v>#DIV/0!</v>
      </c>
    </row>
    <row r="10" spans="1:16" ht="15.75" thickBot="1" x14ac:dyDescent="0.3">
      <c r="A10" s="4" t="s">
        <v>5</v>
      </c>
      <c r="B10" s="4" t="s">
        <v>10</v>
      </c>
      <c r="C10" s="3" t="s">
        <v>56</v>
      </c>
      <c r="D10" s="1" t="s">
        <v>18</v>
      </c>
      <c r="E10" s="1" t="s">
        <v>18</v>
      </c>
      <c r="F10" s="16">
        <v>0</v>
      </c>
      <c r="G10" s="28">
        <v>0</v>
      </c>
      <c r="H10" s="39">
        <f t="shared" si="4"/>
        <v>0.05</v>
      </c>
      <c r="I10" s="32">
        <f t="shared" si="0"/>
        <v>0</v>
      </c>
      <c r="J10" s="30">
        <f t="shared" si="1"/>
        <v>0</v>
      </c>
      <c r="K10" s="45">
        <v>5</v>
      </c>
      <c r="L10" s="44" t="e">
        <f t="shared" si="2"/>
        <v>#DIV/0!</v>
      </c>
      <c r="M10" s="35">
        <v>500</v>
      </c>
      <c r="N10" s="33" t="e">
        <f t="shared" si="3"/>
        <v>#DIV/0!</v>
      </c>
    </row>
    <row r="11" spans="1:16" ht="15.75" thickBot="1" x14ac:dyDescent="0.3">
      <c r="A11" s="4" t="s">
        <v>5</v>
      </c>
      <c r="B11" s="4" t="s">
        <v>11</v>
      </c>
      <c r="C11" s="3" t="s">
        <v>84</v>
      </c>
      <c r="D11" s="2" t="s">
        <v>18</v>
      </c>
      <c r="E11" s="2" t="s">
        <v>18</v>
      </c>
      <c r="F11" s="40"/>
      <c r="G11" s="28">
        <v>0</v>
      </c>
      <c r="H11" s="39">
        <f t="shared" si="4"/>
        <v>0.05</v>
      </c>
      <c r="I11" s="32">
        <f t="shared" si="0"/>
        <v>0</v>
      </c>
      <c r="J11" s="30">
        <f t="shared" si="1"/>
        <v>0</v>
      </c>
      <c r="K11" s="40"/>
      <c r="L11" s="42"/>
      <c r="M11" s="35">
        <v>750</v>
      </c>
      <c r="N11" s="34">
        <f>M11*I11</f>
        <v>0</v>
      </c>
    </row>
    <row r="12" spans="1:16" ht="15.75" thickBot="1" x14ac:dyDescent="0.3">
      <c r="A12" s="4" t="s">
        <v>5</v>
      </c>
      <c r="B12" s="4" t="s">
        <v>13</v>
      </c>
      <c r="C12" s="3" t="s">
        <v>57</v>
      </c>
      <c r="D12" s="2" t="s">
        <v>18</v>
      </c>
      <c r="E12" s="2" t="s">
        <v>18</v>
      </c>
      <c r="F12" s="40"/>
      <c r="G12" s="28">
        <v>0</v>
      </c>
      <c r="H12" s="39">
        <f t="shared" si="4"/>
        <v>0.05</v>
      </c>
      <c r="I12" s="32">
        <f t="shared" si="0"/>
        <v>0</v>
      </c>
      <c r="J12" s="30">
        <f t="shared" si="1"/>
        <v>0</v>
      </c>
      <c r="K12" s="40"/>
      <c r="L12" s="42"/>
      <c r="M12" s="35">
        <v>250</v>
      </c>
      <c r="N12" s="34">
        <f t="shared" ref="N12:N13" si="5">M12*I12</f>
        <v>0</v>
      </c>
    </row>
    <row r="13" spans="1:16" ht="15.75" thickBot="1" x14ac:dyDescent="0.3">
      <c r="A13" s="4" t="s">
        <v>5</v>
      </c>
      <c r="B13" s="4" t="s">
        <v>13</v>
      </c>
      <c r="C13" s="3" t="s">
        <v>58</v>
      </c>
      <c r="D13" s="2" t="s">
        <v>18</v>
      </c>
      <c r="E13" s="2" t="s">
        <v>18</v>
      </c>
      <c r="F13" s="40"/>
      <c r="G13" s="28">
        <v>0</v>
      </c>
      <c r="H13" s="39">
        <f t="shared" si="4"/>
        <v>0.05</v>
      </c>
      <c r="I13" s="32">
        <f t="shared" si="0"/>
        <v>0</v>
      </c>
      <c r="J13" s="30">
        <f t="shared" si="1"/>
        <v>0</v>
      </c>
      <c r="K13" s="40"/>
      <c r="L13" s="42"/>
      <c r="M13" s="35">
        <v>250</v>
      </c>
      <c r="N13" s="34">
        <f t="shared" si="5"/>
        <v>0</v>
      </c>
    </row>
    <row r="14" spans="1:16" ht="15.75" thickBot="1" x14ac:dyDescent="0.3">
      <c r="A14" s="4" t="s">
        <v>5</v>
      </c>
      <c r="B14" s="4" t="s">
        <v>14</v>
      </c>
      <c r="C14" s="14" t="s">
        <v>66</v>
      </c>
      <c r="D14" s="2" t="s">
        <v>18</v>
      </c>
      <c r="E14" s="2" t="s">
        <v>18</v>
      </c>
      <c r="F14" s="16">
        <v>0</v>
      </c>
      <c r="G14" s="28">
        <v>0</v>
      </c>
      <c r="H14" s="39">
        <f t="shared" si="4"/>
        <v>0.05</v>
      </c>
      <c r="I14" s="32">
        <f t="shared" si="0"/>
        <v>0</v>
      </c>
      <c r="J14" s="30">
        <f t="shared" si="1"/>
        <v>0</v>
      </c>
      <c r="K14" s="45">
        <v>5</v>
      </c>
      <c r="L14" s="44" t="e">
        <f t="shared" ref="L14:L15" si="6">I14/F14*K14</f>
        <v>#DIV/0!</v>
      </c>
      <c r="M14" s="35">
        <v>750</v>
      </c>
      <c r="N14" s="33" t="e">
        <f t="shared" ref="N14:N15" si="7">M14*L14</f>
        <v>#DIV/0!</v>
      </c>
      <c r="P14" s="65"/>
    </row>
    <row r="15" spans="1:16" ht="15.75" thickBot="1" x14ac:dyDescent="0.3">
      <c r="A15" s="4" t="s">
        <v>5</v>
      </c>
      <c r="B15" s="4" t="s">
        <v>14</v>
      </c>
      <c r="C15" s="14" t="s">
        <v>67</v>
      </c>
      <c r="D15" s="2" t="s">
        <v>18</v>
      </c>
      <c r="E15" s="2" t="s">
        <v>18</v>
      </c>
      <c r="F15" s="16">
        <v>0</v>
      </c>
      <c r="G15" s="28">
        <v>0</v>
      </c>
      <c r="H15" s="39">
        <f t="shared" si="4"/>
        <v>0.05</v>
      </c>
      <c r="I15" s="32">
        <f t="shared" si="0"/>
        <v>0</v>
      </c>
      <c r="J15" s="30">
        <f t="shared" si="1"/>
        <v>0</v>
      </c>
      <c r="K15" s="45">
        <v>5</v>
      </c>
      <c r="L15" s="44" t="e">
        <f t="shared" si="6"/>
        <v>#DIV/0!</v>
      </c>
      <c r="M15" s="35">
        <v>750</v>
      </c>
      <c r="N15" s="33" t="e">
        <f t="shared" si="7"/>
        <v>#DIV/0!</v>
      </c>
      <c r="P15" s="65"/>
    </row>
    <row r="16" spans="1:16" ht="15.75" thickBot="1" x14ac:dyDescent="0.3">
      <c r="A16" s="4" t="s">
        <v>5</v>
      </c>
      <c r="B16" s="4" t="s">
        <v>28</v>
      </c>
      <c r="C16" s="14" t="s">
        <v>28</v>
      </c>
      <c r="D16" s="2" t="s">
        <v>18</v>
      </c>
      <c r="E16" s="2" t="s">
        <v>18</v>
      </c>
      <c r="F16" s="17">
        <v>0</v>
      </c>
      <c r="G16" s="28">
        <v>0</v>
      </c>
      <c r="H16" s="39">
        <f t="shared" si="4"/>
        <v>0.05</v>
      </c>
      <c r="I16" s="32">
        <f t="shared" si="0"/>
        <v>0</v>
      </c>
      <c r="J16" s="30">
        <f t="shared" si="1"/>
        <v>0</v>
      </c>
      <c r="K16" s="46">
        <v>1</v>
      </c>
      <c r="L16" s="44" t="e">
        <f t="shared" ref="L16" si="8">I16/F16*K16</f>
        <v>#DIV/0!</v>
      </c>
      <c r="M16" s="35">
        <v>500</v>
      </c>
      <c r="N16" s="33" t="e">
        <f t="shared" ref="N16" si="9">M16*L16</f>
        <v>#DIV/0!</v>
      </c>
    </row>
    <row r="17" spans="1:16" ht="15.75" thickBot="1" x14ac:dyDescent="0.3">
      <c r="A17" s="4" t="s">
        <v>6</v>
      </c>
      <c r="B17" s="4" t="s">
        <v>9</v>
      </c>
      <c r="C17" s="14" t="s">
        <v>74</v>
      </c>
      <c r="D17" s="2" t="s">
        <v>18</v>
      </c>
      <c r="E17" s="2" t="s">
        <v>18</v>
      </c>
      <c r="F17" s="41"/>
      <c r="G17" s="28">
        <v>0</v>
      </c>
      <c r="H17" s="39">
        <f t="shared" si="4"/>
        <v>0.05</v>
      </c>
      <c r="I17" s="32">
        <f t="shared" si="0"/>
        <v>0</v>
      </c>
      <c r="J17" s="30">
        <f t="shared" si="1"/>
        <v>0</v>
      </c>
      <c r="K17" s="41"/>
      <c r="L17" s="42"/>
      <c r="M17" s="35">
        <v>2000</v>
      </c>
      <c r="N17" s="34">
        <f t="shared" ref="N17:N40" si="10">M17*I17</f>
        <v>0</v>
      </c>
      <c r="P17" s="11"/>
    </row>
    <row r="18" spans="1:16" ht="15.75" thickBot="1" x14ac:dyDescent="0.3">
      <c r="A18" s="4" t="s">
        <v>6</v>
      </c>
      <c r="B18" s="4" t="s">
        <v>9</v>
      </c>
      <c r="C18" s="14" t="s">
        <v>75</v>
      </c>
      <c r="D18" s="2" t="s">
        <v>18</v>
      </c>
      <c r="E18" s="2" t="s">
        <v>18</v>
      </c>
      <c r="F18" s="41"/>
      <c r="G18" s="28">
        <v>0</v>
      </c>
      <c r="H18" s="39">
        <f t="shared" si="4"/>
        <v>0.05</v>
      </c>
      <c r="I18" s="32">
        <f t="shared" si="0"/>
        <v>0</v>
      </c>
      <c r="J18" s="30">
        <f t="shared" si="1"/>
        <v>0</v>
      </c>
      <c r="K18" s="41"/>
      <c r="L18" s="42"/>
      <c r="M18" s="35">
        <v>1000</v>
      </c>
      <c r="N18" s="34">
        <f t="shared" si="10"/>
        <v>0</v>
      </c>
      <c r="P18" s="11"/>
    </row>
    <row r="19" spans="1:16" ht="15.75" thickBot="1" x14ac:dyDescent="0.3">
      <c r="A19" s="4" t="s">
        <v>6</v>
      </c>
      <c r="B19" s="4" t="s">
        <v>9</v>
      </c>
      <c r="C19" s="14" t="s">
        <v>76</v>
      </c>
      <c r="D19" s="2" t="s">
        <v>18</v>
      </c>
      <c r="E19" s="2" t="s">
        <v>18</v>
      </c>
      <c r="F19" s="41"/>
      <c r="G19" s="28">
        <v>0</v>
      </c>
      <c r="H19" s="39">
        <f t="shared" si="4"/>
        <v>0.05</v>
      </c>
      <c r="I19" s="32">
        <f t="shared" si="0"/>
        <v>0</v>
      </c>
      <c r="J19" s="30">
        <f t="shared" si="1"/>
        <v>0</v>
      </c>
      <c r="K19" s="41"/>
      <c r="L19" s="42"/>
      <c r="M19" s="35">
        <v>4000</v>
      </c>
      <c r="N19" s="34">
        <f t="shared" si="10"/>
        <v>0</v>
      </c>
      <c r="P19" s="11"/>
    </row>
    <row r="20" spans="1:16" ht="15.75" thickBot="1" x14ac:dyDescent="0.3">
      <c r="A20" s="4" t="s">
        <v>6</v>
      </c>
      <c r="B20" s="4" t="s">
        <v>9</v>
      </c>
      <c r="C20" s="14" t="s">
        <v>77</v>
      </c>
      <c r="D20" s="2" t="s">
        <v>18</v>
      </c>
      <c r="E20" s="2" t="s">
        <v>18</v>
      </c>
      <c r="F20" s="41"/>
      <c r="G20" s="28">
        <v>0</v>
      </c>
      <c r="H20" s="39">
        <f t="shared" si="4"/>
        <v>0.05</v>
      </c>
      <c r="I20" s="32">
        <f t="shared" si="0"/>
        <v>0</v>
      </c>
      <c r="J20" s="30">
        <f t="shared" si="1"/>
        <v>0</v>
      </c>
      <c r="K20" s="41"/>
      <c r="L20" s="42"/>
      <c r="M20" s="35">
        <v>2000</v>
      </c>
      <c r="N20" s="34">
        <f t="shared" si="10"/>
        <v>0</v>
      </c>
      <c r="P20" s="11"/>
    </row>
    <row r="21" spans="1:16" ht="15.75" thickBot="1" x14ac:dyDescent="0.3">
      <c r="A21" s="4" t="s">
        <v>6</v>
      </c>
      <c r="B21" s="4" t="s">
        <v>9</v>
      </c>
      <c r="C21" s="14" t="s">
        <v>78</v>
      </c>
      <c r="D21" s="2" t="s">
        <v>18</v>
      </c>
      <c r="E21" s="2" t="s">
        <v>18</v>
      </c>
      <c r="F21" s="41"/>
      <c r="G21" s="28">
        <v>0</v>
      </c>
      <c r="H21" s="39">
        <f t="shared" si="4"/>
        <v>0.05</v>
      </c>
      <c r="I21" s="32">
        <f t="shared" si="0"/>
        <v>0</v>
      </c>
      <c r="J21" s="30">
        <f t="shared" si="1"/>
        <v>0</v>
      </c>
      <c r="K21" s="41"/>
      <c r="L21" s="42"/>
      <c r="M21" s="35">
        <v>2000</v>
      </c>
      <c r="N21" s="34">
        <f t="shared" si="10"/>
        <v>0</v>
      </c>
      <c r="P21" s="11"/>
    </row>
    <row r="22" spans="1:16" ht="15.75" thickBot="1" x14ac:dyDescent="0.3">
      <c r="A22" s="4" t="s">
        <v>6</v>
      </c>
      <c r="B22" s="4" t="s">
        <v>9</v>
      </c>
      <c r="C22" s="14" t="s">
        <v>79</v>
      </c>
      <c r="D22" s="2" t="s">
        <v>18</v>
      </c>
      <c r="E22" s="2" t="s">
        <v>18</v>
      </c>
      <c r="F22" s="41"/>
      <c r="G22" s="28">
        <v>0</v>
      </c>
      <c r="H22" s="39">
        <f t="shared" si="4"/>
        <v>0.05</v>
      </c>
      <c r="I22" s="32">
        <f t="shared" si="0"/>
        <v>0</v>
      </c>
      <c r="J22" s="30">
        <f t="shared" si="1"/>
        <v>0</v>
      </c>
      <c r="K22" s="41"/>
      <c r="L22" s="42"/>
      <c r="M22" s="35">
        <v>1000</v>
      </c>
      <c r="N22" s="34">
        <f t="shared" si="10"/>
        <v>0</v>
      </c>
      <c r="P22" s="11"/>
    </row>
    <row r="23" spans="1:16" ht="15.75" thickBot="1" x14ac:dyDescent="0.3">
      <c r="A23" s="4" t="s">
        <v>6</v>
      </c>
      <c r="B23" s="4" t="s">
        <v>9</v>
      </c>
      <c r="C23" s="14" t="s">
        <v>86</v>
      </c>
      <c r="D23" s="2" t="s">
        <v>18</v>
      </c>
      <c r="E23" s="2" t="s">
        <v>18</v>
      </c>
      <c r="F23" s="41"/>
      <c r="G23" s="28">
        <v>0</v>
      </c>
      <c r="H23" s="39">
        <f t="shared" si="4"/>
        <v>0.05</v>
      </c>
      <c r="I23" s="32">
        <f t="shared" si="0"/>
        <v>0</v>
      </c>
      <c r="J23" s="30">
        <f t="shared" si="1"/>
        <v>0</v>
      </c>
      <c r="K23" s="41"/>
      <c r="L23" s="42"/>
      <c r="M23" s="35">
        <v>2000</v>
      </c>
      <c r="N23" s="34">
        <f t="shared" si="10"/>
        <v>0</v>
      </c>
      <c r="P23" s="11"/>
    </row>
    <row r="24" spans="1:16" ht="15.75" thickBot="1" x14ac:dyDescent="0.3">
      <c r="A24" s="4" t="s">
        <v>6</v>
      </c>
      <c r="B24" s="4" t="s">
        <v>9</v>
      </c>
      <c r="C24" s="14" t="s">
        <v>87</v>
      </c>
      <c r="D24" s="2" t="s">
        <v>18</v>
      </c>
      <c r="E24" s="2" t="s">
        <v>18</v>
      </c>
      <c r="F24" s="41"/>
      <c r="G24" s="28">
        <v>0</v>
      </c>
      <c r="H24" s="39">
        <f t="shared" si="4"/>
        <v>0.05</v>
      </c>
      <c r="I24" s="32">
        <f t="shared" si="0"/>
        <v>0</v>
      </c>
      <c r="J24" s="30">
        <f t="shared" si="1"/>
        <v>0</v>
      </c>
      <c r="K24" s="41"/>
      <c r="L24" s="42"/>
      <c r="M24" s="35">
        <v>1000</v>
      </c>
      <c r="N24" s="34">
        <f t="shared" si="10"/>
        <v>0</v>
      </c>
      <c r="P24" s="11"/>
    </row>
    <row r="25" spans="1:16" ht="15.75" thickBot="1" x14ac:dyDescent="0.3">
      <c r="A25" s="4" t="s">
        <v>6</v>
      </c>
      <c r="B25" s="4" t="s">
        <v>9</v>
      </c>
      <c r="C25" s="14" t="s">
        <v>88</v>
      </c>
      <c r="D25" s="2" t="s">
        <v>18</v>
      </c>
      <c r="E25" s="2" t="s">
        <v>18</v>
      </c>
      <c r="F25" s="41"/>
      <c r="G25" s="28">
        <v>0</v>
      </c>
      <c r="H25" s="39">
        <f t="shared" si="4"/>
        <v>0.05</v>
      </c>
      <c r="I25" s="32">
        <f t="shared" si="0"/>
        <v>0</v>
      </c>
      <c r="J25" s="30">
        <f t="shared" si="1"/>
        <v>0</v>
      </c>
      <c r="K25" s="41"/>
      <c r="L25" s="42"/>
      <c r="M25" s="35">
        <v>2000</v>
      </c>
      <c r="N25" s="34">
        <f t="shared" si="10"/>
        <v>0</v>
      </c>
      <c r="P25" s="11"/>
    </row>
    <row r="26" spans="1:16" ht="15.75" thickBot="1" x14ac:dyDescent="0.3">
      <c r="A26" s="4" t="s">
        <v>6</v>
      </c>
      <c r="B26" s="4" t="s">
        <v>9</v>
      </c>
      <c r="C26" s="14" t="s">
        <v>89</v>
      </c>
      <c r="D26" s="2" t="s">
        <v>18</v>
      </c>
      <c r="E26" s="2" t="s">
        <v>18</v>
      </c>
      <c r="F26" s="41"/>
      <c r="G26" s="28">
        <v>0</v>
      </c>
      <c r="H26" s="39">
        <f t="shared" si="4"/>
        <v>0.05</v>
      </c>
      <c r="I26" s="32">
        <f t="shared" si="0"/>
        <v>0</v>
      </c>
      <c r="J26" s="30">
        <f t="shared" si="1"/>
        <v>0</v>
      </c>
      <c r="K26" s="41"/>
      <c r="L26" s="42"/>
      <c r="M26" s="35">
        <v>1000</v>
      </c>
      <c r="N26" s="34">
        <f t="shared" si="10"/>
        <v>0</v>
      </c>
      <c r="P26" s="11"/>
    </row>
    <row r="27" spans="1:16" ht="15.75" thickBot="1" x14ac:dyDescent="0.3">
      <c r="A27" s="4" t="s">
        <v>6</v>
      </c>
      <c r="B27" s="4" t="s">
        <v>9</v>
      </c>
      <c r="C27" s="14" t="s">
        <v>80</v>
      </c>
      <c r="D27" s="2" t="s">
        <v>18</v>
      </c>
      <c r="E27" s="2" t="s">
        <v>18</v>
      </c>
      <c r="F27" s="41"/>
      <c r="G27" s="28">
        <v>0</v>
      </c>
      <c r="H27" s="39">
        <f t="shared" si="4"/>
        <v>0.05</v>
      </c>
      <c r="I27" s="32">
        <f t="shared" si="0"/>
        <v>0</v>
      </c>
      <c r="J27" s="30">
        <f t="shared" si="1"/>
        <v>0</v>
      </c>
      <c r="K27" s="41"/>
      <c r="L27" s="42"/>
      <c r="M27" s="35">
        <v>2000</v>
      </c>
      <c r="N27" s="34">
        <f t="shared" si="10"/>
        <v>0</v>
      </c>
      <c r="P27" s="11"/>
    </row>
    <row r="28" spans="1:16" ht="15.75" thickBot="1" x14ac:dyDescent="0.3">
      <c r="A28" s="4" t="s">
        <v>6</v>
      </c>
      <c r="B28" s="4" t="s">
        <v>9</v>
      </c>
      <c r="C28" s="14" t="s">
        <v>81</v>
      </c>
      <c r="D28" s="2" t="s">
        <v>18</v>
      </c>
      <c r="E28" s="2" t="s">
        <v>18</v>
      </c>
      <c r="F28" s="41"/>
      <c r="G28" s="28">
        <v>0</v>
      </c>
      <c r="H28" s="39">
        <f t="shared" si="4"/>
        <v>0.05</v>
      </c>
      <c r="I28" s="32">
        <f t="shared" si="0"/>
        <v>0</v>
      </c>
      <c r="J28" s="30">
        <f t="shared" si="1"/>
        <v>0</v>
      </c>
      <c r="K28" s="41"/>
      <c r="L28" s="42"/>
      <c r="M28" s="35">
        <v>1000</v>
      </c>
      <c r="N28" s="34">
        <f t="shared" si="10"/>
        <v>0</v>
      </c>
      <c r="P28" s="11"/>
    </row>
    <row r="29" spans="1:16" ht="15.75" thickBot="1" x14ac:dyDescent="0.3">
      <c r="A29" s="4" t="s">
        <v>6</v>
      </c>
      <c r="B29" s="4" t="s">
        <v>9</v>
      </c>
      <c r="C29" s="14" t="s">
        <v>82</v>
      </c>
      <c r="D29" s="2" t="s">
        <v>18</v>
      </c>
      <c r="E29" s="2" t="s">
        <v>18</v>
      </c>
      <c r="F29" s="41"/>
      <c r="G29" s="28">
        <v>0</v>
      </c>
      <c r="H29" s="39">
        <f t="shared" si="4"/>
        <v>0.05</v>
      </c>
      <c r="I29" s="32">
        <f t="shared" si="0"/>
        <v>0</v>
      </c>
      <c r="J29" s="30">
        <f t="shared" si="1"/>
        <v>0</v>
      </c>
      <c r="K29" s="41"/>
      <c r="L29" s="42"/>
      <c r="M29" s="35">
        <v>2000</v>
      </c>
      <c r="N29" s="34">
        <f t="shared" si="10"/>
        <v>0</v>
      </c>
      <c r="P29" s="11"/>
    </row>
    <row r="30" spans="1:16" ht="15.75" thickBot="1" x14ac:dyDescent="0.3">
      <c r="A30" s="4" t="s">
        <v>6</v>
      </c>
      <c r="B30" s="4" t="s">
        <v>9</v>
      </c>
      <c r="C30" s="14" t="s">
        <v>83</v>
      </c>
      <c r="D30" s="2" t="s">
        <v>18</v>
      </c>
      <c r="E30" s="2" t="s">
        <v>18</v>
      </c>
      <c r="F30" s="41"/>
      <c r="G30" s="28">
        <v>0</v>
      </c>
      <c r="H30" s="39">
        <f t="shared" si="4"/>
        <v>0.05</v>
      </c>
      <c r="I30" s="32">
        <f t="shared" si="0"/>
        <v>0</v>
      </c>
      <c r="J30" s="30">
        <f t="shared" si="1"/>
        <v>0</v>
      </c>
      <c r="K30" s="41"/>
      <c r="L30" s="42"/>
      <c r="M30" s="35">
        <v>1000</v>
      </c>
      <c r="N30" s="34">
        <f t="shared" si="10"/>
        <v>0</v>
      </c>
      <c r="P30" s="11"/>
    </row>
    <row r="31" spans="1:16" ht="15.75" thickBot="1" x14ac:dyDescent="0.3">
      <c r="A31" s="4" t="s">
        <v>7</v>
      </c>
      <c r="B31" s="4" t="s">
        <v>17</v>
      </c>
      <c r="C31" s="3" t="s">
        <v>60</v>
      </c>
      <c r="D31" s="2" t="s">
        <v>18</v>
      </c>
      <c r="E31" s="2" t="s">
        <v>18</v>
      </c>
      <c r="F31" s="41"/>
      <c r="G31" s="28">
        <v>0</v>
      </c>
      <c r="H31" s="39">
        <f t="shared" si="4"/>
        <v>0.05</v>
      </c>
      <c r="I31" s="32">
        <f t="shared" si="0"/>
        <v>0</v>
      </c>
      <c r="J31" s="30">
        <f t="shared" si="1"/>
        <v>0</v>
      </c>
      <c r="K31" s="41"/>
      <c r="L31" s="42"/>
      <c r="M31" s="35">
        <v>500</v>
      </c>
      <c r="N31" s="34">
        <f t="shared" si="10"/>
        <v>0</v>
      </c>
      <c r="P31" s="66"/>
    </row>
    <row r="32" spans="1:16" ht="15.75" thickBot="1" x14ac:dyDescent="0.3">
      <c r="A32" s="4" t="s">
        <v>7</v>
      </c>
      <c r="B32" s="4" t="s">
        <v>17</v>
      </c>
      <c r="C32" s="14" t="s">
        <v>68</v>
      </c>
      <c r="D32" s="2" t="s">
        <v>18</v>
      </c>
      <c r="E32" s="2" t="s">
        <v>18</v>
      </c>
      <c r="F32" s="41"/>
      <c r="G32" s="28">
        <v>0</v>
      </c>
      <c r="H32" s="39">
        <f t="shared" si="4"/>
        <v>0.05</v>
      </c>
      <c r="I32" s="32">
        <f t="shared" si="0"/>
        <v>0</v>
      </c>
      <c r="J32" s="30">
        <f t="shared" si="1"/>
        <v>0</v>
      </c>
      <c r="K32" s="41"/>
      <c r="L32" s="42"/>
      <c r="M32" s="35">
        <v>500</v>
      </c>
      <c r="N32" s="34">
        <f t="shared" si="10"/>
        <v>0</v>
      </c>
      <c r="P32" s="66"/>
    </row>
    <row r="33" spans="1:17" ht="15.75" thickBot="1" x14ac:dyDescent="0.3">
      <c r="A33" s="4" t="s">
        <v>7</v>
      </c>
      <c r="B33" s="4" t="s">
        <v>19</v>
      </c>
      <c r="C33" s="3" t="s">
        <v>98</v>
      </c>
      <c r="D33" s="2" t="s">
        <v>18</v>
      </c>
      <c r="E33" s="2" t="s">
        <v>18</v>
      </c>
      <c r="F33" s="41"/>
      <c r="G33" s="28">
        <v>0</v>
      </c>
      <c r="H33" s="39">
        <f t="shared" si="4"/>
        <v>0.05</v>
      </c>
      <c r="I33" s="32">
        <f t="shared" si="0"/>
        <v>0</v>
      </c>
      <c r="J33" s="30">
        <f t="shared" si="1"/>
        <v>0</v>
      </c>
      <c r="K33" s="41"/>
      <c r="L33" s="42"/>
      <c r="M33" s="35">
        <v>500</v>
      </c>
      <c r="N33" s="34">
        <f t="shared" si="10"/>
        <v>0</v>
      </c>
      <c r="P33" s="67"/>
    </row>
    <row r="34" spans="1:17" ht="15.75" thickBot="1" x14ac:dyDescent="0.3">
      <c r="A34" s="4" t="s">
        <v>7</v>
      </c>
      <c r="B34" s="4" t="s">
        <v>19</v>
      </c>
      <c r="C34" s="3" t="s">
        <v>99</v>
      </c>
      <c r="D34" s="2" t="s">
        <v>18</v>
      </c>
      <c r="E34" s="2" t="s">
        <v>18</v>
      </c>
      <c r="F34" s="41"/>
      <c r="G34" s="28">
        <v>0</v>
      </c>
      <c r="H34" s="39">
        <f t="shared" si="4"/>
        <v>0.05</v>
      </c>
      <c r="I34" s="32">
        <f t="shared" si="0"/>
        <v>0</v>
      </c>
      <c r="J34" s="30">
        <f t="shared" si="1"/>
        <v>0</v>
      </c>
      <c r="K34" s="41"/>
      <c r="L34" s="42"/>
      <c r="M34" s="35">
        <v>500</v>
      </c>
      <c r="N34" s="34">
        <f t="shared" si="10"/>
        <v>0</v>
      </c>
      <c r="P34" s="67"/>
    </row>
    <row r="35" spans="1:17" s="7" customFormat="1" ht="15.75" thickBot="1" x14ac:dyDescent="0.3">
      <c r="A35" s="8" t="s">
        <v>7</v>
      </c>
      <c r="B35" s="8" t="s">
        <v>61</v>
      </c>
      <c r="C35" s="9" t="s">
        <v>64</v>
      </c>
      <c r="D35" s="2" t="s">
        <v>18</v>
      </c>
      <c r="E35" s="2" t="s">
        <v>18</v>
      </c>
      <c r="F35" s="41"/>
      <c r="G35" s="28">
        <v>0</v>
      </c>
      <c r="H35" s="39">
        <f t="shared" si="4"/>
        <v>0.05</v>
      </c>
      <c r="I35" s="32">
        <f t="shared" si="0"/>
        <v>0</v>
      </c>
      <c r="J35" s="30">
        <f t="shared" si="1"/>
        <v>0</v>
      </c>
      <c r="K35" s="41"/>
      <c r="L35" s="42"/>
      <c r="M35" s="35">
        <v>500</v>
      </c>
      <c r="N35" s="34">
        <f t="shared" si="10"/>
        <v>0</v>
      </c>
    </row>
    <row r="36" spans="1:17" ht="15.75" thickBot="1" x14ac:dyDescent="0.3">
      <c r="A36" s="4" t="s">
        <v>8</v>
      </c>
      <c r="B36" s="4" t="s">
        <v>15</v>
      </c>
      <c r="C36" s="14" t="s">
        <v>69</v>
      </c>
      <c r="D36" s="2" t="s">
        <v>18</v>
      </c>
      <c r="E36" s="2" t="s">
        <v>18</v>
      </c>
      <c r="F36" s="41"/>
      <c r="G36" s="28">
        <v>0</v>
      </c>
      <c r="H36" s="39">
        <f t="shared" si="4"/>
        <v>0.05</v>
      </c>
      <c r="I36" s="32">
        <f t="shared" si="0"/>
        <v>0</v>
      </c>
      <c r="J36" s="30">
        <f t="shared" si="1"/>
        <v>0</v>
      </c>
      <c r="K36" s="41"/>
      <c r="L36" s="42"/>
      <c r="M36" s="35">
        <v>3000</v>
      </c>
      <c r="N36" s="34">
        <f t="shared" si="10"/>
        <v>0</v>
      </c>
    </row>
    <row r="37" spans="1:17" ht="15.75" thickBot="1" x14ac:dyDescent="0.3">
      <c r="A37" s="4" t="s">
        <v>8</v>
      </c>
      <c r="B37" s="4" t="s">
        <v>16</v>
      </c>
      <c r="C37" s="3" t="s">
        <v>16</v>
      </c>
      <c r="D37" s="2" t="s">
        <v>18</v>
      </c>
      <c r="E37" s="2" t="s">
        <v>18</v>
      </c>
      <c r="F37" s="41"/>
      <c r="G37" s="28">
        <v>0</v>
      </c>
      <c r="H37" s="39">
        <f t="shared" si="4"/>
        <v>0.05</v>
      </c>
      <c r="I37" s="32">
        <f t="shared" si="0"/>
        <v>0</v>
      </c>
      <c r="J37" s="30">
        <f t="shared" si="1"/>
        <v>0</v>
      </c>
      <c r="K37" s="41"/>
      <c r="L37" s="42"/>
      <c r="M37" s="35">
        <v>750</v>
      </c>
      <c r="N37" s="34">
        <f t="shared" si="10"/>
        <v>0</v>
      </c>
      <c r="P37" s="11"/>
    </row>
    <row r="38" spans="1:17" ht="15.75" thickBot="1" x14ac:dyDescent="0.3">
      <c r="A38" s="10" t="s">
        <v>8</v>
      </c>
      <c r="B38" s="10" t="s">
        <v>32</v>
      </c>
      <c r="C38" s="10" t="s">
        <v>70</v>
      </c>
      <c r="D38" s="2" t="s">
        <v>18</v>
      </c>
      <c r="E38" s="2" t="s">
        <v>18</v>
      </c>
      <c r="F38" s="41"/>
      <c r="G38" s="28">
        <v>0</v>
      </c>
      <c r="H38" s="39">
        <f t="shared" si="4"/>
        <v>0.05</v>
      </c>
      <c r="I38" s="32">
        <f t="shared" si="0"/>
        <v>0</v>
      </c>
      <c r="J38" s="30">
        <f t="shared" si="1"/>
        <v>0</v>
      </c>
      <c r="K38" s="41"/>
      <c r="L38" s="42"/>
      <c r="M38" s="35">
        <v>500</v>
      </c>
      <c r="N38" s="34">
        <f t="shared" si="10"/>
        <v>0</v>
      </c>
    </row>
    <row r="39" spans="1:17" ht="15.75" thickBot="1" x14ac:dyDescent="0.3">
      <c r="A39" s="10" t="s">
        <v>8</v>
      </c>
      <c r="B39" s="10" t="s">
        <v>31</v>
      </c>
      <c r="C39" s="10" t="s">
        <v>73</v>
      </c>
      <c r="D39" s="2" t="s">
        <v>18</v>
      </c>
      <c r="E39" s="2" t="s">
        <v>18</v>
      </c>
      <c r="F39" s="41"/>
      <c r="G39" s="28">
        <v>0</v>
      </c>
      <c r="H39" s="39">
        <f t="shared" si="4"/>
        <v>0.05</v>
      </c>
      <c r="I39" s="32">
        <f t="shared" si="0"/>
        <v>0</v>
      </c>
      <c r="J39" s="30">
        <f t="shared" si="1"/>
        <v>0</v>
      </c>
      <c r="K39" s="41"/>
      <c r="L39" s="42"/>
      <c r="M39" s="35">
        <v>500</v>
      </c>
      <c r="N39" s="34">
        <f t="shared" si="10"/>
        <v>0</v>
      </c>
      <c r="P39" s="11"/>
    </row>
    <row r="40" spans="1:17" ht="15.75" thickBot="1" x14ac:dyDescent="0.3">
      <c r="A40" s="4" t="s">
        <v>24</v>
      </c>
      <c r="B40" s="4" t="s">
        <v>27</v>
      </c>
      <c r="C40" s="18" t="s">
        <v>71</v>
      </c>
      <c r="D40" s="2" t="s">
        <v>18</v>
      </c>
      <c r="E40" s="2" t="s">
        <v>18</v>
      </c>
      <c r="F40" s="41"/>
      <c r="G40" s="28">
        <v>0</v>
      </c>
      <c r="H40" s="39">
        <f t="shared" si="4"/>
        <v>0.05</v>
      </c>
      <c r="I40" s="32">
        <f t="shared" si="0"/>
        <v>0</v>
      </c>
      <c r="J40" s="30">
        <f t="shared" si="1"/>
        <v>0</v>
      </c>
      <c r="K40" s="41"/>
      <c r="L40" s="42"/>
      <c r="M40" s="35">
        <v>750</v>
      </c>
      <c r="N40" s="34">
        <f t="shared" si="10"/>
        <v>0</v>
      </c>
      <c r="P40" s="11"/>
    </row>
    <row r="41" spans="1:17" x14ac:dyDescent="0.25">
      <c r="M41" s="36"/>
    </row>
    <row r="42" spans="1:17" ht="18.75" x14ac:dyDescent="0.3">
      <c r="A42" s="62" t="s">
        <v>44</v>
      </c>
      <c r="B42" s="62"/>
      <c r="C42" s="62"/>
      <c r="D42" s="62"/>
      <c r="E42" s="62"/>
      <c r="F42" s="62"/>
      <c r="G42" s="62"/>
      <c r="H42" s="62"/>
      <c r="I42" s="62"/>
      <c r="J42" s="23"/>
      <c r="K42" s="12"/>
      <c r="L42" s="12"/>
      <c r="M42" s="37">
        <f>SUM(M4:M40)</f>
        <v>38750</v>
      </c>
      <c r="N42" s="47" t="e">
        <f>SUM(N4:N40)</f>
        <v>#DIV/0!</v>
      </c>
      <c r="Q42" s="11"/>
    </row>
    <row r="43" spans="1:17" x14ac:dyDescent="0.25">
      <c r="B43" t="s">
        <v>100</v>
      </c>
      <c r="Q43" s="11"/>
    </row>
    <row r="44" spans="1:17" x14ac:dyDescent="0.25">
      <c r="B44" t="s">
        <v>130</v>
      </c>
      <c r="N44" s="5"/>
    </row>
    <row r="45" spans="1:17" x14ac:dyDescent="0.25">
      <c r="B45" t="s">
        <v>131</v>
      </c>
    </row>
  </sheetData>
  <sheetProtection formatCells="0" formatColumns="0" formatRows="0"/>
  <dataConsolidate/>
  <mergeCells count="5">
    <mergeCell ref="A42:I42"/>
    <mergeCell ref="A1:M2"/>
    <mergeCell ref="P14:P15"/>
    <mergeCell ref="P31:P32"/>
    <mergeCell ref="P33:P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I4" sqref="I4"/>
    </sheetView>
  </sheetViews>
  <sheetFormatPr defaultRowHeight="15" x14ac:dyDescent="0.25"/>
  <cols>
    <col min="1" max="1" width="17.5703125" customWidth="1"/>
    <col min="2" max="2" width="15.85546875" customWidth="1"/>
    <col min="3" max="3" width="49.140625" customWidth="1"/>
    <col min="4" max="4" width="18.7109375" customWidth="1"/>
    <col min="5" max="5" width="20.42578125" customWidth="1"/>
    <col min="6" max="6" width="18.7109375" customWidth="1"/>
    <col min="7" max="8" width="17" customWidth="1"/>
    <col min="9" max="9" width="33.42578125" customWidth="1"/>
  </cols>
  <sheetData>
    <row r="1" spans="1:11" ht="32.25" customHeight="1" x14ac:dyDescent="0.25">
      <c r="A1" s="68" t="s">
        <v>90</v>
      </c>
      <c r="B1" s="63"/>
      <c r="C1" s="63"/>
      <c r="D1" s="63"/>
      <c r="E1" s="63"/>
      <c r="F1" s="63"/>
      <c r="G1" s="63"/>
      <c r="H1" s="21"/>
      <c r="I1" s="69"/>
    </row>
    <row r="2" spans="1:11" ht="45.75" customHeight="1" thickBot="1" x14ac:dyDescent="0.3">
      <c r="A2" s="64"/>
      <c r="B2" s="64"/>
      <c r="C2" s="64"/>
      <c r="D2" s="64"/>
      <c r="E2" s="64"/>
      <c r="F2" s="64"/>
      <c r="G2" s="64"/>
      <c r="H2" s="22"/>
      <c r="I2" s="70"/>
    </row>
    <row r="3" spans="1:11" ht="32.25" customHeight="1" thickBot="1" x14ac:dyDescent="0.3">
      <c r="A3" s="31" t="s">
        <v>0</v>
      </c>
      <c r="B3" s="31" t="s">
        <v>1</v>
      </c>
      <c r="C3" s="50" t="s">
        <v>129</v>
      </c>
      <c r="D3" s="31" t="s">
        <v>3</v>
      </c>
      <c r="E3" s="31" t="s">
        <v>4</v>
      </c>
      <c r="F3" s="50" t="s">
        <v>139</v>
      </c>
      <c r="G3" s="50" t="s">
        <v>123</v>
      </c>
      <c r="H3" s="50" t="s">
        <v>142</v>
      </c>
      <c r="I3" s="51" t="s">
        <v>143</v>
      </c>
    </row>
    <row r="4" spans="1:11" ht="15.75" thickBot="1" x14ac:dyDescent="0.3">
      <c r="A4" s="26" t="s">
        <v>5</v>
      </c>
      <c r="B4" s="26" t="s">
        <v>12</v>
      </c>
      <c r="C4" s="2" t="s">
        <v>128</v>
      </c>
      <c r="D4" s="2" t="s">
        <v>18</v>
      </c>
      <c r="E4" s="2" t="s">
        <v>18</v>
      </c>
      <c r="F4" s="48">
        <v>0</v>
      </c>
      <c r="G4" s="39">
        <f>'A. INVULLIJST KERNASSORTIMENT'!$H$4</f>
        <v>0.05</v>
      </c>
      <c r="H4" s="29">
        <f>F4*(1-G4)</f>
        <v>0</v>
      </c>
      <c r="I4" s="49">
        <f>H4*1.21</f>
        <v>0</v>
      </c>
      <c r="K4" s="13"/>
    </row>
    <row r="5" spans="1:11" ht="15.75" thickBot="1" x14ac:dyDescent="0.3">
      <c r="A5" s="26" t="s">
        <v>5</v>
      </c>
      <c r="B5" s="2" t="s">
        <v>85</v>
      </c>
      <c r="C5" s="2" t="s">
        <v>137</v>
      </c>
      <c r="D5" s="2" t="s">
        <v>18</v>
      </c>
      <c r="E5" s="2" t="s">
        <v>18</v>
      </c>
      <c r="F5" s="48">
        <v>0</v>
      </c>
      <c r="G5" s="39">
        <f>'A. INVULLIJST KERNASSORTIMENT'!$H$4</f>
        <v>0.05</v>
      </c>
      <c r="H5" s="29">
        <f t="shared" ref="H5:H40" si="0">F5*(1-G5)</f>
        <v>0</v>
      </c>
      <c r="I5" s="49">
        <f t="shared" ref="I5:I40" si="1">H5*1.21</f>
        <v>0</v>
      </c>
    </row>
    <row r="6" spans="1:11" ht="15.75" thickBot="1" x14ac:dyDescent="0.3">
      <c r="A6" s="26" t="s">
        <v>5</v>
      </c>
      <c r="B6" s="2" t="s">
        <v>14</v>
      </c>
      <c r="C6" s="2" t="s">
        <v>105</v>
      </c>
      <c r="D6" s="2" t="s">
        <v>18</v>
      </c>
      <c r="E6" s="2" t="s">
        <v>18</v>
      </c>
      <c r="F6" s="48">
        <v>0</v>
      </c>
      <c r="G6" s="39">
        <f>'A. INVULLIJST KERNASSORTIMENT'!$H$4</f>
        <v>0.05</v>
      </c>
      <c r="H6" s="29">
        <f t="shared" si="0"/>
        <v>0</v>
      </c>
      <c r="I6" s="49">
        <f t="shared" si="1"/>
        <v>0</v>
      </c>
    </row>
    <row r="7" spans="1:11" ht="15.75" thickBot="1" x14ac:dyDescent="0.3">
      <c r="A7" s="26" t="s">
        <v>5</v>
      </c>
      <c r="B7" s="26" t="s">
        <v>20</v>
      </c>
      <c r="C7" s="26" t="s">
        <v>20</v>
      </c>
      <c r="D7" s="2" t="s">
        <v>18</v>
      </c>
      <c r="E7" s="2" t="s">
        <v>18</v>
      </c>
      <c r="F7" s="48">
        <v>0</v>
      </c>
      <c r="G7" s="39">
        <f>'A. INVULLIJST KERNASSORTIMENT'!$H$4</f>
        <v>0.05</v>
      </c>
      <c r="H7" s="29">
        <f t="shared" si="0"/>
        <v>0</v>
      </c>
      <c r="I7" s="49">
        <f t="shared" si="1"/>
        <v>0</v>
      </c>
    </row>
    <row r="8" spans="1:11" ht="15.75" thickBot="1" x14ac:dyDescent="0.3">
      <c r="A8" s="26" t="s">
        <v>5</v>
      </c>
      <c r="B8" s="26" t="s">
        <v>21</v>
      </c>
      <c r="C8" s="26" t="s">
        <v>106</v>
      </c>
      <c r="D8" s="2" t="s">
        <v>18</v>
      </c>
      <c r="E8" s="2" t="s">
        <v>18</v>
      </c>
      <c r="F8" s="48">
        <v>0</v>
      </c>
      <c r="G8" s="39">
        <f>'A. INVULLIJST KERNASSORTIMENT'!$H$4</f>
        <v>0.05</v>
      </c>
      <c r="H8" s="29">
        <f t="shared" si="0"/>
        <v>0</v>
      </c>
      <c r="I8" s="49">
        <f t="shared" si="1"/>
        <v>0</v>
      </c>
      <c r="K8" s="13"/>
    </row>
    <row r="9" spans="1:11" ht="15.75" thickBot="1" x14ac:dyDescent="0.3">
      <c r="A9" s="26" t="s">
        <v>5</v>
      </c>
      <c r="B9" s="26" t="s">
        <v>22</v>
      </c>
      <c r="C9" s="26" t="s">
        <v>45</v>
      </c>
      <c r="D9" s="2" t="s">
        <v>18</v>
      </c>
      <c r="E9" s="2" t="s">
        <v>18</v>
      </c>
      <c r="F9" s="48">
        <v>0</v>
      </c>
      <c r="G9" s="39">
        <f>'A. INVULLIJST KERNASSORTIMENT'!$H$4</f>
        <v>0.05</v>
      </c>
      <c r="H9" s="29">
        <f t="shared" si="0"/>
        <v>0</v>
      </c>
      <c r="I9" s="49">
        <f t="shared" si="1"/>
        <v>0</v>
      </c>
    </row>
    <row r="10" spans="1:11" ht="15.75" thickBot="1" x14ac:dyDescent="0.3">
      <c r="A10" s="26" t="s">
        <v>5</v>
      </c>
      <c r="B10" s="26" t="s">
        <v>39</v>
      </c>
      <c r="C10" s="26" t="s">
        <v>39</v>
      </c>
      <c r="D10" s="2" t="s">
        <v>18</v>
      </c>
      <c r="E10" s="2" t="s">
        <v>18</v>
      </c>
      <c r="F10" s="48">
        <v>0</v>
      </c>
      <c r="G10" s="39">
        <f>'A. INVULLIJST KERNASSORTIMENT'!$H$4</f>
        <v>0.05</v>
      </c>
      <c r="H10" s="29">
        <f t="shared" si="0"/>
        <v>0</v>
      </c>
      <c r="I10" s="49">
        <f t="shared" si="1"/>
        <v>0</v>
      </c>
    </row>
    <row r="11" spans="1:11" ht="15.75" thickBot="1" x14ac:dyDescent="0.3">
      <c r="A11" s="26" t="s">
        <v>5</v>
      </c>
      <c r="B11" s="26" t="s">
        <v>29</v>
      </c>
      <c r="C11" s="26" t="s">
        <v>107</v>
      </c>
      <c r="D11" s="2" t="s">
        <v>18</v>
      </c>
      <c r="E11" s="2" t="s">
        <v>18</v>
      </c>
      <c r="F11" s="48">
        <v>0</v>
      </c>
      <c r="G11" s="39">
        <f>'A. INVULLIJST KERNASSORTIMENT'!$H$4</f>
        <v>0.05</v>
      </c>
      <c r="H11" s="29">
        <f t="shared" si="0"/>
        <v>0</v>
      </c>
      <c r="I11" s="49">
        <f t="shared" si="1"/>
        <v>0</v>
      </c>
      <c r="K11" s="13"/>
    </row>
    <row r="12" spans="1:11" ht="15.75" thickBot="1" x14ac:dyDescent="0.3">
      <c r="A12" s="26" t="s">
        <v>5</v>
      </c>
      <c r="B12" s="26" t="s">
        <v>34</v>
      </c>
      <c r="C12" s="57" t="s">
        <v>35</v>
      </c>
      <c r="D12" s="2" t="s">
        <v>18</v>
      </c>
      <c r="E12" s="2" t="s">
        <v>18</v>
      </c>
      <c r="F12" s="48">
        <v>0</v>
      </c>
      <c r="G12" s="39">
        <f>'A. INVULLIJST KERNASSORTIMENT'!$H$4</f>
        <v>0.05</v>
      </c>
      <c r="H12" s="29">
        <f t="shared" si="0"/>
        <v>0</v>
      </c>
      <c r="I12" s="49">
        <f t="shared" si="1"/>
        <v>0</v>
      </c>
    </row>
    <row r="13" spans="1:11" ht="15.75" thickBot="1" x14ac:dyDescent="0.3">
      <c r="A13" s="26" t="s">
        <v>5</v>
      </c>
      <c r="B13" s="26" t="s">
        <v>38</v>
      </c>
      <c r="C13" s="57" t="s">
        <v>59</v>
      </c>
      <c r="D13" s="2" t="s">
        <v>18</v>
      </c>
      <c r="E13" s="2" t="s">
        <v>18</v>
      </c>
      <c r="F13" s="48">
        <v>0</v>
      </c>
      <c r="G13" s="39">
        <f>'A. INVULLIJST KERNASSORTIMENT'!$H$4</f>
        <v>0.05</v>
      </c>
      <c r="H13" s="29">
        <f t="shared" si="0"/>
        <v>0</v>
      </c>
      <c r="I13" s="49">
        <f t="shared" si="1"/>
        <v>0</v>
      </c>
    </row>
    <row r="14" spans="1:11" ht="15.75" thickBot="1" x14ac:dyDescent="0.3">
      <c r="A14" s="26" t="s">
        <v>92</v>
      </c>
      <c r="B14" s="26" t="s">
        <v>91</v>
      </c>
      <c r="C14" s="57" t="s">
        <v>91</v>
      </c>
      <c r="D14" s="2" t="s">
        <v>18</v>
      </c>
      <c r="E14" s="2" t="s">
        <v>18</v>
      </c>
      <c r="F14" s="48">
        <v>0</v>
      </c>
      <c r="G14" s="39">
        <f>'A. INVULLIJST KERNASSORTIMENT'!$H$4</f>
        <v>0.05</v>
      </c>
      <c r="H14" s="29">
        <f t="shared" si="0"/>
        <v>0</v>
      </c>
      <c r="I14" s="49">
        <f t="shared" si="1"/>
        <v>0</v>
      </c>
    </row>
    <row r="15" spans="1:11" ht="15.75" thickBot="1" x14ac:dyDescent="0.3">
      <c r="A15" s="60" t="s">
        <v>6</v>
      </c>
      <c r="B15" s="60" t="s">
        <v>9</v>
      </c>
      <c r="C15" s="58" t="s">
        <v>108</v>
      </c>
      <c r="D15" s="2" t="s">
        <v>18</v>
      </c>
      <c r="E15" s="2" t="s">
        <v>18</v>
      </c>
      <c r="F15" s="48">
        <v>0</v>
      </c>
      <c r="G15" s="39">
        <f>'A. INVULLIJST KERNASSORTIMENT'!$H$4</f>
        <v>0.05</v>
      </c>
      <c r="H15" s="29">
        <f t="shared" si="0"/>
        <v>0</v>
      </c>
      <c r="I15" s="49">
        <f t="shared" si="1"/>
        <v>0</v>
      </c>
      <c r="K15" s="65"/>
    </row>
    <row r="16" spans="1:11" ht="15.75" thickBot="1" x14ac:dyDescent="0.3">
      <c r="A16" s="61" t="s">
        <v>6</v>
      </c>
      <c r="B16" s="60" t="s">
        <v>9</v>
      </c>
      <c r="C16" s="58" t="s">
        <v>109</v>
      </c>
      <c r="D16" s="2" t="s">
        <v>18</v>
      </c>
      <c r="E16" s="2" t="s">
        <v>18</v>
      </c>
      <c r="F16" s="48">
        <v>0</v>
      </c>
      <c r="G16" s="39">
        <f>'A. INVULLIJST KERNASSORTIMENT'!$H$4</f>
        <v>0.05</v>
      </c>
      <c r="H16" s="29">
        <f t="shared" si="0"/>
        <v>0</v>
      </c>
      <c r="I16" s="49">
        <f t="shared" si="1"/>
        <v>0</v>
      </c>
      <c r="K16" s="67"/>
    </row>
    <row r="17" spans="1:11" ht="15.75" thickBot="1" x14ac:dyDescent="0.3">
      <c r="A17" s="61" t="s">
        <v>6</v>
      </c>
      <c r="B17" s="61" t="s">
        <v>9</v>
      </c>
      <c r="C17" s="58" t="s">
        <v>110</v>
      </c>
      <c r="D17" s="2" t="s">
        <v>18</v>
      </c>
      <c r="E17" s="2" t="s">
        <v>18</v>
      </c>
      <c r="F17" s="48">
        <v>0</v>
      </c>
      <c r="G17" s="39">
        <f>'A. INVULLIJST KERNASSORTIMENT'!$H$4</f>
        <v>0.05</v>
      </c>
      <c r="H17" s="29">
        <f t="shared" si="0"/>
        <v>0</v>
      </c>
      <c r="I17" s="49">
        <f t="shared" si="1"/>
        <v>0</v>
      </c>
      <c r="K17" s="67"/>
    </row>
    <row r="18" spans="1:11" ht="15.75" thickBot="1" x14ac:dyDescent="0.3">
      <c r="A18" s="61" t="s">
        <v>6</v>
      </c>
      <c r="B18" s="61" t="s">
        <v>9</v>
      </c>
      <c r="C18" s="58" t="s">
        <v>111</v>
      </c>
      <c r="D18" s="2" t="s">
        <v>18</v>
      </c>
      <c r="E18" s="2" t="s">
        <v>18</v>
      </c>
      <c r="F18" s="48">
        <v>0</v>
      </c>
      <c r="G18" s="39">
        <f>'A. INVULLIJST KERNASSORTIMENT'!$H$4</f>
        <v>0.05</v>
      </c>
      <c r="H18" s="29">
        <f t="shared" si="0"/>
        <v>0</v>
      </c>
      <c r="I18" s="49">
        <f t="shared" si="1"/>
        <v>0</v>
      </c>
      <c r="K18" s="67"/>
    </row>
    <row r="19" spans="1:11" ht="15.75" thickBot="1" x14ac:dyDescent="0.3">
      <c r="A19" s="61" t="s">
        <v>6</v>
      </c>
      <c r="B19" s="61" t="s">
        <v>9</v>
      </c>
      <c r="C19" s="58" t="s">
        <v>112</v>
      </c>
      <c r="D19" s="2" t="s">
        <v>18</v>
      </c>
      <c r="E19" s="2" t="s">
        <v>18</v>
      </c>
      <c r="F19" s="48">
        <v>0</v>
      </c>
      <c r="G19" s="39">
        <f>'A. INVULLIJST KERNASSORTIMENT'!$H$4</f>
        <v>0.05</v>
      </c>
      <c r="H19" s="29">
        <f t="shared" si="0"/>
        <v>0</v>
      </c>
      <c r="I19" s="49">
        <f t="shared" si="1"/>
        <v>0</v>
      </c>
      <c r="K19" s="67"/>
    </row>
    <row r="20" spans="1:11" ht="15.75" thickBot="1" x14ac:dyDescent="0.3">
      <c r="A20" s="61" t="s">
        <v>6</v>
      </c>
      <c r="B20" s="61" t="s">
        <v>9</v>
      </c>
      <c r="C20" s="58" t="s">
        <v>113</v>
      </c>
      <c r="D20" s="2" t="s">
        <v>18</v>
      </c>
      <c r="E20" s="2" t="s">
        <v>18</v>
      </c>
      <c r="F20" s="48">
        <v>0</v>
      </c>
      <c r="G20" s="39">
        <f>'A. INVULLIJST KERNASSORTIMENT'!$H$4</f>
        <v>0.05</v>
      </c>
      <c r="H20" s="29">
        <f t="shared" si="0"/>
        <v>0</v>
      </c>
      <c r="I20" s="49">
        <f t="shared" si="1"/>
        <v>0</v>
      </c>
      <c r="K20" s="67"/>
    </row>
    <row r="21" spans="1:11" ht="15.75" thickBot="1" x14ac:dyDescent="0.3">
      <c r="A21" s="61" t="s">
        <v>6</v>
      </c>
      <c r="B21" s="61" t="s">
        <v>9</v>
      </c>
      <c r="C21" s="58" t="s">
        <v>114</v>
      </c>
      <c r="D21" s="2" t="s">
        <v>18</v>
      </c>
      <c r="E21" s="2" t="s">
        <v>18</v>
      </c>
      <c r="F21" s="48">
        <v>0</v>
      </c>
      <c r="G21" s="39">
        <f>'A. INVULLIJST KERNASSORTIMENT'!$H$4</f>
        <v>0.05</v>
      </c>
      <c r="H21" s="29">
        <f t="shared" si="0"/>
        <v>0</v>
      </c>
      <c r="I21" s="49">
        <f t="shared" si="1"/>
        <v>0</v>
      </c>
      <c r="K21" s="67"/>
    </row>
    <row r="22" spans="1:11" ht="15.75" thickBot="1" x14ac:dyDescent="0.3">
      <c r="A22" s="26" t="s">
        <v>6</v>
      </c>
      <c r="B22" s="26" t="s">
        <v>9</v>
      </c>
      <c r="C22" s="26" t="s">
        <v>115</v>
      </c>
      <c r="D22" s="2" t="s">
        <v>18</v>
      </c>
      <c r="E22" s="2" t="s">
        <v>18</v>
      </c>
      <c r="F22" s="48">
        <v>0</v>
      </c>
      <c r="G22" s="39">
        <f>'A. INVULLIJST KERNASSORTIMENT'!$H$4</f>
        <v>0.05</v>
      </c>
      <c r="H22" s="29">
        <f t="shared" si="0"/>
        <v>0</v>
      </c>
      <c r="I22" s="49">
        <f t="shared" si="1"/>
        <v>0</v>
      </c>
      <c r="K22" s="67"/>
    </row>
    <row r="23" spans="1:11" ht="15.75" thickBot="1" x14ac:dyDescent="0.3">
      <c r="A23" s="26" t="s">
        <v>92</v>
      </c>
      <c r="B23" s="26" t="s">
        <v>91</v>
      </c>
      <c r="C23" s="57" t="s">
        <v>91</v>
      </c>
      <c r="D23" s="2" t="s">
        <v>18</v>
      </c>
      <c r="E23" s="2" t="s">
        <v>18</v>
      </c>
      <c r="F23" s="48">
        <v>0</v>
      </c>
      <c r="G23" s="39">
        <f>'A. INVULLIJST KERNASSORTIMENT'!$H$4</f>
        <v>0.05</v>
      </c>
      <c r="H23" s="29">
        <f t="shared" si="0"/>
        <v>0</v>
      </c>
      <c r="I23" s="49">
        <f t="shared" si="1"/>
        <v>0</v>
      </c>
      <c r="K23" s="19"/>
    </row>
    <row r="24" spans="1:11" s="7" customFormat="1" ht="15.75" thickBot="1" x14ac:dyDescent="0.3">
      <c r="A24" s="61" t="s">
        <v>7</v>
      </c>
      <c r="B24" s="61" t="s">
        <v>61</v>
      </c>
      <c r="C24" s="58" t="s">
        <v>61</v>
      </c>
      <c r="D24" s="2" t="s">
        <v>18</v>
      </c>
      <c r="E24" s="2" t="s">
        <v>18</v>
      </c>
      <c r="F24" s="48">
        <v>0</v>
      </c>
      <c r="G24" s="39">
        <f>'A. INVULLIJST KERNASSORTIMENT'!$H$4</f>
        <v>0.05</v>
      </c>
      <c r="H24" s="29">
        <f t="shared" si="0"/>
        <v>0</v>
      </c>
      <c r="I24" s="49">
        <f t="shared" si="1"/>
        <v>0</v>
      </c>
      <c r="K24" s="20"/>
    </row>
    <row r="25" spans="1:11" s="7" customFormat="1" ht="15.75" thickBot="1" x14ac:dyDescent="0.3">
      <c r="A25" s="61" t="s">
        <v>7</v>
      </c>
      <c r="B25" s="61" t="s">
        <v>19</v>
      </c>
      <c r="C25" s="58" t="s">
        <v>116</v>
      </c>
      <c r="D25" s="2" t="s">
        <v>18</v>
      </c>
      <c r="E25" s="2" t="s">
        <v>18</v>
      </c>
      <c r="F25" s="48">
        <v>0</v>
      </c>
      <c r="G25" s="39">
        <f>'A. INVULLIJST KERNASSORTIMENT'!$H$4</f>
        <v>0.05</v>
      </c>
      <c r="H25" s="29">
        <f t="shared" si="0"/>
        <v>0</v>
      </c>
      <c r="I25" s="49">
        <f t="shared" si="1"/>
        <v>0</v>
      </c>
      <c r="K25" s="20"/>
    </row>
    <row r="26" spans="1:11" s="7" customFormat="1" ht="15.75" thickBot="1" x14ac:dyDescent="0.3">
      <c r="A26" s="61" t="s">
        <v>7</v>
      </c>
      <c r="B26" s="61" t="s">
        <v>62</v>
      </c>
      <c r="C26" s="58" t="s">
        <v>63</v>
      </c>
      <c r="D26" s="2" t="s">
        <v>18</v>
      </c>
      <c r="E26" s="2" t="s">
        <v>18</v>
      </c>
      <c r="F26" s="48">
        <v>0</v>
      </c>
      <c r="G26" s="39">
        <f>'A. INVULLIJST KERNASSORTIMENT'!$H$4</f>
        <v>0.05</v>
      </c>
      <c r="H26" s="29">
        <f t="shared" si="0"/>
        <v>0</v>
      </c>
      <c r="I26" s="49">
        <f t="shared" si="1"/>
        <v>0</v>
      </c>
    </row>
    <row r="27" spans="1:11" ht="15.75" thickBot="1" x14ac:dyDescent="0.3">
      <c r="A27" s="26" t="s">
        <v>7</v>
      </c>
      <c r="B27" s="26" t="s">
        <v>23</v>
      </c>
      <c r="C27" s="59"/>
      <c r="D27" s="2" t="s">
        <v>18</v>
      </c>
      <c r="E27" s="2" t="s">
        <v>18</v>
      </c>
      <c r="F27" s="48">
        <v>0</v>
      </c>
      <c r="G27" s="39">
        <f>'A. INVULLIJST KERNASSORTIMENT'!$H$4</f>
        <v>0.05</v>
      </c>
      <c r="H27" s="29">
        <f t="shared" si="0"/>
        <v>0</v>
      </c>
      <c r="I27" s="49">
        <f t="shared" si="1"/>
        <v>0</v>
      </c>
      <c r="K27" s="19"/>
    </row>
    <row r="28" spans="1:11" ht="15.75" thickBot="1" x14ac:dyDescent="0.3">
      <c r="A28" s="26" t="s">
        <v>7</v>
      </c>
      <c r="B28" s="26" t="s">
        <v>47</v>
      </c>
      <c r="C28" s="57" t="s">
        <v>65</v>
      </c>
      <c r="D28" s="2" t="s">
        <v>18</v>
      </c>
      <c r="E28" s="2" t="s">
        <v>18</v>
      </c>
      <c r="F28" s="48">
        <v>0</v>
      </c>
      <c r="G28" s="39">
        <f>'A. INVULLIJST KERNASSORTIMENT'!$H$4</f>
        <v>0.05</v>
      </c>
      <c r="H28" s="29">
        <f t="shared" si="0"/>
        <v>0</v>
      </c>
      <c r="I28" s="49">
        <f t="shared" si="1"/>
        <v>0</v>
      </c>
    </row>
    <row r="29" spans="1:11" ht="15.75" thickBot="1" x14ac:dyDescent="0.3">
      <c r="A29" s="26" t="s">
        <v>7</v>
      </c>
      <c r="B29" s="26" t="s">
        <v>40</v>
      </c>
      <c r="C29" s="57" t="s">
        <v>46</v>
      </c>
      <c r="D29" s="2" t="s">
        <v>18</v>
      </c>
      <c r="E29" s="2" t="s">
        <v>18</v>
      </c>
      <c r="F29" s="48">
        <v>0</v>
      </c>
      <c r="G29" s="39">
        <f>'A. INVULLIJST KERNASSORTIMENT'!$H$4</f>
        <v>0.05</v>
      </c>
      <c r="H29" s="29">
        <f t="shared" si="0"/>
        <v>0</v>
      </c>
      <c r="I29" s="49">
        <f t="shared" si="1"/>
        <v>0</v>
      </c>
      <c r="K29" s="11"/>
    </row>
    <row r="30" spans="1:11" ht="15.75" thickBot="1" x14ac:dyDescent="0.3">
      <c r="A30" s="26" t="s">
        <v>92</v>
      </c>
      <c r="B30" s="26" t="s">
        <v>91</v>
      </c>
      <c r="C30" s="57" t="s">
        <v>91</v>
      </c>
      <c r="D30" s="2" t="s">
        <v>18</v>
      </c>
      <c r="E30" s="2" t="s">
        <v>18</v>
      </c>
      <c r="F30" s="48">
        <v>0</v>
      </c>
      <c r="G30" s="39">
        <f>'A. INVULLIJST KERNASSORTIMENT'!$H$4</f>
        <v>0.05</v>
      </c>
      <c r="H30" s="29">
        <f t="shared" si="0"/>
        <v>0</v>
      </c>
      <c r="I30" s="49">
        <f t="shared" si="1"/>
        <v>0</v>
      </c>
      <c r="K30" s="11"/>
    </row>
    <row r="31" spans="1:11" ht="15.75" thickBot="1" x14ac:dyDescent="0.3">
      <c r="A31" s="59" t="s">
        <v>8</v>
      </c>
      <c r="B31" s="59" t="s">
        <v>31</v>
      </c>
      <c r="C31" s="59" t="s">
        <v>117</v>
      </c>
      <c r="D31" s="2" t="s">
        <v>18</v>
      </c>
      <c r="E31" s="2" t="s">
        <v>18</v>
      </c>
      <c r="F31" s="48">
        <v>0</v>
      </c>
      <c r="G31" s="39">
        <f>'A. INVULLIJST KERNASSORTIMENT'!$H$4</f>
        <v>0.05</v>
      </c>
      <c r="H31" s="29">
        <f t="shared" si="0"/>
        <v>0</v>
      </c>
      <c r="I31" s="49">
        <f t="shared" si="1"/>
        <v>0</v>
      </c>
    </row>
    <row r="32" spans="1:11" ht="15.75" thickBot="1" x14ac:dyDescent="0.3">
      <c r="A32" s="59" t="s">
        <v>8</v>
      </c>
      <c r="B32" s="59" t="s">
        <v>32</v>
      </c>
      <c r="C32" s="59" t="s">
        <v>138</v>
      </c>
      <c r="D32" s="2" t="s">
        <v>18</v>
      </c>
      <c r="E32" s="2" t="s">
        <v>18</v>
      </c>
      <c r="F32" s="48">
        <v>0</v>
      </c>
      <c r="G32" s="39">
        <f>'A. INVULLIJST KERNASSORTIMENT'!$H$4</f>
        <v>0.05</v>
      </c>
      <c r="H32" s="29">
        <f t="shared" si="0"/>
        <v>0</v>
      </c>
      <c r="I32" s="49">
        <f t="shared" si="1"/>
        <v>0</v>
      </c>
    </row>
    <row r="33" spans="1:9" ht="15.75" thickBot="1" x14ac:dyDescent="0.3">
      <c r="A33" s="26" t="s">
        <v>30</v>
      </c>
      <c r="B33" s="26" t="s">
        <v>33</v>
      </c>
      <c r="C33" s="26" t="s">
        <v>33</v>
      </c>
      <c r="D33" s="2" t="s">
        <v>18</v>
      </c>
      <c r="E33" s="2" t="s">
        <v>18</v>
      </c>
      <c r="F33" s="48">
        <v>0</v>
      </c>
      <c r="G33" s="39">
        <f>'A. INVULLIJST KERNASSORTIMENT'!$H$4</f>
        <v>0.05</v>
      </c>
      <c r="H33" s="29">
        <f t="shared" si="0"/>
        <v>0</v>
      </c>
      <c r="I33" s="49">
        <f t="shared" si="1"/>
        <v>0</v>
      </c>
    </row>
    <row r="34" spans="1:9" ht="15.75" thickBot="1" x14ac:dyDescent="0.3">
      <c r="A34" s="26" t="s">
        <v>92</v>
      </c>
      <c r="B34" s="26" t="s">
        <v>91</v>
      </c>
      <c r="C34" s="26" t="s">
        <v>91</v>
      </c>
      <c r="D34" s="2" t="s">
        <v>18</v>
      </c>
      <c r="E34" s="2" t="s">
        <v>18</v>
      </c>
      <c r="F34" s="48">
        <v>0</v>
      </c>
      <c r="G34" s="39">
        <f>'A. INVULLIJST KERNASSORTIMENT'!$H$4</f>
        <v>0.05</v>
      </c>
      <c r="H34" s="29">
        <f t="shared" si="0"/>
        <v>0</v>
      </c>
      <c r="I34" s="49">
        <f t="shared" si="1"/>
        <v>0</v>
      </c>
    </row>
    <row r="35" spans="1:9" ht="15.75" thickBot="1" x14ac:dyDescent="0.3">
      <c r="A35" s="26" t="s">
        <v>24</v>
      </c>
      <c r="B35" s="26" t="s">
        <v>25</v>
      </c>
      <c r="C35" s="26" t="s">
        <v>25</v>
      </c>
      <c r="D35" s="2" t="s">
        <v>18</v>
      </c>
      <c r="E35" s="2" t="s">
        <v>18</v>
      </c>
      <c r="F35" s="48">
        <v>0</v>
      </c>
      <c r="G35" s="39">
        <f>'A. INVULLIJST KERNASSORTIMENT'!$H$4</f>
        <v>0.05</v>
      </c>
      <c r="H35" s="29">
        <f t="shared" si="0"/>
        <v>0</v>
      </c>
      <c r="I35" s="49">
        <f t="shared" si="1"/>
        <v>0</v>
      </c>
    </row>
    <row r="36" spans="1:9" ht="15.75" thickBot="1" x14ac:dyDescent="0.3">
      <c r="A36" s="26" t="s">
        <v>24</v>
      </c>
      <c r="B36" s="26" t="s">
        <v>26</v>
      </c>
      <c r="C36" s="26" t="s">
        <v>26</v>
      </c>
      <c r="D36" s="2" t="s">
        <v>18</v>
      </c>
      <c r="E36" s="2" t="s">
        <v>18</v>
      </c>
      <c r="F36" s="48">
        <v>0</v>
      </c>
      <c r="G36" s="39">
        <f>'A. INVULLIJST KERNASSORTIMENT'!$H$4</f>
        <v>0.05</v>
      </c>
      <c r="H36" s="29">
        <f t="shared" si="0"/>
        <v>0</v>
      </c>
      <c r="I36" s="49">
        <f t="shared" si="1"/>
        <v>0</v>
      </c>
    </row>
    <row r="37" spans="1:9" ht="15.75" thickBot="1" x14ac:dyDescent="0.3">
      <c r="A37" s="26" t="s">
        <v>24</v>
      </c>
      <c r="B37" s="26" t="s">
        <v>36</v>
      </c>
      <c r="C37" s="26" t="s">
        <v>37</v>
      </c>
      <c r="D37" s="2" t="s">
        <v>18</v>
      </c>
      <c r="E37" s="2" t="s">
        <v>18</v>
      </c>
      <c r="F37" s="48">
        <v>0</v>
      </c>
      <c r="G37" s="39">
        <f>'A. INVULLIJST KERNASSORTIMENT'!$H$4</f>
        <v>0.05</v>
      </c>
      <c r="H37" s="29">
        <f t="shared" si="0"/>
        <v>0</v>
      </c>
      <c r="I37" s="49">
        <f t="shared" si="1"/>
        <v>0</v>
      </c>
    </row>
    <row r="38" spans="1:9" ht="15.75" thickBot="1" x14ac:dyDescent="0.3">
      <c r="A38" s="26" t="s">
        <v>24</v>
      </c>
      <c r="B38" s="26" t="s">
        <v>48</v>
      </c>
      <c r="C38" s="59" t="s">
        <v>72</v>
      </c>
      <c r="D38" s="2" t="s">
        <v>18</v>
      </c>
      <c r="E38" s="2" t="s">
        <v>18</v>
      </c>
      <c r="F38" s="48">
        <v>0</v>
      </c>
      <c r="G38" s="39">
        <f>'A. INVULLIJST KERNASSORTIMENT'!$H$4</f>
        <v>0.05</v>
      </c>
      <c r="H38" s="29">
        <f t="shared" si="0"/>
        <v>0</v>
      </c>
      <c r="I38" s="49">
        <f t="shared" si="1"/>
        <v>0</v>
      </c>
    </row>
    <row r="39" spans="1:9" ht="15.75" thickBot="1" x14ac:dyDescent="0.3">
      <c r="A39" s="26" t="s">
        <v>24</v>
      </c>
      <c r="B39" s="26" t="s">
        <v>27</v>
      </c>
      <c r="C39" s="59" t="s">
        <v>118</v>
      </c>
      <c r="D39" s="2" t="s">
        <v>18</v>
      </c>
      <c r="E39" s="2" t="s">
        <v>18</v>
      </c>
      <c r="F39" s="48">
        <v>0</v>
      </c>
      <c r="G39" s="39">
        <f>'A. INVULLIJST KERNASSORTIMENT'!$H$4</f>
        <v>0.05</v>
      </c>
      <c r="H39" s="29">
        <f t="shared" si="0"/>
        <v>0</v>
      </c>
      <c r="I39" s="49">
        <f t="shared" si="1"/>
        <v>0</v>
      </c>
    </row>
    <row r="40" spans="1:9" ht="15.75" thickBot="1" x14ac:dyDescent="0.3">
      <c r="A40" s="26" t="s">
        <v>92</v>
      </c>
      <c r="B40" s="26" t="s">
        <v>91</v>
      </c>
      <c r="C40" s="59" t="s">
        <v>91</v>
      </c>
      <c r="D40" s="2" t="s">
        <v>18</v>
      </c>
      <c r="E40" s="2" t="s">
        <v>18</v>
      </c>
      <c r="F40" s="48">
        <v>0</v>
      </c>
      <c r="G40" s="39">
        <f>'A. INVULLIJST KERNASSORTIMENT'!$H$4</f>
        <v>0.05</v>
      </c>
      <c r="H40" s="29">
        <f t="shared" si="0"/>
        <v>0</v>
      </c>
      <c r="I40" s="49">
        <f t="shared" si="1"/>
        <v>0</v>
      </c>
    </row>
    <row r="43" spans="1:9" x14ac:dyDescent="0.25">
      <c r="C43" t="s">
        <v>119</v>
      </c>
    </row>
    <row r="44" spans="1:9" x14ac:dyDescent="0.25">
      <c r="C44" t="s">
        <v>120</v>
      </c>
    </row>
    <row r="45" spans="1:9" x14ac:dyDescent="0.25">
      <c r="C45" t="s">
        <v>132</v>
      </c>
    </row>
    <row r="46" spans="1:9" x14ac:dyDescent="0.25">
      <c r="C46" t="s">
        <v>133</v>
      </c>
    </row>
  </sheetData>
  <mergeCells count="3">
    <mergeCell ref="A1:G2"/>
    <mergeCell ref="K15:K22"/>
    <mergeCell ref="I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27" sqref="F27"/>
    </sheetView>
  </sheetViews>
  <sheetFormatPr defaultRowHeight="15" x14ac:dyDescent="0.25"/>
  <cols>
    <col min="1" max="1" width="60.140625" customWidth="1"/>
    <col min="2" max="2" width="17.5703125" customWidth="1"/>
    <col min="3" max="3" width="16.7109375" customWidth="1"/>
    <col min="4" max="4" width="17.42578125" customWidth="1"/>
    <col min="5" max="5" width="15.85546875" customWidth="1"/>
    <col min="6" max="6" width="33.42578125" customWidth="1"/>
  </cols>
  <sheetData>
    <row r="1" spans="1:7" ht="32.25" customHeight="1" x14ac:dyDescent="0.25">
      <c r="A1" s="71" t="s">
        <v>94</v>
      </c>
      <c r="B1" s="72"/>
      <c r="C1" s="72"/>
      <c r="D1" s="24"/>
      <c r="E1" s="24"/>
      <c r="F1" s="69"/>
    </row>
    <row r="2" spans="1:7" ht="45.75" customHeight="1" thickBot="1" x14ac:dyDescent="0.3">
      <c r="A2" s="73"/>
      <c r="B2" s="73"/>
      <c r="C2" s="73"/>
      <c r="D2" s="25"/>
      <c r="E2" s="25"/>
      <c r="F2" s="70"/>
    </row>
    <row r="3" spans="1:7" ht="32.25" customHeight="1" thickBot="1" x14ac:dyDescent="0.3">
      <c r="A3" s="50" t="s">
        <v>136</v>
      </c>
      <c r="B3" s="31" t="s">
        <v>3</v>
      </c>
      <c r="C3" s="50" t="s">
        <v>124</v>
      </c>
      <c r="D3" s="50" t="s">
        <v>125</v>
      </c>
      <c r="E3" s="50" t="s">
        <v>96</v>
      </c>
      <c r="F3" s="51" t="s">
        <v>97</v>
      </c>
    </row>
    <row r="4" spans="1:7" ht="15.75" thickBot="1" x14ac:dyDescent="0.3">
      <c r="A4" s="2" t="s">
        <v>18</v>
      </c>
      <c r="B4" s="2" t="s">
        <v>18</v>
      </c>
      <c r="C4" s="48">
        <v>3</v>
      </c>
      <c r="D4" s="30">
        <f>C4*1.21</f>
        <v>3.63</v>
      </c>
      <c r="E4" s="1">
        <v>4</v>
      </c>
      <c r="F4" s="49">
        <f>D4*E4</f>
        <v>14.52</v>
      </c>
      <c r="G4" s="13"/>
    </row>
    <row r="5" spans="1:7" ht="15.75" thickBot="1" x14ac:dyDescent="0.3">
      <c r="A5" s="2" t="s">
        <v>18</v>
      </c>
      <c r="B5" s="2" t="s">
        <v>18</v>
      </c>
      <c r="C5" s="48">
        <v>7.5</v>
      </c>
      <c r="D5" s="30">
        <f>C5*1.21</f>
        <v>9.0749999999999993</v>
      </c>
      <c r="E5" s="1">
        <v>4</v>
      </c>
      <c r="F5" s="49">
        <f t="shared" ref="F5:F8" si="0">D5*E5</f>
        <v>36.299999999999997</v>
      </c>
      <c r="G5" s="13"/>
    </row>
    <row r="6" spans="1:7" ht="15.75" thickBot="1" x14ac:dyDescent="0.3">
      <c r="A6" s="2" t="s">
        <v>18</v>
      </c>
      <c r="B6" s="2" t="s">
        <v>18</v>
      </c>
      <c r="C6" s="48">
        <v>10</v>
      </c>
      <c r="D6" s="30">
        <f>C6*1.21</f>
        <v>12.1</v>
      </c>
      <c r="E6" s="1">
        <v>2</v>
      </c>
      <c r="F6" s="49">
        <f t="shared" si="0"/>
        <v>24.2</v>
      </c>
    </row>
    <row r="7" spans="1:7" ht="15.75" thickBot="1" x14ac:dyDescent="0.3">
      <c r="A7" s="2" t="s">
        <v>18</v>
      </c>
      <c r="B7" s="2" t="s">
        <v>18</v>
      </c>
      <c r="C7" s="48">
        <v>0</v>
      </c>
      <c r="D7" s="30">
        <f>C7*1.21</f>
        <v>0</v>
      </c>
      <c r="E7" s="1">
        <v>0</v>
      </c>
      <c r="F7" s="49">
        <f t="shared" si="0"/>
        <v>0</v>
      </c>
    </row>
    <row r="8" spans="1:7" ht="15.75" thickBot="1" x14ac:dyDescent="0.3">
      <c r="A8" s="26" t="s">
        <v>18</v>
      </c>
      <c r="B8" s="2" t="s">
        <v>18</v>
      </c>
      <c r="C8" s="48">
        <v>0</v>
      </c>
      <c r="D8" s="30">
        <f>C8*1.21</f>
        <v>0</v>
      </c>
      <c r="E8" s="1">
        <v>0</v>
      </c>
      <c r="F8" s="49">
        <f t="shared" si="0"/>
        <v>0</v>
      </c>
    </row>
    <row r="9" spans="1:7" ht="15.75" thickBot="1" x14ac:dyDescent="0.3">
      <c r="A9" s="26" t="s">
        <v>122</v>
      </c>
      <c r="B9" s="2"/>
      <c r="C9" s="2"/>
      <c r="D9" s="30">
        <f>C9*1.21</f>
        <v>0</v>
      </c>
      <c r="E9" s="1">
        <v>0</v>
      </c>
      <c r="F9" s="49">
        <f t="shared" ref="F9" si="1">D9*E9</f>
        <v>0</v>
      </c>
    </row>
    <row r="11" spans="1:7" x14ac:dyDescent="0.25">
      <c r="A11" s="54"/>
      <c r="B11" s="54"/>
      <c r="C11" s="54"/>
      <c r="D11" s="54"/>
      <c r="E11" s="27" t="s">
        <v>126</v>
      </c>
      <c r="F11" s="55">
        <f>SUMPRODUCT(D4:D9,E4:E9)</f>
        <v>75.02</v>
      </c>
      <c r="G11" t="s">
        <v>145</v>
      </c>
    </row>
    <row r="12" spans="1:7" x14ac:dyDescent="0.25">
      <c r="A12" s="54"/>
      <c r="B12" s="54"/>
      <c r="C12" s="54"/>
      <c r="D12" s="54"/>
      <c r="E12" s="27" t="s">
        <v>127</v>
      </c>
      <c r="F12" s="55">
        <v>70</v>
      </c>
      <c r="G12" s="56" t="str">
        <f>IF(F12&gt;F11,"Fout! Waarde van de box is lager dan de verkoopprijs","")</f>
        <v/>
      </c>
    </row>
    <row r="13" spans="1:7" x14ac:dyDescent="0.25">
      <c r="A13" s="54"/>
      <c r="B13" s="54"/>
      <c r="C13" s="54"/>
      <c r="D13" s="54"/>
      <c r="E13" s="27" t="s">
        <v>146</v>
      </c>
      <c r="F13" s="74">
        <f>'A. INVULLIJST KERNASSORTIMENT'!$H$4</f>
        <v>0.05</v>
      </c>
      <c r="G13" s="56"/>
    </row>
    <row r="14" spans="1:7" x14ac:dyDescent="0.25">
      <c r="A14" s="54"/>
      <c r="B14" s="54"/>
      <c r="C14" s="54"/>
      <c r="D14" s="54"/>
      <c r="E14" s="27" t="s">
        <v>144</v>
      </c>
      <c r="F14" s="55">
        <f>F12*(1-F13)</f>
        <v>66.5</v>
      </c>
      <c r="G14" t="s">
        <v>145</v>
      </c>
    </row>
    <row r="15" spans="1:7" ht="15.75" thickBot="1" x14ac:dyDescent="0.3"/>
    <row r="16" spans="1:7" ht="32.25" customHeight="1" x14ac:dyDescent="0.25">
      <c r="A16" s="71" t="s">
        <v>7</v>
      </c>
      <c r="B16" s="72"/>
      <c r="C16" s="72"/>
      <c r="D16" s="24"/>
      <c r="E16" s="24"/>
      <c r="F16" s="69"/>
    </row>
    <row r="17" spans="1:7" ht="45.75" customHeight="1" thickBot="1" x14ac:dyDescent="0.3">
      <c r="A17" s="73"/>
      <c r="B17" s="73"/>
      <c r="C17" s="73"/>
      <c r="D17" s="25"/>
      <c r="E17" s="25"/>
      <c r="F17" s="70"/>
    </row>
    <row r="18" spans="1:7" ht="32.25" customHeight="1" thickBot="1" x14ac:dyDescent="0.3">
      <c r="A18" s="50" t="s">
        <v>136</v>
      </c>
      <c r="B18" s="31" t="s">
        <v>3</v>
      </c>
      <c r="C18" s="50" t="s">
        <v>124</v>
      </c>
      <c r="D18" s="50" t="s">
        <v>125</v>
      </c>
      <c r="E18" s="50" t="s">
        <v>96</v>
      </c>
      <c r="F18" s="51" t="s">
        <v>97</v>
      </c>
    </row>
    <row r="19" spans="1:7" ht="15.75" thickBot="1" x14ac:dyDescent="0.3">
      <c r="A19" s="2" t="s">
        <v>18</v>
      </c>
      <c r="B19" s="2" t="s">
        <v>18</v>
      </c>
      <c r="C19" s="48">
        <v>0</v>
      </c>
      <c r="D19" s="30">
        <f>C19*1.21</f>
        <v>0</v>
      </c>
      <c r="E19" s="1">
        <v>0</v>
      </c>
      <c r="F19" s="49">
        <f>D19*E19</f>
        <v>0</v>
      </c>
      <c r="G19" s="13"/>
    </row>
    <row r="20" spans="1:7" ht="15.75" thickBot="1" x14ac:dyDescent="0.3">
      <c r="A20" s="2" t="s">
        <v>18</v>
      </c>
      <c r="B20" s="2" t="s">
        <v>18</v>
      </c>
      <c r="C20" s="48">
        <v>0</v>
      </c>
      <c r="D20" s="30">
        <f>C20*1.21</f>
        <v>0</v>
      </c>
      <c r="E20" s="1">
        <v>0</v>
      </c>
      <c r="F20" s="49">
        <f t="shared" ref="F20:F24" si="2">D20*E20</f>
        <v>0</v>
      </c>
      <c r="G20" s="13"/>
    </row>
    <row r="21" spans="1:7" ht="15.75" thickBot="1" x14ac:dyDescent="0.3">
      <c r="A21" s="2" t="s">
        <v>18</v>
      </c>
      <c r="B21" s="2" t="s">
        <v>18</v>
      </c>
      <c r="C21" s="48">
        <v>0</v>
      </c>
      <c r="D21" s="30">
        <f>C21*1.21</f>
        <v>0</v>
      </c>
      <c r="E21" s="1">
        <v>0</v>
      </c>
      <c r="F21" s="49">
        <f t="shared" si="2"/>
        <v>0</v>
      </c>
    </row>
    <row r="22" spans="1:7" ht="15.75" thickBot="1" x14ac:dyDescent="0.3">
      <c r="A22" s="2" t="s">
        <v>18</v>
      </c>
      <c r="B22" s="2" t="s">
        <v>18</v>
      </c>
      <c r="C22" s="48">
        <v>0</v>
      </c>
      <c r="D22" s="30">
        <f>C22*1.21</f>
        <v>0</v>
      </c>
      <c r="E22" s="1">
        <v>0</v>
      </c>
      <c r="F22" s="49">
        <f t="shared" si="2"/>
        <v>0</v>
      </c>
    </row>
    <row r="23" spans="1:7" ht="15.75" thickBot="1" x14ac:dyDescent="0.3">
      <c r="A23" s="26" t="s">
        <v>18</v>
      </c>
      <c r="B23" s="2" t="s">
        <v>18</v>
      </c>
      <c r="C23" s="48">
        <v>0</v>
      </c>
      <c r="D23" s="30">
        <f>C23*1.21</f>
        <v>0</v>
      </c>
      <c r="E23" s="1">
        <v>0</v>
      </c>
      <c r="F23" s="49">
        <f t="shared" si="2"/>
        <v>0</v>
      </c>
    </row>
    <row r="24" spans="1:7" ht="15.75" thickBot="1" x14ac:dyDescent="0.3">
      <c r="A24" s="26" t="s">
        <v>122</v>
      </c>
      <c r="B24" s="2"/>
      <c r="C24" s="2"/>
      <c r="D24" s="30">
        <f>C24*1.21</f>
        <v>0</v>
      </c>
      <c r="E24" s="1">
        <v>0</v>
      </c>
      <c r="F24" s="49">
        <f t="shared" si="2"/>
        <v>0</v>
      </c>
    </row>
    <row r="26" spans="1:7" x14ac:dyDescent="0.25">
      <c r="A26" s="54"/>
      <c r="B26" s="54"/>
      <c r="C26" s="54"/>
      <c r="D26" s="54"/>
      <c r="E26" s="27" t="s">
        <v>126</v>
      </c>
      <c r="F26" s="55">
        <f>SUMPRODUCT(D19:D24,E19:E24)</f>
        <v>0</v>
      </c>
      <c r="G26" t="s">
        <v>145</v>
      </c>
    </row>
    <row r="27" spans="1:7" x14ac:dyDescent="0.25">
      <c r="A27" s="54"/>
      <c r="B27" s="54"/>
      <c r="C27" s="54"/>
      <c r="D27" s="54"/>
      <c r="E27" s="27" t="s">
        <v>127</v>
      </c>
      <c r="F27" s="55">
        <v>70</v>
      </c>
      <c r="G27" s="56" t="str">
        <f>IF(F27&gt;F26,"Fout! Waarde van de box is lager dan de verkoopprijs","")</f>
        <v>Fout! Waarde van de box is lager dan de verkoopprijs</v>
      </c>
    </row>
    <row r="28" spans="1:7" x14ac:dyDescent="0.25">
      <c r="A28" s="54"/>
      <c r="B28" s="54"/>
      <c r="C28" s="54"/>
      <c r="D28" s="54"/>
      <c r="E28" s="27" t="s">
        <v>146</v>
      </c>
      <c r="F28" s="74">
        <f>'A. INVULLIJST KERNASSORTIMENT'!$H$4</f>
        <v>0.05</v>
      </c>
      <c r="G28" s="56"/>
    </row>
    <row r="29" spans="1:7" x14ac:dyDescent="0.25">
      <c r="A29" s="54"/>
      <c r="B29" s="54"/>
      <c r="C29" s="54"/>
      <c r="D29" s="54"/>
      <c r="E29" s="27" t="s">
        <v>144</v>
      </c>
      <c r="F29" s="55">
        <f>F27*(1-F28)</f>
        <v>66.5</v>
      </c>
      <c r="G29" t="s">
        <v>145</v>
      </c>
    </row>
    <row r="30" spans="1:7" ht="15.75" thickBot="1" x14ac:dyDescent="0.3"/>
    <row r="31" spans="1:7" ht="32.25" customHeight="1" x14ac:dyDescent="0.25">
      <c r="A31" s="71" t="s">
        <v>95</v>
      </c>
      <c r="B31" s="72"/>
      <c r="C31" s="72"/>
      <c r="D31" s="24"/>
      <c r="E31" s="24"/>
      <c r="F31" s="69"/>
    </row>
    <row r="32" spans="1:7" ht="45.75" customHeight="1" thickBot="1" x14ac:dyDescent="0.3">
      <c r="A32" s="73"/>
      <c r="B32" s="73"/>
      <c r="C32" s="73"/>
      <c r="D32" s="25"/>
      <c r="E32" s="25"/>
      <c r="F32" s="70"/>
    </row>
    <row r="33" spans="1:7" ht="32.25" customHeight="1" thickBot="1" x14ac:dyDescent="0.3">
      <c r="A33" s="50" t="s">
        <v>136</v>
      </c>
      <c r="B33" s="31" t="s">
        <v>3</v>
      </c>
      <c r="C33" s="50" t="s">
        <v>124</v>
      </c>
      <c r="D33" s="50" t="s">
        <v>125</v>
      </c>
      <c r="E33" s="50" t="s">
        <v>96</v>
      </c>
      <c r="F33" s="51" t="s">
        <v>97</v>
      </c>
    </row>
    <row r="34" spans="1:7" ht="15.75" thickBot="1" x14ac:dyDescent="0.3">
      <c r="A34" s="2" t="s">
        <v>18</v>
      </c>
      <c r="B34" s="2" t="s">
        <v>18</v>
      </c>
      <c r="C34" s="48">
        <v>0</v>
      </c>
      <c r="D34" s="30">
        <f>C34*1.21</f>
        <v>0</v>
      </c>
      <c r="E34" s="1">
        <v>0</v>
      </c>
      <c r="F34" s="49">
        <f>D34*E34</f>
        <v>0</v>
      </c>
      <c r="G34" s="13"/>
    </row>
    <row r="35" spans="1:7" ht="15.75" thickBot="1" x14ac:dyDescent="0.3">
      <c r="A35" s="2" t="s">
        <v>18</v>
      </c>
      <c r="B35" s="2" t="s">
        <v>18</v>
      </c>
      <c r="C35" s="48">
        <v>0</v>
      </c>
      <c r="D35" s="30">
        <f>C35*1.21</f>
        <v>0</v>
      </c>
      <c r="E35" s="1">
        <v>0</v>
      </c>
      <c r="F35" s="49">
        <f t="shared" ref="F35:F39" si="3">D35*E35</f>
        <v>0</v>
      </c>
      <c r="G35" s="13"/>
    </row>
    <row r="36" spans="1:7" ht="15.75" thickBot="1" x14ac:dyDescent="0.3">
      <c r="A36" s="2" t="s">
        <v>18</v>
      </c>
      <c r="B36" s="2" t="s">
        <v>18</v>
      </c>
      <c r="C36" s="48">
        <v>0</v>
      </c>
      <c r="D36" s="30">
        <f>C36*1.21</f>
        <v>0</v>
      </c>
      <c r="E36" s="1">
        <v>0</v>
      </c>
      <c r="F36" s="49">
        <f t="shared" si="3"/>
        <v>0</v>
      </c>
    </row>
    <row r="37" spans="1:7" ht="15.75" thickBot="1" x14ac:dyDescent="0.3">
      <c r="A37" s="2" t="s">
        <v>18</v>
      </c>
      <c r="B37" s="2" t="s">
        <v>18</v>
      </c>
      <c r="C37" s="48">
        <v>0</v>
      </c>
      <c r="D37" s="30">
        <f>C37*1.21</f>
        <v>0</v>
      </c>
      <c r="E37" s="1">
        <v>0</v>
      </c>
      <c r="F37" s="49">
        <f t="shared" si="3"/>
        <v>0</v>
      </c>
    </row>
    <row r="38" spans="1:7" ht="15.75" thickBot="1" x14ac:dyDescent="0.3">
      <c r="A38" s="26" t="s">
        <v>18</v>
      </c>
      <c r="B38" s="2" t="s">
        <v>18</v>
      </c>
      <c r="C38" s="48">
        <v>0</v>
      </c>
      <c r="D38" s="30">
        <f>C38*1.21</f>
        <v>0</v>
      </c>
      <c r="E38" s="1">
        <v>0</v>
      </c>
      <c r="F38" s="49">
        <f t="shared" si="3"/>
        <v>0</v>
      </c>
    </row>
    <row r="39" spans="1:7" ht="15.75" thickBot="1" x14ac:dyDescent="0.3">
      <c r="A39" s="26" t="s">
        <v>122</v>
      </c>
      <c r="B39" s="2"/>
      <c r="C39" s="2"/>
      <c r="D39" s="30">
        <f>C39*1.21</f>
        <v>0</v>
      </c>
      <c r="E39" s="1">
        <v>0</v>
      </c>
      <c r="F39" s="49">
        <f t="shared" si="3"/>
        <v>0</v>
      </c>
    </row>
    <row r="41" spans="1:7" x14ac:dyDescent="0.25">
      <c r="A41" s="54"/>
      <c r="B41" s="54"/>
      <c r="C41" s="54"/>
      <c r="D41" s="54"/>
      <c r="E41" s="27" t="s">
        <v>126</v>
      </c>
      <c r="F41" s="55">
        <f>SUMPRODUCT(D34:D39,E34:E39)</f>
        <v>0</v>
      </c>
      <c r="G41" t="s">
        <v>145</v>
      </c>
    </row>
    <row r="42" spans="1:7" x14ac:dyDescent="0.25">
      <c r="A42" s="54"/>
      <c r="B42" s="54"/>
      <c r="C42" s="54"/>
      <c r="D42" s="54"/>
      <c r="E42" s="27" t="s">
        <v>127</v>
      </c>
      <c r="F42" s="55">
        <v>70</v>
      </c>
      <c r="G42" s="56" t="str">
        <f>IF(F42&gt;F41,"Fout! Waarde van de box is lager dan de verkoopprijs","")</f>
        <v>Fout! Waarde van de box is lager dan de verkoopprijs</v>
      </c>
    </row>
    <row r="43" spans="1:7" x14ac:dyDescent="0.25">
      <c r="A43" s="54"/>
      <c r="B43" s="54"/>
      <c r="C43" s="54"/>
      <c r="D43" s="54"/>
      <c r="E43" s="27" t="s">
        <v>146</v>
      </c>
      <c r="F43" s="74">
        <f>'A. INVULLIJST KERNASSORTIMENT'!$H$4</f>
        <v>0.05</v>
      </c>
      <c r="G43" s="56"/>
    </row>
    <row r="44" spans="1:7" x14ac:dyDescent="0.25">
      <c r="A44" s="54"/>
      <c r="B44" s="54"/>
      <c r="C44" s="54"/>
      <c r="D44" s="54"/>
      <c r="E44" s="27" t="s">
        <v>144</v>
      </c>
      <c r="F44" s="55">
        <f>F42*(1-F43)</f>
        <v>66.5</v>
      </c>
      <c r="G44" t="s">
        <v>145</v>
      </c>
    </row>
    <row r="45" spans="1:7" ht="15.75" thickBot="1" x14ac:dyDescent="0.3"/>
    <row r="46" spans="1:7" ht="32.25" customHeight="1" x14ac:dyDescent="0.25">
      <c r="A46" s="71" t="s">
        <v>93</v>
      </c>
      <c r="B46" s="72"/>
      <c r="C46" s="72"/>
      <c r="D46" s="24"/>
      <c r="E46" s="24"/>
      <c r="F46" s="69"/>
    </row>
    <row r="47" spans="1:7" ht="45.75" customHeight="1" thickBot="1" x14ac:dyDescent="0.3">
      <c r="A47" s="73"/>
      <c r="B47" s="73"/>
      <c r="C47" s="73"/>
      <c r="D47" s="25"/>
      <c r="E47" s="25"/>
      <c r="F47" s="70"/>
    </row>
    <row r="48" spans="1:7" ht="32.25" customHeight="1" thickBot="1" x14ac:dyDescent="0.3">
      <c r="A48" s="50" t="s">
        <v>136</v>
      </c>
      <c r="B48" s="31" t="s">
        <v>3</v>
      </c>
      <c r="C48" s="50" t="s">
        <v>124</v>
      </c>
      <c r="D48" s="50" t="s">
        <v>125</v>
      </c>
      <c r="E48" s="50" t="s">
        <v>96</v>
      </c>
      <c r="F48" s="51" t="s">
        <v>97</v>
      </c>
    </row>
    <row r="49" spans="1:7" ht="15.75" thickBot="1" x14ac:dyDescent="0.3">
      <c r="A49" s="2" t="s">
        <v>18</v>
      </c>
      <c r="B49" s="2" t="s">
        <v>18</v>
      </c>
      <c r="C49" s="48">
        <v>0</v>
      </c>
      <c r="D49" s="30">
        <f>C49*1.21</f>
        <v>0</v>
      </c>
      <c r="E49" s="1">
        <v>0</v>
      </c>
      <c r="F49" s="49">
        <f>D49*E49</f>
        <v>0</v>
      </c>
      <c r="G49" s="13"/>
    </row>
    <row r="50" spans="1:7" ht="15.75" thickBot="1" x14ac:dyDescent="0.3">
      <c r="A50" s="2" t="s">
        <v>18</v>
      </c>
      <c r="B50" s="2" t="s">
        <v>18</v>
      </c>
      <c r="C50" s="48">
        <v>0</v>
      </c>
      <c r="D50" s="30">
        <f>C50*1.21</f>
        <v>0</v>
      </c>
      <c r="E50" s="1">
        <v>0</v>
      </c>
      <c r="F50" s="49">
        <f t="shared" ref="F50:F54" si="4">D50*E50</f>
        <v>0</v>
      </c>
      <c r="G50" s="13"/>
    </row>
    <row r="51" spans="1:7" ht="15.75" thickBot="1" x14ac:dyDescent="0.3">
      <c r="A51" s="2" t="s">
        <v>18</v>
      </c>
      <c r="B51" s="2" t="s">
        <v>18</v>
      </c>
      <c r="C51" s="48">
        <v>0</v>
      </c>
      <c r="D51" s="30">
        <f>C51*1.21</f>
        <v>0</v>
      </c>
      <c r="E51" s="1">
        <v>0</v>
      </c>
      <c r="F51" s="49">
        <f t="shared" si="4"/>
        <v>0</v>
      </c>
    </row>
    <row r="52" spans="1:7" ht="15.75" thickBot="1" x14ac:dyDescent="0.3">
      <c r="A52" s="2" t="s">
        <v>18</v>
      </c>
      <c r="B52" s="2" t="s">
        <v>18</v>
      </c>
      <c r="C52" s="48">
        <v>0</v>
      </c>
      <c r="D52" s="30">
        <f>C52*1.21</f>
        <v>0</v>
      </c>
      <c r="E52" s="1">
        <v>0</v>
      </c>
      <c r="F52" s="49">
        <f t="shared" si="4"/>
        <v>0</v>
      </c>
    </row>
    <row r="53" spans="1:7" ht="15.75" thickBot="1" x14ac:dyDescent="0.3">
      <c r="A53" s="26" t="s">
        <v>18</v>
      </c>
      <c r="B53" s="2" t="s">
        <v>18</v>
      </c>
      <c r="C53" s="48">
        <v>0</v>
      </c>
      <c r="D53" s="30">
        <f>C53*1.21</f>
        <v>0</v>
      </c>
      <c r="E53" s="1">
        <v>0</v>
      </c>
      <c r="F53" s="49">
        <f t="shared" si="4"/>
        <v>0</v>
      </c>
    </row>
    <row r="54" spans="1:7" ht="15.75" thickBot="1" x14ac:dyDescent="0.3">
      <c r="A54" s="26" t="s">
        <v>122</v>
      </c>
      <c r="B54" s="2"/>
      <c r="C54" s="2"/>
      <c r="D54" s="30">
        <f>C54*1.21</f>
        <v>0</v>
      </c>
      <c r="E54" s="1">
        <v>0</v>
      </c>
      <c r="F54" s="49">
        <f t="shared" si="4"/>
        <v>0</v>
      </c>
    </row>
    <row r="56" spans="1:7" x14ac:dyDescent="0.25">
      <c r="A56" s="54"/>
      <c r="B56" s="54"/>
      <c r="C56" s="54"/>
      <c r="D56" s="54"/>
      <c r="E56" s="27" t="s">
        <v>126</v>
      </c>
      <c r="F56" s="55">
        <f>SUMPRODUCT(D49:D54,E49:E54)</f>
        <v>0</v>
      </c>
      <c r="G56" t="s">
        <v>145</v>
      </c>
    </row>
    <row r="57" spans="1:7" x14ac:dyDescent="0.25">
      <c r="A57" s="54"/>
      <c r="B57" s="54"/>
      <c r="C57" s="54"/>
      <c r="D57" s="54"/>
      <c r="E57" s="27" t="s">
        <v>127</v>
      </c>
      <c r="F57" s="55">
        <v>70</v>
      </c>
      <c r="G57" s="56" t="str">
        <f>IF(F57&gt;F56,"Fout! Waarde van de box is lager dan de verkoopprijs","")</f>
        <v>Fout! Waarde van de box is lager dan de verkoopprijs</v>
      </c>
    </row>
    <row r="58" spans="1:7" x14ac:dyDescent="0.25">
      <c r="A58" s="54"/>
      <c r="B58" s="54"/>
      <c r="C58" s="54"/>
      <c r="D58" s="54"/>
      <c r="E58" s="27" t="s">
        <v>146</v>
      </c>
      <c r="F58" s="74">
        <f>'A. INVULLIJST KERNASSORTIMENT'!$H$4</f>
        <v>0.05</v>
      </c>
      <c r="G58" s="56"/>
    </row>
    <row r="59" spans="1:7" x14ac:dyDescent="0.25">
      <c r="A59" s="54"/>
      <c r="B59" s="54"/>
      <c r="C59" s="54"/>
      <c r="D59" s="54"/>
      <c r="E59" s="27" t="s">
        <v>144</v>
      </c>
      <c r="F59" s="55">
        <f>F57*(1-F58)</f>
        <v>66.5</v>
      </c>
      <c r="G59" t="s">
        <v>145</v>
      </c>
    </row>
    <row r="61" spans="1:7" x14ac:dyDescent="0.25">
      <c r="A61" t="s">
        <v>134</v>
      </c>
    </row>
    <row r="62" spans="1:7" x14ac:dyDescent="0.25">
      <c r="A62" t="s">
        <v>135</v>
      </c>
    </row>
  </sheetData>
  <mergeCells count="8">
    <mergeCell ref="A46:C47"/>
    <mergeCell ref="F46:F47"/>
    <mergeCell ref="A16:C17"/>
    <mergeCell ref="F16:F17"/>
    <mergeCell ref="A1:C2"/>
    <mergeCell ref="F1:F2"/>
    <mergeCell ref="A31:C32"/>
    <mergeCell ref="F31:F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61E7C13B58F4F96C72E3988550E00" ma:contentTypeVersion="0" ma:contentTypeDescription="Een nieuw document maken." ma:contentTypeScope="" ma:versionID="f301d75bf7400d0213be4d52fbdd94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11caa3534558268f215f6be67fe8a6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0C24E-0293-47E6-A0FA-AF4B7D48D0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9B5901-0DFE-41B4-9B3D-9988D8558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5BC106-21AD-4707-9CB8-ACE50AA3F3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A. INVULLIJST KERNASSORTIMENT</vt:lpstr>
      <vt:lpstr>B. INVULLIJST NEVENASSORTIMENT</vt:lpstr>
      <vt:lpstr>C. INVULLIJST BESPAARBOXEN</vt:lpstr>
    </vt:vector>
  </TitlesOfParts>
  <Company>Amersfoort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van der Kolk</dc:creator>
  <cp:lastModifiedBy>Rik Heijman</cp:lastModifiedBy>
  <dcterms:created xsi:type="dcterms:W3CDTF">2021-04-06T08:44:31Z</dcterms:created>
  <dcterms:modified xsi:type="dcterms:W3CDTF">2021-09-14T08:10:42Z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0x010100ADA61E7C13B58F4F96C72E3988550E00</vt:lpwstr>
  </property>
  <property fmtid="{D5CDD505-2E9C-101B-9397-08002B2CF9AE}" pid="3" name="IsMyDocuments">
    <vt:bool>true</vt:bool>
  </property>
</Properties>
</file>