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1 - ICT WpHW\3. Aanbesteding\4 iOS (Apple)\3) Vragen en antwoorden (NvI)\NVI 1\"/>
    </mc:Choice>
  </mc:AlternateContent>
  <xr:revisionPtr revIDLastSave="0" documentId="13_ncr:1_{19CAA22B-7F2E-4735-BFFA-CEE9428993D6}" xr6:coauthVersionLast="45" xr6:coauthVersionMax="45" xr10:uidLastSave="{00000000-0000-0000-0000-000000000000}"/>
  <bookViews>
    <workbookView xWindow="-120" yWindow="-120" windowWidth="29040" windowHeight="15840" tabRatio="942" activeTab="3" xr2:uid="{00000000-000D-0000-FFFF-FFFF00000000}"/>
  </bookViews>
  <sheets>
    <sheet name="Voorblad" sheetId="21" r:id="rId1"/>
    <sheet name="Invulinstructie"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7" i="24" l="1"/>
  <c r="E12" i="24"/>
  <c r="E11" i="24"/>
  <c r="E16" i="24"/>
  <c r="G20" i="24"/>
  <c r="H20" i="24"/>
  <c r="G22" i="24"/>
  <c r="H22" i="24"/>
  <c r="G24" i="24"/>
  <c r="H24" i="24"/>
  <c r="G26" i="24"/>
  <c r="H26" i="24"/>
  <c r="G13" i="24"/>
  <c r="H13" i="24"/>
  <c r="G11" i="24"/>
  <c r="H11" i="24"/>
  <c r="G25" i="24"/>
  <c r="H25" i="24"/>
  <c r="G21" i="24"/>
  <c r="H21" i="24"/>
  <c r="G15" i="24"/>
  <c r="H15" i="24"/>
  <c r="G23" i="24"/>
  <c r="H23" i="24"/>
  <c r="G19" i="24"/>
  <c r="H19" i="24"/>
  <c r="G18" i="24"/>
  <c r="G12" i="24"/>
  <c r="H12" i="24"/>
  <c r="G14" i="24"/>
  <c r="H14" i="24"/>
  <c r="H18" i="24"/>
  <c r="G27" i="24"/>
  <c r="H27" i="24"/>
  <c r="E29" i="24"/>
  <c r="E19" i="11"/>
  <c r="G21" i="11"/>
  <c r="G16" i="11"/>
  <c r="G19" i="11"/>
  <c r="G12" i="11"/>
  <c r="G13" i="11"/>
  <c r="G14" i="11"/>
  <c r="G15" i="11"/>
  <c r="G17" i="11"/>
  <c r="G18" i="11"/>
  <c r="G20" i="11"/>
  <c r="G22" i="11"/>
  <c r="G23" i="11"/>
  <c r="G24" i="11"/>
  <c r="G25" i="11"/>
  <c r="G26" i="11"/>
  <c r="G11" i="11"/>
  <c r="G27" i="11"/>
  <c r="G16" i="24"/>
  <c r="G30" i="24"/>
  <c r="H16" i="24"/>
  <c r="H31" i="24"/>
</calcChain>
</file>

<file path=xl/sharedStrings.xml><?xml version="1.0" encoding="utf-8"?>
<sst xmlns="http://schemas.openxmlformats.org/spreadsheetml/2006/main" count="126" uniqueCount="105">
  <si>
    <t>Uurtarief:</t>
  </si>
  <si>
    <t>Tarief per opgeslagen Product 
per maand:</t>
  </si>
  <si>
    <t>Tarief per Product:</t>
  </si>
  <si>
    <t xml:space="preserve"> Tarief per Product:</t>
  </si>
  <si>
    <t>Dienstbeschrijving</t>
  </si>
  <si>
    <t>Tarief-items</t>
  </si>
  <si>
    <t>D-01</t>
  </si>
  <si>
    <t>D-02</t>
  </si>
  <si>
    <t>D-03</t>
  </si>
  <si>
    <t>D-04</t>
  </si>
  <si>
    <t>D-05</t>
  </si>
  <si>
    <t>D-07</t>
  </si>
  <si>
    <t>D-08</t>
  </si>
  <si>
    <t>D-09</t>
  </si>
  <si>
    <t>Bijlage G</t>
  </si>
  <si>
    <t>Invulformulier Tarieven</t>
  </si>
  <si>
    <t>Behorend bij</t>
  </si>
  <si>
    <t>Europese aanbesteding</t>
  </si>
  <si>
    <t>ICT Werkomgeving Rijk</t>
  </si>
  <si>
    <t>Datum</t>
  </si>
  <si>
    <t>Kenmerk</t>
  </si>
  <si>
    <t>Versie</t>
  </si>
  <si>
    <t>Status</t>
  </si>
  <si>
    <t>D-10</t>
  </si>
  <si>
    <t>D-14</t>
  </si>
  <si>
    <t>D-15</t>
  </si>
  <si>
    <t>D-17</t>
  </si>
  <si>
    <t>Op verzoek van een Deelnemer voorziet de Opdrachtnemer Producten van een unieke markering t.b.v. assetmanagement op verschillende manieren zoals laseren etc. Daarbij levert Opdrachtnemer een bestand met ID’s om de in gebruik zijnde CDMB te vullen.</t>
  </si>
  <si>
    <t>D-19</t>
  </si>
  <si>
    <t>Op verzoek van een Deelnemer inventariseert Opdrachtnemer apparatuur op Locatie(s) van de Deelnemer. Met een minimale afname van vier uur.</t>
  </si>
  <si>
    <t>Eenheid</t>
  </si>
  <si>
    <t>Artikel-nummer</t>
  </si>
  <si>
    <t>Totale fictieve aanneemsom Diensten:</t>
  </si>
  <si>
    <t>Op verzoek van een Deelnemer voert de Opdrachtnemer een Dead-On-Arrival (DOA)-test uit van een Product inclusief de afhandeling en omruil in geval van een DOA.</t>
  </si>
  <si>
    <t>Op verzoek van een Deelnemer verwijdert Opdrachtnemer de geplakte stickers/RFID's van Producten.</t>
  </si>
  <si>
    <t>Beschrijving</t>
  </si>
  <si>
    <t>P: Maximum Tarief
excl. btw in euro</t>
  </si>
  <si>
    <t>Naam Inschrijver:</t>
  </si>
  <si>
    <t>Naam   tekenbevoegde</t>
  </si>
  <si>
    <t>Q: Fictieve aantallen per jaar</t>
  </si>
  <si>
    <t>Definitief</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</si>
  <si>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</si>
  <si>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</si>
  <si>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</si>
  <si>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</si>
  <si>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</si>
  <si>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</si>
  <si>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</si>
  <si>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D12</t>
  </si>
  <si>
    <t>Op verzoek van een Deelnemer stelt Opdrachtnemer een technicus beschikbaar om de Deelnemer te ondersteunen op het vlak van Producten met een image-test en de productselectie.</t>
  </si>
  <si>
    <t>Op verzoek van een Deelnemer pakt Opdrachtnemer de Producten uit inclusief de meebestelde accessoires.</t>
  </si>
  <si>
    <t>D-18</t>
  </si>
  <si>
    <t>Op verzoek van een Deelnemer verricht Opdrachtnemer modificatie werkzaamheden (b.v. inbouw van componenten of SIMs overzetten) aan geleverde Producten of Producten die al in het bezit zijn van de Deelnemer.</t>
  </si>
  <si>
    <t>(inclusief optionele accessoires en diensten)</t>
  </si>
  <si>
    <t xml:space="preserve">Tarief per Product: </t>
  </si>
  <si>
    <t>IUC 202006119-4</t>
  </si>
  <si>
    <t>Prijs voor Producten</t>
  </si>
  <si>
    <t>Minimaal kortings-percentage van Inschrijver</t>
  </si>
  <si>
    <t>Fictieve korting ex btw</t>
  </si>
  <si>
    <t>Koop van devices binnen de Productcategorie iOS devices</t>
  </si>
  <si>
    <t>Koop van devices binnen de Productcategorie iPadOS devices</t>
  </si>
  <si>
    <t>Koop van devices binnen de Productcategorie MacOS devices</t>
  </si>
  <si>
    <t>Koop van devices binnen de Productcategorie WatchOS devices</t>
  </si>
  <si>
    <t>Koop van Producten binnen de Productcategorie accessoires</t>
  </si>
  <si>
    <t>1: K%-iOS</t>
  </si>
  <si>
    <t>2: K%-iPadOS</t>
  </si>
  <si>
    <t>3: K%-MacOS</t>
  </si>
  <si>
    <t>4: K%-WatchOS</t>
  </si>
  <si>
    <t>5: K%-Acc</t>
  </si>
  <si>
    <t>Referentie</t>
  </si>
  <si>
    <t>Minimaal besparings-percentage van Inschrijver</t>
  </si>
  <si>
    <t>Looptijd van de Beheerfase in maanden</t>
  </si>
  <si>
    <t>Huur van devices binnen de Productcategorie iOS devices</t>
  </si>
  <si>
    <t>Huur van devices binnen de Productcategorie iPadOS devices</t>
  </si>
  <si>
    <t>Huur van devices binnen de Productcategorie MacOS devices</t>
  </si>
  <si>
    <t>n.v.t.</t>
  </si>
  <si>
    <t>Som 1 t/m 5</t>
  </si>
  <si>
    <t>6: B%-iOS-24</t>
  </si>
  <si>
    <t>7: B%-iOS-36</t>
  </si>
  <si>
    <t>8: B%-iOS-48</t>
  </si>
  <si>
    <t>9: B%-iPadOS-24</t>
  </si>
  <si>
    <t>10: B%-iPadOS-36</t>
  </si>
  <si>
    <t>11: B%-iPadOS-48</t>
  </si>
  <si>
    <t>12: B%-MacOS-24</t>
  </si>
  <si>
    <t>13: B%-MacOS-36</t>
  </si>
  <si>
    <t>14: B%-MacOS-48</t>
  </si>
  <si>
    <t>Som 6 t/m 14</t>
  </si>
  <si>
    <t>Totale fictieve inschrijfprijs voor Producten (1 t/m 14)</t>
  </si>
  <si>
    <t>Totale fictieve omzet ex btw (1 t/m 14)</t>
  </si>
  <si>
    <t>Totale fictieve korting ex btw (1 t/m 14)</t>
  </si>
  <si>
    <t>Bijlage G – Invulformulier Tarieven, tabblad Prijs voor Producten behorende bij IWR2021|WpHW|iOS, iPadOS &amp; MacOS devices</t>
  </si>
  <si>
    <t>Bijlage G – Invulformulier Tarieven, tabblad Tarieflijst Diensten behorende bij IWR2021|WpHW|iOS, iPadOS &amp; MacOS devices</t>
  </si>
  <si>
    <t>IWR2021|WpHW|iOS, iPadOS en MacOS devices</t>
  </si>
  <si>
    <t>Op verzoek van de Deelnemer verpakt Opdrachtnemer een doos met de volgende items: een tas met daarin een device inclusief bijbehorende accessoires.</t>
  </si>
  <si>
    <t>Functie tekenbevoegde</t>
  </si>
  <si>
    <t>1.1</t>
  </si>
  <si>
    <t>Tarief per gebruiksklaar opgeleverde (Mobiele) ICT-werkplek:</t>
  </si>
  <si>
    <t xml:space="preserve">Op verzoek van een Deelnemer levert Opdrachtnemer een (Mobiele) ICT-werkplek gebruiksklaar op. De minimale afname van gebruiksklaar opleveren is 50 Producten. Gebruiksklaar opleveren kan bestaan uit:
-	gedelegeerd afroepen van Producten van derden (zoals sim kaarten);
-	op aanwijzing van de Deelnemer plaatsen in een Locatie van de Deelnemer, inclusief het logistieke proces;
-	plaatsen/monteren van een door de Deelnemer aangeleverde anti-diefstal beveiliging
(bijvoorbeeld een Kensington lock).
-	apparatuur aansluiten op het netwerk van de Deelnemer en testen op correcte werking volgens een door de Deelnemer aangeleverde test;
-	mobiele ICT-werkplek aansluiten aan een mobiel netwerk door invoegen van een SIM-kaart en configureren van het Product;
-	apparatuur overdragen aan de beheerorganisatie van de Deelnemer.
Het gaat hier om het opleveren van een (Mobiele) ICT werkplek, binnen deze aanbesteding is dat een iOS, iPadOS of een MacOS devices en bijbehorende accessoires. </t>
  </si>
  <si>
    <t>Subtotaal: P*Q</t>
  </si>
  <si>
    <t>Op verzoek van een Deelnemer levert Opdrachtnemer een elektronische CMDB lijst aan n.a.v. inventarisatie. Eén CMDB lijst is één Product</t>
  </si>
  <si>
    <t>Fictieve omzet ex btw ("Bruto prijs bij Koop" voor alle Producten binnen de betreffende Productcategorie gedurende de gehele looptijd van de Raam-overeenkomst)</t>
  </si>
  <si>
    <t>Totaal prijs ex btw ("Netto prijs bij Koop" voor alle Producten binnen de betreffende Productcategorie gedurende de gehele looptijd van de Raam-overeenkomst)</t>
  </si>
  <si>
    <t>Som 1 1 t/m 5</t>
  </si>
  <si>
    <t>Totaal prijs ex btw (Netto prijs bij Huur voor alle Producten binnen de betreffende Productcategorie gedurende de gehele looptijd van de Beheerfasen)</t>
  </si>
  <si>
    <t>Fictieve omzet ex btw (Bruto prijs bij Huur voor alle Producten binnen de betreffende Productcategorie gedurende de gehele looptijd van de Beheerfasen)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</si>
</sst>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5"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b/>
      <sz val="9"/>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2">
    <xf numFmtId="0" fontId="0" fillId="0" borderId="0" xfId="0"/>
    <xf numFmtId="0" fontId="2" fillId="0" borderId="14" xfId="0" applyFont="1" applyBorder="1" applyAlignment="1">
      <alignment vertical="top" wrapText="1"/>
    </xf>
    <xf numFmtId="0" fontId="8" fillId="0" borderId="0" xfId="0" applyFont="1"/>
    <xf numFmtId="0" fontId="2" fillId="0" borderId="0" xfId="0" applyFont="1" applyProtection="1"/>
    <xf numFmtId="0" fontId="2" fillId="0" borderId="17" xfId="0" applyFont="1" applyBorder="1" applyProtection="1"/>
    <xf numFmtId="0" fontId="2" fillId="0" borderId="18" xfId="0" applyFont="1" applyBorder="1" applyProtection="1"/>
    <xf numFmtId="0" fontId="2" fillId="0" borderId="19" xfId="0" applyFont="1" applyBorder="1" applyProtection="1"/>
    <xf numFmtId="0" fontId="2" fillId="0" borderId="20" xfId="0" applyFont="1" applyBorder="1" applyProtection="1"/>
    <xf numFmtId="0" fontId="2" fillId="0" borderId="21" xfId="0" applyFont="1" applyBorder="1" applyProtection="1"/>
    <xf numFmtId="0" fontId="10" fillId="0" borderId="1" xfId="0" applyFont="1" applyFill="1" applyBorder="1" applyAlignment="1" applyProtection="1">
      <alignment vertical="center" wrapText="1"/>
    </xf>
    <xf numFmtId="0" fontId="10" fillId="0" borderId="22" xfId="0" applyFont="1" applyFill="1" applyBorder="1" applyAlignment="1" applyProtection="1">
      <alignment horizontal="left" vertical="center" wrapText="1"/>
    </xf>
    <xf numFmtId="0" fontId="10" fillId="0" borderId="25" xfId="0" applyFont="1" applyFill="1" applyBorder="1" applyAlignment="1" applyProtection="1">
      <alignment horizontal="left" vertical="center" wrapText="1"/>
    </xf>
    <xf numFmtId="0" fontId="9" fillId="4" borderId="9" xfId="0" applyFont="1" applyFill="1" applyBorder="1" applyAlignment="1" applyProtection="1">
      <alignment vertical="center"/>
    </xf>
    <xf numFmtId="0" fontId="9" fillId="4" borderId="13" xfId="0" applyFont="1" applyFill="1" applyBorder="1" applyAlignment="1" applyProtection="1">
      <alignment horizontal="center" vertical="center" wrapText="1"/>
    </xf>
    <xf numFmtId="3" fontId="2" fillId="0" borderId="23" xfId="0" quotePrefix="1" applyNumberFormat="1" applyFont="1" applyFill="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pplyProtection="1">
      <alignment vertical="center" wrapText="1"/>
    </xf>
    <xf numFmtId="44" fontId="10" fillId="2" borderId="16" xfId="1" applyNumberFormat="1"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xf>
    <xf numFmtId="44"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wrapText="1"/>
    </xf>
    <xf numFmtId="3" fontId="10" fillId="0" borderId="16" xfId="0" applyNumberFormat="1" applyFont="1" applyFill="1" applyBorder="1" applyAlignment="1" applyProtection="1">
      <alignment horizontal="left" vertical="center" wrapText="1"/>
    </xf>
    <xf numFmtId="0" fontId="9" fillId="4" borderId="1" xfId="0" applyFont="1" applyFill="1" applyBorder="1" applyAlignment="1" applyProtection="1">
      <alignment vertical="center" wrapText="1"/>
    </xf>
    <xf numFmtId="0" fontId="9" fillId="4" borderId="1" xfId="0" applyFont="1" applyFill="1" applyBorder="1" applyAlignment="1" applyProtection="1">
      <alignment vertical="center"/>
    </xf>
    <xf numFmtId="0" fontId="9" fillId="4" borderId="1" xfId="0" applyFont="1" applyFill="1" applyBorder="1" applyAlignment="1" applyProtection="1">
      <alignment horizontal="center" vertical="center" wrapText="1"/>
    </xf>
    <xf numFmtId="0" fontId="9" fillId="4" borderId="7" xfId="0" applyFont="1" applyFill="1" applyBorder="1" applyAlignment="1" applyProtection="1">
      <alignment vertical="center"/>
    </xf>
    <xf numFmtId="0" fontId="2" fillId="0" borderId="12" xfId="0" applyFont="1" applyBorder="1" applyAlignment="1" applyProtection="1">
      <alignment horizontal="center" vertical="center"/>
    </xf>
    <xf numFmtId="164" fontId="2" fillId="0" borderId="4" xfId="0" applyNumberFormat="1" applyFont="1" applyFill="1" applyBorder="1" applyAlignment="1">
      <alignment horizontal="left" vertical="top" wrapText="1"/>
    </xf>
    <xf numFmtId="0" fontId="2" fillId="0" borderId="4" xfId="0" applyFont="1" applyFill="1" applyBorder="1" applyAlignment="1">
      <alignment vertical="top" wrapText="1"/>
    </xf>
    <xf numFmtId="0" fontId="2" fillId="0" borderId="24"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22" xfId="0" applyFont="1" applyBorder="1" applyAlignment="1" applyProtection="1">
      <alignment horizontal="left" vertical="center" wrapText="1"/>
    </xf>
    <xf numFmtId="0" fontId="13" fillId="5" borderId="1" xfId="0" applyFont="1" applyFill="1" applyBorder="1" applyAlignment="1">
      <alignment vertical="center" wrapText="1"/>
    </xf>
    <xf numFmtId="3" fontId="10" fillId="6" borderId="16" xfId="0" applyNumberFormat="1" applyFont="1" applyFill="1" applyBorder="1" applyAlignment="1" applyProtection="1">
      <alignment horizontal="left" vertical="center" wrapText="1"/>
    </xf>
    <xf numFmtId="43" fontId="10" fillId="6" borderId="22" xfId="2" applyFont="1" applyFill="1" applyBorder="1" applyAlignment="1" applyProtection="1">
      <alignment horizontal="left" vertical="center" wrapText="1"/>
    </xf>
    <xf numFmtId="0" fontId="2" fillId="0" borderId="24" xfId="0" applyFont="1" applyBorder="1" applyAlignment="1" applyProtection="1">
      <alignment horizontal="left" vertical="center"/>
    </xf>
    <xf numFmtId="0" fontId="10" fillId="0" borderId="15" xfId="0" applyFont="1" applyFill="1" applyBorder="1" applyAlignment="1" applyProtection="1">
      <alignment vertical="center" wrapText="1"/>
    </xf>
    <xf numFmtId="44" fontId="2" fillId="0" borderId="1" xfId="0" applyNumberFormat="1" applyFont="1" applyBorder="1"/>
    <xf numFmtId="10" fontId="3" fillId="2" borderId="1" xfId="0" applyNumberFormat="1" applyFont="1" applyFill="1" applyBorder="1" applyAlignment="1">
      <alignment horizontal="center"/>
    </xf>
    <xf numFmtId="44" fontId="10" fillId="0" borderId="15" xfId="0" applyNumberFormat="1" applyFont="1" applyFill="1" applyBorder="1" applyAlignment="1" applyProtection="1">
      <alignment horizontal="center" wrapText="1"/>
    </xf>
    <xf numFmtId="0" fontId="2" fillId="0" borderId="12" xfId="0" applyFont="1" applyBorder="1" applyAlignment="1" applyProtection="1">
      <alignment horizontal="left" vertical="center"/>
    </xf>
    <xf numFmtId="0" fontId="3" fillId="0" borderId="12" xfId="0" applyFont="1" applyBorder="1" applyAlignment="1" applyProtection="1">
      <alignment horizontal="left" vertical="center"/>
    </xf>
    <xf numFmtId="0" fontId="14" fillId="0" borderId="15" xfId="0" applyFont="1" applyFill="1" applyBorder="1" applyAlignment="1" applyProtection="1">
      <alignment vertical="center" wrapText="1"/>
    </xf>
    <xf numFmtId="44" fontId="3" fillId="0" borderId="1" xfId="0" applyNumberFormat="1" applyFont="1" applyBorder="1"/>
    <xf numFmtId="44" fontId="3" fillId="0" borderId="1" xfId="0" applyNumberFormat="1" applyFont="1" applyBorder="1" applyAlignment="1">
      <alignment horizontal="center"/>
    </xf>
    <xf numFmtId="44" fontId="14" fillId="0" borderId="15" xfId="0" applyNumberFormat="1" applyFont="1" applyFill="1" applyBorder="1" applyAlignment="1" applyProtection="1">
      <alignment horizontal="center" wrapText="1"/>
    </xf>
    <xf numFmtId="0" fontId="10" fillId="0" borderId="15" xfId="0" applyFont="1" applyFill="1" applyBorder="1" applyAlignment="1" applyProtection="1">
      <alignment horizontal="center" wrapText="1"/>
    </xf>
    <xf numFmtId="44" fontId="10" fillId="0" borderId="15" xfId="0" applyNumberFormat="1" applyFont="1" applyFill="1" applyBorder="1" applyAlignment="1" applyProtection="1">
      <alignment horizontal="left" vertical="center" wrapText="1"/>
    </xf>
    <xf numFmtId="0" fontId="2" fillId="0" borderId="1" xfId="0" applyFont="1" applyBorder="1" applyAlignment="1" applyProtection="1">
      <alignment horizontal="center" vertical="center"/>
    </xf>
    <xf numFmtId="3" fontId="10" fillId="0" borderId="1" xfId="0" applyNumberFormat="1" applyFont="1" applyFill="1" applyBorder="1" applyAlignment="1" applyProtection="1">
      <alignment horizontal="left" vertical="center" wrapText="1"/>
    </xf>
    <xf numFmtId="0" fontId="13" fillId="0" borderId="1" xfId="0" applyFont="1" applyFill="1" applyBorder="1" applyAlignment="1">
      <alignment vertical="center" wrapText="1"/>
    </xf>
    <xf numFmtId="0" fontId="2" fillId="0" borderId="24"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 fillId="0" borderId="23" xfId="0" applyFont="1" applyBorder="1" applyAlignment="1">
      <alignment vertical="top" wrapText="1"/>
    </xf>
    <xf numFmtId="44" fontId="12" fillId="2" borderId="23" xfId="1" applyNumberFormat="1" applyFont="1" applyFill="1" applyBorder="1" applyAlignment="1" applyProtection="1">
      <alignment horizontal="center" vertical="center"/>
      <protection locked="0"/>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2" fillId="0" borderId="12" xfId="0" applyFont="1" applyBorder="1" applyAlignment="1" applyProtection="1">
      <alignment horizontal="center" vertical="center"/>
    </xf>
    <xf numFmtId="0" fontId="0" fillId="0" borderId="25" xfId="0" applyBorder="1" applyAlignment="1">
      <alignment vertical="center"/>
    </xf>
    <xf numFmtId="0" fontId="0" fillId="0" borderId="22" xfId="0" applyBorder="1" applyAlignment="1">
      <alignment vertical="center"/>
    </xf>
    <xf numFmtId="0" fontId="0" fillId="0" borderId="11" xfId="0" applyBorder="1" applyAlignment="1">
      <alignment vertical="center"/>
    </xf>
    <xf numFmtId="0" fontId="11" fillId="3" borderId="8"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11" fillId="3" borderId="6" xfId="0" applyFont="1" applyFill="1" applyBorder="1" applyAlignment="1" applyProtection="1">
      <alignment horizontal="center" vertical="center"/>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aannemsom Diensten en voor het tabblad Initiele uitvraag de Totale aanneemsom Initiele uitvraag </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Ieder Tarief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8</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de fictieve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omzet ex btw opgenomen, dit betreft een inschatting over de maximale looptijd waar geen rechten aan kunnen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Minimaal kortingspercentage van Inschrijver en Minimaal besparingspercentage van Inschrijver. De overige cellen worden automatisch berekend. </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Zie </a:t>
          </a:r>
          <a:r>
            <a:rPr lang="nl-NL" sz="1100" b="0" baseline="0">
              <a:solidFill>
                <a:schemeClr val="dk1"/>
              </a:solidFill>
              <a:effectLst/>
              <a:latin typeface="+mn-lt"/>
              <a:ea typeface="+mn-ea"/>
              <a:cs typeface="+mn-cs"/>
            </a:rPr>
            <a:t>Beschrijvend document paragraaf 6.4.2.</a:t>
          </a:r>
          <a:endParaRPr lang="nl-NL" sz="900">
            <a:effectLst/>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31" zoomScaleNormal="80" workbookViewId="0">
      <selection activeCell="C45" sqref="C45"/>
    </sheetView>
  </sheetViews>
  <sheetFormatPr defaultColWidth="9.140625" defaultRowHeight="14.25" x14ac:dyDescent="0.2"/>
  <cols>
    <col min="1" max="1" width="8.28515625" style="2" customWidth="1"/>
    <col min="2" max="2" width="22.5703125" style="2" customWidth="1"/>
    <col min="3" max="3" width="68.42578125" style="2" customWidth="1"/>
    <col min="4" max="16384" width="9.140625" style="2"/>
  </cols>
  <sheetData>
    <row r="29" spans="2:3" ht="40.5" customHeight="1" thickBot="1" x14ac:dyDescent="0.25"/>
    <row r="30" spans="2:3" ht="18" customHeight="1" x14ac:dyDescent="0.25">
      <c r="B30" s="73" t="s">
        <v>14</v>
      </c>
      <c r="C30" s="74"/>
    </row>
    <row r="31" spans="2:3" ht="18" customHeight="1" x14ac:dyDescent="0.25">
      <c r="B31" s="75" t="s">
        <v>15</v>
      </c>
      <c r="C31" s="76"/>
    </row>
    <row r="32" spans="2:3" x14ac:dyDescent="0.2">
      <c r="B32" s="77"/>
      <c r="C32" s="78"/>
    </row>
    <row r="33" spans="2:3" ht="15" thickBot="1" x14ac:dyDescent="0.25">
      <c r="B33" s="79" t="s">
        <v>16</v>
      </c>
      <c r="C33" s="80"/>
    </row>
    <row r="34" spans="2:3" ht="15" x14ac:dyDescent="0.2">
      <c r="B34" s="81"/>
      <c r="C34" s="82"/>
    </row>
    <row r="35" spans="2:3" ht="15" customHeight="1" x14ac:dyDescent="0.2">
      <c r="B35" s="71" t="s">
        <v>17</v>
      </c>
      <c r="C35" s="72"/>
    </row>
    <row r="36" spans="2:3" ht="18" customHeight="1" x14ac:dyDescent="0.2">
      <c r="B36" s="67" t="s">
        <v>92</v>
      </c>
      <c r="C36" s="68"/>
    </row>
    <row r="37" spans="2:3" ht="18.75" customHeight="1" x14ac:dyDescent="0.2">
      <c r="B37" s="65" t="s">
        <v>53</v>
      </c>
      <c r="C37" s="66"/>
    </row>
    <row r="38" spans="2:3" ht="18.75" customHeight="1" x14ac:dyDescent="0.2">
      <c r="B38" s="65"/>
      <c r="C38" s="66"/>
    </row>
    <row r="39" spans="2:3" ht="18" x14ac:dyDescent="0.2">
      <c r="B39" s="67" t="s">
        <v>18</v>
      </c>
      <c r="C39" s="68"/>
    </row>
    <row r="40" spans="2:3" ht="15" x14ac:dyDescent="0.2">
      <c r="B40" s="69"/>
      <c r="C40" s="70"/>
    </row>
    <row r="41" spans="2:3" ht="15" customHeight="1" x14ac:dyDescent="0.2">
      <c r="B41" s="71"/>
      <c r="C41" s="72"/>
    </row>
    <row r="42" spans="2:3" ht="15" x14ac:dyDescent="0.2">
      <c r="B42" s="59"/>
      <c r="C42" s="60"/>
    </row>
    <row r="43" spans="2:3" ht="15" customHeight="1" x14ac:dyDescent="0.2">
      <c r="B43" s="61"/>
      <c r="C43" s="62"/>
    </row>
    <row r="44" spans="2:3" ht="15" thickBot="1" x14ac:dyDescent="0.25">
      <c r="B44" s="63"/>
      <c r="C44" s="64"/>
    </row>
    <row r="45" spans="2:3" ht="15" thickBot="1" x14ac:dyDescent="0.25">
      <c r="B45" s="1" t="s">
        <v>19</v>
      </c>
      <c r="C45" s="31">
        <v>44361</v>
      </c>
    </row>
    <row r="46" spans="2:3" ht="15" thickBot="1" x14ac:dyDescent="0.25">
      <c r="B46" s="1" t="s">
        <v>20</v>
      </c>
      <c r="C46" s="14" t="s">
        <v>55</v>
      </c>
    </row>
    <row r="47" spans="2:3" ht="15" thickBot="1" x14ac:dyDescent="0.25">
      <c r="B47" s="1" t="s">
        <v>21</v>
      </c>
      <c r="C47" s="32" t="s">
        <v>95</v>
      </c>
    </row>
    <row r="48" spans="2:3" ht="15" thickBot="1" x14ac:dyDescent="0.25">
      <c r="B48" s="1" t="s">
        <v>22</v>
      </c>
      <c r="C48" s="32" t="s">
        <v>40</v>
      </c>
    </row>
    <row r="52" spans="2:3" ht="15" thickBot="1" x14ac:dyDescent="0.25"/>
    <row r="53" spans="2:3" ht="15" thickBot="1" x14ac:dyDescent="0.25">
      <c r="B53" s="57" t="s">
        <v>37</v>
      </c>
      <c r="C53" s="58"/>
    </row>
    <row r="54" spans="2:3" ht="15" thickBot="1" x14ac:dyDescent="0.25">
      <c r="B54" s="15"/>
      <c r="C54" s="18"/>
    </row>
    <row r="55" spans="2:3" ht="15" thickBot="1" x14ac:dyDescent="0.25">
      <c r="B55" s="57" t="s">
        <v>38</v>
      </c>
      <c r="C55" s="58"/>
    </row>
    <row r="56" spans="2:3" ht="15" thickBot="1" x14ac:dyDescent="0.25">
      <c r="B56" s="15"/>
      <c r="C56" s="18"/>
    </row>
    <row r="57" spans="2:3" ht="15" thickBot="1" x14ac:dyDescent="0.25">
      <c r="B57" s="57" t="s">
        <v>94</v>
      </c>
      <c r="C57" s="58"/>
    </row>
    <row r="58" spans="2:3" x14ac:dyDescent="0.2">
      <c r="B58" s="15"/>
      <c r="C58" s="18"/>
    </row>
    <row r="59" spans="2:3" x14ac:dyDescent="0.2">
      <c r="B59" s="17"/>
      <c r="C59" s="18"/>
    </row>
    <row r="60" spans="2:3" x14ac:dyDescent="0.2">
      <c r="B60" s="15"/>
      <c r="C60" s="18"/>
    </row>
    <row r="61" spans="2:3" ht="15" thickBot="1" x14ac:dyDescent="0.25">
      <c r="B61" s="16"/>
      <c r="C61" s="19"/>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40" zoomScale="80" zoomScaleNormal="100" zoomScaleSheetLayoutView="100" zoomScalePageLayoutView="80" workbookViewId="0">
      <selection activeCell="C67" sqref="C66:C67"/>
    </sheetView>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&amp;C&amp;"Verdana,Standaard"&amp;14Invulinstructie</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29"/>
  <sheetViews>
    <sheetView showGridLines="0" view="pageLayout" topLeftCell="A25" zoomScaleNormal="100" workbookViewId="0">
      <selection activeCell="C26" sqref="C26"/>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6"/>
      <c r="B9" s="83" t="s">
        <v>5</v>
      </c>
      <c r="C9" s="84"/>
      <c r="D9" s="84"/>
      <c r="E9" s="84"/>
      <c r="F9" s="84"/>
      <c r="G9" s="84"/>
    </row>
    <row r="10" spans="1:7" ht="34.5" thickBot="1" x14ac:dyDescent="0.2">
      <c r="A10" s="6"/>
      <c r="B10" s="20" t="s">
        <v>31</v>
      </c>
      <c r="C10" s="29" t="s">
        <v>4</v>
      </c>
      <c r="D10" s="12" t="s">
        <v>30</v>
      </c>
      <c r="E10" s="24" t="s">
        <v>39</v>
      </c>
      <c r="F10" s="13" t="s">
        <v>36</v>
      </c>
      <c r="G10" s="22" t="s">
        <v>98</v>
      </c>
    </row>
    <row r="11" spans="1:7" ht="84" x14ac:dyDescent="0.15">
      <c r="A11" s="6"/>
      <c r="B11" s="33" t="s">
        <v>6</v>
      </c>
      <c r="C11" s="36" t="s">
        <v>42</v>
      </c>
      <c r="D11" s="11" t="s">
        <v>3</v>
      </c>
      <c r="E11" s="25">
        <v>20000</v>
      </c>
      <c r="F11" s="21">
        <v>0</v>
      </c>
      <c r="G11" s="23">
        <f>E11*F11</f>
        <v>0</v>
      </c>
    </row>
    <row r="12" spans="1:7" ht="63" x14ac:dyDescent="0.15">
      <c r="A12" s="6"/>
      <c r="B12" s="34" t="s">
        <v>7</v>
      </c>
      <c r="C12" s="36" t="s">
        <v>27</v>
      </c>
      <c r="D12" s="10" t="s">
        <v>3</v>
      </c>
      <c r="E12" s="25">
        <v>2500</v>
      </c>
      <c r="F12" s="21">
        <v>0</v>
      </c>
      <c r="G12" s="23">
        <f t="shared" ref="G12:G26" si="0">E12*F12</f>
        <v>0</v>
      </c>
    </row>
    <row r="13" spans="1:7" ht="48.75" customHeight="1" x14ac:dyDescent="0.15">
      <c r="A13" s="6"/>
      <c r="B13" s="34" t="s">
        <v>8</v>
      </c>
      <c r="C13" s="36" t="s">
        <v>33</v>
      </c>
      <c r="D13" s="10" t="s">
        <v>2</v>
      </c>
      <c r="E13" s="25">
        <v>20000</v>
      </c>
      <c r="F13" s="21">
        <v>0</v>
      </c>
      <c r="G13" s="23">
        <f t="shared" si="0"/>
        <v>0</v>
      </c>
    </row>
    <row r="14" spans="1:7" ht="31.5" x14ac:dyDescent="0.15">
      <c r="A14" s="6"/>
      <c r="B14" s="34" t="s">
        <v>9</v>
      </c>
      <c r="C14" s="36" t="s">
        <v>34</v>
      </c>
      <c r="D14" s="10" t="s">
        <v>2</v>
      </c>
      <c r="E14" s="25">
        <v>2500</v>
      </c>
      <c r="F14" s="21">
        <v>0</v>
      </c>
      <c r="G14" s="23">
        <f t="shared" si="0"/>
        <v>0</v>
      </c>
    </row>
    <row r="15" spans="1:7" ht="105" x14ac:dyDescent="0.15">
      <c r="A15" s="6"/>
      <c r="B15" s="30" t="s">
        <v>10</v>
      </c>
      <c r="C15" s="36" t="s">
        <v>43</v>
      </c>
      <c r="D15" s="10" t="s">
        <v>1</v>
      </c>
      <c r="E15" s="25">
        <v>10000</v>
      </c>
      <c r="F15" s="21">
        <v>0</v>
      </c>
      <c r="G15" s="23">
        <f t="shared" si="0"/>
        <v>0</v>
      </c>
    </row>
    <row r="16" spans="1:7" ht="21" x14ac:dyDescent="0.15">
      <c r="A16" s="6"/>
      <c r="B16" s="30" t="s">
        <v>41</v>
      </c>
      <c r="C16" s="36" t="s">
        <v>44</v>
      </c>
      <c r="D16" s="10" t="s">
        <v>2</v>
      </c>
      <c r="E16" s="25">
        <v>20000</v>
      </c>
      <c r="F16" s="21">
        <v>0</v>
      </c>
      <c r="G16" s="23">
        <f t="shared" si="0"/>
        <v>0</v>
      </c>
    </row>
    <row r="17" spans="1:7" ht="48" customHeight="1" x14ac:dyDescent="0.15">
      <c r="A17" s="6"/>
      <c r="B17" s="34" t="s">
        <v>11</v>
      </c>
      <c r="C17" s="54" t="s">
        <v>93</v>
      </c>
      <c r="D17" s="10" t="s">
        <v>2</v>
      </c>
      <c r="E17" s="25">
        <v>5000</v>
      </c>
      <c r="F17" s="21">
        <v>0</v>
      </c>
      <c r="G17" s="23">
        <f t="shared" si="0"/>
        <v>0</v>
      </c>
    </row>
    <row r="18" spans="1:7" ht="73.5" x14ac:dyDescent="0.15">
      <c r="A18" s="6"/>
      <c r="B18" s="30" t="s">
        <v>12</v>
      </c>
      <c r="C18" s="36" t="s">
        <v>45</v>
      </c>
      <c r="D18" s="35" t="s">
        <v>54</v>
      </c>
      <c r="E18" s="25">
        <v>5000</v>
      </c>
      <c r="F18" s="21">
        <v>0</v>
      </c>
      <c r="G18" s="23">
        <f t="shared" si="0"/>
        <v>0</v>
      </c>
    </row>
    <row r="19" spans="1:7" ht="73.5" x14ac:dyDescent="0.15">
      <c r="A19" s="6"/>
      <c r="B19" s="30" t="s">
        <v>13</v>
      </c>
      <c r="C19" s="36" t="s">
        <v>46</v>
      </c>
      <c r="D19" s="38" t="s">
        <v>2</v>
      </c>
      <c r="E19" s="25">
        <f>1000</f>
        <v>1000</v>
      </c>
      <c r="F19" s="21">
        <v>0</v>
      </c>
      <c r="G19" s="23">
        <f t="shared" si="0"/>
        <v>0</v>
      </c>
    </row>
    <row r="20" spans="1:7" ht="63" x14ac:dyDescent="0.15">
      <c r="A20" s="6"/>
      <c r="B20" s="30" t="s">
        <v>23</v>
      </c>
      <c r="C20" s="36" t="s">
        <v>47</v>
      </c>
      <c r="D20" s="38" t="s">
        <v>0</v>
      </c>
      <c r="E20" s="25">
        <v>1000</v>
      </c>
      <c r="F20" s="21">
        <v>0</v>
      </c>
      <c r="G20" s="23">
        <f t="shared" si="0"/>
        <v>0</v>
      </c>
    </row>
    <row r="21" spans="1:7" ht="52.5" x14ac:dyDescent="0.15">
      <c r="A21" s="6"/>
      <c r="B21" s="34" t="s">
        <v>48</v>
      </c>
      <c r="C21" s="36" t="s">
        <v>49</v>
      </c>
      <c r="D21" s="10" t="s">
        <v>0</v>
      </c>
      <c r="E21" s="25">
        <v>2000</v>
      </c>
      <c r="F21" s="21">
        <v>0</v>
      </c>
      <c r="G21" s="23">
        <f t="shared" si="0"/>
        <v>0</v>
      </c>
    </row>
    <row r="22" spans="1:7" ht="31.5" x14ac:dyDescent="0.15">
      <c r="A22" s="6"/>
      <c r="B22" s="30" t="s">
        <v>24</v>
      </c>
      <c r="C22" s="36" t="s">
        <v>50</v>
      </c>
      <c r="D22" s="10" t="s">
        <v>3</v>
      </c>
      <c r="E22" s="25">
        <v>10000</v>
      </c>
      <c r="F22" s="21">
        <v>0</v>
      </c>
      <c r="G22" s="23">
        <f t="shared" si="0"/>
        <v>0</v>
      </c>
    </row>
    <row r="23" spans="1:7" ht="273" x14ac:dyDescent="0.15">
      <c r="A23" s="6"/>
      <c r="B23" s="30" t="s">
        <v>25</v>
      </c>
      <c r="C23" s="36" t="s">
        <v>97</v>
      </c>
      <c r="D23" s="10" t="s">
        <v>96</v>
      </c>
      <c r="E23" s="25">
        <v>1000</v>
      </c>
      <c r="F23" s="21">
        <v>0</v>
      </c>
      <c r="G23" s="23">
        <f t="shared" si="0"/>
        <v>0</v>
      </c>
    </row>
    <row r="24" spans="1:7" ht="42" x14ac:dyDescent="0.15">
      <c r="A24" s="6"/>
      <c r="B24" s="30" t="s">
        <v>26</v>
      </c>
      <c r="C24" s="36" t="s">
        <v>29</v>
      </c>
      <c r="D24" s="10" t="s">
        <v>0</v>
      </c>
      <c r="E24" s="25">
        <v>1000</v>
      </c>
      <c r="F24" s="21">
        <v>0</v>
      </c>
      <c r="G24" s="23">
        <f t="shared" si="0"/>
        <v>0</v>
      </c>
    </row>
    <row r="25" spans="1:7" ht="42" x14ac:dyDescent="0.15">
      <c r="A25" s="6"/>
      <c r="B25" s="30" t="s">
        <v>51</v>
      </c>
      <c r="C25" s="36" t="s">
        <v>99</v>
      </c>
      <c r="D25" s="10" t="s">
        <v>3</v>
      </c>
      <c r="E25" s="25">
        <v>1000</v>
      </c>
      <c r="F25" s="21">
        <v>0</v>
      </c>
      <c r="G25" s="23">
        <f t="shared" si="0"/>
        <v>0</v>
      </c>
    </row>
    <row r="26" spans="1:7" ht="52.5" x14ac:dyDescent="0.15">
      <c r="A26" s="6"/>
      <c r="B26" s="30" t="s">
        <v>28</v>
      </c>
      <c r="C26" s="36" t="s">
        <v>52</v>
      </c>
      <c r="D26" s="10" t="s">
        <v>3</v>
      </c>
      <c r="E26" s="37">
        <v>1000</v>
      </c>
      <c r="F26" s="21">
        <v>0</v>
      </c>
      <c r="G26" s="23">
        <f t="shared" si="0"/>
        <v>0</v>
      </c>
    </row>
    <row r="27" spans="1:7" ht="15.75" thickBot="1" x14ac:dyDescent="0.2">
      <c r="A27" s="8"/>
      <c r="B27" s="85" t="s">
        <v>32</v>
      </c>
      <c r="C27" s="86"/>
      <c r="D27" s="87"/>
      <c r="E27" s="87"/>
      <c r="F27" s="88"/>
      <c r="G27" s="23">
        <f>SUM(G11:G26)</f>
        <v>0</v>
      </c>
    </row>
    <row r="28" spans="1:7" ht="12" thickTop="1" x14ac:dyDescent="0.15"/>
    <row r="29" spans="1:7" x14ac:dyDescent="0.15">
      <c r="A29" s="3" t="s">
        <v>91</v>
      </c>
    </row>
  </sheetData>
  <sheetProtection selectLockedCells="1"/>
  <mergeCells count="2">
    <mergeCell ref="B9:G9"/>
    <mergeCell ref="B27:F27"/>
  </mergeCells>
  <dataValidations count="1">
    <dataValidation type="custom" allowBlank="1" showInputMessage="1" showErrorMessage="1" errorTitle="Let op:" error="Beperk de invoer tot maximaal 2 decimalen." sqref="F11:F26 G11:G27"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55" orientation="portrait" r:id="rId1"/>
  <headerFooter>
    <oddHeader>&amp;C&amp;"Verdana,Standaard"&amp;14&amp;A</oddHeader>
    <oddFooter xml:space="preserve">&amp;R&amp;"Verdana,Standaard"&amp;14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I33"/>
  <sheetViews>
    <sheetView showGridLines="0" tabSelected="1" showWhiteSpace="0" view="pageLayout" topLeftCell="A19" zoomScale="110" zoomScaleNormal="100" zoomScalePageLayoutView="110" workbookViewId="0">
      <selection activeCell="K17" sqref="K17"/>
    </sheetView>
  </sheetViews>
  <sheetFormatPr defaultColWidth="4.28515625" defaultRowHeight="11.25" x14ac:dyDescent="0.15"/>
  <cols>
    <col min="1" max="1" width="4.7109375" style="3" customWidth="1"/>
    <col min="2" max="2" width="14.28515625" style="3" customWidth="1"/>
    <col min="3" max="3" width="28" style="3" customWidth="1"/>
    <col min="4" max="4" width="16" style="3" customWidth="1"/>
    <col min="5" max="5" width="19.140625" style="3" bestFit="1" customWidth="1"/>
    <col min="6" max="6" width="17.7109375" style="3" customWidth="1"/>
    <col min="7" max="7" width="19" style="3" customWidth="1"/>
    <col min="8" max="8" width="18.85546875" style="3" customWidth="1"/>
    <col min="9" max="16384" width="4.28515625" style="3"/>
  </cols>
  <sheetData>
    <row r="5" spans="1:9" ht="98.25" customHeight="1" x14ac:dyDescent="0.15"/>
    <row r="7" spans="1:9" ht="12" thickBot="1" x14ac:dyDescent="0.2"/>
    <row r="8" spans="1:9" ht="12.75" thickTop="1" thickBot="1" x14ac:dyDescent="0.2">
      <c r="A8" s="4"/>
      <c r="B8" s="5"/>
      <c r="C8" s="5"/>
      <c r="D8" s="5"/>
      <c r="E8" s="5"/>
      <c r="F8" s="5"/>
      <c r="G8" s="5"/>
      <c r="H8" s="5"/>
    </row>
    <row r="9" spans="1:9" ht="27" customHeight="1" x14ac:dyDescent="0.15">
      <c r="A9" s="6"/>
      <c r="B9" s="89" t="s">
        <v>56</v>
      </c>
      <c r="C9" s="90"/>
      <c r="D9" s="90"/>
      <c r="E9" s="90"/>
      <c r="F9" s="90"/>
      <c r="G9" s="90"/>
      <c r="H9" s="91"/>
    </row>
    <row r="10" spans="1:9" ht="129" customHeight="1" x14ac:dyDescent="0.15">
      <c r="A10" s="6"/>
      <c r="B10" s="26" t="s">
        <v>69</v>
      </c>
      <c r="C10" s="27" t="s">
        <v>35</v>
      </c>
      <c r="D10" s="27"/>
      <c r="E10" s="26" t="s">
        <v>100</v>
      </c>
      <c r="F10" s="26" t="s">
        <v>57</v>
      </c>
      <c r="G10" s="26" t="s">
        <v>58</v>
      </c>
      <c r="H10" s="28" t="s">
        <v>101</v>
      </c>
      <c r="I10" s="7"/>
    </row>
    <row r="11" spans="1:9" ht="22.5" x14ac:dyDescent="0.15">
      <c r="A11" s="6"/>
      <c r="B11" s="39" t="s">
        <v>64</v>
      </c>
      <c r="C11" s="40" t="s">
        <v>59</v>
      </c>
      <c r="D11" s="40"/>
      <c r="E11" s="41">
        <f>45600000</f>
        <v>45600000</v>
      </c>
      <c r="F11" s="42">
        <v>0</v>
      </c>
      <c r="G11" s="41">
        <f>E11*F11</f>
        <v>0</v>
      </c>
      <c r="H11" s="43">
        <f>E11-G11</f>
        <v>45600000</v>
      </c>
      <c r="I11" s="7"/>
    </row>
    <row r="12" spans="1:9" ht="33.75" x14ac:dyDescent="0.15">
      <c r="A12" s="6"/>
      <c r="B12" s="44" t="s">
        <v>65</v>
      </c>
      <c r="C12" s="40" t="s">
        <v>60</v>
      </c>
      <c r="D12" s="40"/>
      <c r="E12" s="41">
        <f>22800000</f>
        <v>22800000</v>
      </c>
      <c r="F12" s="42">
        <v>0</v>
      </c>
      <c r="G12" s="41">
        <f t="shared" ref="G12:G15" si="0">E12*F12</f>
        <v>0</v>
      </c>
      <c r="H12" s="43">
        <f t="shared" ref="H12:H16" si="1">E12-G12</f>
        <v>22800000</v>
      </c>
      <c r="I12" s="7"/>
    </row>
    <row r="13" spans="1:9" ht="33.75" x14ac:dyDescent="0.15">
      <c r="A13" s="6"/>
      <c r="B13" s="44" t="s">
        <v>66</v>
      </c>
      <c r="C13" s="40" t="s">
        <v>61</v>
      </c>
      <c r="D13" s="40"/>
      <c r="E13" s="41">
        <v>1824000</v>
      </c>
      <c r="F13" s="42">
        <v>0</v>
      </c>
      <c r="G13" s="41">
        <f t="shared" si="0"/>
        <v>0</v>
      </c>
      <c r="H13" s="43">
        <f t="shared" si="1"/>
        <v>1824000</v>
      </c>
      <c r="I13" s="7"/>
    </row>
    <row r="14" spans="1:9" ht="33.75" x14ac:dyDescent="0.15">
      <c r="A14" s="6"/>
      <c r="B14" s="44" t="s">
        <v>67</v>
      </c>
      <c r="C14" s="40" t="s">
        <v>62</v>
      </c>
      <c r="D14" s="40"/>
      <c r="E14" s="41">
        <v>76000</v>
      </c>
      <c r="F14" s="42">
        <v>0</v>
      </c>
      <c r="G14" s="41">
        <f t="shared" si="0"/>
        <v>0</v>
      </c>
      <c r="H14" s="43">
        <f t="shared" si="1"/>
        <v>76000</v>
      </c>
      <c r="I14" s="7"/>
    </row>
    <row r="15" spans="1:9" ht="33.75" x14ac:dyDescent="0.15">
      <c r="A15" s="6"/>
      <c r="B15" s="44" t="s">
        <v>68</v>
      </c>
      <c r="C15" s="40" t="s">
        <v>63</v>
      </c>
      <c r="D15" s="40"/>
      <c r="E15" s="41">
        <v>7600000</v>
      </c>
      <c r="F15" s="42">
        <v>0</v>
      </c>
      <c r="G15" s="41">
        <f t="shared" si="0"/>
        <v>0</v>
      </c>
      <c r="H15" s="43">
        <f t="shared" si="1"/>
        <v>7600000</v>
      </c>
      <c r="I15" s="7"/>
    </row>
    <row r="16" spans="1:9" x14ac:dyDescent="0.15">
      <c r="A16" s="6"/>
      <c r="B16" s="45" t="s">
        <v>76</v>
      </c>
      <c r="C16" s="46" t="s">
        <v>102</v>
      </c>
      <c r="D16" s="46"/>
      <c r="E16" s="47">
        <f>SUM(E11:E15)</f>
        <v>77900000</v>
      </c>
      <c r="F16" s="48" t="s">
        <v>75</v>
      </c>
      <c r="G16" s="47">
        <f>SUM(G11:G15)</f>
        <v>0</v>
      </c>
      <c r="H16" s="49">
        <f t="shared" si="1"/>
        <v>77900000</v>
      </c>
      <c r="I16" s="7"/>
    </row>
    <row r="17" spans="1:9" ht="121.5" customHeight="1" x14ac:dyDescent="0.15">
      <c r="A17" s="6"/>
      <c r="B17" s="26" t="s">
        <v>69</v>
      </c>
      <c r="C17" s="27" t="s">
        <v>35</v>
      </c>
      <c r="D17" s="26" t="s">
        <v>71</v>
      </c>
      <c r="E17" s="26" t="s">
        <v>104</v>
      </c>
      <c r="F17" s="26" t="s">
        <v>70</v>
      </c>
      <c r="G17" s="26" t="s">
        <v>58</v>
      </c>
      <c r="H17" s="28" t="s">
        <v>103</v>
      </c>
      <c r="I17" s="7"/>
    </row>
    <row r="18" spans="1:9" ht="22.5" x14ac:dyDescent="0.15">
      <c r="A18" s="6"/>
      <c r="B18" s="55" t="s">
        <v>77</v>
      </c>
      <c r="C18" s="40" t="s">
        <v>72</v>
      </c>
      <c r="D18" s="50">
        <v>24</v>
      </c>
      <c r="E18" s="41">
        <v>3420000</v>
      </c>
      <c r="F18" s="42">
        <v>0</v>
      </c>
      <c r="G18" s="41">
        <f>E18*F18</f>
        <v>0</v>
      </c>
      <c r="H18" s="43">
        <f>E18-G18</f>
        <v>3420000</v>
      </c>
      <c r="I18" s="7"/>
    </row>
    <row r="19" spans="1:9" ht="22.5" x14ac:dyDescent="0.15">
      <c r="A19" s="6"/>
      <c r="B19" s="55" t="s">
        <v>78</v>
      </c>
      <c r="C19" s="40" t="s">
        <v>72</v>
      </c>
      <c r="D19" s="50">
        <v>36</v>
      </c>
      <c r="E19" s="41">
        <v>3420000</v>
      </c>
      <c r="F19" s="42">
        <v>0</v>
      </c>
      <c r="G19" s="41">
        <f t="shared" ref="G19:G26" si="2">E19*F19</f>
        <v>0</v>
      </c>
      <c r="H19" s="43">
        <f t="shared" ref="H19:H27" si="3">E19-G19</f>
        <v>3420000</v>
      </c>
      <c r="I19" s="7"/>
    </row>
    <row r="20" spans="1:9" ht="22.5" x14ac:dyDescent="0.15">
      <c r="A20" s="6"/>
      <c r="B20" s="55" t="s">
        <v>79</v>
      </c>
      <c r="C20" s="40" t="s">
        <v>72</v>
      </c>
      <c r="D20" s="50">
        <v>48</v>
      </c>
      <c r="E20" s="41">
        <v>3420000</v>
      </c>
      <c r="F20" s="42">
        <v>0</v>
      </c>
      <c r="G20" s="41">
        <f t="shared" si="2"/>
        <v>0</v>
      </c>
      <c r="H20" s="43">
        <f t="shared" si="3"/>
        <v>3420000</v>
      </c>
      <c r="I20" s="7"/>
    </row>
    <row r="21" spans="1:9" ht="33.75" x14ac:dyDescent="0.15">
      <c r="A21" s="6"/>
      <c r="B21" s="56" t="s">
        <v>80</v>
      </c>
      <c r="C21" s="40" t="s">
        <v>73</v>
      </c>
      <c r="D21" s="50">
        <v>24</v>
      </c>
      <c r="E21" s="41">
        <v>1900000</v>
      </c>
      <c r="F21" s="42">
        <v>0</v>
      </c>
      <c r="G21" s="41">
        <f t="shared" si="2"/>
        <v>0</v>
      </c>
      <c r="H21" s="43">
        <f t="shared" si="3"/>
        <v>1900000</v>
      </c>
      <c r="I21" s="7"/>
    </row>
    <row r="22" spans="1:9" ht="33.75" x14ac:dyDescent="0.15">
      <c r="A22" s="6"/>
      <c r="B22" s="56" t="s">
        <v>81</v>
      </c>
      <c r="C22" s="40" t="s">
        <v>73</v>
      </c>
      <c r="D22" s="50">
        <v>36</v>
      </c>
      <c r="E22" s="41">
        <v>1900000</v>
      </c>
      <c r="F22" s="42">
        <v>0</v>
      </c>
      <c r="G22" s="41">
        <f t="shared" si="2"/>
        <v>0</v>
      </c>
      <c r="H22" s="43">
        <f t="shared" si="3"/>
        <v>1900000</v>
      </c>
      <c r="I22" s="7"/>
    </row>
    <row r="23" spans="1:9" ht="33.75" x14ac:dyDescent="0.15">
      <c r="A23" s="6"/>
      <c r="B23" s="56" t="s">
        <v>82</v>
      </c>
      <c r="C23" s="40" t="s">
        <v>73</v>
      </c>
      <c r="D23" s="50">
        <v>48</v>
      </c>
      <c r="E23" s="41">
        <v>1900000</v>
      </c>
      <c r="F23" s="42">
        <v>0</v>
      </c>
      <c r="G23" s="41">
        <f t="shared" si="2"/>
        <v>0</v>
      </c>
      <c r="H23" s="43">
        <f t="shared" si="3"/>
        <v>1900000</v>
      </c>
      <c r="I23" s="7"/>
    </row>
    <row r="24" spans="1:9" ht="33.75" x14ac:dyDescent="0.15">
      <c r="A24" s="6"/>
      <c r="B24" s="56" t="s">
        <v>83</v>
      </c>
      <c r="C24" s="40" t="s">
        <v>74</v>
      </c>
      <c r="D24" s="50">
        <v>24</v>
      </c>
      <c r="E24" s="41">
        <v>380000</v>
      </c>
      <c r="F24" s="42">
        <v>0</v>
      </c>
      <c r="G24" s="41">
        <f t="shared" si="2"/>
        <v>0</v>
      </c>
      <c r="H24" s="43">
        <f t="shared" si="3"/>
        <v>380000</v>
      </c>
      <c r="I24" s="7"/>
    </row>
    <row r="25" spans="1:9" ht="33.75" x14ac:dyDescent="0.15">
      <c r="A25" s="6"/>
      <c r="B25" s="56" t="s">
        <v>84</v>
      </c>
      <c r="C25" s="40" t="s">
        <v>74</v>
      </c>
      <c r="D25" s="50">
        <v>36</v>
      </c>
      <c r="E25" s="41">
        <v>380000</v>
      </c>
      <c r="F25" s="42">
        <v>0</v>
      </c>
      <c r="G25" s="41">
        <f t="shared" si="2"/>
        <v>0</v>
      </c>
      <c r="H25" s="43">
        <f t="shared" si="3"/>
        <v>380000</v>
      </c>
      <c r="I25" s="7"/>
    </row>
    <row r="26" spans="1:9" ht="33.75" x14ac:dyDescent="0.15">
      <c r="A26" s="6"/>
      <c r="B26" s="56" t="s">
        <v>85</v>
      </c>
      <c r="C26" s="40" t="s">
        <v>74</v>
      </c>
      <c r="D26" s="50">
        <v>48</v>
      </c>
      <c r="E26" s="41">
        <v>380000</v>
      </c>
      <c r="F26" s="42">
        <v>0</v>
      </c>
      <c r="G26" s="41">
        <f t="shared" si="2"/>
        <v>0</v>
      </c>
      <c r="H26" s="43">
        <f t="shared" si="3"/>
        <v>380000</v>
      </c>
      <c r="I26" s="7"/>
    </row>
    <row r="27" spans="1:9" x14ac:dyDescent="0.15">
      <c r="A27" s="6"/>
      <c r="B27" s="45" t="s">
        <v>86</v>
      </c>
      <c r="C27" s="45" t="s">
        <v>86</v>
      </c>
      <c r="D27" s="46"/>
      <c r="E27" s="47">
        <f>(SUM(E18:E26))</f>
        <v>17100000</v>
      </c>
      <c r="F27" s="48" t="s">
        <v>75</v>
      </c>
      <c r="G27" s="47">
        <f>SUM(G18:G26)</f>
        <v>0</v>
      </c>
      <c r="H27" s="49">
        <f t="shared" si="3"/>
        <v>17100000</v>
      </c>
      <c r="I27" s="7"/>
    </row>
    <row r="28" spans="1:9" x14ac:dyDescent="0.15">
      <c r="A28" s="6"/>
      <c r="B28" s="44"/>
      <c r="C28" s="40"/>
      <c r="D28" s="40"/>
      <c r="E28" s="41"/>
      <c r="F28" s="41"/>
      <c r="G28" s="41"/>
      <c r="H28" s="51"/>
      <c r="I28" s="7"/>
    </row>
    <row r="29" spans="1:9" x14ac:dyDescent="0.15">
      <c r="A29" s="6"/>
      <c r="B29" s="45" t="s">
        <v>88</v>
      </c>
      <c r="C29" s="52"/>
      <c r="D29" s="40"/>
      <c r="E29" s="47">
        <f>E27+E16</f>
        <v>95000000</v>
      </c>
      <c r="F29" s="11"/>
      <c r="G29" s="53"/>
      <c r="H29" s="53"/>
      <c r="I29" s="7"/>
    </row>
    <row r="30" spans="1:9" x14ac:dyDescent="0.15">
      <c r="A30" s="6"/>
      <c r="B30" s="45" t="s">
        <v>89</v>
      </c>
      <c r="C30" s="52"/>
      <c r="D30" s="40"/>
      <c r="E30" s="9"/>
      <c r="F30" s="11"/>
      <c r="G30" s="47">
        <f>G16+G27</f>
        <v>0</v>
      </c>
      <c r="H30" s="53"/>
      <c r="I30" s="7"/>
    </row>
    <row r="31" spans="1:9" x14ac:dyDescent="0.15">
      <c r="A31" s="6"/>
      <c r="B31" s="45" t="s">
        <v>87</v>
      </c>
      <c r="C31" s="52"/>
      <c r="D31" s="40"/>
      <c r="E31" s="9"/>
      <c r="F31" s="11"/>
      <c r="G31" s="53"/>
      <c r="H31" s="47">
        <f>H16+H27</f>
        <v>95000000</v>
      </c>
      <c r="I31" s="7"/>
    </row>
    <row r="33" spans="2:2" x14ac:dyDescent="0.15">
      <c r="B33" s="3" t="s">
        <v>90</v>
      </c>
    </row>
  </sheetData>
  <sheetProtection selectLockedCells="1"/>
  <mergeCells count="1">
    <mergeCell ref="B9:H9"/>
  </mergeCells>
  <dataValidations count="1">
    <dataValidation type="custom" allowBlank="1" showInputMessage="1" showErrorMessage="1" errorTitle="Let op:" error="Beperk de invoer tot maximaal 2 decimalen." sqref="H11:H16 H18:H31"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61"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Abbenhuis, R. (Ramon)</cp:lastModifiedBy>
  <cp:lastPrinted>2016-12-22T11:54:17Z</cp:lastPrinted>
  <dcterms:created xsi:type="dcterms:W3CDTF">2016-09-15T10:18:21Z</dcterms:created>
  <dcterms:modified xsi:type="dcterms:W3CDTF">2021-06-14T16:42:56Z</dcterms:modified>
</cp:coreProperties>
</file>