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Q:\VSPROW55\CFD_UG_HKT\Inkoop-UNIT\80-INKOOPDOSSIERS-ICT\IUC21-008 Print &amp; Mail EA\04 - BESCHRIJVENDE DOCUMENTEN\CONCEPTEN\Bijlagen\"/>
    </mc:Choice>
  </mc:AlternateContent>
  <bookViews>
    <workbookView xWindow="0" yWindow="0" windowWidth="20160" windowHeight="9045"/>
  </bookViews>
  <sheets>
    <sheet name="Prijzenformulier" sheetId="1" r:id="rId1"/>
    <sheet name="BPK-Grafiek" sheetId="2" r:id="rId2"/>
    <sheet name="DATA" sheetId="3" state="hidden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2" l="1"/>
  <c r="C22" i="3"/>
  <c r="C25" i="3"/>
  <c r="B3" i="2"/>
  <c r="B5" i="2"/>
  <c r="H15" i="2"/>
  <c r="H16" i="2"/>
  <c r="D17" i="1" l="1"/>
  <c r="D18" i="1"/>
  <c r="E18" i="1" s="1"/>
  <c r="F18" i="1" s="1"/>
  <c r="G18" i="1" s="1"/>
  <c r="H23" i="1"/>
  <c r="H18" i="1" l="1"/>
  <c r="H17" i="1"/>
  <c r="H19" i="1" l="1"/>
  <c r="H27" i="1"/>
  <c r="H36" i="1" l="1"/>
  <c r="H7" i="2" s="1"/>
  <c r="C21" i="3" s="1"/>
  <c r="C24" i="3" s="1"/>
  <c r="H12" i="2" s="1"/>
</calcChain>
</file>

<file path=xl/sharedStrings.xml><?xml version="1.0" encoding="utf-8"?>
<sst xmlns="http://schemas.openxmlformats.org/spreadsheetml/2006/main" count="92" uniqueCount="69">
  <si>
    <t xml:space="preserve"> </t>
  </si>
  <si>
    <t>Prijzenformulier</t>
  </si>
  <si>
    <t>Onderwerp</t>
  </si>
  <si>
    <t>(Prijzen en Tarieven exclusief BTW)</t>
  </si>
  <si>
    <t>Vergelijkingwaarde</t>
  </si>
  <si>
    <t>Jaar 1</t>
  </si>
  <si>
    <t>Tevens geldt dat er geen afnameverplichting is</t>
  </si>
  <si>
    <t>Tarief</t>
  </si>
  <si>
    <t>Aan het aantal geschatte af te nemen uren kunnen geen rechten worden ontleend.</t>
  </si>
  <si>
    <t>Uitwijk Print &amp; mail</t>
  </si>
  <si>
    <t>Kenmerk: IUC21-008</t>
  </si>
  <si>
    <t>Consultancy</t>
  </si>
  <si>
    <t>Jaar 3</t>
  </si>
  <si>
    <t xml:space="preserve">Europese aanbesteding </t>
  </si>
  <si>
    <t>Naam Opdrachtnemer:</t>
  </si>
  <si>
    <t>Jaar 2</t>
  </si>
  <si>
    <t>Jaar 4</t>
  </si>
  <si>
    <t>Tarief per uur</t>
  </si>
  <si>
    <t>Periodieke testen</t>
  </si>
  <si>
    <t>Indien de consultancy gratis is, dan mag er de waarde '0' (nul) worden ingevuld.</t>
  </si>
  <si>
    <t>Subtotaal</t>
  </si>
  <si>
    <t>Indicatie 
aantal tests</t>
  </si>
  <si>
    <t>Indicatie 
aantal uren</t>
  </si>
  <si>
    <t>Standby fee per jaar</t>
  </si>
  <si>
    <t>Implementatie (fixed fee, jaar 1)</t>
  </si>
  <si>
    <t>Jaar 1 t/m 4</t>
  </si>
  <si>
    <t>Tarief per test</t>
  </si>
  <si>
    <t>Knock Out op Prijs                                    &gt;</t>
  </si>
  <si>
    <t>Score Referentielijn</t>
  </si>
  <si>
    <r>
      <t>Eigen inschattting score kwaliteit</t>
    </r>
    <r>
      <rPr>
        <vertAlign val="superscript"/>
        <sz val="11"/>
        <color theme="1"/>
        <rFont val="Verdana"/>
        <family val="2"/>
      </rPr>
      <t>*1</t>
    </r>
  </si>
  <si>
    <t>Score Kwaliteit</t>
  </si>
  <si>
    <t>Indicatie eigen score</t>
  </si>
  <si>
    <t>Vergelijkingswaarde</t>
  </si>
  <si>
    <t>BPK-Grafiek</t>
  </si>
  <si>
    <t>Europese Aanbesteding</t>
  </si>
  <si>
    <t>IUC21-008</t>
  </si>
  <si>
    <t>Kenmerk</t>
  </si>
  <si>
    <t>Uitwijk Print &amp; Mail</t>
  </si>
  <si>
    <t>Naam</t>
  </si>
  <si>
    <t>Score referentie</t>
  </si>
  <si>
    <t>Uw score</t>
  </si>
  <si>
    <t>Uw kwaliteit</t>
  </si>
  <si>
    <t>n-factor</t>
  </si>
  <si>
    <t>LAQ</t>
  </si>
  <si>
    <t>Ondergrens</t>
  </si>
  <si>
    <t>Plafondprijs</t>
  </si>
  <si>
    <t>Qref</t>
  </si>
  <si>
    <t>Wp</t>
  </si>
  <si>
    <t>Wq</t>
  </si>
  <si>
    <t>Inputwaade</t>
  </si>
  <si>
    <t>Ref</t>
  </si>
  <si>
    <t>Stappen</t>
  </si>
  <si>
    <t>Qmax (x-as)</t>
  </si>
  <si>
    <t>Plafondprijs (y-as)</t>
  </si>
  <si>
    <t>Plafondprijs (x-as)</t>
  </si>
  <si>
    <t>BPK-Lijn +3</t>
  </si>
  <si>
    <t>BPK-Lijn +2</t>
  </si>
  <si>
    <t>BPK-Lijn +1</t>
  </si>
  <si>
    <t>BPK-lijn Ref</t>
  </si>
  <si>
    <t>BPK-Lijn -1</t>
  </si>
  <si>
    <t>BPK-Lijn -2</t>
  </si>
  <si>
    <t>BPK-Lijn -3</t>
  </si>
  <si>
    <t>Qwensen</t>
  </si>
  <si>
    <t>Qmax (y-as)</t>
  </si>
  <si>
    <t>BPK-Lijnen</t>
  </si>
  <si>
    <t>Y-as</t>
  </si>
  <si>
    <t>X-as</t>
  </si>
  <si>
    <r>
      <t>Indicatie BPK-score</t>
    </r>
    <r>
      <rPr>
        <vertAlign val="superscript"/>
        <sz val="11"/>
        <color theme="1"/>
        <rFont val="Verdana"/>
        <family val="2"/>
      </rPr>
      <t>*2</t>
    </r>
  </si>
  <si>
    <t xml:space="preserve"> *2 Een lagere score is beter!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</si>
</sst>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&quot;€&quot;\ #,##0.00_-"/>
    <numFmt numFmtId="165" formatCode="_-* #,##0.00_-;_-* #,##0.00\-;_-* &quot;-&quot;??_-;_-@_-"/>
    <numFmt numFmtId="166" formatCode="&quot;€&quot;\ #,##0.00"/>
    <numFmt numFmtId="167" formatCode="0.000"/>
    <numFmt numFmtId="168" formatCode="_(&quot;€&quot;* #,##0.00_);_(&quot;€&quot;* \(#,##0.00\);_(&quot;€&quot;* &quot;-&quot;??_);_(@_)"/>
    <numFmt numFmtId="169" formatCode="&quot;€&quot;#,##0.00_);\(&quot;€&quot;#,##0.00\)"/>
    <numFmt numFmtId="170" formatCode="_(* #,##0.00_);_(* \(#,##0.00\);_(* &quot;-&quot;??_);_(@_)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10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8"/>
      <color indexed="10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b/>
      <sz val="8"/>
      <color theme="1"/>
      <name val="Arial"/>
      <family val="2"/>
    </font>
    <font>
      <b/>
      <sz val="16"/>
      <color theme="0"/>
      <name val="Arial"/>
      <family val="2"/>
    </font>
    <font>
      <b/>
      <sz val="10"/>
      <name val="Arial"/>
      <family val="2"/>
    </font>
    <font>
      <sz val="20"/>
      <color theme="1"/>
      <name val="Arial"/>
      <family val="2"/>
    </font>
    <font>
      <b/>
      <strike/>
      <sz val="10"/>
      <name val="Arial"/>
      <family val="2"/>
    </font>
    <font>
      <b/>
      <i/>
      <sz val="8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10"/>
      <name val="Verdana"/>
      <family val="2"/>
    </font>
    <font>
      <sz val="8"/>
      <name val="Verdana"/>
      <family val="2"/>
    </font>
    <font>
      <i/>
      <sz val="11"/>
      <color theme="1"/>
      <name val="Verdana"/>
      <family val="2"/>
    </font>
    <font>
      <b/>
      <sz val="11"/>
      <color theme="1"/>
      <name val="Verdana"/>
      <family val="2"/>
    </font>
    <font>
      <i/>
      <sz val="10"/>
      <color theme="1"/>
      <name val="Verdana"/>
      <family val="2"/>
    </font>
    <font>
      <vertAlign val="superscript"/>
      <sz val="11"/>
      <color theme="1"/>
      <name val="Verdana"/>
      <family val="2"/>
    </font>
    <font>
      <b/>
      <sz val="18"/>
      <color theme="0"/>
      <name val="Verdana"/>
      <family val="2"/>
    </font>
    <font>
      <b/>
      <sz val="14"/>
      <color theme="1"/>
      <name val="Verdana"/>
      <family val="2"/>
    </font>
    <font>
      <b/>
      <sz val="18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8FCAE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5F7A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4F16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168" fontId="17" fillId="0" borderId="0" applyFont="0" applyFill="0" applyBorder="0" applyAlignment="0" applyProtection="0"/>
    <xf numFmtId="170" fontId="17" fillId="0" borderId="0" applyFont="0" applyFill="0" applyBorder="0" applyAlignment="0" applyProtection="0"/>
  </cellStyleXfs>
  <cellXfs count="101">
    <xf numFmtId="0" fontId="0" fillId="0" borderId="0" xfId="0"/>
    <xf numFmtId="0" fontId="0" fillId="0" borderId="0" xfId="0" applyProtection="1">
      <protection hidden="1"/>
    </xf>
    <xf numFmtId="0" fontId="18" fillId="0" borderId="0" xfId="0" applyFont="1" applyProtection="1">
      <protection hidden="1"/>
    </xf>
    <xf numFmtId="0" fontId="18" fillId="0" borderId="0" xfId="0" applyFont="1" applyAlignment="1" applyProtection="1">
      <alignment wrapText="1"/>
      <protection hidden="1"/>
    </xf>
    <xf numFmtId="0" fontId="18" fillId="0" borderId="0" xfId="0" applyFont="1" applyBorder="1" applyProtection="1">
      <protection hidden="1"/>
    </xf>
    <xf numFmtId="1" fontId="19" fillId="0" borderId="0" xfId="0" applyNumberFormat="1" applyFont="1" applyFill="1" applyBorder="1" applyProtection="1">
      <protection hidden="1"/>
    </xf>
    <xf numFmtId="0" fontId="20" fillId="0" borderId="0" xfId="0" applyFont="1" applyBorder="1" applyAlignment="1" applyProtection="1">
      <protection hidden="1"/>
    </xf>
    <xf numFmtId="0" fontId="18" fillId="0" borderId="0" xfId="0" applyFont="1" applyBorder="1" applyAlignment="1" applyProtection="1">
      <alignment wrapText="1"/>
      <protection locked="0"/>
    </xf>
    <xf numFmtId="0" fontId="18" fillId="0" borderId="0" xfId="0" applyFont="1" applyProtection="1">
      <protection locked="0"/>
    </xf>
    <xf numFmtId="0" fontId="18" fillId="0" borderId="0" xfId="0" applyFont="1" applyAlignment="1" applyProtection="1">
      <alignment wrapText="1"/>
      <protection locked="0"/>
    </xf>
    <xf numFmtId="0" fontId="21" fillId="0" borderId="0" xfId="0" applyFont="1" applyProtection="1">
      <protection hidden="1"/>
    </xf>
    <xf numFmtId="166" fontId="18" fillId="0" borderId="3" xfId="0" applyNumberFormat="1" applyFont="1" applyBorder="1" applyAlignment="1" applyProtection="1">
      <alignment horizontal="right" vertical="center"/>
      <protection hidden="1"/>
    </xf>
    <xf numFmtId="0" fontId="18" fillId="0" borderId="4" xfId="0" applyFont="1" applyFill="1" applyBorder="1" applyAlignment="1" applyProtection="1">
      <alignment vertical="center"/>
      <protection hidden="1"/>
    </xf>
    <xf numFmtId="167" fontId="18" fillId="0" borderId="3" xfId="0" applyNumberFormat="1" applyFont="1" applyBorder="1" applyAlignment="1" applyProtection="1">
      <alignment vertical="center"/>
      <protection hidden="1"/>
    </xf>
    <xf numFmtId="0" fontId="18" fillId="0" borderId="0" xfId="0" applyFont="1" applyAlignment="1" applyProtection="1">
      <alignment vertical="center"/>
      <protection hidden="1"/>
    </xf>
    <xf numFmtId="167" fontId="22" fillId="5" borderId="3" xfId="0" applyNumberFormat="1" applyFont="1" applyFill="1" applyBorder="1" applyAlignment="1" applyProtection="1">
      <alignment horizontal="right" vertical="center"/>
      <protection hidden="1"/>
    </xf>
    <xf numFmtId="0" fontId="22" fillId="0" borderId="4" xfId="0" applyFont="1" applyBorder="1" applyAlignment="1" applyProtection="1">
      <alignment vertical="center"/>
      <protection hidden="1"/>
    </xf>
    <xf numFmtId="0" fontId="21" fillId="0" borderId="6" xfId="4" applyFont="1" applyBorder="1" applyAlignment="1" applyProtection="1">
      <alignment vertical="center"/>
      <protection hidden="1"/>
    </xf>
    <xf numFmtId="3" fontId="21" fillId="7" borderId="3" xfId="0" quotePrefix="1" applyNumberFormat="1" applyFont="1" applyFill="1" applyBorder="1" applyAlignment="1" applyProtection="1">
      <alignment horizontal="right" vertical="center" wrapText="1"/>
      <protection locked="0"/>
    </xf>
    <xf numFmtId="0" fontId="22" fillId="2" borderId="6" xfId="0" applyFont="1" applyFill="1" applyBorder="1" applyAlignment="1" applyProtection="1">
      <alignment horizontal="right" vertical="center" wrapText="1"/>
      <protection hidden="1"/>
    </xf>
    <xf numFmtId="0" fontId="22" fillId="2" borderId="4" xfId="0" applyFont="1" applyFill="1" applyBorder="1" applyAlignment="1" applyProtection="1">
      <alignment vertical="center" wrapText="1"/>
      <protection hidden="1"/>
    </xf>
    <xf numFmtId="169" fontId="21" fillId="3" borderId="3" xfId="5" quotePrefix="1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Alignment="1" applyProtection="1">
      <protection hidden="1"/>
    </xf>
    <xf numFmtId="168" fontId="20" fillId="0" borderId="0" xfId="5" applyFont="1" applyAlignment="1" applyProtection="1">
      <alignment horizontal="left"/>
      <protection hidden="1"/>
    </xf>
    <xf numFmtId="0" fontId="22" fillId="2" borderId="0" xfId="0" applyFont="1" applyFill="1" applyAlignment="1" applyProtection="1">
      <alignment vertical="center"/>
      <protection hidden="1"/>
    </xf>
    <xf numFmtId="0" fontId="25" fillId="2" borderId="0" xfId="0" applyFont="1" applyFill="1" applyBorder="1" applyProtection="1">
      <protection hidden="1"/>
    </xf>
    <xf numFmtId="0" fontId="26" fillId="2" borderId="0" xfId="0" applyFont="1" applyFill="1" applyAlignment="1" applyProtection="1">
      <protection hidden="1"/>
    </xf>
    <xf numFmtId="0" fontId="27" fillId="2" borderId="0" xfId="0" applyFont="1" applyFill="1" applyAlignment="1" applyProtection="1">
      <protection hidden="1"/>
    </xf>
    <xf numFmtId="168" fontId="0" fillId="0" borderId="0" xfId="5" applyFont="1"/>
    <xf numFmtId="2" fontId="0" fillId="0" borderId="0" xfId="0" applyNumberFormat="1"/>
    <xf numFmtId="3" fontId="0" fillId="0" borderId="0" xfId="0" applyNumberFormat="1"/>
    <xf numFmtId="168" fontId="0" fillId="0" borderId="0" xfId="5" applyNumberFormat="1" applyFont="1"/>
    <xf numFmtId="9" fontId="0" fillId="0" borderId="0" xfId="3" applyFont="1"/>
    <xf numFmtId="168" fontId="0" fillId="0" borderId="0" xfId="0" applyNumberFormat="1"/>
    <xf numFmtId="0" fontId="0" fillId="0" borderId="0" xfId="6" applyNumberFormat="1" applyFont="1"/>
    <xf numFmtId="0" fontId="0" fillId="0" borderId="0" xfId="0" applyAlignment="1">
      <alignment horizontal="right"/>
    </xf>
    <xf numFmtId="0" fontId="0" fillId="0" borderId="0" xfId="0" applyFill="1" applyAlignment="1">
      <alignment horizontal="right"/>
    </xf>
    <xf numFmtId="0" fontId="0" fillId="0" borderId="0" xfId="0" applyFill="1"/>
    <xf numFmtId="0" fontId="0" fillId="0" borderId="0" xfId="0" applyFont="1" applyFill="1"/>
    <xf numFmtId="0" fontId="23" fillId="0" borderId="10" xfId="4" applyFont="1" applyBorder="1" applyAlignment="1" applyProtection="1">
      <alignment horizontal="left" vertical="center"/>
      <protection hidden="1"/>
    </xf>
    <xf numFmtId="0" fontId="18" fillId="0" borderId="8" xfId="0" applyFont="1" applyBorder="1" applyAlignment="1" applyProtection="1">
      <alignment vertical="center"/>
      <protection hidden="1"/>
    </xf>
    <xf numFmtId="0" fontId="23" fillId="0" borderId="10" xfId="4" quotePrefix="1" applyFont="1" applyBorder="1" applyAlignment="1" applyProtection="1">
      <alignment horizontal="left" vertical="center"/>
      <protection hidden="1"/>
    </xf>
    <xf numFmtId="0" fontId="2" fillId="0" borderId="0" xfId="1" applyFont="1" applyAlignment="1" applyProtection="1">
      <alignment vertical="top"/>
      <protection hidden="1"/>
    </xf>
    <xf numFmtId="0" fontId="3" fillId="0" borderId="0" xfId="0" applyFont="1" applyAlignment="1" applyProtection="1">
      <alignment vertical="top"/>
      <protection hidden="1"/>
    </xf>
    <xf numFmtId="0" fontId="4" fillId="2" borderId="0" xfId="0" applyFont="1" applyFill="1" applyBorder="1" applyAlignment="1" applyProtection="1">
      <alignment vertical="top"/>
      <protection hidden="1"/>
    </xf>
    <xf numFmtId="0" fontId="5" fillId="2" borderId="0" xfId="0" applyFont="1" applyFill="1" applyBorder="1" applyAlignment="1" applyProtection="1">
      <alignment vertical="top"/>
      <protection hidden="1"/>
    </xf>
    <xf numFmtId="164" fontId="5" fillId="2" borderId="0" xfId="0" applyNumberFormat="1" applyFont="1" applyFill="1" applyBorder="1" applyAlignment="1" applyProtection="1">
      <alignment vertical="top"/>
      <protection hidden="1"/>
    </xf>
    <xf numFmtId="164" fontId="5" fillId="2" borderId="0" xfId="0" applyNumberFormat="1" applyFont="1" applyFill="1" applyBorder="1" applyAlignment="1" applyProtection="1">
      <alignment horizontal="right" vertical="top"/>
      <protection hidden="1"/>
    </xf>
    <xf numFmtId="0" fontId="6" fillId="0" borderId="0" xfId="1" applyFont="1" applyAlignment="1" applyProtection="1">
      <alignment vertical="top"/>
      <protection hidden="1"/>
    </xf>
    <xf numFmtId="0" fontId="7" fillId="2" borderId="0" xfId="0" applyFont="1" applyFill="1" applyBorder="1" applyAlignment="1" applyProtection="1">
      <alignment vertical="top"/>
      <protection hidden="1"/>
    </xf>
    <xf numFmtId="164" fontId="7" fillId="2" borderId="0" xfId="0" applyNumberFormat="1" applyFont="1" applyFill="1" applyBorder="1" applyAlignment="1" applyProtection="1">
      <alignment vertical="top"/>
      <protection hidden="1"/>
    </xf>
    <xf numFmtId="164" fontId="7" fillId="2" borderId="0" xfId="0" applyNumberFormat="1" applyFont="1" applyFill="1" applyBorder="1" applyAlignment="1" applyProtection="1">
      <alignment horizontal="right" vertical="top"/>
      <protection hidden="1"/>
    </xf>
    <xf numFmtId="0" fontId="8" fillId="2" borderId="0" xfId="0" applyFont="1" applyFill="1" applyBorder="1" applyAlignment="1" applyProtection="1">
      <alignment vertical="top"/>
      <protection hidden="1"/>
    </xf>
    <xf numFmtId="164" fontId="9" fillId="2" borderId="0" xfId="0" applyNumberFormat="1" applyFont="1" applyFill="1" applyBorder="1" applyAlignment="1" applyProtection="1">
      <alignment vertical="top"/>
      <protection hidden="1"/>
    </xf>
    <xf numFmtId="164" fontId="9" fillId="2" borderId="0" xfId="0" applyNumberFormat="1" applyFont="1" applyFill="1" applyBorder="1" applyAlignment="1" applyProtection="1">
      <alignment horizontal="right" vertical="top"/>
      <protection hidden="1"/>
    </xf>
    <xf numFmtId="0" fontId="10" fillId="2" borderId="0" xfId="0" applyFont="1" applyFill="1" applyBorder="1" applyAlignment="1" applyProtection="1">
      <alignment vertical="top"/>
      <protection hidden="1"/>
    </xf>
    <xf numFmtId="0" fontId="4" fillId="2" borderId="0" xfId="0" applyFont="1" applyFill="1" applyAlignment="1" applyProtection="1">
      <alignment vertical="top"/>
      <protection hidden="1"/>
    </xf>
    <xf numFmtId="0" fontId="14" fillId="2" borderId="0" xfId="0" applyFont="1" applyFill="1" applyBorder="1" applyAlignment="1" applyProtection="1">
      <alignment vertical="top"/>
      <protection hidden="1"/>
    </xf>
    <xf numFmtId="3" fontId="9" fillId="2" borderId="0" xfId="0" applyNumberFormat="1" applyFont="1" applyFill="1" applyBorder="1" applyAlignment="1" applyProtection="1">
      <alignment horizontal="right" vertical="top"/>
      <protection hidden="1"/>
    </xf>
    <xf numFmtId="1" fontId="9" fillId="2" borderId="0" xfId="0" applyNumberFormat="1" applyFont="1" applyFill="1" applyBorder="1" applyAlignment="1" applyProtection="1">
      <alignment horizontal="right" vertical="top"/>
      <protection hidden="1"/>
    </xf>
    <xf numFmtId="0" fontId="1" fillId="0" borderId="0" xfId="1" applyFont="1" applyAlignment="1" applyProtection="1">
      <alignment vertical="top"/>
      <protection hidden="1"/>
    </xf>
    <xf numFmtId="0" fontId="11" fillId="0" borderId="1" xfId="1" applyFont="1" applyFill="1" applyBorder="1" applyAlignment="1" applyProtection="1">
      <alignment vertical="top"/>
      <protection hidden="1"/>
    </xf>
    <xf numFmtId="164" fontId="1" fillId="0" borderId="1" xfId="1" applyNumberFormat="1" applyFont="1" applyFill="1" applyBorder="1" applyAlignment="1" applyProtection="1">
      <alignment vertical="top"/>
      <protection hidden="1"/>
    </xf>
    <xf numFmtId="0" fontId="11" fillId="0" borderId="0" xfId="1" applyFont="1" applyFill="1" applyBorder="1" applyAlignment="1" applyProtection="1">
      <alignment vertical="top"/>
      <protection hidden="1"/>
    </xf>
    <xf numFmtId="164" fontId="1" fillId="0" borderId="0" xfId="1" applyNumberFormat="1" applyFont="1" applyFill="1" applyBorder="1" applyAlignment="1" applyProtection="1">
      <alignment horizontal="right" vertical="top"/>
      <protection hidden="1"/>
    </xf>
    <xf numFmtId="0" fontId="12" fillId="0" borderId="0" xfId="0" applyFont="1" applyAlignment="1" applyProtection="1">
      <alignment horizontal="center" vertical="top"/>
      <protection hidden="1"/>
    </xf>
    <xf numFmtId="164" fontId="8" fillId="2" borderId="0" xfId="0" applyNumberFormat="1" applyFont="1" applyFill="1" applyBorder="1" applyAlignment="1" applyProtection="1">
      <alignment vertical="top"/>
      <protection hidden="1"/>
    </xf>
    <xf numFmtId="164" fontId="4" fillId="2" borderId="0" xfId="0" applyNumberFormat="1" applyFont="1" applyFill="1" applyBorder="1" applyAlignment="1" applyProtection="1">
      <alignment vertical="top"/>
      <protection hidden="1"/>
    </xf>
    <xf numFmtId="164" fontId="4" fillId="2" borderId="0" xfId="0" applyNumberFormat="1" applyFont="1" applyFill="1" applyBorder="1" applyAlignment="1" applyProtection="1">
      <alignment horizontal="left" vertical="top"/>
      <protection hidden="1"/>
    </xf>
    <xf numFmtId="164" fontId="4" fillId="2" borderId="0" xfId="0" applyNumberFormat="1" applyFont="1" applyFill="1" applyBorder="1" applyAlignment="1" applyProtection="1">
      <alignment horizontal="right" vertical="top" wrapText="1"/>
      <protection hidden="1"/>
    </xf>
    <xf numFmtId="164" fontId="4" fillId="2" borderId="0" xfId="0" applyNumberFormat="1" applyFont="1" applyFill="1" applyBorder="1" applyAlignment="1" applyProtection="1">
      <alignment horizontal="right" vertical="top"/>
      <protection hidden="1"/>
    </xf>
    <xf numFmtId="164" fontId="1" fillId="0" borderId="0" xfId="1" applyNumberFormat="1" applyFont="1" applyFill="1" applyBorder="1" applyAlignment="1" applyProtection="1">
      <alignment vertical="top"/>
      <protection hidden="1"/>
    </xf>
    <xf numFmtId="164" fontId="5" fillId="2" borderId="7" xfId="0" applyNumberFormat="1" applyFont="1" applyFill="1" applyBorder="1" applyAlignment="1" applyProtection="1">
      <protection hidden="1"/>
    </xf>
    <xf numFmtId="164" fontId="4" fillId="2" borderId="3" xfId="0" applyNumberFormat="1" applyFont="1" applyFill="1" applyBorder="1" applyAlignment="1" applyProtection="1">
      <alignment horizontal="right"/>
      <protection hidden="1"/>
    </xf>
    <xf numFmtId="164" fontId="4" fillId="2" borderId="8" xfId="0" applyNumberFormat="1" applyFont="1" applyFill="1" applyBorder="1" applyAlignment="1" applyProtection="1">
      <alignment horizontal="right"/>
      <protection hidden="1"/>
    </xf>
    <xf numFmtId="164" fontId="4" fillId="2" borderId="8" xfId="0" applyNumberFormat="1" applyFont="1" applyFill="1" applyBorder="1" applyAlignment="1" applyProtection="1">
      <alignment horizontal="right" wrapText="1"/>
      <protection hidden="1"/>
    </xf>
    <xf numFmtId="164" fontId="4" fillId="2" borderId="3" xfId="0" applyNumberFormat="1" applyFont="1" applyFill="1" applyBorder="1" applyAlignment="1" applyProtection="1">
      <alignment horizontal="right" wrapText="1"/>
      <protection hidden="1"/>
    </xf>
    <xf numFmtId="164" fontId="4" fillId="5" borderId="4" xfId="0" applyNumberFormat="1" applyFont="1" applyFill="1" applyBorder="1" applyAlignment="1" applyProtection="1">
      <alignment vertical="center"/>
      <protection hidden="1"/>
    </xf>
    <xf numFmtId="166" fontId="15" fillId="5" borderId="3" xfId="0" applyNumberFormat="1" applyFont="1" applyFill="1" applyBorder="1" applyAlignment="1" applyProtection="1">
      <alignment vertical="center"/>
      <protection hidden="1"/>
    </xf>
    <xf numFmtId="164" fontId="4" fillId="5" borderId="5" xfId="0" applyNumberFormat="1" applyFont="1" applyFill="1" applyBorder="1" applyAlignment="1" applyProtection="1">
      <alignment vertical="center"/>
      <protection hidden="1"/>
    </xf>
    <xf numFmtId="164" fontId="4" fillId="5" borderId="6" xfId="0" applyNumberFormat="1" applyFont="1" applyFill="1" applyBorder="1" applyAlignment="1" applyProtection="1">
      <alignment vertical="center"/>
      <protection hidden="1"/>
    </xf>
    <xf numFmtId="164" fontId="4" fillId="5" borderId="0" xfId="0" applyNumberFormat="1" applyFont="1" applyFill="1" applyBorder="1" applyAlignment="1" applyProtection="1">
      <alignment vertical="center"/>
      <protection hidden="1"/>
    </xf>
    <xf numFmtId="166" fontId="15" fillId="6" borderId="3" xfId="0" applyNumberFormat="1" applyFont="1" applyFill="1" applyBorder="1" applyAlignment="1" applyProtection="1">
      <alignment vertical="center"/>
      <protection hidden="1"/>
    </xf>
    <xf numFmtId="164" fontId="4" fillId="5" borderId="0" xfId="0" applyNumberFormat="1" applyFont="1" applyFill="1" applyBorder="1" applyAlignment="1" applyProtection="1">
      <alignment vertical="top"/>
      <protection hidden="1"/>
    </xf>
    <xf numFmtId="164" fontId="5" fillId="2" borderId="7" xfId="0" applyNumberFormat="1" applyFont="1" applyFill="1" applyBorder="1" applyAlignment="1" applyProtection="1">
      <alignment horizontal="left"/>
      <protection hidden="1"/>
    </xf>
    <xf numFmtId="164" fontId="4" fillId="2" borderId="6" xfId="0" applyNumberFormat="1" applyFont="1" applyFill="1" applyBorder="1" applyAlignment="1" applyProtection="1">
      <protection hidden="1"/>
    </xf>
    <xf numFmtId="164" fontId="4" fillId="2" borderId="8" xfId="0" applyNumberFormat="1" applyFont="1" applyFill="1" applyBorder="1" applyAlignment="1" applyProtection="1">
      <alignment vertical="top"/>
      <protection hidden="1"/>
    </xf>
    <xf numFmtId="164" fontId="4" fillId="2" borderId="9" xfId="0" applyNumberFormat="1" applyFont="1" applyFill="1" applyBorder="1" applyAlignment="1" applyProtection="1">
      <alignment horizontal="left"/>
      <protection hidden="1"/>
    </xf>
    <xf numFmtId="164" fontId="4" fillId="2" borderId="9" xfId="0" applyNumberFormat="1" applyFont="1" applyFill="1" applyBorder="1" applyAlignment="1" applyProtection="1">
      <alignment horizontal="right" wrapText="1"/>
      <protection hidden="1"/>
    </xf>
    <xf numFmtId="164" fontId="15" fillId="5" borderId="3" xfId="0" applyNumberFormat="1" applyFont="1" applyFill="1" applyBorder="1" applyAlignment="1" applyProtection="1">
      <alignment vertical="center"/>
      <protection hidden="1"/>
    </xf>
    <xf numFmtId="3" fontId="15" fillId="5" borderId="3" xfId="0" applyNumberFormat="1" applyFont="1" applyFill="1" applyBorder="1" applyAlignment="1" applyProtection="1">
      <alignment vertical="center"/>
      <protection hidden="1"/>
    </xf>
    <xf numFmtId="164" fontId="15" fillId="5" borderId="0" xfId="0" applyNumberFormat="1" applyFont="1" applyFill="1" applyBorder="1" applyAlignment="1" applyProtection="1">
      <alignment vertical="top"/>
      <protection hidden="1"/>
    </xf>
    <xf numFmtId="164" fontId="16" fillId="5" borderId="0" xfId="0" applyNumberFormat="1" applyFont="1" applyFill="1" applyBorder="1" applyAlignment="1" applyProtection="1">
      <alignment vertical="top"/>
      <protection hidden="1"/>
    </xf>
    <xf numFmtId="0" fontId="11" fillId="2" borderId="0" xfId="1" applyFont="1" applyFill="1" applyBorder="1" applyAlignment="1" applyProtection="1">
      <alignment vertical="top"/>
      <protection hidden="1"/>
    </xf>
    <xf numFmtId="0" fontId="11" fillId="2" borderId="0" xfId="1" applyFont="1" applyFill="1" applyBorder="1" applyAlignment="1" applyProtection="1">
      <alignment horizontal="right" vertical="top"/>
      <protection hidden="1"/>
    </xf>
    <xf numFmtId="164" fontId="8" fillId="2" borderId="0" xfId="0" applyNumberFormat="1" applyFont="1" applyFill="1" applyBorder="1" applyAlignment="1" applyProtection="1">
      <alignment vertical="center"/>
      <protection hidden="1"/>
    </xf>
    <xf numFmtId="166" fontId="11" fillId="3" borderId="2" xfId="1" applyNumberFormat="1" applyFont="1" applyFill="1" applyBorder="1" applyAlignment="1" applyProtection="1">
      <alignment horizontal="right" vertical="center"/>
      <protection hidden="1"/>
    </xf>
    <xf numFmtId="0" fontId="13" fillId="0" borderId="1" xfId="1" applyFont="1" applyFill="1" applyBorder="1" applyAlignment="1" applyProtection="1">
      <alignment vertical="top"/>
      <protection hidden="1"/>
    </xf>
    <xf numFmtId="166" fontId="15" fillId="4" borderId="3" xfId="0" applyNumberFormat="1" applyFont="1" applyFill="1" applyBorder="1" applyAlignment="1" applyProtection="1">
      <alignment vertical="center"/>
      <protection locked="0"/>
    </xf>
    <xf numFmtId="166" fontId="15" fillId="4" borderId="4" xfId="0" applyNumberFormat="1" applyFont="1" applyFill="1" applyBorder="1" applyAlignment="1" applyProtection="1">
      <alignment horizontal="left" vertical="top"/>
      <protection locked="0"/>
    </xf>
    <xf numFmtId="166" fontId="15" fillId="4" borderId="6" xfId="0" applyNumberFormat="1" applyFont="1" applyFill="1" applyBorder="1" applyAlignment="1" applyProtection="1">
      <alignment horizontal="left" vertical="top"/>
      <protection locked="0"/>
    </xf>
  </cellXfs>
  <cellStyles count="7">
    <cellStyle name="Komma 2" xfId="2"/>
    <cellStyle name="Komma 3" xfId="6"/>
    <cellStyle name="Procent" xfId="3" builtinId="5"/>
    <cellStyle name="Standaard" xfId="0" builtinId="0"/>
    <cellStyle name="Standaard 3" xfId="4"/>
    <cellStyle name="Standaard 4" xfId="1"/>
    <cellStyle name="Valuta 2" xfId="5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5F7A7"/>
      <color rgb="FFEFF2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40094488188976"/>
          <c:y val="3.6357795275590556E-2"/>
          <c:w val="0.85131901900198603"/>
          <c:h val="0.88672364955682947"/>
        </c:manualLayout>
      </c:layout>
      <c:scatterChart>
        <c:scatterStyle val="lineMarker"/>
        <c:varyColors val="0"/>
        <c:ser>
          <c:idx val="14"/>
          <c:order val="0"/>
          <c:tx>
            <c:v>Qmax</c:v>
          </c:tx>
          <c:marker>
            <c:symbol val="none"/>
          </c:marker>
          <c:dPt>
            <c:idx val="1"/>
            <c:bubble3D val="0"/>
            <c:spPr>
              <a:ln w="38100">
                <a:solidFill>
                  <a:schemeClr val="tx2">
                    <a:lumMod val="75000"/>
                  </a:schemeClr>
                </a:solidFill>
              </a:ln>
            </c:spPr>
          </c:dPt>
          <c:xVal>
            <c:numRef>
              <c:f>DATA!$C$3:$D$3</c:f>
              <c:numCache>
                <c:formatCode>General</c:formatCode>
                <c:ptCount val="2"/>
                <c:pt idx="0" formatCode="#,##0">
                  <c:v>100</c:v>
                </c:pt>
                <c:pt idx="1">
                  <c:v>100</c:v>
                </c:pt>
              </c:numCache>
            </c:numRef>
          </c:xVal>
          <c:yVal>
            <c:numRef>
              <c:f>DATA!$C$4:$D$4</c:f>
              <c:numCache>
                <c:formatCode>_("€"* #,##0.00_);_("€"* \(#,##0.00\);_("€"* "-"??_);_(@_)</c:formatCode>
                <c:ptCount val="2"/>
                <c:pt idx="0" formatCode="General">
                  <c:v>0</c:v>
                </c:pt>
                <c:pt idx="1">
                  <c:v>350000</c:v>
                </c:pt>
              </c:numCache>
            </c:numRef>
          </c:yVal>
          <c:smooth val="0"/>
        </c:ser>
        <c:ser>
          <c:idx val="39"/>
          <c:order val="1"/>
          <c:tx>
            <c:v>Plafondprijs</c:v>
          </c:tx>
          <c:marker>
            <c:symbol val="none"/>
          </c:marker>
          <c:dPt>
            <c:idx val="1"/>
            <c:bubble3D val="0"/>
            <c:spPr>
              <a:ln w="38100">
                <a:solidFill>
                  <a:srgbClr val="FF0000"/>
                </a:solidFill>
                <a:prstDash val="sysDash"/>
              </a:ln>
            </c:spPr>
          </c:dPt>
          <c:xVal>
            <c:numRef>
              <c:f>DATA!$C$5:$D$5</c:f>
              <c:numCache>
                <c:formatCode>General</c:formatCode>
                <c:ptCount val="2"/>
                <c:pt idx="0">
                  <c:v>0</c:v>
                </c:pt>
                <c:pt idx="1">
                  <c:v>100</c:v>
                </c:pt>
              </c:numCache>
            </c:numRef>
          </c:xVal>
          <c:yVal>
            <c:numRef>
              <c:f>DATA!$C$6:$D$6</c:f>
              <c:numCache>
                <c:formatCode>_("€"* #,##0.00_);_("€"* \(#,##0.00\);_("€"* "-"??_);_(@_)</c:formatCode>
                <c:ptCount val="2"/>
                <c:pt idx="0">
                  <c:v>175000</c:v>
                </c:pt>
                <c:pt idx="1">
                  <c:v>175000</c:v>
                </c:pt>
              </c:numCache>
            </c:numRef>
          </c:yVal>
          <c:smooth val="0"/>
        </c:ser>
        <c:ser>
          <c:idx val="6"/>
          <c:order val="2"/>
          <c:tx>
            <c:v>Vergelijkingswaarde x1000</c:v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l">
                  <a:defRPr sz="1100"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DATA!$C$4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DATA!$D$4</c:f>
              <c:numCache>
                <c:formatCode>_("€"* #,##0.00_);_("€"* \(#,##0.00\);_("€"* "-"??_);_(@_)</c:formatCode>
                <c:ptCount val="1"/>
                <c:pt idx="0">
                  <c:v>350000</c:v>
                </c:pt>
              </c:numCache>
            </c:numRef>
          </c:yVal>
          <c:smooth val="0"/>
        </c:ser>
        <c:ser>
          <c:idx val="20"/>
          <c:order val="3"/>
          <c:tx>
            <c:v>Referentie</c:v>
          </c:tx>
          <c:marker>
            <c:symbol val="circle"/>
            <c:size val="12"/>
            <c:spPr>
              <a:solidFill>
                <a:schemeClr val="accent2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xVal>
            <c:numRef>
              <c:f>DATA!$C$15</c:f>
              <c:numCache>
                <c:formatCode>#,##0</c:formatCode>
                <c:ptCount val="1"/>
                <c:pt idx="0">
                  <c:v>70</c:v>
                </c:pt>
              </c:numCache>
            </c:numRef>
          </c:xVal>
          <c:yVal>
            <c:numRef>
              <c:f>DATA!$C$11</c:f>
              <c:numCache>
                <c:formatCode>_("€"* #,##0.00_);_("€"* \(#,##0.00\);_("€"* "-"??_);_(@_)</c:formatCode>
                <c:ptCount val="1"/>
                <c:pt idx="0">
                  <c:v>175000</c:v>
                </c:pt>
              </c:numCache>
            </c:numRef>
          </c:yVal>
          <c:smooth val="0"/>
        </c:ser>
        <c:ser>
          <c:idx val="7"/>
          <c:order val="4"/>
          <c:tx>
            <c:strRef>
              <c:f>DATA!$H$4</c:f>
              <c:strCache>
                <c:ptCount val="1"/>
                <c:pt idx="0">
                  <c:v>BPK-Lijn -3</c:v>
                </c:pt>
              </c:strCache>
            </c:strRef>
          </c:tx>
          <c:spPr>
            <a:ln>
              <a:solidFill>
                <a:schemeClr val="accent2">
                  <a:lumMod val="60000"/>
                  <a:lumOff val="40000"/>
                </a:schemeClr>
              </a:solidFill>
            </a:ln>
          </c:spPr>
          <c:marker>
            <c:symbol val="none"/>
          </c:marker>
          <c:xVal>
            <c:numRef>
              <c:f>DATA!$F$5:$F$105</c:f>
              <c:numCache>
                <c:formatCode>0.00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6.0000000000000009</c:v>
                </c:pt>
                <c:pt idx="7">
                  <c:v>7.0000000000000009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10.999999999999998</c:v>
                </c:pt>
                <c:pt idx="12">
                  <c:v>11.999999999999998</c:v>
                </c:pt>
                <c:pt idx="13">
                  <c:v>12.999999999999998</c:v>
                </c:pt>
                <c:pt idx="14">
                  <c:v>13.999999999999998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18.000000000000004</c:v>
                </c:pt>
                <c:pt idx="19">
                  <c:v>19.000000000000004</c:v>
                </c:pt>
                <c:pt idx="20">
                  <c:v>20.000000000000004</c:v>
                </c:pt>
                <c:pt idx="21">
                  <c:v>21.000000000000004</c:v>
                </c:pt>
                <c:pt idx="22">
                  <c:v>22.000000000000007</c:v>
                </c:pt>
                <c:pt idx="23">
                  <c:v>23.000000000000007</c:v>
                </c:pt>
                <c:pt idx="24">
                  <c:v>24.000000000000007</c:v>
                </c:pt>
                <c:pt idx="25">
                  <c:v>25.000000000000007</c:v>
                </c:pt>
                <c:pt idx="26">
                  <c:v>26.000000000000007</c:v>
                </c:pt>
                <c:pt idx="27">
                  <c:v>27.000000000000007</c:v>
                </c:pt>
                <c:pt idx="28">
                  <c:v>28.000000000000007</c:v>
                </c:pt>
                <c:pt idx="29">
                  <c:v>29.000000000000011</c:v>
                </c:pt>
                <c:pt idx="30">
                  <c:v>30.000000000000011</c:v>
                </c:pt>
                <c:pt idx="31">
                  <c:v>31.000000000000011</c:v>
                </c:pt>
                <c:pt idx="32">
                  <c:v>32.000000000000014</c:v>
                </c:pt>
                <c:pt idx="33">
                  <c:v>33.000000000000014</c:v>
                </c:pt>
                <c:pt idx="34">
                  <c:v>34.000000000000014</c:v>
                </c:pt>
                <c:pt idx="35">
                  <c:v>35.000000000000014</c:v>
                </c:pt>
                <c:pt idx="36">
                  <c:v>36.000000000000014</c:v>
                </c:pt>
                <c:pt idx="37">
                  <c:v>37.000000000000014</c:v>
                </c:pt>
                <c:pt idx="38">
                  <c:v>38.000000000000014</c:v>
                </c:pt>
                <c:pt idx="39">
                  <c:v>39.000000000000021</c:v>
                </c:pt>
                <c:pt idx="40">
                  <c:v>40.000000000000021</c:v>
                </c:pt>
                <c:pt idx="41">
                  <c:v>41.000000000000021</c:v>
                </c:pt>
                <c:pt idx="42">
                  <c:v>42.000000000000021</c:v>
                </c:pt>
                <c:pt idx="43">
                  <c:v>43.000000000000021</c:v>
                </c:pt>
                <c:pt idx="44">
                  <c:v>44.000000000000021</c:v>
                </c:pt>
                <c:pt idx="45">
                  <c:v>45.000000000000021</c:v>
                </c:pt>
                <c:pt idx="46">
                  <c:v>46.000000000000021</c:v>
                </c:pt>
                <c:pt idx="47">
                  <c:v>47.000000000000028</c:v>
                </c:pt>
                <c:pt idx="48">
                  <c:v>48.000000000000028</c:v>
                </c:pt>
                <c:pt idx="49">
                  <c:v>49.000000000000028</c:v>
                </c:pt>
                <c:pt idx="50">
                  <c:v>50.000000000000021</c:v>
                </c:pt>
                <c:pt idx="51">
                  <c:v>51.000000000000021</c:v>
                </c:pt>
                <c:pt idx="52">
                  <c:v>52.000000000000021</c:v>
                </c:pt>
                <c:pt idx="53">
                  <c:v>53.000000000000028</c:v>
                </c:pt>
                <c:pt idx="54">
                  <c:v>54.000000000000028</c:v>
                </c:pt>
                <c:pt idx="55">
                  <c:v>55.000000000000028</c:v>
                </c:pt>
                <c:pt idx="56">
                  <c:v>56.000000000000028</c:v>
                </c:pt>
                <c:pt idx="57">
                  <c:v>57.000000000000028</c:v>
                </c:pt>
                <c:pt idx="58">
                  <c:v>58.000000000000028</c:v>
                </c:pt>
                <c:pt idx="59">
                  <c:v>59.000000000000028</c:v>
                </c:pt>
                <c:pt idx="60">
                  <c:v>60.000000000000028</c:v>
                </c:pt>
                <c:pt idx="61">
                  <c:v>61.000000000000028</c:v>
                </c:pt>
                <c:pt idx="62">
                  <c:v>62.000000000000036</c:v>
                </c:pt>
                <c:pt idx="63">
                  <c:v>63.000000000000036</c:v>
                </c:pt>
                <c:pt idx="64">
                  <c:v>64.000000000000028</c:v>
                </c:pt>
                <c:pt idx="65">
                  <c:v>65.000000000000028</c:v>
                </c:pt>
                <c:pt idx="66">
                  <c:v>66.000000000000043</c:v>
                </c:pt>
                <c:pt idx="67">
                  <c:v>67.000000000000043</c:v>
                </c:pt>
                <c:pt idx="68">
                  <c:v>68.000000000000043</c:v>
                </c:pt>
                <c:pt idx="69">
                  <c:v>69.000000000000043</c:v>
                </c:pt>
                <c:pt idx="70">
                  <c:v>70.000000000000043</c:v>
                </c:pt>
                <c:pt idx="71">
                  <c:v>71.000000000000043</c:v>
                </c:pt>
                <c:pt idx="72">
                  <c:v>72.000000000000043</c:v>
                </c:pt>
                <c:pt idx="73">
                  <c:v>73.000000000000043</c:v>
                </c:pt>
                <c:pt idx="74">
                  <c:v>74.000000000000043</c:v>
                </c:pt>
                <c:pt idx="75">
                  <c:v>75.000000000000043</c:v>
                </c:pt>
                <c:pt idx="76">
                  <c:v>76.000000000000043</c:v>
                </c:pt>
                <c:pt idx="77">
                  <c:v>77.000000000000043</c:v>
                </c:pt>
                <c:pt idx="78">
                  <c:v>78.000000000000043</c:v>
                </c:pt>
                <c:pt idx="79">
                  <c:v>79.000000000000043</c:v>
                </c:pt>
                <c:pt idx="80">
                  <c:v>80.000000000000043</c:v>
                </c:pt>
                <c:pt idx="81">
                  <c:v>81.000000000000057</c:v>
                </c:pt>
                <c:pt idx="82">
                  <c:v>82.000000000000057</c:v>
                </c:pt>
                <c:pt idx="83">
                  <c:v>83.000000000000057</c:v>
                </c:pt>
                <c:pt idx="84">
                  <c:v>84.000000000000057</c:v>
                </c:pt>
                <c:pt idx="85">
                  <c:v>85.000000000000057</c:v>
                </c:pt>
                <c:pt idx="86">
                  <c:v>86.000000000000057</c:v>
                </c:pt>
                <c:pt idx="87">
                  <c:v>87.000000000000057</c:v>
                </c:pt>
                <c:pt idx="88">
                  <c:v>88.000000000000057</c:v>
                </c:pt>
                <c:pt idx="89">
                  <c:v>89.000000000000057</c:v>
                </c:pt>
                <c:pt idx="90">
                  <c:v>90.000000000000057</c:v>
                </c:pt>
                <c:pt idx="91">
                  <c:v>91.000000000000057</c:v>
                </c:pt>
                <c:pt idx="92">
                  <c:v>92.000000000000057</c:v>
                </c:pt>
                <c:pt idx="93">
                  <c:v>93.000000000000057</c:v>
                </c:pt>
                <c:pt idx="94">
                  <c:v>94.000000000000057</c:v>
                </c:pt>
                <c:pt idx="95">
                  <c:v>95.000000000000057</c:v>
                </c:pt>
                <c:pt idx="96">
                  <c:v>96.000000000000057</c:v>
                </c:pt>
                <c:pt idx="97">
                  <c:v>97.000000000000057</c:v>
                </c:pt>
                <c:pt idx="98">
                  <c:v>98.000000000000071</c:v>
                </c:pt>
                <c:pt idx="99">
                  <c:v>99.000000000000071</c:v>
                </c:pt>
                <c:pt idx="100">
                  <c:v>100</c:v>
                </c:pt>
              </c:numCache>
            </c:numRef>
          </c:xVal>
          <c:yVal>
            <c:numRef>
              <c:f>DATA!$H$5:$H$105</c:f>
              <c:numCache>
                <c:formatCode>_("€"* #,##0.00_);_("€"* \(#,##0.00\);_("€"* "-"??_);_(@_)</c:formatCode>
                <c:ptCount val="101"/>
                <c:pt idx="0">
                  <c:v>0</c:v>
                </c:pt>
                <c:pt idx="1">
                  <c:v>2.734375</c:v>
                </c:pt>
                <c:pt idx="2">
                  <c:v>21.875</c:v>
                </c:pt>
                <c:pt idx="3">
                  <c:v>73.828125</c:v>
                </c:pt>
                <c:pt idx="4">
                  <c:v>175</c:v>
                </c:pt>
                <c:pt idx="5">
                  <c:v>341.796875</c:v>
                </c:pt>
                <c:pt idx="6">
                  <c:v>590.62500000000034</c:v>
                </c:pt>
                <c:pt idx="7">
                  <c:v>937.89062500000045</c:v>
                </c:pt>
                <c:pt idx="8">
                  <c:v>1400</c:v>
                </c:pt>
                <c:pt idx="9">
                  <c:v>1993.359375</c:v>
                </c:pt>
                <c:pt idx="10">
                  <c:v>2734.375</c:v>
                </c:pt>
                <c:pt idx="11">
                  <c:v>3639.4531249999982</c:v>
                </c:pt>
                <c:pt idx="12">
                  <c:v>4724.9999999999973</c:v>
                </c:pt>
                <c:pt idx="13">
                  <c:v>6007.4218749999973</c:v>
                </c:pt>
                <c:pt idx="14">
                  <c:v>7503.1249999999964</c:v>
                </c:pt>
                <c:pt idx="15">
                  <c:v>9228.515625</c:v>
                </c:pt>
                <c:pt idx="16">
                  <c:v>11200</c:v>
                </c:pt>
                <c:pt idx="17">
                  <c:v>13433.984375</c:v>
                </c:pt>
                <c:pt idx="18">
                  <c:v>15946.875000000009</c:v>
                </c:pt>
                <c:pt idx="19">
                  <c:v>18755.078125000011</c:v>
                </c:pt>
                <c:pt idx="20">
                  <c:v>21875.000000000011</c:v>
                </c:pt>
                <c:pt idx="21">
                  <c:v>25323.046875000015</c:v>
                </c:pt>
                <c:pt idx="22">
                  <c:v>29115.625000000029</c:v>
                </c:pt>
                <c:pt idx="23">
                  <c:v>33269.140625000029</c:v>
                </c:pt>
                <c:pt idx="24">
                  <c:v>37800.000000000036</c:v>
                </c:pt>
                <c:pt idx="25">
                  <c:v>42724.609375000036</c:v>
                </c:pt>
                <c:pt idx="26">
                  <c:v>48059.375000000036</c:v>
                </c:pt>
                <c:pt idx="27">
                  <c:v>53820.703125000036</c:v>
                </c:pt>
                <c:pt idx="28">
                  <c:v>60025.000000000051</c:v>
                </c:pt>
                <c:pt idx="29">
                  <c:v>66688.671875000073</c:v>
                </c:pt>
                <c:pt idx="30">
                  <c:v>73828.125000000073</c:v>
                </c:pt>
                <c:pt idx="31">
                  <c:v>81459.765625000087</c:v>
                </c:pt>
                <c:pt idx="32">
                  <c:v>89600.000000000116</c:v>
                </c:pt>
                <c:pt idx="33">
                  <c:v>98265.234375000116</c:v>
                </c:pt>
                <c:pt idx="34">
                  <c:v>107471.87500000015</c:v>
                </c:pt>
                <c:pt idx="35">
                  <c:v>117236.32812500015</c:v>
                </c:pt>
                <c:pt idx="36">
                  <c:v>127575.00000000015</c:v>
                </c:pt>
                <c:pt idx="37">
                  <c:v>138504.29687500015</c:v>
                </c:pt>
                <c:pt idx="38">
                  <c:v>150040.62500000017</c:v>
                </c:pt>
                <c:pt idx="39">
                  <c:v>162200.39062500026</c:v>
                </c:pt>
                <c:pt idx="40">
                  <c:v>175000.00000000029</c:v>
                </c:pt>
                <c:pt idx="41">
                  <c:v>188455.85937500032</c:v>
                </c:pt>
                <c:pt idx="42">
                  <c:v>202584.37500000032</c:v>
                </c:pt>
                <c:pt idx="43">
                  <c:v>217401.95312500032</c:v>
                </c:pt>
                <c:pt idx="44">
                  <c:v>232925.00000000032</c:v>
                </c:pt>
                <c:pt idx="45">
                  <c:v>249169.92187500035</c:v>
                </c:pt>
                <c:pt idx="46">
                  <c:v>266153.12500000035</c:v>
                </c:pt>
                <c:pt idx="47">
                  <c:v>283891.01562500052</c:v>
                </c:pt>
                <c:pt idx="48">
                  <c:v>302400.00000000058</c:v>
                </c:pt>
                <c:pt idx="49">
                  <c:v>321696.48437500058</c:v>
                </c:pt>
                <c:pt idx="50">
                  <c:v>341796.87500000047</c:v>
                </c:pt>
                <c:pt idx="51">
                  <c:v>362717.57812500047</c:v>
                </c:pt>
                <c:pt idx="52">
                  <c:v>384475.00000000047</c:v>
                </c:pt>
                <c:pt idx="53">
                  <c:v>407085.5468750007</c:v>
                </c:pt>
                <c:pt idx="54">
                  <c:v>430565.6250000007</c:v>
                </c:pt>
                <c:pt idx="55">
                  <c:v>454931.6406250007</c:v>
                </c:pt>
                <c:pt idx="56">
                  <c:v>480200.0000000007</c:v>
                </c:pt>
                <c:pt idx="57">
                  <c:v>506387.1093750007</c:v>
                </c:pt>
                <c:pt idx="58">
                  <c:v>533509.37500000081</c:v>
                </c:pt>
                <c:pt idx="59">
                  <c:v>561583.20312500081</c:v>
                </c:pt>
                <c:pt idx="60">
                  <c:v>590625.00000000093</c:v>
                </c:pt>
                <c:pt idx="61">
                  <c:v>620651.17187500093</c:v>
                </c:pt>
                <c:pt idx="62">
                  <c:v>651678.12500000116</c:v>
                </c:pt>
                <c:pt idx="63">
                  <c:v>683722.26562500116</c:v>
                </c:pt>
                <c:pt idx="64">
                  <c:v>716800.00000000093</c:v>
                </c:pt>
                <c:pt idx="65">
                  <c:v>750927.73437500093</c:v>
                </c:pt>
                <c:pt idx="66">
                  <c:v>786121.8750000014</c:v>
                </c:pt>
                <c:pt idx="67">
                  <c:v>822398.82812500163</c:v>
                </c:pt>
                <c:pt idx="68">
                  <c:v>859775.00000000163</c:v>
                </c:pt>
                <c:pt idx="69">
                  <c:v>898266.79687500163</c:v>
                </c:pt>
                <c:pt idx="70">
                  <c:v>937890.62500000175</c:v>
                </c:pt>
                <c:pt idx="71">
                  <c:v>978662.89062500175</c:v>
                </c:pt>
                <c:pt idx="72">
                  <c:v>1020600.0000000019</c:v>
                </c:pt>
                <c:pt idx="73">
                  <c:v>1063718.3593750019</c:v>
                </c:pt>
                <c:pt idx="74">
                  <c:v>1108034.3750000019</c:v>
                </c:pt>
                <c:pt idx="75">
                  <c:v>1153564.4531250019</c:v>
                </c:pt>
                <c:pt idx="76">
                  <c:v>1200325.0000000021</c:v>
                </c:pt>
                <c:pt idx="77">
                  <c:v>1248332.4218750021</c:v>
                </c:pt>
                <c:pt idx="78">
                  <c:v>1297603.1250000021</c:v>
                </c:pt>
                <c:pt idx="79">
                  <c:v>1348153.5156250021</c:v>
                </c:pt>
                <c:pt idx="80">
                  <c:v>1400000.0000000023</c:v>
                </c:pt>
                <c:pt idx="81">
                  <c:v>1453158.9843750033</c:v>
                </c:pt>
                <c:pt idx="82">
                  <c:v>1507646.8750000033</c:v>
                </c:pt>
                <c:pt idx="83">
                  <c:v>1563480.0781250033</c:v>
                </c:pt>
                <c:pt idx="84">
                  <c:v>1620675.0000000033</c:v>
                </c:pt>
                <c:pt idx="85">
                  <c:v>1679248.0468750035</c:v>
                </c:pt>
                <c:pt idx="86">
                  <c:v>1739215.6250000035</c:v>
                </c:pt>
                <c:pt idx="87">
                  <c:v>1800594.1406250035</c:v>
                </c:pt>
                <c:pt idx="88">
                  <c:v>1863400.0000000035</c:v>
                </c:pt>
                <c:pt idx="89">
                  <c:v>1927649.6093750037</c:v>
                </c:pt>
                <c:pt idx="90">
                  <c:v>1993359.3750000037</c:v>
                </c:pt>
                <c:pt idx="91">
                  <c:v>2060545.7031250042</c:v>
                </c:pt>
                <c:pt idx="92">
                  <c:v>2129225.0000000042</c:v>
                </c:pt>
                <c:pt idx="93">
                  <c:v>2199413.6718750042</c:v>
                </c:pt>
                <c:pt idx="94">
                  <c:v>2271128.1250000042</c:v>
                </c:pt>
                <c:pt idx="95">
                  <c:v>2344384.7656250042</c:v>
                </c:pt>
                <c:pt idx="96">
                  <c:v>2419200.0000000047</c:v>
                </c:pt>
                <c:pt idx="97">
                  <c:v>2495590.2343750047</c:v>
                </c:pt>
                <c:pt idx="98">
                  <c:v>2573571.8750000056</c:v>
                </c:pt>
                <c:pt idx="99">
                  <c:v>2653161.3281250056</c:v>
                </c:pt>
                <c:pt idx="100">
                  <c:v>2734375</c:v>
                </c:pt>
              </c:numCache>
            </c:numRef>
          </c:yVal>
          <c:smooth val="0"/>
        </c:ser>
        <c:ser>
          <c:idx val="8"/>
          <c:order val="5"/>
          <c:tx>
            <c:strRef>
              <c:f>DATA!$I$4</c:f>
              <c:strCache>
                <c:ptCount val="1"/>
                <c:pt idx="0">
                  <c:v>BPK-Lijn -2</c:v>
                </c:pt>
              </c:strCache>
            </c:strRef>
          </c:tx>
          <c:spPr>
            <a:ln>
              <a:solidFill>
                <a:schemeClr val="accent2">
                  <a:lumMod val="60000"/>
                  <a:lumOff val="40000"/>
                </a:schemeClr>
              </a:solidFill>
            </a:ln>
          </c:spPr>
          <c:marker>
            <c:symbol val="none"/>
          </c:marker>
          <c:xVal>
            <c:numRef>
              <c:f>DATA!$F$5:$F$105</c:f>
              <c:numCache>
                <c:formatCode>0.00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6.0000000000000009</c:v>
                </c:pt>
                <c:pt idx="7">
                  <c:v>7.0000000000000009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10.999999999999998</c:v>
                </c:pt>
                <c:pt idx="12">
                  <c:v>11.999999999999998</c:v>
                </c:pt>
                <c:pt idx="13">
                  <c:v>12.999999999999998</c:v>
                </c:pt>
                <c:pt idx="14">
                  <c:v>13.999999999999998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18.000000000000004</c:v>
                </c:pt>
                <c:pt idx="19">
                  <c:v>19.000000000000004</c:v>
                </c:pt>
                <c:pt idx="20">
                  <c:v>20.000000000000004</c:v>
                </c:pt>
                <c:pt idx="21">
                  <c:v>21.000000000000004</c:v>
                </c:pt>
                <c:pt idx="22">
                  <c:v>22.000000000000007</c:v>
                </c:pt>
                <c:pt idx="23">
                  <c:v>23.000000000000007</c:v>
                </c:pt>
                <c:pt idx="24">
                  <c:v>24.000000000000007</c:v>
                </c:pt>
                <c:pt idx="25">
                  <c:v>25.000000000000007</c:v>
                </c:pt>
                <c:pt idx="26">
                  <c:v>26.000000000000007</c:v>
                </c:pt>
                <c:pt idx="27">
                  <c:v>27.000000000000007</c:v>
                </c:pt>
                <c:pt idx="28">
                  <c:v>28.000000000000007</c:v>
                </c:pt>
                <c:pt idx="29">
                  <c:v>29.000000000000011</c:v>
                </c:pt>
                <c:pt idx="30">
                  <c:v>30.000000000000011</c:v>
                </c:pt>
                <c:pt idx="31">
                  <c:v>31.000000000000011</c:v>
                </c:pt>
                <c:pt idx="32">
                  <c:v>32.000000000000014</c:v>
                </c:pt>
                <c:pt idx="33">
                  <c:v>33.000000000000014</c:v>
                </c:pt>
                <c:pt idx="34">
                  <c:v>34.000000000000014</c:v>
                </c:pt>
                <c:pt idx="35">
                  <c:v>35.000000000000014</c:v>
                </c:pt>
                <c:pt idx="36">
                  <c:v>36.000000000000014</c:v>
                </c:pt>
                <c:pt idx="37">
                  <c:v>37.000000000000014</c:v>
                </c:pt>
                <c:pt idx="38">
                  <c:v>38.000000000000014</c:v>
                </c:pt>
                <c:pt idx="39">
                  <c:v>39.000000000000021</c:v>
                </c:pt>
                <c:pt idx="40">
                  <c:v>40.000000000000021</c:v>
                </c:pt>
                <c:pt idx="41">
                  <c:v>41.000000000000021</c:v>
                </c:pt>
                <c:pt idx="42">
                  <c:v>42.000000000000021</c:v>
                </c:pt>
                <c:pt idx="43">
                  <c:v>43.000000000000021</c:v>
                </c:pt>
                <c:pt idx="44">
                  <c:v>44.000000000000021</c:v>
                </c:pt>
                <c:pt idx="45">
                  <c:v>45.000000000000021</c:v>
                </c:pt>
                <c:pt idx="46">
                  <c:v>46.000000000000021</c:v>
                </c:pt>
                <c:pt idx="47">
                  <c:v>47.000000000000028</c:v>
                </c:pt>
                <c:pt idx="48">
                  <c:v>48.000000000000028</c:v>
                </c:pt>
                <c:pt idx="49">
                  <c:v>49.000000000000028</c:v>
                </c:pt>
                <c:pt idx="50">
                  <c:v>50.000000000000021</c:v>
                </c:pt>
                <c:pt idx="51">
                  <c:v>51.000000000000021</c:v>
                </c:pt>
                <c:pt idx="52">
                  <c:v>52.000000000000021</c:v>
                </c:pt>
                <c:pt idx="53">
                  <c:v>53.000000000000028</c:v>
                </c:pt>
                <c:pt idx="54">
                  <c:v>54.000000000000028</c:v>
                </c:pt>
                <c:pt idx="55">
                  <c:v>55.000000000000028</c:v>
                </c:pt>
                <c:pt idx="56">
                  <c:v>56.000000000000028</c:v>
                </c:pt>
                <c:pt idx="57">
                  <c:v>57.000000000000028</c:v>
                </c:pt>
                <c:pt idx="58">
                  <c:v>58.000000000000028</c:v>
                </c:pt>
                <c:pt idx="59">
                  <c:v>59.000000000000028</c:v>
                </c:pt>
                <c:pt idx="60">
                  <c:v>60.000000000000028</c:v>
                </c:pt>
                <c:pt idx="61">
                  <c:v>61.000000000000028</c:v>
                </c:pt>
                <c:pt idx="62">
                  <c:v>62.000000000000036</c:v>
                </c:pt>
                <c:pt idx="63">
                  <c:v>63.000000000000036</c:v>
                </c:pt>
                <c:pt idx="64">
                  <c:v>64.000000000000028</c:v>
                </c:pt>
                <c:pt idx="65">
                  <c:v>65.000000000000028</c:v>
                </c:pt>
                <c:pt idx="66">
                  <c:v>66.000000000000043</c:v>
                </c:pt>
                <c:pt idx="67">
                  <c:v>67.000000000000043</c:v>
                </c:pt>
                <c:pt idx="68">
                  <c:v>68.000000000000043</c:v>
                </c:pt>
                <c:pt idx="69">
                  <c:v>69.000000000000043</c:v>
                </c:pt>
                <c:pt idx="70">
                  <c:v>70.000000000000043</c:v>
                </c:pt>
                <c:pt idx="71">
                  <c:v>71.000000000000043</c:v>
                </c:pt>
                <c:pt idx="72">
                  <c:v>72.000000000000043</c:v>
                </c:pt>
                <c:pt idx="73">
                  <c:v>73.000000000000043</c:v>
                </c:pt>
                <c:pt idx="74">
                  <c:v>74.000000000000043</c:v>
                </c:pt>
                <c:pt idx="75">
                  <c:v>75.000000000000043</c:v>
                </c:pt>
                <c:pt idx="76">
                  <c:v>76.000000000000043</c:v>
                </c:pt>
                <c:pt idx="77">
                  <c:v>77.000000000000043</c:v>
                </c:pt>
                <c:pt idx="78">
                  <c:v>78.000000000000043</c:v>
                </c:pt>
                <c:pt idx="79">
                  <c:v>79.000000000000043</c:v>
                </c:pt>
                <c:pt idx="80">
                  <c:v>80.000000000000043</c:v>
                </c:pt>
                <c:pt idx="81">
                  <c:v>81.000000000000057</c:v>
                </c:pt>
                <c:pt idx="82">
                  <c:v>82.000000000000057</c:v>
                </c:pt>
                <c:pt idx="83">
                  <c:v>83.000000000000057</c:v>
                </c:pt>
                <c:pt idx="84">
                  <c:v>84.000000000000057</c:v>
                </c:pt>
                <c:pt idx="85">
                  <c:v>85.000000000000057</c:v>
                </c:pt>
                <c:pt idx="86">
                  <c:v>86.000000000000057</c:v>
                </c:pt>
                <c:pt idx="87">
                  <c:v>87.000000000000057</c:v>
                </c:pt>
                <c:pt idx="88">
                  <c:v>88.000000000000057</c:v>
                </c:pt>
                <c:pt idx="89">
                  <c:v>89.000000000000057</c:v>
                </c:pt>
                <c:pt idx="90">
                  <c:v>90.000000000000057</c:v>
                </c:pt>
                <c:pt idx="91">
                  <c:v>91.000000000000057</c:v>
                </c:pt>
                <c:pt idx="92">
                  <c:v>92.000000000000057</c:v>
                </c:pt>
                <c:pt idx="93">
                  <c:v>93.000000000000057</c:v>
                </c:pt>
                <c:pt idx="94">
                  <c:v>94.000000000000057</c:v>
                </c:pt>
                <c:pt idx="95">
                  <c:v>95.000000000000057</c:v>
                </c:pt>
                <c:pt idx="96">
                  <c:v>96.000000000000057</c:v>
                </c:pt>
                <c:pt idx="97">
                  <c:v>97.000000000000057</c:v>
                </c:pt>
                <c:pt idx="98">
                  <c:v>98.000000000000071</c:v>
                </c:pt>
                <c:pt idx="99">
                  <c:v>99.000000000000071</c:v>
                </c:pt>
                <c:pt idx="100">
                  <c:v>100</c:v>
                </c:pt>
              </c:numCache>
            </c:numRef>
          </c:xVal>
          <c:yVal>
            <c:numRef>
              <c:f>DATA!$I$5:$I$105</c:f>
              <c:numCache>
                <c:formatCode>_("€"* #,##0.00_);_("€"* \(#,##0.00\);_("€"* "-"??_);_(@_)</c:formatCode>
                <c:ptCount val="101"/>
                <c:pt idx="0">
                  <c:v>0</c:v>
                </c:pt>
                <c:pt idx="1">
                  <c:v>1.4</c:v>
                </c:pt>
                <c:pt idx="2">
                  <c:v>11.2</c:v>
                </c:pt>
                <c:pt idx="3">
                  <c:v>37.799999999999997</c:v>
                </c:pt>
                <c:pt idx="4">
                  <c:v>89.6</c:v>
                </c:pt>
                <c:pt idx="5">
                  <c:v>175</c:v>
                </c:pt>
                <c:pt idx="6">
                  <c:v>302.40000000000015</c:v>
                </c:pt>
                <c:pt idx="7">
                  <c:v>480.20000000000022</c:v>
                </c:pt>
                <c:pt idx="8">
                  <c:v>716.8</c:v>
                </c:pt>
                <c:pt idx="9">
                  <c:v>1020.5999999999999</c:v>
                </c:pt>
                <c:pt idx="10">
                  <c:v>1400</c:v>
                </c:pt>
                <c:pt idx="11">
                  <c:v>1863.399999999999</c:v>
                </c:pt>
                <c:pt idx="12">
                  <c:v>2419.1999999999985</c:v>
                </c:pt>
                <c:pt idx="13">
                  <c:v>3075.7999999999984</c:v>
                </c:pt>
                <c:pt idx="14">
                  <c:v>3841.5999999999976</c:v>
                </c:pt>
                <c:pt idx="15">
                  <c:v>4725</c:v>
                </c:pt>
                <c:pt idx="16">
                  <c:v>5734.4</c:v>
                </c:pt>
                <c:pt idx="17">
                  <c:v>6878.2</c:v>
                </c:pt>
                <c:pt idx="18">
                  <c:v>8164.8000000000047</c:v>
                </c:pt>
                <c:pt idx="19">
                  <c:v>9602.600000000004</c:v>
                </c:pt>
                <c:pt idx="20">
                  <c:v>11200.000000000004</c:v>
                </c:pt>
                <c:pt idx="21">
                  <c:v>12965.400000000007</c:v>
                </c:pt>
                <c:pt idx="22">
                  <c:v>14907.200000000013</c:v>
                </c:pt>
                <c:pt idx="23">
                  <c:v>17033.800000000014</c:v>
                </c:pt>
                <c:pt idx="24">
                  <c:v>19353.600000000017</c:v>
                </c:pt>
                <c:pt idx="25">
                  <c:v>21875.000000000018</c:v>
                </c:pt>
                <c:pt idx="26">
                  <c:v>24606.40000000002</c:v>
                </c:pt>
                <c:pt idx="27">
                  <c:v>27556.200000000019</c:v>
                </c:pt>
                <c:pt idx="28">
                  <c:v>30732.800000000025</c:v>
                </c:pt>
                <c:pt idx="29">
                  <c:v>34144.600000000035</c:v>
                </c:pt>
                <c:pt idx="30">
                  <c:v>37800.000000000036</c:v>
                </c:pt>
                <c:pt idx="31">
                  <c:v>41707.400000000045</c:v>
                </c:pt>
                <c:pt idx="32">
                  <c:v>45875.200000000055</c:v>
                </c:pt>
                <c:pt idx="33">
                  <c:v>50311.800000000061</c:v>
                </c:pt>
                <c:pt idx="34">
                  <c:v>55025.600000000071</c:v>
                </c:pt>
                <c:pt idx="35">
                  <c:v>60025.000000000065</c:v>
                </c:pt>
                <c:pt idx="36">
                  <c:v>65318.400000000067</c:v>
                </c:pt>
                <c:pt idx="37">
                  <c:v>70914.20000000007</c:v>
                </c:pt>
                <c:pt idx="38">
                  <c:v>76820.80000000009</c:v>
                </c:pt>
                <c:pt idx="39">
                  <c:v>83046.600000000122</c:v>
                </c:pt>
                <c:pt idx="40">
                  <c:v>89600.000000000146</c:v>
                </c:pt>
                <c:pt idx="41">
                  <c:v>96489.400000000154</c:v>
                </c:pt>
                <c:pt idx="42">
                  <c:v>103723.20000000016</c:v>
                </c:pt>
                <c:pt idx="43">
                  <c:v>111309.80000000016</c:v>
                </c:pt>
                <c:pt idx="44">
                  <c:v>119257.60000000015</c:v>
                </c:pt>
                <c:pt idx="45">
                  <c:v>127575.00000000017</c:v>
                </c:pt>
                <c:pt idx="46">
                  <c:v>136270.40000000017</c:v>
                </c:pt>
                <c:pt idx="47">
                  <c:v>145352.20000000024</c:v>
                </c:pt>
                <c:pt idx="48">
                  <c:v>154828.80000000028</c:v>
                </c:pt>
                <c:pt idx="49">
                  <c:v>164708.60000000027</c:v>
                </c:pt>
                <c:pt idx="50">
                  <c:v>175000.0000000002</c:v>
                </c:pt>
                <c:pt idx="51">
                  <c:v>185711.40000000023</c:v>
                </c:pt>
                <c:pt idx="52">
                  <c:v>196851.20000000024</c:v>
                </c:pt>
                <c:pt idx="53">
                  <c:v>208427.80000000037</c:v>
                </c:pt>
                <c:pt idx="54">
                  <c:v>220449.60000000036</c:v>
                </c:pt>
                <c:pt idx="55">
                  <c:v>232925.00000000035</c:v>
                </c:pt>
                <c:pt idx="56">
                  <c:v>245862.40000000034</c:v>
                </c:pt>
                <c:pt idx="57">
                  <c:v>259270.20000000036</c:v>
                </c:pt>
                <c:pt idx="58">
                  <c:v>273156.8000000004</c:v>
                </c:pt>
                <c:pt idx="59">
                  <c:v>287530.60000000038</c:v>
                </c:pt>
                <c:pt idx="60">
                  <c:v>302400.00000000041</c:v>
                </c:pt>
                <c:pt idx="61">
                  <c:v>317773.40000000043</c:v>
                </c:pt>
                <c:pt idx="62">
                  <c:v>333659.20000000054</c:v>
                </c:pt>
                <c:pt idx="63">
                  <c:v>350065.80000000057</c:v>
                </c:pt>
                <c:pt idx="64">
                  <c:v>367001.60000000044</c:v>
                </c:pt>
                <c:pt idx="65">
                  <c:v>384475.00000000047</c:v>
                </c:pt>
                <c:pt idx="66">
                  <c:v>402494.40000000072</c:v>
                </c:pt>
                <c:pt idx="67">
                  <c:v>421068.20000000077</c:v>
                </c:pt>
                <c:pt idx="68">
                  <c:v>440204.8000000008</c:v>
                </c:pt>
                <c:pt idx="69">
                  <c:v>459912.60000000079</c:v>
                </c:pt>
                <c:pt idx="70">
                  <c:v>480200.00000000087</c:v>
                </c:pt>
                <c:pt idx="71">
                  <c:v>501075.40000000084</c:v>
                </c:pt>
                <c:pt idx="72">
                  <c:v>522547.20000000094</c:v>
                </c:pt>
                <c:pt idx="73">
                  <c:v>544623.80000000098</c:v>
                </c:pt>
                <c:pt idx="74">
                  <c:v>567313.60000000091</c:v>
                </c:pt>
                <c:pt idx="75">
                  <c:v>590625.00000000093</c:v>
                </c:pt>
                <c:pt idx="76">
                  <c:v>614566.40000000107</c:v>
                </c:pt>
                <c:pt idx="77">
                  <c:v>639146.200000001</c:v>
                </c:pt>
                <c:pt idx="78">
                  <c:v>664372.80000000098</c:v>
                </c:pt>
                <c:pt idx="79">
                  <c:v>690254.60000000102</c:v>
                </c:pt>
                <c:pt idx="80">
                  <c:v>716800.00000000116</c:v>
                </c:pt>
                <c:pt idx="81">
                  <c:v>744017.40000000154</c:v>
                </c:pt>
                <c:pt idx="82">
                  <c:v>771915.20000000158</c:v>
                </c:pt>
                <c:pt idx="83">
                  <c:v>800501.80000000156</c:v>
                </c:pt>
                <c:pt idx="84">
                  <c:v>829785.60000000161</c:v>
                </c:pt>
                <c:pt idx="85">
                  <c:v>859775.00000000175</c:v>
                </c:pt>
                <c:pt idx="86">
                  <c:v>890478.40000000177</c:v>
                </c:pt>
                <c:pt idx="87">
                  <c:v>921904.2000000017</c:v>
                </c:pt>
                <c:pt idx="88">
                  <c:v>954060.80000000168</c:v>
                </c:pt>
                <c:pt idx="89">
                  <c:v>986956.60000000184</c:v>
                </c:pt>
                <c:pt idx="90">
                  <c:v>1020600.0000000019</c:v>
                </c:pt>
                <c:pt idx="91">
                  <c:v>1054999.400000002</c:v>
                </c:pt>
                <c:pt idx="92">
                  <c:v>1090163.200000002</c:v>
                </c:pt>
                <c:pt idx="93">
                  <c:v>1126099.8000000021</c:v>
                </c:pt>
                <c:pt idx="94">
                  <c:v>1162817.600000002</c:v>
                </c:pt>
                <c:pt idx="95">
                  <c:v>1200325.0000000021</c:v>
                </c:pt>
                <c:pt idx="96">
                  <c:v>1238630.4000000022</c:v>
                </c:pt>
                <c:pt idx="97">
                  <c:v>1277742.2000000023</c:v>
                </c:pt>
                <c:pt idx="98">
                  <c:v>1317668.8000000028</c:v>
                </c:pt>
                <c:pt idx="99">
                  <c:v>1358418.6000000029</c:v>
                </c:pt>
                <c:pt idx="100">
                  <c:v>1400000</c:v>
                </c:pt>
              </c:numCache>
            </c:numRef>
          </c:yVal>
          <c:smooth val="0"/>
        </c:ser>
        <c:ser>
          <c:idx val="9"/>
          <c:order val="6"/>
          <c:tx>
            <c:strRef>
              <c:f>DATA!$J$4</c:f>
              <c:strCache>
                <c:ptCount val="1"/>
                <c:pt idx="0">
                  <c:v>BPK-Lijn -1</c:v>
                </c:pt>
              </c:strCache>
            </c:strRef>
          </c:tx>
          <c:spPr>
            <a:ln>
              <a:solidFill>
                <a:schemeClr val="accent2">
                  <a:lumMod val="60000"/>
                  <a:lumOff val="40000"/>
                </a:schemeClr>
              </a:solidFill>
            </a:ln>
          </c:spPr>
          <c:marker>
            <c:symbol val="none"/>
          </c:marker>
          <c:xVal>
            <c:numRef>
              <c:f>DATA!$F$5:$F$105</c:f>
              <c:numCache>
                <c:formatCode>0.00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6.0000000000000009</c:v>
                </c:pt>
                <c:pt idx="7">
                  <c:v>7.0000000000000009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10.999999999999998</c:v>
                </c:pt>
                <c:pt idx="12">
                  <c:v>11.999999999999998</c:v>
                </c:pt>
                <c:pt idx="13">
                  <c:v>12.999999999999998</c:v>
                </c:pt>
                <c:pt idx="14">
                  <c:v>13.999999999999998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18.000000000000004</c:v>
                </c:pt>
                <c:pt idx="19">
                  <c:v>19.000000000000004</c:v>
                </c:pt>
                <c:pt idx="20">
                  <c:v>20.000000000000004</c:v>
                </c:pt>
                <c:pt idx="21">
                  <c:v>21.000000000000004</c:v>
                </c:pt>
                <c:pt idx="22">
                  <c:v>22.000000000000007</c:v>
                </c:pt>
                <c:pt idx="23">
                  <c:v>23.000000000000007</c:v>
                </c:pt>
                <c:pt idx="24">
                  <c:v>24.000000000000007</c:v>
                </c:pt>
                <c:pt idx="25">
                  <c:v>25.000000000000007</c:v>
                </c:pt>
                <c:pt idx="26">
                  <c:v>26.000000000000007</c:v>
                </c:pt>
                <c:pt idx="27">
                  <c:v>27.000000000000007</c:v>
                </c:pt>
                <c:pt idx="28">
                  <c:v>28.000000000000007</c:v>
                </c:pt>
                <c:pt idx="29">
                  <c:v>29.000000000000011</c:v>
                </c:pt>
                <c:pt idx="30">
                  <c:v>30.000000000000011</c:v>
                </c:pt>
                <c:pt idx="31">
                  <c:v>31.000000000000011</c:v>
                </c:pt>
                <c:pt idx="32">
                  <c:v>32.000000000000014</c:v>
                </c:pt>
                <c:pt idx="33">
                  <c:v>33.000000000000014</c:v>
                </c:pt>
                <c:pt idx="34">
                  <c:v>34.000000000000014</c:v>
                </c:pt>
                <c:pt idx="35">
                  <c:v>35.000000000000014</c:v>
                </c:pt>
                <c:pt idx="36">
                  <c:v>36.000000000000014</c:v>
                </c:pt>
                <c:pt idx="37">
                  <c:v>37.000000000000014</c:v>
                </c:pt>
                <c:pt idx="38">
                  <c:v>38.000000000000014</c:v>
                </c:pt>
                <c:pt idx="39">
                  <c:v>39.000000000000021</c:v>
                </c:pt>
                <c:pt idx="40">
                  <c:v>40.000000000000021</c:v>
                </c:pt>
                <c:pt idx="41">
                  <c:v>41.000000000000021</c:v>
                </c:pt>
                <c:pt idx="42">
                  <c:v>42.000000000000021</c:v>
                </c:pt>
                <c:pt idx="43">
                  <c:v>43.000000000000021</c:v>
                </c:pt>
                <c:pt idx="44">
                  <c:v>44.000000000000021</c:v>
                </c:pt>
                <c:pt idx="45">
                  <c:v>45.000000000000021</c:v>
                </c:pt>
                <c:pt idx="46">
                  <c:v>46.000000000000021</c:v>
                </c:pt>
                <c:pt idx="47">
                  <c:v>47.000000000000028</c:v>
                </c:pt>
                <c:pt idx="48">
                  <c:v>48.000000000000028</c:v>
                </c:pt>
                <c:pt idx="49">
                  <c:v>49.000000000000028</c:v>
                </c:pt>
                <c:pt idx="50">
                  <c:v>50.000000000000021</c:v>
                </c:pt>
                <c:pt idx="51">
                  <c:v>51.000000000000021</c:v>
                </c:pt>
                <c:pt idx="52">
                  <c:v>52.000000000000021</c:v>
                </c:pt>
                <c:pt idx="53">
                  <c:v>53.000000000000028</c:v>
                </c:pt>
                <c:pt idx="54">
                  <c:v>54.000000000000028</c:v>
                </c:pt>
                <c:pt idx="55">
                  <c:v>55.000000000000028</c:v>
                </c:pt>
                <c:pt idx="56">
                  <c:v>56.000000000000028</c:v>
                </c:pt>
                <c:pt idx="57">
                  <c:v>57.000000000000028</c:v>
                </c:pt>
                <c:pt idx="58">
                  <c:v>58.000000000000028</c:v>
                </c:pt>
                <c:pt idx="59">
                  <c:v>59.000000000000028</c:v>
                </c:pt>
                <c:pt idx="60">
                  <c:v>60.000000000000028</c:v>
                </c:pt>
                <c:pt idx="61">
                  <c:v>61.000000000000028</c:v>
                </c:pt>
                <c:pt idx="62">
                  <c:v>62.000000000000036</c:v>
                </c:pt>
                <c:pt idx="63">
                  <c:v>63.000000000000036</c:v>
                </c:pt>
                <c:pt idx="64">
                  <c:v>64.000000000000028</c:v>
                </c:pt>
                <c:pt idx="65">
                  <c:v>65.000000000000028</c:v>
                </c:pt>
                <c:pt idx="66">
                  <c:v>66.000000000000043</c:v>
                </c:pt>
                <c:pt idx="67">
                  <c:v>67.000000000000043</c:v>
                </c:pt>
                <c:pt idx="68">
                  <c:v>68.000000000000043</c:v>
                </c:pt>
                <c:pt idx="69">
                  <c:v>69.000000000000043</c:v>
                </c:pt>
                <c:pt idx="70">
                  <c:v>70.000000000000043</c:v>
                </c:pt>
                <c:pt idx="71">
                  <c:v>71.000000000000043</c:v>
                </c:pt>
                <c:pt idx="72">
                  <c:v>72.000000000000043</c:v>
                </c:pt>
                <c:pt idx="73">
                  <c:v>73.000000000000043</c:v>
                </c:pt>
                <c:pt idx="74">
                  <c:v>74.000000000000043</c:v>
                </c:pt>
                <c:pt idx="75">
                  <c:v>75.000000000000043</c:v>
                </c:pt>
                <c:pt idx="76">
                  <c:v>76.000000000000043</c:v>
                </c:pt>
                <c:pt idx="77">
                  <c:v>77.000000000000043</c:v>
                </c:pt>
                <c:pt idx="78">
                  <c:v>78.000000000000043</c:v>
                </c:pt>
                <c:pt idx="79">
                  <c:v>79.000000000000043</c:v>
                </c:pt>
                <c:pt idx="80">
                  <c:v>80.000000000000043</c:v>
                </c:pt>
                <c:pt idx="81">
                  <c:v>81.000000000000057</c:v>
                </c:pt>
                <c:pt idx="82">
                  <c:v>82.000000000000057</c:v>
                </c:pt>
                <c:pt idx="83">
                  <c:v>83.000000000000057</c:v>
                </c:pt>
                <c:pt idx="84">
                  <c:v>84.000000000000057</c:v>
                </c:pt>
                <c:pt idx="85">
                  <c:v>85.000000000000057</c:v>
                </c:pt>
                <c:pt idx="86">
                  <c:v>86.000000000000057</c:v>
                </c:pt>
                <c:pt idx="87">
                  <c:v>87.000000000000057</c:v>
                </c:pt>
                <c:pt idx="88">
                  <c:v>88.000000000000057</c:v>
                </c:pt>
                <c:pt idx="89">
                  <c:v>89.000000000000057</c:v>
                </c:pt>
                <c:pt idx="90">
                  <c:v>90.000000000000057</c:v>
                </c:pt>
                <c:pt idx="91">
                  <c:v>91.000000000000057</c:v>
                </c:pt>
                <c:pt idx="92">
                  <c:v>92.000000000000057</c:v>
                </c:pt>
                <c:pt idx="93">
                  <c:v>93.000000000000057</c:v>
                </c:pt>
                <c:pt idx="94">
                  <c:v>94.000000000000057</c:v>
                </c:pt>
                <c:pt idx="95">
                  <c:v>95.000000000000057</c:v>
                </c:pt>
                <c:pt idx="96">
                  <c:v>96.000000000000057</c:v>
                </c:pt>
                <c:pt idx="97">
                  <c:v>97.000000000000057</c:v>
                </c:pt>
                <c:pt idx="98">
                  <c:v>98.000000000000071</c:v>
                </c:pt>
                <c:pt idx="99">
                  <c:v>99.000000000000071</c:v>
                </c:pt>
                <c:pt idx="100">
                  <c:v>100</c:v>
                </c:pt>
              </c:numCache>
            </c:numRef>
          </c:xVal>
          <c:yVal>
            <c:numRef>
              <c:f>DATA!$J$5:$J$105</c:f>
              <c:numCache>
                <c:formatCode>_("€"* #,##0.00_);_("€"* \(#,##0.00\);_("€"* "-"??_);_(@_)</c:formatCode>
                <c:ptCount val="101"/>
                <c:pt idx="0">
                  <c:v>0</c:v>
                </c:pt>
                <c:pt idx="1">
                  <c:v>0.81018518518518534</c:v>
                </c:pt>
                <c:pt idx="2">
                  <c:v>6.4814814814814827</c:v>
                </c:pt>
                <c:pt idx="3">
                  <c:v>21.875000000000004</c:v>
                </c:pt>
                <c:pt idx="4">
                  <c:v>51.851851851851862</c:v>
                </c:pt>
                <c:pt idx="5">
                  <c:v>101.27314814814817</c:v>
                </c:pt>
                <c:pt idx="6">
                  <c:v>175.00000000000011</c:v>
                </c:pt>
                <c:pt idx="7">
                  <c:v>277.8935185185187</c:v>
                </c:pt>
                <c:pt idx="8">
                  <c:v>414.81481481481489</c:v>
                </c:pt>
                <c:pt idx="9">
                  <c:v>590.62500000000011</c:v>
                </c:pt>
                <c:pt idx="10">
                  <c:v>810.18518518518533</c:v>
                </c:pt>
                <c:pt idx="11">
                  <c:v>1078.3564814814811</c:v>
                </c:pt>
                <c:pt idx="12">
                  <c:v>1399.9999999999995</c:v>
                </c:pt>
                <c:pt idx="13">
                  <c:v>1779.9768518518515</c:v>
                </c:pt>
                <c:pt idx="14">
                  <c:v>2223.1481481481474</c:v>
                </c:pt>
                <c:pt idx="15">
                  <c:v>2734.3750000000005</c:v>
                </c:pt>
                <c:pt idx="16">
                  <c:v>3318.5185185185192</c:v>
                </c:pt>
                <c:pt idx="17">
                  <c:v>3980.4398148148157</c:v>
                </c:pt>
                <c:pt idx="18">
                  <c:v>4725.0000000000036</c:v>
                </c:pt>
                <c:pt idx="19">
                  <c:v>5557.0601851851889</c:v>
                </c:pt>
                <c:pt idx="20">
                  <c:v>6481.4814814814854</c:v>
                </c:pt>
                <c:pt idx="21">
                  <c:v>7503.1250000000055</c:v>
                </c:pt>
                <c:pt idx="22">
                  <c:v>8626.8518518518631</c:v>
                </c:pt>
                <c:pt idx="23">
                  <c:v>9857.5231481481587</c:v>
                </c:pt>
                <c:pt idx="24">
                  <c:v>11200.000000000013</c:v>
                </c:pt>
                <c:pt idx="25">
                  <c:v>12659.143518518531</c:v>
                </c:pt>
                <c:pt idx="26">
                  <c:v>14239.81481481483</c:v>
                </c:pt>
                <c:pt idx="27">
                  <c:v>15946.875000000015</c:v>
                </c:pt>
                <c:pt idx="28">
                  <c:v>17785.185185185204</c:v>
                </c:pt>
                <c:pt idx="29">
                  <c:v>19759.606481481507</c:v>
                </c:pt>
                <c:pt idx="30">
                  <c:v>21875.000000000029</c:v>
                </c:pt>
                <c:pt idx="31">
                  <c:v>24136.226851851883</c:v>
                </c:pt>
                <c:pt idx="32">
                  <c:v>26548.14814814819</c:v>
                </c:pt>
                <c:pt idx="33">
                  <c:v>29115.62500000004</c:v>
                </c:pt>
                <c:pt idx="34">
                  <c:v>31843.518518518566</c:v>
                </c:pt>
                <c:pt idx="35">
                  <c:v>34736.689814814861</c:v>
                </c:pt>
                <c:pt idx="36">
                  <c:v>37800.000000000051</c:v>
                </c:pt>
                <c:pt idx="37">
                  <c:v>41038.310185185241</c:v>
                </c:pt>
                <c:pt idx="38">
                  <c:v>44456.48148148154</c:v>
                </c:pt>
                <c:pt idx="39">
                  <c:v>48059.375000000087</c:v>
                </c:pt>
                <c:pt idx="40">
                  <c:v>51851.851851851949</c:v>
                </c:pt>
                <c:pt idx="41">
                  <c:v>55838.773148148255</c:v>
                </c:pt>
                <c:pt idx="42">
                  <c:v>60025.000000000109</c:v>
                </c:pt>
                <c:pt idx="43">
                  <c:v>64415.393518518627</c:v>
                </c:pt>
                <c:pt idx="44">
                  <c:v>69014.814814814919</c:v>
                </c:pt>
                <c:pt idx="45">
                  <c:v>73828.125000000116</c:v>
                </c:pt>
                <c:pt idx="46">
                  <c:v>78860.185185185313</c:v>
                </c:pt>
                <c:pt idx="47">
                  <c:v>84115.856481481649</c:v>
                </c:pt>
                <c:pt idx="48">
                  <c:v>89600.000000000189</c:v>
                </c:pt>
                <c:pt idx="49">
                  <c:v>95317.476851852029</c:v>
                </c:pt>
                <c:pt idx="50">
                  <c:v>101273.14814814829</c:v>
                </c:pt>
                <c:pt idx="51">
                  <c:v>107471.87500000016</c:v>
                </c:pt>
                <c:pt idx="52">
                  <c:v>113918.51851851869</c:v>
                </c:pt>
                <c:pt idx="53">
                  <c:v>120617.93981481505</c:v>
                </c:pt>
                <c:pt idx="54">
                  <c:v>127575.00000000023</c:v>
                </c:pt>
                <c:pt idx="55">
                  <c:v>134794.56018518543</c:v>
                </c:pt>
                <c:pt idx="56">
                  <c:v>142281.48148148172</c:v>
                </c:pt>
                <c:pt idx="57">
                  <c:v>150040.62500000023</c:v>
                </c:pt>
                <c:pt idx="58">
                  <c:v>158076.85185185212</c:v>
                </c:pt>
                <c:pt idx="59">
                  <c:v>166395.02314814841</c:v>
                </c:pt>
                <c:pt idx="60">
                  <c:v>175000.00000000029</c:v>
                </c:pt>
                <c:pt idx="61">
                  <c:v>183896.6435185188</c:v>
                </c:pt>
                <c:pt idx="62">
                  <c:v>193089.81481481518</c:v>
                </c:pt>
                <c:pt idx="63">
                  <c:v>202584.37500000038</c:v>
                </c:pt>
                <c:pt idx="64">
                  <c:v>212385.18518518552</c:v>
                </c:pt>
                <c:pt idx="65">
                  <c:v>222497.10648148181</c:v>
                </c:pt>
                <c:pt idx="66">
                  <c:v>232925.00000000047</c:v>
                </c:pt>
                <c:pt idx="67">
                  <c:v>243673.72685185238</c:v>
                </c:pt>
                <c:pt idx="68">
                  <c:v>254748.14814814867</c:v>
                </c:pt>
                <c:pt idx="69">
                  <c:v>266153.12500000052</c:v>
                </c:pt>
                <c:pt idx="70">
                  <c:v>277893.51851851906</c:v>
                </c:pt>
                <c:pt idx="71">
                  <c:v>289974.18981481541</c:v>
                </c:pt>
                <c:pt idx="72">
                  <c:v>302400.00000000064</c:v>
                </c:pt>
                <c:pt idx="73">
                  <c:v>315175.81018518581</c:v>
                </c:pt>
                <c:pt idx="74">
                  <c:v>328306.4814814821</c:v>
                </c:pt>
                <c:pt idx="75">
                  <c:v>341796.87500000064</c:v>
                </c:pt>
                <c:pt idx="76">
                  <c:v>355651.85185185255</c:v>
                </c:pt>
                <c:pt idx="77">
                  <c:v>369876.27314814884</c:v>
                </c:pt>
                <c:pt idx="78">
                  <c:v>384475.0000000007</c:v>
                </c:pt>
                <c:pt idx="79">
                  <c:v>399452.89351851918</c:v>
                </c:pt>
                <c:pt idx="80">
                  <c:v>414814.81481481559</c:v>
                </c:pt>
                <c:pt idx="81">
                  <c:v>430565.62500000105</c:v>
                </c:pt>
                <c:pt idx="82">
                  <c:v>446710.18518518622</c:v>
                </c:pt>
                <c:pt idx="83">
                  <c:v>463253.35648148251</c:v>
                </c:pt>
                <c:pt idx="84">
                  <c:v>480200.00000000105</c:v>
                </c:pt>
                <c:pt idx="85">
                  <c:v>497554.97685185296</c:v>
                </c:pt>
                <c:pt idx="86">
                  <c:v>515323.14814814931</c:v>
                </c:pt>
                <c:pt idx="87">
                  <c:v>533509.37500000116</c:v>
                </c:pt>
                <c:pt idx="88">
                  <c:v>552118.5185185197</c:v>
                </c:pt>
                <c:pt idx="89">
                  <c:v>571155.43981481611</c:v>
                </c:pt>
                <c:pt idx="90">
                  <c:v>590625.00000000128</c:v>
                </c:pt>
                <c:pt idx="91">
                  <c:v>610532.06018518656</c:v>
                </c:pt>
                <c:pt idx="92">
                  <c:v>630881.48148148286</c:v>
                </c:pt>
                <c:pt idx="93">
                  <c:v>651678.1250000014</c:v>
                </c:pt>
                <c:pt idx="94">
                  <c:v>672926.85185185319</c:v>
                </c:pt>
                <c:pt idx="95">
                  <c:v>694632.52314814948</c:v>
                </c:pt>
                <c:pt idx="96">
                  <c:v>716800.00000000151</c:v>
                </c:pt>
                <c:pt idx="97">
                  <c:v>739434.14351851994</c:v>
                </c:pt>
                <c:pt idx="98">
                  <c:v>762539.81481481669</c:v>
                </c:pt>
                <c:pt idx="99">
                  <c:v>786121.87500000186</c:v>
                </c:pt>
                <c:pt idx="100">
                  <c:v>810185.18518518528</c:v>
                </c:pt>
              </c:numCache>
            </c:numRef>
          </c:yVal>
          <c:smooth val="0"/>
        </c:ser>
        <c:ser>
          <c:idx val="4"/>
          <c:order val="7"/>
          <c:tx>
            <c:strRef>
              <c:f>DATA!$K$4</c:f>
              <c:strCache>
                <c:ptCount val="1"/>
                <c:pt idx="0">
                  <c:v>BPK-lijn Ref</c:v>
                </c:pt>
              </c:strCache>
            </c:strRef>
          </c:tx>
          <c:spPr>
            <a:ln w="38100">
              <a:solidFill>
                <a:schemeClr val="accent2"/>
              </a:solidFill>
            </a:ln>
          </c:spPr>
          <c:marker>
            <c:symbol val="none"/>
          </c:marker>
          <c:xVal>
            <c:numRef>
              <c:f>DATA!$F$5:$F$105</c:f>
              <c:numCache>
                <c:formatCode>0.00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6.0000000000000009</c:v>
                </c:pt>
                <c:pt idx="7">
                  <c:v>7.0000000000000009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10.999999999999998</c:v>
                </c:pt>
                <c:pt idx="12">
                  <c:v>11.999999999999998</c:v>
                </c:pt>
                <c:pt idx="13">
                  <c:v>12.999999999999998</c:v>
                </c:pt>
                <c:pt idx="14">
                  <c:v>13.999999999999998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18.000000000000004</c:v>
                </c:pt>
                <c:pt idx="19">
                  <c:v>19.000000000000004</c:v>
                </c:pt>
                <c:pt idx="20">
                  <c:v>20.000000000000004</c:v>
                </c:pt>
                <c:pt idx="21">
                  <c:v>21.000000000000004</c:v>
                </c:pt>
                <c:pt idx="22">
                  <c:v>22.000000000000007</c:v>
                </c:pt>
                <c:pt idx="23">
                  <c:v>23.000000000000007</c:v>
                </c:pt>
                <c:pt idx="24">
                  <c:v>24.000000000000007</c:v>
                </c:pt>
                <c:pt idx="25">
                  <c:v>25.000000000000007</c:v>
                </c:pt>
                <c:pt idx="26">
                  <c:v>26.000000000000007</c:v>
                </c:pt>
                <c:pt idx="27">
                  <c:v>27.000000000000007</c:v>
                </c:pt>
                <c:pt idx="28">
                  <c:v>28.000000000000007</c:v>
                </c:pt>
                <c:pt idx="29">
                  <c:v>29.000000000000011</c:v>
                </c:pt>
                <c:pt idx="30">
                  <c:v>30.000000000000011</c:v>
                </c:pt>
                <c:pt idx="31">
                  <c:v>31.000000000000011</c:v>
                </c:pt>
                <c:pt idx="32">
                  <c:v>32.000000000000014</c:v>
                </c:pt>
                <c:pt idx="33">
                  <c:v>33.000000000000014</c:v>
                </c:pt>
                <c:pt idx="34">
                  <c:v>34.000000000000014</c:v>
                </c:pt>
                <c:pt idx="35">
                  <c:v>35.000000000000014</c:v>
                </c:pt>
                <c:pt idx="36">
                  <c:v>36.000000000000014</c:v>
                </c:pt>
                <c:pt idx="37">
                  <c:v>37.000000000000014</c:v>
                </c:pt>
                <c:pt idx="38">
                  <c:v>38.000000000000014</c:v>
                </c:pt>
                <c:pt idx="39">
                  <c:v>39.000000000000021</c:v>
                </c:pt>
                <c:pt idx="40">
                  <c:v>40.000000000000021</c:v>
                </c:pt>
                <c:pt idx="41">
                  <c:v>41.000000000000021</c:v>
                </c:pt>
                <c:pt idx="42">
                  <c:v>42.000000000000021</c:v>
                </c:pt>
                <c:pt idx="43">
                  <c:v>43.000000000000021</c:v>
                </c:pt>
                <c:pt idx="44">
                  <c:v>44.000000000000021</c:v>
                </c:pt>
                <c:pt idx="45">
                  <c:v>45.000000000000021</c:v>
                </c:pt>
                <c:pt idx="46">
                  <c:v>46.000000000000021</c:v>
                </c:pt>
                <c:pt idx="47">
                  <c:v>47.000000000000028</c:v>
                </c:pt>
                <c:pt idx="48">
                  <c:v>48.000000000000028</c:v>
                </c:pt>
                <c:pt idx="49">
                  <c:v>49.000000000000028</c:v>
                </c:pt>
                <c:pt idx="50">
                  <c:v>50.000000000000021</c:v>
                </c:pt>
                <c:pt idx="51">
                  <c:v>51.000000000000021</c:v>
                </c:pt>
                <c:pt idx="52">
                  <c:v>52.000000000000021</c:v>
                </c:pt>
                <c:pt idx="53">
                  <c:v>53.000000000000028</c:v>
                </c:pt>
                <c:pt idx="54">
                  <c:v>54.000000000000028</c:v>
                </c:pt>
                <c:pt idx="55">
                  <c:v>55.000000000000028</c:v>
                </c:pt>
                <c:pt idx="56">
                  <c:v>56.000000000000028</c:v>
                </c:pt>
                <c:pt idx="57">
                  <c:v>57.000000000000028</c:v>
                </c:pt>
                <c:pt idx="58">
                  <c:v>58.000000000000028</c:v>
                </c:pt>
                <c:pt idx="59">
                  <c:v>59.000000000000028</c:v>
                </c:pt>
                <c:pt idx="60">
                  <c:v>60.000000000000028</c:v>
                </c:pt>
                <c:pt idx="61">
                  <c:v>61.000000000000028</c:v>
                </c:pt>
                <c:pt idx="62">
                  <c:v>62.000000000000036</c:v>
                </c:pt>
                <c:pt idx="63">
                  <c:v>63.000000000000036</c:v>
                </c:pt>
                <c:pt idx="64">
                  <c:v>64.000000000000028</c:v>
                </c:pt>
                <c:pt idx="65">
                  <c:v>65.000000000000028</c:v>
                </c:pt>
                <c:pt idx="66">
                  <c:v>66.000000000000043</c:v>
                </c:pt>
                <c:pt idx="67">
                  <c:v>67.000000000000043</c:v>
                </c:pt>
                <c:pt idx="68">
                  <c:v>68.000000000000043</c:v>
                </c:pt>
                <c:pt idx="69">
                  <c:v>69.000000000000043</c:v>
                </c:pt>
                <c:pt idx="70">
                  <c:v>70.000000000000043</c:v>
                </c:pt>
                <c:pt idx="71">
                  <c:v>71.000000000000043</c:v>
                </c:pt>
                <c:pt idx="72">
                  <c:v>72.000000000000043</c:v>
                </c:pt>
                <c:pt idx="73">
                  <c:v>73.000000000000043</c:v>
                </c:pt>
                <c:pt idx="74">
                  <c:v>74.000000000000043</c:v>
                </c:pt>
                <c:pt idx="75">
                  <c:v>75.000000000000043</c:v>
                </c:pt>
                <c:pt idx="76">
                  <c:v>76.000000000000043</c:v>
                </c:pt>
                <c:pt idx="77">
                  <c:v>77.000000000000043</c:v>
                </c:pt>
                <c:pt idx="78">
                  <c:v>78.000000000000043</c:v>
                </c:pt>
                <c:pt idx="79">
                  <c:v>79.000000000000043</c:v>
                </c:pt>
                <c:pt idx="80">
                  <c:v>80.000000000000043</c:v>
                </c:pt>
                <c:pt idx="81">
                  <c:v>81.000000000000057</c:v>
                </c:pt>
                <c:pt idx="82">
                  <c:v>82.000000000000057</c:v>
                </c:pt>
                <c:pt idx="83">
                  <c:v>83.000000000000057</c:v>
                </c:pt>
                <c:pt idx="84">
                  <c:v>84.000000000000057</c:v>
                </c:pt>
                <c:pt idx="85">
                  <c:v>85.000000000000057</c:v>
                </c:pt>
                <c:pt idx="86">
                  <c:v>86.000000000000057</c:v>
                </c:pt>
                <c:pt idx="87">
                  <c:v>87.000000000000057</c:v>
                </c:pt>
                <c:pt idx="88">
                  <c:v>88.000000000000057</c:v>
                </c:pt>
                <c:pt idx="89">
                  <c:v>89.000000000000057</c:v>
                </c:pt>
                <c:pt idx="90">
                  <c:v>90.000000000000057</c:v>
                </c:pt>
                <c:pt idx="91">
                  <c:v>91.000000000000057</c:v>
                </c:pt>
                <c:pt idx="92">
                  <c:v>92.000000000000057</c:v>
                </c:pt>
                <c:pt idx="93">
                  <c:v>93.000000000000057</c:v>
                </c:pt>
                <c:pt idx="94">
                  <c:v>94.000000000000057</c:v>
                </c:pt>
                <c:pt idx="95">
                  <c:v>95.000000000000057</c:v>
                </c:pt>
                <c:pt idx="96">
                  <c:v>96.000000000000057</c:v>
                </c:pt>
                <c:pt idx="97">
                  <c:v>97.000000000000057</c:v>
                </c:pt>
                <c:pt idx="98">
                  <c:v>98.000000000000071</c:v>
                </c:pt>
                <c:pt idx="99">
                  <c:v>99.000000000000071</c:v>
                </c:pt>
                <c:pt idx="100">
                  <c:v>100</c:v>
                </c:pt>
              </c:numCache>
            </c:numRef>
          </c:xVal>
          <c:yVal>
            <c:numRef>
              <c:f>DATA!$K$5:$K$105</c:f>
              <c:numCache>
                <c:formatCode>_("€"* #,##0.00_);_("€"* \(#,##0.00\);_("€"* "-"??_);_(@_)</c:formatCode>
                <c:ptCount val="101"/>
                <c:pt idx="0">
                  <c:v>0</c:v>
                </c:pt>
                <c:pt idx="1">
                  <c:v>0.51020408163265307</c:v>
                </c:pt>
                <c:pt idx="2">
                  <c:v>4.0816326530612246</c:v>
                </c:pt>
                <c:pt idx="3">
                  <c:v>13.775510204081632</c:v>
                </c:pt>
                <c:pt idx="4">
                  <c:v>32.653061224489797</c:v>
                </c:pt>
                <c:pt idx="5">
                  <c:v>63.775510204081634</c:v>
                </c:pt>
                <c:pt idx="6">
                  <c:v>110.20408163265313</c:v>
                </c:pt>
                <c:pt idx="7">
                  <c:v>175.00000000000009</c:v>
                </c:pt>
                <c:pt idx="8">
                  <c:v>261.22448979591837</c:v>
                </c:pt>
                <c:pt idx="9">
                  <c:v>371.9387755102041</c:v>
                </c:pt>
                <c:pt idx="10">
                  <c:v>510.20408163265307</c:v>
                </c:pt>
                <c:pt idx="11">
                  <c:v>679.08163265306086</c:v>
                </c:pt>
                <c:pt idx="12">
                  <c:v>881.632653061224</c:v>
                </c:pt>
                <c:pt idx="13">
                  <c:v>1120.9183673469383</c:v>
                </c:pt>
                <c:pt idx="14">
                  <c:v>1399.9999999999993</c:v>
                </c:pt>
                <c:pt idx="15">
                  <c:v>1721.9387755102041</c:v>
                </c:pt>
                <c:pt idx="16">
                  <c:v>2089.795918367347</c:v>
                </c:pt>
                <c:pt idx="17">
                  <c:v>2506.6326530612246</c:v>
                </c:pt>
                <c:pt idx="18">
                  <c:v>2975.5102040816346</c:v>
                </c:pt>
                <c:pt idx="19">
                  <c:v>3499.4897959183691</c:v>
                </c:pt>
                <c:pt idx="20">
                  <c:v>4081.6326530612264</c:v>
                </c:pt>
                <c:pt idx="21">
                  <c:v>4725.0000000000027</c:v>
                </c:pt>
                <c:pt idx="22">
                  <c:v>5432.6530612244951</c:v>
                </c:pt>
                <c:pt idx="23">
                  <c:v>6207.6530612244951</c:v>
                </c:pt>
                <c:pt idx="24">
                  <c:v>7053.061224489803</c:v>
                </c:pt>
                <c:pt idx="25">
                  <c:v>7971.9387755102107</c:v>
                </c:pt>
                <c:pt idx="26">
                  <c:v>8967.3469387755176</c:v>
                </c:pt>
                <c:pt idx="27">
                  <c:v>10042.346938775518</c:v>
                </c:pt>
                <c:pt idx="28">
                  <c:v>11200.000000000009</c:v>
                </c:pt>
                <c:pt idx="29">
                  <c:v>12443.367346938789</c:v>
                </c:pt>
                <c:pt idx="30">
                  <c:v>13775.510204081647</c:v>
                </c:pt>
                <c:pt idx="31">
                  <c:v>15199.489795918384</c:v>
                </c:pt>
                <c:pt idx="32">
                  <c:v>16718.367346938798</c:v>
                </c:pt>
                <c:pt idx="33">
                  <c:v>18335.204081632677</c:v>
                </c:pt>
                <c:pt idx="34">
                  <c:v>20053.061224489822</c:v>
                </c:pt>
                <c:pt idx="35">
                  <c:v>21875.000000000025</c:v>
                </c:pt>
                <c:pt idx="36">
                  <c:v>23804.081632653088</c:v>
                </c:pt>
                <c:pt idx="37">
                  <c:v>25843.367346938805</c:v>
                </c:pt>
                <c:pt idx="38">
                  <c:v>27995.918367346974</c:v>
                </c:pt>
                <c:pt idx="39">
                  <c:v>30264.795918367396</c:v>
                </c:pt>
                <c:pt idx="40">
                  <c:v>32653.061224489851</c:v>
                </c:pt>
                <c:pt idx="41">
                  <c:v>35163.775510204141</c:v>
                </c:pt>
                <c:pt idx="42">
                  <c:v>37800.000000000058</c:v>
                </c:pt>
                <c:pt idx="43">
                  <c:v>40564.79591836741</c:v>
                </c:pt>
                <c:pt idx="44">
                  <c:v>43461.224489795975</c:v>
                </c:pt>
                <c:pt idx="45">
                  <c:v>46492.346938775576</c:v>
                </c:pt>
                <c:pt idx="46">
                  <c:v>49661.224489795983</c:v>
                </c:pt>
                <c:pt idx="47">
                  <c:v>52970.91836734704</c:v>
                </c:pt>
                <c:pt idx="48">
                  <c:v>56424.489795918475</c:v>
                </c:pt>
                <c:pt idx="49">
                  <c:v>60025.000000000102</c:v>
                </c:pt>
                <c:pt idx="50">
                  <c:v>63775.510204081715</c:v>
                </c:pt>
                <c:pt idx="51">
                  <c:v>67679.081632653149</c:v>
                </c:pt>
                <c:pt idx="52">
                  <c:v>71738.77551020417</c:v>
                </c:pt>
                <c:pt idx="53">
                  <c:v>75957.653061224628</c:v>
                </c:pt>
                <c:pt idx="54">
                  <c:v>80338.775510204214</c:v>
                </c:pt>
                <c:pt idx="55">
                  <c:v>84885.204081632794</c:v>
                </c:pt>
                <c:pt idx="56">
                  <c:v>89600.000000000131</c:v>
                </c:pt>
                <c:pt idx="57">
                  <c:v>94486.224489796048</c:v>
                </c:pt>
                <c:pt idx="58">
                  <c:v>99546.938775510353</c:v>
                </c:pt>
                <c:pt idx="59">
                  <c:v>104785.20408163281</c:v>
                </c:pt>
                <c:pt idx="60">
                  <c:v>110204.08163265322</c:v>
                </c:pt>
                <c:pt idx="61">
                  <c:v>115806.63265306139</c:v>
                </c:pt>
                <c:pt idx="62">
                  <c:v>121595.91836734716</c:v>
                </c:pt>
                <c:pt idx="63">
                  <c:v>127575.00000000023</c:v>
                </c:pt>
                <c:pt idx="64">
                  <c:v>133746.93877551038</c:v>
                </c:pt>
                <c:pt idx="65">
                  <c:v>140114.79591836754</c:v>
                </c:pt>
                <c:pt idx="66">
                  <c:v>146681.6326530615</c:v>
                </c:pt>
                <c:pt idx="67">
                  <c:v>153450.51020408195</c:v>
                </c:pt>
                <c:pt idx="68">
                  <c:v>160424.48979591866</c:v>
                </c:pt>
                <c:pt idx="69">
                  <c:v>167606.63265306153</c:v>
                </c:pt>
                <c:pt idx="70">
                  <c:v>175000.00000000032</c:v>
                </c:pt>
                <c:pt idx="71">
                  <c:v>182607.65306122482</c:v>
                </c:pt>
                <c:pt idx="72">
                  <c:v>190432.65306122485</c:v>
                </c:pt>
                <c:pt idx="73">
                  <c:v>198478.06122449014</c:v>
                </c:pt>
                <c:pt idx="74">
                  <c:v>206746.93877551056</c:v>
                </c:pt>
                <c:pt idx="75">
                  <c:v>215242.34693877588</c:v>
                </c:pt>
                <c:pt idx="76">
                  <c:v>223967.34693877591</c:v>
                </c:pt>
                <c:pt idx="77">
                  <c:v>232925.00000000038</c:v>
                </c:pt>
                <c:pt idx="78">
                  <c:v>242118.36734693917</c:v>
                </c:pt>
                <c:pt idx="79">
                  <c:v>251550.51020408203</c:v>
                </c:pt>
                <c:pt idx="80">
                  <c:v>261224.48979591881</c:v>
                </c:pt>
                <c:pt idx="81">
                  <c:v>271143.3673469394</c:v>
                </c:pt>
                <c:pt idx="82">
                  <c:v>281310.20408163324</c:v>
                </c:pt>
                <c:pt idx="83">
                  <c:v>291728.0612244904</c:v>
                </c:pt>
                <c:pt idx="84">
                  <c:v>302400.00000000058</c:v>
                </c:pt>
                <c:pt idx="85">
                  <c:v>313329.08163265372</c:v>
                </c:pt>
                <c:pt idx="86">
                  <c:v>324518.36734693946</c:v>
                </c:pt>
                <c:pt idx="87">
                  <c:v>335970.91836734762</c:v>
                </c:pt>
                <c:pt idx="88">
                  <c:v>347689.79591836804</c:v>
                </c:pt>
                <c:pt idx="89">
                  <c:v>359678.06122449052</c:v>
                </c:pt>
                <c:pt idx="90">
                  <c:v>371938.77551020478</c:v>
                </c:pt>
                <c:pt idx="91">
                  <c:v>384475.00000000076</c:v>
                </c:pt>
                <c:pt idx="92">
                  <c:v>397289.79591836815</c:v>
                </c:pt>
                <c:pt idx="93">
                  <c:v>410386.22448979667</c:v>
                </c:pt>
                <c:pt idx="94">
                  <c:v>423767.34693877632</c:v>
                </c:pt>
                <c:pt idx="95">
                  <c:v>437436.22448979667</c:v>
                </c:pt>
                <c:pt idx="96">
                  <c:v>451395.9183673478</c:v>
                </c:pt>
                <c:pt idx="97">
                  <c:v>465649.48979591922</c:v>
                </c:pt>
                <c:pt idx="98">
                  <c:v>480200.00000000111</c:v>
                </c:pt>
                <c:pt idx="99">
                  <c:v>495050.5102040827</c:v>
                </c:pt>
                <c:pt idx="100">
                  <c:v>510204.08163265308</c:v>
                </c:pt>
              </c:numCache>
            </c:numRef>
          </c:yVal>
          <c:smooth val="0"/>
        </c:ser>
        <c:ser>
          <c:idx val="10"/>
          <c:order val="8"/>
          <c:tx>
            <c:strRef>
              <c:f>DATA!$L$4</c:f>
              <c:strCache>
                <c:ptCount val="1"/>
                <c:pt idx="0">
                  <c:v>BPK-Lijn +1</c:v>
                </c:pt>
              </c:strCache>
            </c:strRef>
          </c:tx>
          <c:spPr>
            <a:ln>
              <a:solidFill>
                <a:schemeClr val="accent2">
                  <a:lumMod val="60000"/>
                  <a:lumOff val="40000"/>
                </a:schemeClr>
              </a:solidFill>
            </a:ln>
          </c:spPr>
          <c:marker>
            <c:symbol val="none"/>
          </c:marker>
          <c:xVal>
            <c:numRef>
              <c:f>DATA!$F$5:$F$105</c:f>
              <c:numCache>
                <c:formatCode>0.00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6.0000000000000009</c:v>
                </c:pt>
                <c:pt idx="7">
                  <c:v>7.0000000000000009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10.999999999999998</c:v>
                </c:pt>
                <c:pt idx="12">
                  <c:v>11.999999999999998</c:v>
                </c:pt>
                <c:pt idx="13">
                  <c:v>12.999999999999998</c:v>
                </c:pt>
                <c:pt idx="14">
                  <c:v>13.999999999999998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18.000000000000004</c:v>
                </c:pt>
                <c:pt idx="19">
                  <c:v>19.000000000000004</c:v>
                </c:pt>
                <c:pt idx="20">
                  <c:v>20.000000000000004</c:v>
                </c:pt>
                <c:pt idx="21">
                  <c:v>21.000000000000004</c:v>
                </c:pt>
                <c:pt idx="22">
                  <c:v>22.000000000000007</c:v>
                </c:pt>
                <c:pt idx="23">
                  <c:v>23.000000000000007</c:v>
                </c:pt>
                <c:pt idx="24">
                  <c:v>24.000000000000007</c:v>
                </c:pt>
                <c:pt idx="25">
                  <c:v>25.000000000000007</c:v>
                </c:pt>
                <c:pt idx="26">
                  <c:v>26.000000000000007</c:v>
                </c:pt>
                <c:pt idx="27">
                  <c:v>27.000000000000007</c:v>
                </c:pt>
                <c:pt idx="28">
                  <c:v>28.000000000000007</c:v>
                </c:pt>
                <c:pt idx="29">
                  <c:v>29.000000000000011</c:v>
                </c:pt>
                <c:pt idx="30">
                  <c:v>30.000000000000011</c:v>
                </c:pt>
                <c:pt idx="31">
                  <c:v>31.000000000000011</c:v>
                </c:pt>
                <c:pt idx="32">
                  <c:v>32.000000000000014</c:v>
                </c:pt>
                <c:pt idx="33">
                  <c:v>33.000000000000014</c:v>
                </c:pt>
                <c:pt idx="34">
                  <c:v>34.000000000000014</c:v>
                </c:pt>
                <c:pt idx="35">
                  <c:v>35.000000000000014</c:v>
                </c:pt>
                <c:pt idx="36">
                  <c:v>36.000000000000014</c:v>
                </c:pt>
                <c:pt idx="37">
                  <c:v>37.000000000000014</c:v>
                </c:pt>
                <c:pt idx="38">
                  <c:v>38.000000000000014</c:v>
                </c:pt>
                <c:pt idx="39">
                  <c:v>39.000000000000021</c:v>
                </c:pt>
                <c:pt idx="40">
                  <c:v>40.000000000000021</c:v>
                </c:pt>
                <c:pt idx="41">
                  <c:v>41.000000000000021</c:v>
                </c:pt>
                <c:pt idx="42">
                  <c:v>42.000000000000021</c:v>
                </c:pt>
                <c:pt idx="43">
                  <c:v>43.000000000000021</c:v>
                </c:pt>
                <c:pt idx="44">
                  <c:v>44.000000000000021</c:v>
                </c:pt>
                <c:pt idx="45">
                  <c:v>45.000000000000021</c:v>
                </c:pt>
                <c:pt idx="46">
                  <c:v>46.000000000000021</c:v>
                </c:pt>
                <c:pt idx="47">
                  <c:v>47.000000000000028</c:v>
                </c:pt>
                <c:pt idx="48">
                  <c:v>48.000000000000028</c:v>
                </c:pt>
                <c:pt idx="49">
                  <c:v>49.000000000000028</c:v>
                </c:pt>
                <c:pt idx="50">
                  <c:v>50.000000000000021</c:v>
                </c:pt>
                <c:pt idx="51">
                  <c:v>51.000000000000021</c:v>
                </c:pt>
                <c:pt idx="52">
                  <c:v>52.000000000000021</c:v>
                </c:pt>
                <c:pt idx="53">
                  <c:v>53.000000000000028</c:v>
                </c:pt>
                <c:pt idx="54">
                  <c:v>54.000000000000028</c:v>
                </c:pt>
                <c:pt idx="55">
                  <c:v>55.000000000000028</c:v>
                </c:pt>
                <c:pt idx="56">
                  <c:v>56.000000000000028</c:v>
                </c:pt>
                <c:pt idx="57">
                  <c:v>57.000000000000028</c:v>
                </c:pt>
                <c:pt idx="58">
                  <c:v>58.000000000000028</c:v>
                </c:pt>
                <c:pt idx="59">
                  <c:v>59.000000000000028</c:v>
                </c:pt>
                <c:pt idx="60">
                  <c:v>60.000000000000028</c:v>
                </c:pt>
                <c:pt idx="61">
                  <c:v>61.000000000000028</c:v>
                </c:pt>
                <c:pt idx="62">
                  <c:v>62.000000000000036</c:v>
                </c:pt>
                <c:pt idx="63">
                  <c:v>63.000000000000036</c:v>
                </c:pt>
                <c:pt idx="64">
                  <c:v>64.000000000000028</c:v>
                </c:pt>
                <c:pt idx="65">
                  <c:v>65.000000000000028</c:v>
                </c:pt>
                <c:pt idx="66">
                  <c:v>66.000000000000043</c:v>
                </c:pt>
                <c:pt idx="67">
                  <c:v>67.000000000000043</c:v>
                </c:pt>
                <c:pt idx="68">
                  <c:v>68.000000000000043</c:v>
                </c:pt>
                <c:pt idx="69">
                  <c:v>69.000000000000043</c:v>
                </c:pt>
                <c:pt idx="70">
                  <c:v>70.000000000000043</c:v>
                </c:pt>
                <c:pt idx="71">
                  <c:v>71.000000000000043</c:v>
                </c:pt>
                <c:pt idx="72">
                  <c:v>72.000000000000043</c:v>
                </c:pt>
                <c:pt idx="73">
                  <c:v>73.000000000000043</c:v>
                </c:pt>
                <c:pt idx="74">
                  <c:v>74.000000000000043</c:v>
                </c:pt>
                <c:pt idx="75">
                  <c:v>75.000000000000043</c:v>
                </c:pt>
                <c:pt idx="76">
                  <c:v>76.000000000000043</c:v>
                </c:pt>
                <c:pt idx="77">
                  <c:v>77.000000000000043</c:v>
                </c:pt>
                <c:pt idx="78">
                  <c:v>78.000000000000043</c:v>
                </c:pt>
                <c:pt idx="79">
                  <c:v>79.000000000000043</c:v>
                </c:pt>
                <c:pt idx="80">
                  <c:v>80.000000000000043</c:v>
                </c:pt>
                <c:pt idx="81">
                  <c:v>81.000000000000057</c:v>
                </c:pt>
                <c:pt idx="82">
                  <c:v>82.000000000000057</c:v>
                </c:pt>
                <c:pt idx="83">
                  <c:v>83.000000000000057</c:v>
                </c:pt>
                <c:pt idx="84">
                  <c:v>84.000000000000057</c:v>
                </c:pt>
                <c:pt idx="85">
                  <c:v>85.000000000000057</c:v>
                </c:pt>
                <c:pt idx="86">
                  <c:v>86.000000000000057</c:v>
                </c:pt>
                <c:pt idx="87">
                  <c:v>87.000000000000057</c:v>
                </c:pt>
                <c:pt idx="88">
                  <c:v>88.000000000000057</c:v>
                </c:pt>
                <c:pt idx="89">
                  <c:v>89.000000000000057</c:v>
                </c:pt>
                <c:pt idx="90">
                  <c:v>90.000000000000057</c:v>
                </c:pt>
                <c:pt idx="91">
                  <c:v>91.000000000000057</c:v>
                </c:pt>
                <c:pt idx="92">
                  <c:v>92.000000000000057</c:v>
                </c:pt>
                <c:pt idx="93">
                  <c:v>93.000000000000057</c:v>
                </c:pt>
                <c:pt idx="94">
                  <c:v>94.000000000000057</c:v>
                </c:pt>
                <c:pt idx="95">
                  <c:v>95.000000000000057</c:v>
                </c:pt>
                <c:pt idx="96">
                  <c:v>96.000000000000057</c:v>
                </c:pt>
                <c:pt idx="97">
                  <c:v>97.000000000000057</c:v>
                </c:pt>
                <c:pt idx="98">
                  <c:v>98.000000000000071</c:v>
                </c:pt>
                <c:pt idx="99">
                  <c:v>99.000000000000071</c:v>
                </c:pt>
                <c:pt idx="100">
                  <c:v>100</c:v>
                </c:pt>
              </c:numCache>
            </c:numRef>
          </c:xVal>
          <c:yVal>
            <c:numRef>
              <c:f>DATA!$L$5:$L$105</c:f>
              <c:numCache>
                <c:formatCode>_("€"* #,##0.00_);_("€"* \(#,##0.00\);_("€"* "-"??_);_(@_)</c:formatCode>
                <c:ptCount val="101"/>
                <c:pt idx="0">
                  <c:v>0</c:v>
                </c:pt>
                <c:pt idx="1">
                  <c:v>0.341796875</c:v>
                </c:pt>
                <c:pt idx="2">
                  <c:v>2.734375</c:v>
                </c:pt>
                <c:pt idx="3">
                  <c:v>9.228515625</c:v>
                </c:pt>
                <c:pt idx="4">
                  <c:v>21.875</c:v>
                </c:pt>
                <c:pt idx="5">
                  <c:v>42.724609375</c:v>
                </c:pt>
                <c:pt idx="6">
                  <c:v>73.828125000000043</c:v>
                </c:pt>
                <c:pt idx="7">
                  <c:v>117.23632812500006</c:v>
                </c:pt>
                <c:pt idx="8">
                  <c:v>175</c:v>
                </c:pt>
                <c:pt idx="9">
                  <c:v>249.169921875</c:v>
                </c:pt>
                <c:pt idx="10">
                  <c:v>341.796875</c:v>
                </c:pt>
                <c:pt idx="11">
                  <c:v>454.93164062499977</c:v>
                </c:pt>
                <c:pt idx="12">
                  <c:v>590.62499999999966</c:v>
                </c:pt>
                <c:pt idx="13">
                  <c:v>750.92773437499966</c:v>
                </c:pt>
                <c:pt idx="14">
                  <c:v>937.89062499999955</c:v>
                </c:pt>
                <c:pt idx="15">
                  <c:v>1153.564453125</c:v>
                </c:pt>
                <c:pt idx="16">
                  <c:v>1400</c:v>
                </c:pt>
                <c:pt idx="17">
                  <c:v>1679.248046875</c:v>
                </c:pt>
                <c:pt idx="18">
                  <c:v>1993.3593750000011</c:v>
                </c:pt>
                <c:pt idx="19">
                  <c:v>2344.3847656250014</c:v>
                </c:pt>
                <c:pt idx="20">
                  <c:v>2734.3750000000014</c:v>
                </c:pt>
                <c:pt idx="21">
                  <c:v>3165.3808593750018</c:v>
                </c:pt>
                <c:pt idx="22">
                  <c:v>3639.4531250000036</c:v>
                </c:pt>
                <c:pt idx="23">
                  <c:v>4158.6425781250036</c:v>
                </c:pt>
                <c:pt idx="24">
                  <c:v>4725.0000000000045</c:v>
                </c:pt>
                <c:pt idx="25">
                  <c:v>5340.5761718750045</c:v>
                </c:pt>
                <c:pt idx="26">
                  <c:v>6007.4218750000045</c:v>
                </c:pt>
                <c:pt idx="27">
                  <c:v>6727.5878906250045</c:v>
                </c:pt>
                <c:pt idx="28">
                  <c:v>7503.1250000000064</c:v>
                </c:pt>
                <c:pt idx="29">
                  <c:v>8336.0839843750091</c:v>
                </c:pt>
                <c:pt idx="30">
                  <c:v>9228.5156250000091</c:v>
                </c:pt>
                <c:pt idx="31">
                  <c:v>10182.470703125011</c:v>
                </c:pt>
                <c:pt idx="32">
                  <c:v>11200.000000000015</c:v>
                </c:pt>
                <c:pt idx="33">
                  <c:v>12283.154296875015</c:v>
                </c:pt>
                <c:pt idx="34">
                  <c:v>13433.984375000018</c:v>
                </c:pt>
                <c:pt idx="35">
                  <c:v>14654.541015625018</c:v>
                </c:pt>
                <c:pt idx="36">
                  <c:v>15946.875000000018</c:v>
                </c:pt>
                <c:pt idx="37">
                  <c:v>17313.037109375018</c:v>
                </c:pt>
                <c:pt idx="38">
                  <c:v>18755.078125000022</c:v>
                </c:pt>
                <c:pt idx="39">
                  <c:v>20275.048828125033</c:v>
                </c:pt>
                <c:pt idx="40">
                  <c:v>21875.000000000036</c:v>
                </c:pt>
                <c:pt idx="41">
                  <c:v>23556.98242187504</c:v>
                </c:pt>
                <c:pt idx="42">
                  <c:v>25323.04687500004</c:v>
                </c:pt>
                <c:pt idx="43">
                  <c:v>27175.24414062504</c:v>
                </c:pt>
                <c:pt idx="44">
                  <c:v>29115.62500000004</c:v>
                </c:pt>
                <c:pt idx="45">
                  <c:v>31146.240234375044</c:v>
                </c:pt>
                <c:pt idx="46">
                  <c:v>33269.140625000044</c:v>
                </c:pt>
                <c:pt idx="47">
                  <c:v>35486.376953125065</c:v>
                </c:pt>
                <c:pt idx="48">
                  <c:v>37800.000000000073</c:v>
                </c:pt>
                <c:pt idx="49">
                  <c:v>40212.060546875073</c:v>
                </c:pt>
                <c:pt idx="50">
                  <c:v>42724.609375000058</c:v>
                </c:pt>
                <c:pt idx="51">
                  <c:v>45339.697265625058</c:v>
                </c:pt>
                <c:pt idx="52">
                  <c:v>48059.375000000058</c:v>
                </c:pt>
                <c:pt idx="53">
                  <c:v>50885.693359375087</c:v>
                </c:pt>
                <c:pt idx="54">
                  <c:v>53820.703125000087</c:v>
                </c:pt>
                <c:pt idx="55">
                  <c:v>56866.455078125087</c:v>
                </c:pt>
                <c:pt idx="56">
                  <c:v>60025.000000000087</c:v>
                </c:pt>
                <c:pt idx="57">
                  <c:v>63298.388671875087</c:v>
                </c:pt>
                <c:pt idx="58">
                  <c:v>66688.671875000102</c:v>
                </c:pt>
                <c:pt idx="59">
                  <c:v>70197.900390625102</c:v>
                </c:pt>
                <c:pt idx="60">
                  <c:v>73828.125000000116</c:v>
                </c:pt>
                <c:pt idx="61">
                  <c:v>77581.396484375116</c:v>
                </c:pt>
                <c:pt idx="62">
                  <c:v>81459.765625000146</c:v>
                </c:pt>
                <c:pt idx="63">
                  <c:v>85465.283203125146</c:v>
                </c:pt>
                <c:pt idx="64">
                  <c:v>89600.000000000116</c:v>
                </c:pt>
                <c:pt idx="65">
                  <c:v>93865.966796875116</c:v>
                </c:pt>
                <c:pt idx="66">
                  <c:v>98265.234375000175</c:v>
                </c:pt>
                <c:pt idx="67">
                  <c:v>102799.8535156252</c:v>
                </c:pt>
                <c:pt idx="68">
                  <c:v>107471.8750000002</c:v>
                </c:pt>
                <c:pt idx="69">
                  <c:v>112283.3496093752</c:v>
                </c:pt>
                <c:pt idx="70">
                  <c:v>117236.32812500022</c:v>
                </c:pt>
                <c:pt idx="71">
                  <c:v>122332.86132812522</c:v>
                </c:pt>
                <c:pt idx="72">
                  <c:v>127575.00000000023</c:v>
                </c:pt>
                <c:pt idx="73">
                  <c:v>132964.79492187523</c:v>
                </c:pt>
                <c:pt idx="74">
                  <c:v>138504.29687500023</c:v>
                </c:pt>
                <c:pt idx="75">
                  <c:v>144195.55664062523</c:v>
                </c:pt>
                <c:pt idx="76">
                  <c:v>150040.62500000026</c:v>
                </c:pt>
                <c:pt idx="77">
                  <c:v>156041.55273437526</c:v>
                </c:pt>
                <c:pt idx="78">
                  <c:v>162200.39062500026</c:v>
                </c:pt>
                <c:pt idx="79">
                  <c:v>168519.18945312526</c:v>
                </c:pt>
                <c:pt idx="80">
                  <c:v>175000.00000000029</c:v>
                </c:pt>
                <c:pt idx="81">
                  <c:v>181644.87304687541</c:v>
                </c:pt>
                <c:pt idx="82">
                  <c:v>188455.85937500041</c:v>
                </c:pt>
                <c:pt idx="83">
                  <c:v>195435.00976562541</c:v>
                </c:pt>
                <c:pt idx="84">
                  <c:v>202584.37500000041</c:v>
                </c:pt>
                <c:pt idx="85">
                  <c:v>209906.00585937544</c:v>
                </c:pt>
                <c:pt idx="86">
                  <c:v>217401.95312500044</c:v>
                </c:pt>
                <c:pt idx="87">
                  <c:v>225074.26757812544</c:v>
                </c:pt>
                <c:pt idx="88">
                  <c:v>232925.00000000044</c:v>
                </c:pt>
                <c:pt idx="89">
                  <c:v>240956.20117187547</c:v>
                </c:pt>
                <c:pt idx="90">
                  <c:v>249169.92187500047</c:v>
                </c:pt>
                <c:pt idx="91">
                  <c:v>257568.21289062552</c:v>
                </c:pt>
                <c:pt idx="92">
                  <c:v>266153.12500000052</c:v>
                </c:pt>
                <c:pt idx="93">
                  <c:v>274926.70898437552</c:v>
                </c:pt>
                <c:pt idx="94">
                  <c:v>283891.01562500052</c:v>
                </c:pt>
                <c:pt idx="95">
                  <c:v>293048.09570312552</c:v>
                </c:pt>
                <c:pt idx="96">
                  <c:v>302400.00000000058</c:v>
                </c:pt>
                <c:pt idx="97">
                  <c:v>311948.77929687558</c:v>
                </c:pt>
                <c:pt idx="98">
                  <c:v>321696.4843750007</c:v>
                </c:pt>
                <c:pt idx="99">
                  <c:v>331645.1660156257</c:v>
                </c:pt>
                <c:pt idx="100">
                  <c:v>341796.875</c:v>
                </c:pt>
              </c:numCache>
            </c:numRef>
          </c:yVal>
          <c:smooth val="0"/>
        </c:ser>
        <c:ser>
          <c:idx val="11"/>
          <c:order val="9"/>
          <c:tx>
            <c:strRef>
              <c:f>DATA!$M$4</c:f>
              <c:strCache>
                <c:ptCount val="1"/>
                <c:pt idx="0">
                  <c:v>BPK-Lijn +2</c:v>
                </c:pt>
              </c:strCache>
            </c:strRef>
          </c:tx>
          <c:spPr>
            <a:ln>
              <a:solidFill>
                <a:schemeClr val="accent2">
                  <a:lumMod val="60000"/>
                  <a:lumOff val="40000"/>
                </a:schemeClr>
              </a:solidFill>
            </a:ln>
          </c:spPr>
          <c:marker>
            <c:symbol val="none"/>
          </c:marker>
          <c:xVal>
            <c:numRef>
              <c:f>DATA!$F$5:$F$105</c:f>
              <c:numCache>
                <c:formatCode>0.00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6.0000000000000009</c:v>
                </c:pt>
                <c:pt idx="7">
                  <c:v>7.0000000000000009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10.999999999999998</c:v>
                </c:pt>
                <c:pt idx="12">
                  <c:v>11.999999999999998</c:v>
                </c:pt>
                <c:pt idx="13">
                  <c:v>12.999999999999998</c:v>
                </c:pt>
                <c:pt idx="14">
                  <c:v>13.999999999999998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18.000000000000004</c:v>
                </c:pt>
                <c:pt idx="19">
                  <c:v>19.000000000000004</c:v>
                </c:pt>
                <c:pt idx="20">
                  <c:v>20.000000000000004</c:v>
                </c:pt>
                <c:pt idx="21">
                  <c:v>21.000000000000004</c:v>
                </c:pt>
                <c:pt idx="22">
                  <c:v>22.000000000000007</c:v>
                </c:pt>
                <c:pt idx="23">
                  <c:v>23.000000000000007</c:v>
                </c:pt>
                <c:pt idx="24">
                  <c:v>24.000000000000007</c:v>
                </c:pt>
                <c:pt idx="25">
                  <c:v>25.000000000000007</c:v>
                </c:pt>
                <c:pt idx="26">
                  <c:v>26.000000000000007</c:v>
                </c:pt>
                <c:pt idx="27">
                  <c:v>27.000000000000007</c:v>
                </c:pt>
                <c:pt idx="28">
                  <c:v>28.000000000000007</c:v>
                </c:pt>
                <c:pt idx="29">
                  <c:v>29.000000000000011</c:v>
                </c:pt>
                <c:pt idx="30">
                  <c:v>30.000000000000011</c:v>
                </c:pt>
                <c:pt idx="31">
                  <c:v>31.000000000000011</c:v>
                </c:pt>
                <c:pt idx="32">
                  <c:v>32.000000000000014</c:v>
                </c:pt>
                <c:pt idx="33">
                  <c:v>33.000000000000014</c:v>
                </c:pt>
                <c:pt idx="34">
                  <c:v>34.000000000000014</c:v>
                </c:pt>
                <c:pt idx="35">
                  <c:v>35.000000000000014</c:v>
                </c:pt>
                <c:pt idx="36">
                  <c:v>36.000000000000014</c:v>
                </c:pt>
                <c:pt idx="37">
                  <c:v>37.000000000000014</c:v>
                </c:pt>
                <c:pt idx="38">
                  <c:v>38.000000000000014</c:v>
                </c:pt>
                <c:pt idx="39">
                  <c:v>39.000000000000021</c:v>
                </c:pt>
                <c:pt idx="40">
                  <c:v>40.000000000000021</c:v>
                </c:pt>
                <c:pt idx="41">
                  <c:v>41.000000000000021</c:v>
                </c:pt>
                <c:pt idx="42">
                  <c:v>42.000000000000021</c:v>
                </c:pt>
                <c:pt idx="43">
                  <c:v>43.000000000000021</c:v>
                </c:pt>
                <c:pt idx="44">
                  <c:v>44.000000000000021</c:v>
                </c:pt>
                <c:pt idx="45">
                  <c:v>45.000000000000021</c:v>
                </c:pt>
                <c:pt idx="46">
                  <c:v>46.000000000000021</c:v>
                </c:pt>
                <c:pt idx="47">
                  <c:v>47.000000000000028</c:v>
                </c:pt>
                <c:pt idx="48">
                  <c:v>48.000000000000028</c:v>
                </c:pt>
                <c:pt idx="49">
                  <c:v>49.000000000000028</c:v>
                </c:pt>
                <c:pt idx="50">
                  <c:v>50.000000000000021</c:v>
                </c:pt>
                <c:pt idx="51">
                  <c:v>51.000000000000021</c:v>
                </c:pt>
                <c:pt idx="52">
                  <c:v>52.000000000000021</c:v>
                </c:pt>
                <c:pt idx="53">
                  <c:v>53.000000000000028</c:v>
                </c:pt>
                <c:pt idx="54">
                  <c:v>54.000000000000028</c:v>
                </c:pt>
                <c:pt idx="55">
                  <c:v>55.000000000000028</c:v>
                </c:pt>
                <c:pt idx="56">
                  <c:v>56.000000000000028</c:v>
                </c:pt>
                <c:pt idx="57">
                  <c:v>57.000000000000028</c:v>
                </c:pt>
                <c:pt idx="58">
                  <c:v>58.000000000000028</c:v>
                </c:pt>
                <c:pt idx="59">
                  <c:v>59.000000000000028</c:v>
                </c:pt>
                <c:pt idx="60">
                  <c:v>60.000000000000028</c:v>
                </c:pt>
                <c:pt idx="61">
                  <c:v>61.000000000000028</c:v>
                </c:pt>
                <c:pt idx="62">
                  <c:v>62.000000000000036</c:v>
                </c:pt>
                <c:pt idx="63">
                  <c:v>63.000000000000036</c:v>
                </c:pt>
                <c:pt idx="64">
                  <c:v>64.000000000000028</c:v>
                </c:pt>
                <c:pt idx="65">
                  <c:v>65.000000000000028</c:v>
                </c:pt>
                <c:pt idx="66">
                  <c:v>66.000000000000043</c:v>
                </c:pt>
                <c:pt idx="67">
                  <c:v>67.000000000000043</c:v>
                </c:pt>
                <c:pt idx="68">
                  <c:v>68.000000000000043</c:v>
                </c:pt>
                <c:pt idx="69">
                  <c:v>69.000000000000043</c:v>
                </c:pt>
                <c:pt idx="70">
                  <c:v>70.000000000000043</c:v>
                </c:pt>
                <c:pt idx="71">
                  <c:v>71.000000000000043</c:v>
                </c:pt>
                <c:pt idx="72">
                  <c:v>72.000000000000043</c:v>
                </c:pt>
                <c:pt idx="73">
                  <c:v>73.000000000000043</c:v>
                </c:pt>
                <c:pt idx="74">
                  <c:v>74.000000000000043</c:v>
                </c:pt>
                <c:pt idx="75">
                  <c:v>75.000000000000043</c:v>
                </c:pt>
                <c:pt idx="76">
                  <c:v>76.000000000000043</c:v>
                </c:pt>
                <c:pt idx="77">
                  <c:v>77.000000000000043</c:v>
                </c:pt>
                <c:pt idx="78">
                  <c:v>78.000000000000043</c:v>
                </c:pt>
                <c:pt idx="79">
                  <c:v>79.000000000000043</c:v>
                </c:pt>
                <c:pt idx="80">
                  <c:v>80.000000000000043</c:v>
                </c:pt>
                <c:pt idx="81">
                  <c:v>81.000000000000057</c:v>
                </c:pt>
                <c:pt idx="82">
                  <c:v>82.000000000000057</c:v>
                </c:pt>
                <c:pt idx="83">
                  <c:v>83.000000000000057</c:v>
                </c:pt>
                <c:pt idx="84">
                  <c:v>84.000000000000057</c:v>
                </c:pt>
                <c:pt idx="85">
                  <c:v>85.000000000000057</c:v>
                </c:pt>
                <c:pt idx="86">
                  <c:v>86.000000000000057</c:v>
                </c:pt>
                <c:pt idx="87">
                  <c:v>87.000000000000057</c:v>
                </c:pt>
                <c:pt idx="88">
                  <c:v>88.000000000000057</c:v>
                </c:pt>
                <c:pt idx="89">
                  <c:v>89.000000000000057</c:v>
                </c:pt>
                <c:pt idx="90">
                  <c:v>90.000000000000057</c:v>
                </c:pt>
                <c:pt idx="91">
                  <c:v>91.000000000000057</c:v>
                </c:pt>
                <c:pt idx="92">
                  <c:v>92.000000000000057</c:v>
                </c:pt>
                <c:pt idx="93">
                  <c:v>93.000000000000057</c:v>
                </c:pt>
                <c:pt idx="94">
                  <c:v>94.000000000000057</c:v>
                </c:pt>
                <c:pt idx="95">
                  <c:v>95.000000000000057</c:v>
                </c:pt>
                <c:pt idx="96">
                  <c:v>96.000000000000057</c:v>
                </c:pt>
                <c:pt idx="97">
                  <c:v>97.000000000000057</c:v>
                </c:pt>
                <c:pt idx="98">
                  <c:v>98.000000000000071</c:v>
                </c:pt>
                <c:pt idx="99">
                  <c:v>99.000000000000071</c:v>
                </c:pt>
                <c:pt idx="100">
                  <c:v>100</c:v>
                </c:pt>
              </c:numCache>
            </c:numRef>
          </c:xVal>
          <c:yVal>
            <c:numRef>
              <c:f>DATA!$M$5:$M$105</c:f>
              <c:numCache>
                <c:formatCode>_("€"* #,##0.00_);_("€"* \(#,##0.00\);_("€"* "-"??_);_(@_)</c:formatCode>
                <c:ptCount val="101"/>
                <c:pt idx="0">
                  <c:v>0</c:v>
                </c:pt>
                <c:pt idx="1">
                  <c:v>0.24005486968449935</c:v>
                </c:pt>
                <c:pt idx="2">
                  <c:v>1.9204389574759948</c:v>
                </c:pt>
                <c:pt idx="3">
                  <c:v>6.4814814814814827</c:v>
                </c:pt>
                <c:pt idx="4">
                  <c:v>15.363511659807958</c:v>
                </c:pt>
                <c:pt idx="5">
                  <c:v>30.006858710562419</c:v>
                </c:pt>
                <c:pt idx="6">
                  <c:v>51.85185185185189</c:v>
                </c:pt>
                <c:pt idx="7">
                  <c:v>82.338820301783315</c:v>
                </c:pt>
                <c:pt idx="8">
                  <c:v>122.90809327846367</c:v>
                </c:pt>
                <c:pt idx="9">
                  <c:v>175.00000000000003</c:v>
                </c:pt>
                <c:pt idx="10">
                  <c:v>240.05486968449935</c:v>
                </c:pt>
                <c:pt idx="11">
                  <c:v>319.51303155006849</c:v>
                </c:pt>
                <c:pt idx="12">
                  <c:v>414.81481481481467</c:v>
                </c:pt>
                <c:pt idx="13">
                  <c:v>527.40054869684491</c:v>
                </c:pt>
                <c:pt idx="14">
                  <c:v>658.71056241426584</c:v>
                </c:pt>
                <c:pt idx="15">
                  <c:v>810.18518518518533</c:v>
                </c:pt>
                <c:pt idx="16">
                  <c:v>983.26474622770934</c:v>
                </c:pt>
                <c:pt idx="17">
                  <c:v>1179.3895747599454</c:v>
                </c:pt>
                <c:pt idx="18">
                  <c:v>1400.0000000000011</c:v>
                </c:pt>
                <c:pt idx="19">
                  <c:v>1646.5363511659818</c:v>
                </c:pt>
                <c:pt idx="20">
                  <c:v>1920.4389574759957</c:v>
                </c:pt>
                <c:pt idx="21">
                  <c:v>2223.1481481481496</c:v>
                </c:pt>
                <c:pt idx="22">
                  <c:v>2556.1042524005516</c:v>
                </c:pt>
                <c:pt idx="23">
                  <c:v>2920.7475994513061</c:v>
                </c:pt>
                <c:pt idx="24">
                  <c:v>3318.5185185185219</c:v>
                </c:pt>
                <c:pt idx="25">
                  <c:v>3750.8573388203054</c:v>
                </c:pt>
                <c:pt idx="26">
                  <c:v>4219.2043895747638</c:v>
                </c:pt>
                <c:pt idx="27">
                  <c:v>4725.0000000000045</c:v>
                </c:pt>
                <c:pt idx="28">
                  <c:v>5269.684499314134</c:v>
                </c:pt>
                <c:pt idx="29">
                  <c:v>5854.6982167352608</c:v>
                </c:pt>
                <c:pt idx="30">
                  <c:v>6481.481481481489</c:v>
                </c:pt>
                <c:pt idx="31">
                  <c:v>7151.4746227709284</c:v>
                </c:pt>
                <c:pt idx="32">
                  <c:v>7866.1179698216856</c:v>
                </c:pt>
                <c:pt idx="33">
                  <c:v>8626.8518518518631</c:v>
                </c:pt>
                <c:pt idx="34">
                  <c:v>9435.116598079574</c:v>
                </c:pt>
                <c:pt idx="35">
                  <c:v>10292.352537722922</c:v>
                </c:pt>
                <c:pt idx="36">
                  <c:v>11200.000000000015</c:v>
                </c:pt>
                <c:pt idx="37">
                  <c:v>12159.49931412896</c:v>
                </c:pt>
                <c:pt idx="38">
                  <c:v>13172.290809327864</c:v>
                </c:pt>
                <c:pt idx="39">
                  <c:v>14239.814814814839</c:v>
                </c:pt>
                <c:pt idx="40">
                  <c:v>15363.511659807984</c:v>
                </c:pt>
                <c:pt idx="41">
                  <c:v>16544.821673525406</c:v>
                </c:pt>
                <c:pt idx="42">
                  <c:v>17785.185185185215</c:v>
                </c:pt>
                <c:pt idx="43">
                  <c:v>19086.042524005519</c:v>
                </c:pt>
                <c:pt idx="44">
                  <c:v>20448.83401920442</c:v>
                </c:pt>
                <c:pt idx="45">
                  <c:v>21875.000000000036</c:v>
                </c:pt>
                <c:pt idx="46">
                  <c:v>23365.98079561046</c:v>
                </c:pt>
                <c:pt idx="47">
                  <c:v>24923.21673525382</c:v>
                </c:pt>
                <c:pt idx="48">
                  <c:v>26548.148148148201</c:v>
                </c:pt>
                <c:pt idx="49">
                  <c:v>28242.215363511714</c:v>
                </c:pt>
                <c:pt idx="50">
                  <c:v>30006.858710562457</c:v>
                </c:pt>
                <c:pt idx="51">
                  <c:v>31843.518518518566</c:v>
                </c:pt>
                <c:pt idx="52">
                  <c:v>33753.635116598125</c:v>
                </c:pt>
                <c:pt idx="53">
                  <c:v>35738.648834019274</c:v>
                </c:pt>
                <c:pt idx="54">
                  <c:v>37800.000000000065</c:v>
                </c:pt>
                <c:pt idx="55">
                  <c:v>39939.128943758646</c:v>
                </c:pt>
                <c:pt idx="56">
                  <c:v>42157.475994513101</c:v>
                </c:pt>
                <c:pt idx="57">
                  <c:v>44456.481481481555</c:v>
                </c:pt>
                <c:pt idx="58">
                  <c:v>46837.585733882108</c:v>
                </c:pt>
                <c:pt idx="59">
                  <c:v>49302.229080932862</c:v>
                </c:pt>
                <c:pt idx="60">
                  <c:v>51851.851851851934</c:v>
                </c:pt>
                <c:pt idx="61">
                  <c:v>54487.894375857424</c:v>
                </c:pt>
                <c:pt idx="62">
                  <c:v>57211.796982167456</c:v>
                </c:pt>
                <c:pt idx="63">
                  <c:v>60025.000000000116</c:v>
                </c:pt>
                <c:pt idx="64">
                  <c:v>62928.943758573485</c:v>
                </c:pt>
                <c:pt idx="65">
                  <c:v>65925.068587105721</c:v>
                </c:pt>
                <c:pt idx="66">
                  <c:v>69014.814814814948</c:v>
                </c:pt>
                <c:pt idx="67">
                  <c:v>72199.622770919217</c:v>
                </c:pt>
                <c:pt idx="68">
                  <c:v>75480.932784636636</c:v>
                </c:pt>
                <c:pt idx="69">
                  <c:v>78860.185185185343</c:v>
                </c:pt>
                <c:pt idx="70">
                  <c:v>82338.820301783431</c:v>
                </c:pt>
                <c:pt idx="71">
                  <c:v>85918.278463648996</c:v>
                </c:pt>
                <c:pt idx="72">
                  <c:v>89600.000000000175</c:v>
                </c:pt>
                <c:pt idx="73">
                  <c:v>93385.425240055047</c:v>
                </c:pt>
                <c:pt idx="74">
                  <c:v>97275.994513031736</c:v>
                </c:pt>
                <c:pt idx="75">
                  <c:v>101273.14814814834</c:v>
                </c:pt>
                <c:pt idx="76">
                  <c:v>105378.32647462297</c:v>
                </c:pt>
                <c:pt idx="77">
                  <c:v>109592.96982167373</c:v>
                </c:pt>
                <c:pt idx="78">
                  <c:v>113918.51851851871</c:v>
                </c:pt>
                <c:pt idx="79">
                  <c:v>118356.41289437606</c:v>
                </c:pt>
                <c:pt idx="80">
                  <c:v>122908.09327846387</c:v>
                </c:pt>
                <c:pt idx="81">
                  <c:v>127575.00000000031</c:v>
                </c:pt>
                <c:pt idx="82">
                  <c:v>132358.57338820331</c:v>
                </c:pt>
                <c:pt idx="83">
                  <c:v>137260.25377229112</c:v>
                </c:pt>
                <c:pt idx="84">
                  <c:v>142281.48148148178</c:v>
                </c:pt>
                <c:pt idx="85">
                  <c:v>147423.69684499348</c:v>
                </c:pt>
                <c:pt idx="86">
                  <c:v>152688.34019204421</c:v>
                </c:pt>
                <c:pt idx="87">
                  <c:v>158076.85185185217</c:v>
                </c:pt>
                <c:pt idx="88">
                  <c:v>163590.67215363545</c:v>
                </c:pt>
                <c:pt idx="89">
                  <c:v>169231.24142661216</c:v>
                </c:pt>
                <c:pt idx="90">
                  <c:v>175000.00000000035</c:v>
                </c:pt>
                <c:pt idx="91">
                  <c:v>180898.38820301823</c:v>
                </c:pt>
                <c:pt idx="92">
                  <c:v>186927.84636488379</c:v>
                </c:pt>
                <c:pt idx="93">
                  <c:v>193089.81481481521</c:v>
                </c:pt>
                <c:pt idx="94">
                  <c:v>199385.73388203056</c:v>
                </c:pt>
                <c:pt idx="95">
                  <c:v>205817.04389574801</c:v>
                </c:pt>
                <c:pt idx="96">
                  <c:v>212385.1851851856</c:v>
                </c:pt>
                <c:pt idx="97">
                  <c:v>219091.59807956146</c:v>
                </c:pt>
                <c:pt idx="98">
                  <c:v>225937.72290809383</c:v>
                </c:pt>
                <c:pt idx="99">
                  <c:v>232925.00000000052</c:v>
                </c:pt>
                <c:pt idx="100">
                  <c:v>240054.86968449934</c:v>
                </c:pt>
              </c:numCache>
            </c:numRef>
          </c:yVal>
          <c:smooth val="0"/>
        </c:ser>
        <c:ser>
          <c:idx val="5"/>
          <c:order val="10"/>
          <c:tx>
            <c:strRef>
              <c:f>DATA!$N$4</c:f>
              <c:strCache>
                <c:ptCount val="1"/>
                <c:pt idx="0">
                  <c:v>BPK-Lijn +3</c:v>
                </c:pt>
              </c:strCache>
            </c:strRef>
          </c:tx>
          <c:spPr>
            <a:ln>
              <a:solidFill>
                <a:schemeClr val="accent2">
                  <a:lumMod val="60000"/>
                  <a:lumOff val="40000"/>
                </a:schemeClr>
              </a:solidFill>
            </a:ln>
          </c:spPr>
          <c:marker>
            <c:symbol val="none"/>
          </c:marker>
          <c:xVal>
            <c:numRef>
              <c:f>DATA!$F$5:$F$105</c:f>
              <c:numCache>
                <c:formatCode>0.00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6.0000000000000009</c:v>
                </c:pt>
                <c:pt idx="7">
                  <c:v>7.0000000000000009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10.999999999999998</c:v>
                </c:pt>
                <c:pt idx="12">
                  <c:v>11.999999999999998</c:v>
                </c:pt>
                <c:pt idx="13">
                  <c:v>12.999999999999998</c:v>
                </c:pt>
                <c:pt idx="14">
                  <c:v>13.999999999999998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18.000000000000004</c:v>
                </c:pt>
                <c:pt idx="19">
                  <c:v>19.000000000000004</c:v>
                </c:pt>
                <c:pt idx="20">
                  <c:v>20.000000000000004</c:v>
                </c:pt>
                <c:pt idx="21">
                  <c:v>21.000000000000004</c:v>
                </c:pt>
                <c:pt idx="22">
                  <c:v>22.000000000000007</c:v>
                </c:pt>
                <c:pt idx="23">
                  <c:v>23.000000000000007</c:v>
                </c:pt>
                <c:pt idx="24">
                  <c:v>24.000000000000007</c:v>
                </c:pt>
                <c:pt idx="25">
                  <c:v>25.000000000000007</c:v>
                </c:pt>
                <c:pt idx="26">
                  <c:v>26.000000000000007</c:v>
                </c:pt>
                <c:pt idx="27">
                  <c:v>27.000000000000007</c:v>
                </c:pt>
                <c:pt idx="28">
                  <c:v>28.000000000000007</c:v>
                </c:pt>
                <c:pt idx="29">
                  <c:v>29.000000000000011</c:v>
                </c:pt>
                <c:pt idx="30">
                  <c:v>30.000000000000011</c:v>
                </c:pt>
                <c:pt idx="31">
                  <c:v>31.000000000000011</c:v>
                </c:pt>
                <c:pt idx="32">
                  <c:v>32.000000000000014</c:v>
                </c:pt>
                <c:pt idx="33">
                  <c:v>33.000000000000014</c:v>
                </c:pt>
                <c:pt idx="34">
                  <c:v>34.000000000000014</c:v>
                </c:pt>
                <c:pt idx="35">
                  <c:v>35.000000000000014</c:v>
                </c:pt>
                <c:pt idx="36">
                  <c:v>36.000000000000014</c:v>
                </c:pt>
                <c:pt idx="37">
                  <c:v>37.000000000000014</c:v>
                </c:pt>
                <c:pt idx="38">
                  <c:v>38.000000000000014</c:v>
                </c:pt>
                <c:pt idx="39">
                  <c:v>39.000000000000021</c:v>
                </c:pt>
                <c:pt idx="40">
                  <c:v>40.000000000000021</c:v>
                </c:pt>
                <c:pt idx="41">
                  <c:v>41.000000000000021</c:v>
                </c:pt>
                <c:pt idx="42">
                  <c:v>42.000000000000021</c:v>
                </c:pt>
                <c:pt idx="43">
                  <c:v>43.000000000000021</c:v>
                </c:pt>
                <c:pt idx="44">
                  <c:v>44.000000000000021</c:v>
                </c:pt>
                <c:pt idx="45">
                  <c:v>45.000000000000021</c:v>
                </c:pt>
                <c:pt idx="46">
                  <c:v>46.000000000000021</c:v>
                </c:pt>
                <c:pt idx="47">
                  <c:v>47.000000000000028</c:v>
                </c:pt>
                <c:pt idx="48">
                  <c:v>48.000000000000028</c:v>
                </c:pt>
                <c:pt idx="49">
                  <c:v>49.000000000000028</c:v>
                </c:pt>
                <c:pt idx="50">
                  <c:v>50.000000000000021</c:v>
                </c:pt>
                <c:pt idx="51">
                  <c:v>51.000000000000021</c:v>
                </c:pt>
                <c:pt idx="52">
                  <c:v>52.000000000000021</c:v>
                </c:pt>
                <c:pt idx="53">
                  <c:v>53.000000000000028</c:v>
                </c:pt>
                <c:pt idx="54">
                  <c:v>54.000000000000028</c:v>
                </c:pt>
                <c:pt idx="55">
                  <c:v>55.000000000000028</c:v>
                </c:pt>
                <c:pt idx="56">
                  <c:v>56.000000000000028</c:v>
                </c:pt>
                <c:pt idx="57">
                  <c:v>57.000000000000028</c:v>
                </c:pt>
                <c:pt idx="58">
                  <c:v>58.000000000000028</c:v>
                </c:pt>
                <c:pt idx="59">
                  <c:v>59.000000000000028</c:v>
                </c:pt>
                <c:pt idx="60">
                  <c:v>60.000000000000028</c:v>
                </c:pt>
                <c:pt idx="61">
                  <c:v>61.000000000000028</c:v>
                </c:pt>
                <c:pt idx="62">
                  <c:v>62.000000000000036</c:v>
                </c:pt>
                <c:pt idx="63">
                  <c:v>63.000000000000036</c:v>
                </c:pt>
                <c:pt idx="64">
                  <c:v>64.000000000000028</c:v>
                </c:pt>
                <c:pt idx="65">
                  <c:v>65.000000000000028</c:v>
                </c:pt>
                <c:pt idx="66">
                  <c:v>66.000000000000043</c:v>
                </c:pt>
                <c:pt idx="67">
                  <c:v>67.000000000000043</c:v>
                </c:pt>
                <c:pt idx="68">
                  <c:v>68.000000000000043</c:v>
                </c:pt>
                <c:pt idx="69">
                  <c:v>69.000000000000043</c:v>
                </c:pt>
                <c:pt idx="70">
                  <c:v>70.000000000000043</c:v>
                </c:pt>
                <c:pt idx="71">
                  <c:v>71.000000000000043</c:v>
                </c:pt>
                <c:pt idx="72">
                  <c:v>72.000000000000043</c:v>
                </c:pt>
                <c:pt idx="73">
                  <c:v>73.000000000000043</c:v>
                </c:pt>
                <c:pt idx="74">
                  <c:v>74.000000000000043</c:v>
                </c:pt>
                <c:pt idx="75">
                  <c:v>75.000000000000043</c:v>
                </c:pt>
                <c:pt idx="76">
                  <c:v>76.000000000000043</c:v>
                </c:pt>
                <c:pt idx="77">
                  <c:v>77.000000000000043</c:v>
                </c:pt>
                <c:pt idx="78">
                  <c:v>78.000000000000043</c:v>
                </c:pt>
                <c:pt idx="79">
                  <c:v>79.000000000000043</c:v>
                </c:pt>
                <c:pt idx="80">
                  <c:v>80.000000000000043</c:v>
                </c:pt>
                <c:pt idx="81">
                  <c:v>81.000000000000057</c:v>
                </c:pt>
                <c:pt idx="82">
                  <c:v>82.000000000000057</c:v>
                </c:pt>
                <c:pt idx="83">
                  <c:v>83.000000000000057</c:v>
                </c:pt>
                <c:pt idx="84">
                  <c:v>84.000000000000057</c:v>
                </c:pt>
                <c:pt idx="85">
                  <c:v>85.000000000000057</c:v>
                </c:pt>
                <c:pt idx="86">
                  <c:v>86.000000000000057</c:v>
                </c:pt>
                <c:pt idx="87">
                  <c:v>87.000000000000057</c:v>
                </c:pt>
                <c:pt idx="88">
                  <c:v>88.000000000000057</c:v>
                </c:pt>
                <c:pt idx="89">
                  <c:v>89.000000000000057</c:v>
                </c:pt>
                <c:pt idx="90">
                  <c:v>90.000000000000057</c:v>
                </c:pt>
                <c:pt idx="91">
                  <c:v>91.000000000000057</c:v>
                </c:pt>
                <c:pt idx="92">
                  <c:v>92.000000000000057</c:v>
                </c:pt>
                <c:pt idx="93">
                  <c:v>93.000000000000057</c:v>
                </c:pt>
                <c:pt idx="94">
                  <c:v>94.000000000000057</c:v>
                </c:pt>
                <c:pt idx="95">
                  <c:v>95.000000000000057</c:v>
                </c:pt>
                <c:pt idx="96">
                  <c:v>96.000000000000057</c:v>
                </c:pt>
                <c:pt idx="97">
                  <c:v>97.000000000000057</c:v>
                </c:pt>
                <c:pt idx="98">
                  <c:v>98.000000000000071</c:v>
                </c:pt>
                <c:pt idx="99">
                  <c:v>99.000000000000071</c:v>
                </c:pt>
                <c:pt idx="100">
                  <c:v>100</c:v>
                </c:pt>
              </c:numCache>
            </c:numRef>
          </c:xVal>
          <c:yVal>
            <c:numRef>
              <c:f>DATA!$N$5:$N$105</c:f>
              <c:numCache>
                <c:formatCode>_("€"* #,##0.00_);_("€"* \(#,##0.00\);_("€"* "-"??_);_(@_)</c:formatCode>
                <c:ptCount val="101"/>
                <c:pt idx="0">
                  <c:v>0</c:v>
                </c:pt>
                <c:pt idx="1">
                  <c:v>0.17499999999999999</c:v>
                </c:pt>
                <c:pt idx="2">
                  <c:v>1.4</c:v>
                </c:pt>
                <c:pt idx="3">
                  <c:v>4.7249999999999996</c:v>
                </c:pt>
                <c:pt idx="4">
                  <c:v>11.2</c:v>
                </c:pt>
                <c:pt idx="5">
                  <c:v>21.875</c:v>
                </c:pt>
                <c:pt idx="6">
                  <c:v>37.800000000000018</c:v>
                </c:pt>
                <c:pt idx="7">
                  <c:v>60.025000000000027</c:v>
                </c:pt>
                <c:pt idx="8">
                  <c:v>89.6</c:v>
                </c:pt>
                <c:pt idx="9">
                  <c:v>127.57499999999999</c:v>
                </c:pt>
                <c:pt idx="10">
                  <c:v>175</c:v>
                </c:pt>
                <c:pt idx="11">
                  <c:v>232.92499999999987</c:v>
                </c:pt>
                <c:pt idx="12">
                  <c:v>302.39999999999981</c:v>
                </c:pt>
                <c:pt idx="13">
                  <c:v>384.4749999999998</c:v>
                </c:pt>
                <c:pt idx="14">
                  <c:v>480.1999999999997</c:v>
                </c:pt>
                <c:pt idx="15">
                  <c:v>590.625</c:v>
                </c:pt>
                <c:pt idx="16">
                  <c:v>716.8</c:v>
                </c:pt>
                <c:pt idx="17">
                  <c:v>859.77499999999998</c:v>
                </c:pt>
                <c:pt idx="18">
                  <c:v>1020.6000000000006</c:v>
                </c:pt>
                <c:pt idx="19">
                  <c:v>1200.3250000000005</c:v>
                </c:pt>
                <c:pt idx="20">
                  <c:v>1400.0000000000005</c:v>
                </c:pt>
                <c:pt idx="21">
                  <c:v>1620.6750000000009</c:v>
                </c:pt>
                <c:pt idx="22">
                  <c:v>1863.4000000000017</c:v>
                </c:pt>
                <c:pt idx="23">
                  <c:v>2129.2250000000017</c:v>
                </c:pt>
                <c:pt idx="24">
                  <c:v>2419.2000000000021</c:v>
                </c:pt>
                <c:pt idx="25">
                  <c:v>2734.3750000000023</c:v>
                </c:pt>
                <c:pt idx="26">
                  <c:v>3075.8000000000025</c:v>
                </c:pt>
                <c:pt idx="27">
                  <c:v>3444.5250000000024</c:v>
                </c:pt>
                <c:pt idx="28">
                  <c:v>3841.6000000000031</c:v>
                </c:pt>
                <c:pt idx="29">
                  <c:v>4268.0750000000044</c:v>
                </c:pt>
                <c:pt idx="30">
                  <c:v>4725.0000000000045</c:v>
                </c:pt>
                <c:pt idx="31">
                  <c:v>5213.4250000000056</c:v>
                </c:pt>
                <c:pt idx="32">
                  <c:v>5734.4000000000069</c:v>
                </c:pt>
                <c:pt idx="33">
                  <c:v>6288.9750000000076</c:v>
                </c:pt>
                <c:pt idx="34">
                  <c:v>6878.2000000000089</c:v>
                </c:pt>
                <c:pt idx="35">
                  <c:v>7503.1250000000082</c:v>
                </c:pt>
                <c:pt idx="36">
                  <c:v>8164.8000000000084</c:v>
                </c:pt>
                <c:pt idx="37">
                  <c:v>8864.2750000000087</c:v>
                </c:pt>
                <c:pt idx="38">
                  <c:v>9602.6000000000113</c:v>
                </c:pt>
                <c:pt idx="39">
                  <c:v>10380.825000000015</c:v>
                </c:pt>
                <c:pt idx="40">
                  <c:v>11200.000000000018</c:v>
                </c:pt>
                <c:pt idx="41">
                  <c:v>12061.175000000019</c:v>
                </c:pt>
                <c:pt idx="42">
                  <c:v>12965.40000000002</c:v>
                </c:pt>
                <c:pt idx="43">
                  <c:v>13913.72500000002</c:v>
                </c:pt>
                <c:pt idx="44">
                  <c:v>14907.200000000019</c:v>
                </c:pt>
                <c:pt idx="45">
                  <c:v>15946.875000000022</c:v>
                </c:pt>
                <c:pt idx="46">
                  <c:v>17033.800000000021</c:v>
                </c:pt>
                <c:pt idx="47">
                  <c:v>18169.025000000031</c:v>
                </c:pt>
                <c:pt idx="48">
                  <c:v>19353.600000000035</c:v>
                </c:pt>
                <c:pt idx="49">
                  <c:v>20588.575000000033</c:v>
                </c:pt>
                <c:pt idx="50">
                  <c:v>21875.000000000025</c:v>
                </c:pt>
                <c:pt idx="51">
                  <c:v>23213.925000000028</c:v>
                </c:pt>
                <c:pt idx="52">
                  <c:v>24606.400000000031</c:v>
                </c:pt>
                <c:pt idx="53">
                  <c:v>26053.475000000046</c:v>
                </c:pt>
                <c:pt idx="54">
                  <c:v>27556.200000000044</c:v>
                </c:pt>
                <c:pt idx="55">
                  <c:v>29115.625000000044</c:v>
                </c:pt>
                <c:pt idx="56">
                  <c:v>30732.800000000043</c:v>
                </c:pt>
                <c:pt idx="57">
                  <c:v>32408.775000000045</c:v>
                </c:pt>
                <c:pt idx="58">
                  <c:v>34144.600000000049</c:v>
                </c:pt>
                <c:pt idx="59">
                  <c:v>35941.325000000048</c:v>
                </c:pt>
                <c:pt idx="60">
                  <c:v>37800.000000000051</c:v>
                </c:pt>
                <c:pt idx="61">
                  <c:v>39721.675000000054</c:v>
                </c:pt>
                <c:pt idx="62">
                  <c:v>41707.400000000067</c:v>
                </c:pt>
                <c:pt idx="63">
                  <c:v>43758.225000000071</c:v>
                </c:pt>
                <c:pt idx="64">
                  <c:v>45875.200000000055</c:v>
                </c:pt>
                <c:pt idx="65">
                  <c:v>48059.375000000058</c:v>
                </c:pt>
                <c:pt idx="66">
                  <c:v>50311.80000000009</c:v>
                </c:pt>
                <c:pt idx="67">
                  <c:v>52633.525000000096</c:v>
                </c:pt>
                <c:pt idx="68">
                  <c:v>55025.6000000001</c:v>
                </c:pt>
                <c:pt idx="69">
                  <c:v>57489.075000000099</c:v>
                </c:pt>
                <c:pt idx="70">
                  <c:v>60025.000000000109</c:v>
                </c:pt>
                <c:pt idx="71">
                  <c:v>62634.425000000105</c:v>
                </c:pt>
                <c:pt idx="72">
                  <c:v>65318.400000000118</c:v>
                </c:pt>
                <c:pt idx="73">
                  <c:v>68077.975000000122</c:v>
                </c:pt>
                <c:pt idx="74">
                  <c:v>70914.200000000114</c:v>
                </c:pt>
                <c:pt idx="75">
                  <c:v>73828.125000000116</c:v>
                </c:pt>
                <c:pt idx="76">
                  <c:v>76820.800000000134</c:v>
                </c:pt>
                <c:pt idx="77">
                  <c:v>79893.275000000125</c:v>
                </c:pt>
                <c:pt idx="78">
                  <c:v>83046.600000000122</c:v>
                </c:pt>
                <c:pt idx="79">
                  <c:v>86281.825000000128</c:v>
                </c:pt>
                <c:pt idx="80">
                  <c:v>89600.000000000146</c:v>
                </c:pt>
                <c:pt idx="81">
                  <c:v>93002.175000000192</c:v>
                </c:pt>
                <c:pt idx="82">
                  <c:v>96489.400000000198</c:v>
                </c:pt>
                <c:pt idx="83">
                  <c:v>100062.72500000019</c:v>
                </c:pt>
                <c:pt idx="84">
                  <c:v>103723.2000000002</c:v>
                </c:pt>
                <c:pt idx="85">
                  <c:v>107471.87500000022</c:v>
                </c:pt>
                <c:pt idx="86">
                  <c:v>111309.80000000022</c:v>
                </c:pt>
                <c:pt idx="87">
                  <c:v>115238.02500000021</c:v>
                </c:pt>
                <c:pt idx="88">
                  <c:v>119257.60000000021</c:v>
                </c:pt>
                <c:pt idx="89">
                  <c:v>123369.57500000023</c:v>
                </c:pt>
                <c:pt idx="90">
                  <c:v>127575.00000000023</c:v>
                </c:pt>
                <c:pt idx="91">
                  <c:v>131874.92500000025</c:v>
                </c:pt>
                <c:pt idx="92">
                  <c:v>136270.40000000026</c:v>
                </c:pt>
                <c:pt idx="93">
                  <c:v>140762.47500000027</c:v>
                </c:pt>
                <c:pt idx="94">
                  <c:v>145352.20000000024</c:v>
                </c:pt>
                <c:pt idx="95">
                  <c:v>150040.62500000026</c:v>
                </c:pt>
                <c:pt idx="96">
                  <c:v>154828.80000000028</c:v>
                </c:pt>
                <c:pt idx="97">
                  <c:v>159717.77500000029</c:v>
                </c:pt>
                <c:pt idx="98">
                  <c:v>164708.60000000036</c:v>
                </c:pt>
                <c:pt idx="99">
                  <c:v>169802.32500000036</c:v>
                </c:pt>
                <c:pt idx="100">
                  <c:v>175000</c:v>
                </c:pt>
              </c:numCache>
            </c:numRef>
          </c:yVal>
          <c:smooth val="0"/>
        </c:ser>
        <c:ser>
          <c:idx val="13"/>
          <c:order val="11"/>
          <c:tx>
            <c:v>Qknockout</c:v>
          </c:tx>
          <c:marker>
            <c:symbol val="none"/>
          </c:marker>
          <c:xVal>
            <c:numRef>
              <c:f>DATA!$C$18:$D$18</c:f>
              <c:numCache>
                <c:formatCode>0.00</c:formatCode>
                <c:ptCount val="2"/>
                <c:pt idx="0" formatCode="#,##0">
                  <c:v>-10</c:v>
                </c:pt>
              </c:numCache>
            </c:numRef>
          </c:xVal>
          <c:yVal>
            <c:numRef>
              <c:f>DATA!$C$7:$D$7</c:f>
              <c:numCache>
                <c:formatCode>0%</c:formatCode>
                <c:ptCount val="2"/>
              </c:numCache>
            </c:numRef>
          </c:yVal>
          <c:smooth val="0"/>
        </c:ser>
        <c:ser>
          <c:idx val="0"/>
          <c:order val="12"/>
          <c:tx>
            <c:v>Uw Inschrijving</c:v>
          </c:tx>
          <c:spPr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12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67CD9CA2-4881-42F7-8DCB-BA8FF66AF654}" type="SERIESNAME">
                      <a:rPr lang="en-US" b="1"/>
                      <a:pPr/>
                      <a:t>[REEKSNAAM]</a:t>
                    </a:fld>
                    <a:endParaRPr lang="nl-NL"/>
                  </a:p>
                </c:rich>
              </c:tx>
              <c:dLblPos val="l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'BPK-Grafiek'!$H$10</c:f>
              <c:numCache>
                <c:formatCode>#,##0</c:formatCode>
                <c:ptCount val="1"/>
                <c:pt idx="0">
                  <c:v>0</c:v>
                </c:pt>
              </c:numCache>
            </c:numRef>
          </c:xVal>
          <c:yVal>
            <c:numRef>
              <c:f>'BPK-Grafiek'!$H$7</c:f>
              <c:numCache>
                <c:formatCode>"€"#,##0.00_);\("€"#,##0.00\)</c:formatCode>
                <c:ptCount val="1"/>
                <c:pt idx="0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558912"/>
        <c:axId val="196562048"/>
        <c:extLst/>
      </c:scatterChart>
      <c:valAx>
        <c:axId val="196558912"/>
        <c:scaling>
          <c:orientation val="minMax"/>
          <c:max val="100"/>
          <c:min val="0"/>
        </c:scaling>
        <c:delete val="0"/>
        <c:axPos val="b"/>
        <c:numFmt formatCode="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nl-NL"/>
          </a:p>
        </c:txPr>
        <c:crossAx val="196562048"/>
        <c:crosses val="autoZero"/>
        <c:crossBetween val="midCat"/>
        <c:majorUnit val="10"/>
      </c:valAx>
      <c:valAx>
        <c:axId val="196562048"/>
        <c:scaling>
          <c:orientation val="minMax"/>
          <c:max val="350000"/>
          <c:min val="0"/>
        </c:scaling>
        <c:delete val="0"/>
        <c:axPos val="l"/>
        <c:numFmt formatCode="&quot;€&quot;\ #,##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nl-NL"/>
          </a:p>
        </c:txPr>
        <c:crossAx val="196558912"/>
        <c:crosses val="autoZero"/>
        <c:crossBetween val="midCat"/>
        <c:majorUnit val="17500"/>
        <c:dispUnits>
          <c:builtInUnit val="thousands"/>
        </c:dispUnits>
      </c:valAx>
      <c:spPr>
        <a:solidFill>
          <a:srgbClr val="8FCAE7">
            <a:alpha val="50000"/>
          </a:srgbClr>
        </a:solidFill>
        <a:ln>
          <a:noFill/>
        </a:ln>
      </c:spPr>
    </c:plotArea>
    <c:plotVisOnly val="1"/>
    <c:dispBlanksAs val="gap"/>
    <c:showDLblsOverMax val="0"/>
  </c:chart>
  <c:spPr>
    <a:solidFill>
      <a:srgbClr val="8FCAE7"/>
    </a:solidFill>
    <a:ln>
      <a:solidFill>
        <a:schemeClr val="tx1"/>
      </a:solidFill>
    </a:ln>
  </c:spPr>
  <c:printSettings>
    <c:headerFooter/>
    <c:pageMargins b="0.75" l="0.7" r="0.7" t="0.75" header="0.3" footer="0.3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1029258</xdr:colOff>
      <xdr:row>1</xdr:row>
      <xdr:rowOff>8630</xdr:rowOff>
    </xdr:from>
    <xdr:to>
      <xdr:col>8</xdr:col>
      <xdr:colOff>6273</xdr:colOff>
      <xdr:row>5</xdr:row>
      <xdr:rowOff>32657</xdr:rowOff>
    </xdr:to>
    <xdr:pic>
      <xdr:nvPicPr>
        <xdr:cNvPr id="2" name="Afbeelding 1"/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6" r="-6048"/>
        <a:stretch/>
      </xdr:blipFill>
      <xdr:spPr>
        <a:xfrm>
          <a:off x="7483398" y="199130"/>
          <a:ext cx="1141095" cy="991767"/>
        </a:xfrm>
        <a:prstGeom prst="rect">
          <a:avLst/>
        </a:prstGeom>
      </xdr:spPr>
    </xdr:pic>
    <xdr:clientData/>
  </xdr:twoCellAnchor>
  <xdr:twoCellAnchor editAs="oneCell">
    <xdr:from>
      <xdr:col>6</xdr:col>
      <xdr:colOff>593017</xdr:colOff>
      <xdr:row>5</xdr:row>
      <xdr:rowOff>55226</xdr:rowOff>
    </xdr:from>
    <xdr:to>
      <xdr:col>8</xdr:col>
      <xdr:colOff>89200</xdr:colOff>
      <xdr:row>7</xdr:row>
      <xdr:rowOff>186466</xdr:rowOff>
    </xdr:to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8FCAE7"/>
            </a:clrFrom>
            <a:clrTo>
              <a:srgbClr val="8FCAE7">
                <a:alpha val="0"/>
              </a:srgbClr>
            </a:clrTo>
          </a:clrChange>
        </a:blip>
        <a:stretch>
          <a:fillRect/>
        </a:stretch>
      </xdr:blipFill>
      <xdr:spPr>
        <a:xfrm>
          <a:off x="7047157" y="1213466"/>
          <a:ext cx="1660263" cy="4817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4706</xdr:colOff>
      <xdr:row>3</xdr:row>
      <xdr:rowOff>18636</xdr:rowOff>
    </xdr:from>
    <xdr:ext cx="1379221" cy="405003"/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88886" y="567276"/>
          <a:ext cx="1379221" cy="405003"/>
        </a:xfrm>
        <a:prstGeom prst="rect">
          <a:avLst/>
        </a:prstGeom>
      </xdr:spPr>
    </xdr:pic>
    <xdr:clientData/>
  </xdr:oneCellAnchor>
  <xdr:twoCellAnchor>
    <xdr:from>
      <xdr:col>1</xdr:col>
      <xdr:colOff>6350</xdr:colOff>
      <xdr:row>6</xdr:row>
      <xdr:rowOff>0</xdr:rowOff>
    </xdr:from>
    <xdr:to>
      <xdr:col>5</xdr:col>
      <xdr:colOff>641350</xdr:colOff>
      <xdr:row>26</xdr:row>
      <xdr:rowOff>73025</xdr:rowOff>
    </xdr:to>
    <xdr:graphicFrame macro="">
      <xdr:nvGraphicFramePr>
        <xdr:cNvPr id="3" name="Grafiek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0.83129</cdr:x>
      <cdr:y>0.84839</cdr:y>
    </cdr:from>
    <cdr:to>
      <cdr:x>0.976</cdr:x>
      <cdr:y>0.93445</cdr:y>
    </cdr:to>
    <cdr:sp macro="" textlink="">
      <cdr:nvSpPr>
        <cdr:cNvPr id="2" name="Rechthoek 1"/>
        <cdr:cNvSpPr/>
      </cdr:nvSpPr>
      <cdr:spPr>
        <a:xfrm xmlns:a="http://schemas.openxmlformats.org/drawingml/2006/main">
          <a:off x="5278691" y="5354046"/>
          <a:ext cx="918908" cy="54310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nl-NL" sz="1100" b="1" u="none" baseline="0">
              <a:solidFill>
                <a:schemeClr val="tx1"/>
              </a:solidFill>
            </a:rPr>
            <a:t>Kwaliteit in</a:t>
          </a:r>
          <a:br>
            <a:rPr lang="nl-NL" sz="1100" b="1" u="none" baseline="0">
              <a:solidFill>
                <a:schemeClr val="tx1"/>
              </a:solidFill>
            </a:rPr>
          </a:br>
          <a:r>
            <a:rPr lang="nl-NL" sz="1100" b="1" u="none" baseline="0">
              <a:solidFill>
                <a:schemeClr val="tx1"/>
              </a:solidFill>
            </a:rPr>
            <a:t>punten</a:t>
          </a:r>
        </a:p>
        <a:p xmlns:a="http://schemas.openxmlformats.org/drawingml/2006/main">
          <a:pPr algn="ctr"/>
          <a:endParaRPr lang="nl-NL" sz="1100" b="1" u="none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0.14259</cdr:x>
      <cdr:y>0.07784</cdr:y>
    </cdr:from>
    <cdr:to>
      <cdr:x>0.40206</cdr:x>
      <cdr:y>0.3</cdr:y>
    </cdr:to>
    <cdr:pic>
      <cdr:nvPicPr>
        <cdr:cNvPr id="6" name="chart"/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1"/>
        <a:srcRect xmlns:a="http://schemas.openxmlformats.org/drawingml/2006/main" b="19265"/>
        <a:stretch xmlns:a="http://schemas.openxmlformats.org/drawingml/2006/main"/>
      </cdr:blipFill>
      <cdr:spPr>
        <a:xfrm xmlns:a="http://schemas.openxmlformats.org/drawingml/2006/main">
          <a:off x="905447" y="494284"/>
          <a:ext cx="1647634" cy="1410716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M95"/>
  <sheetViews>
    <sheetView showGridLines="0" tabSelected="1" zoomScaleNormal="100" workbookViewId="0">
      <selection activeCell="C12" sqref="C12:D12"/>
    </sheetView>
  </sheetViews>
  <sheetFormatPr defaultColWidth="0" defaultRowHeight="14.25" zeroHeight="1" x14ac:dyDescent="0.25"/>
  <cols>
    <col min="1" max="1" width="3.7109375" style="43" customWidth="1"/>
    <col min="2" max="2" width="32.7109375" style="43" customWidth="1"/>
    <col min="3" max="8" width="15.7109375" style="43" customWidth="1"/>
    <col min="9" max="9" width="4.28515625" style="43" customWidth="1"/>
    <col min="10" max="10" width="15.85546875" style="43" hidden="1" customWidth="1"/>
    <col min="11" max="11" width="11.85546875" style="43" hidden="1" customWidth="1"/>
    <col min="12" max="12" width="3.7109375" style="43" hidden="1" customWidth="1"/>
    <col min="13" max="13" width="9.140625" style="43" hidden="1" customWidth="1"/>
    <col min="14" max="16384" width="8.85546875" style="43" hidden="1"/>
  </cols>
  <sheetData>
    <row r="1" spans="1:12" ht="15" customHeight="1" x14ac:dyDescent="0.25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ht="15" customHeight="1" x14ac:dyDescent="0.25">
      <c r="A2" s="42"/>
      <c r="B2" s="44"/>
      <c r="C2" s="44"/>
      <c r="D2" s="45"/>
      <c r="E2" s="46"/>
      <c r="F2" s="46"/>
      <c r="G2" s="46"/>
      <c r="H2" s="47"/>
      <c r="I2" s="42"/>
      <c r="J2" s="42"/>
      <c r="K2" s="42"/>
      <c r="L2" s="42"/>
    </row>
    <row r="3" spans="1:12" ht="23.25" x14ac:dyDescent="0.25">
      <c r="A3" s="48"/>
      <c r="B3" s="49" t="s">
        <v>13</v>
      </c>
      <c r="C3" s="49"/>
      <c r="D3" s="49"/>
      <c r="E3" s="50"/>
      <c r="F3" s="50"/>
      <c r="G3" s="50"/>
      <c r="H3" s="51"/>
      <c r="I3" s="42"/>
      <c r="J3" s="42"/>
      <c r="K3" s="42"/>
      <c r="L3" s="42"/>
    </row>
    <row r="4" spans="1:12" ht="18" x14ac:dyDescent="0.25">
      <c r="A4" s="42"/>
      <c r="B4" s="52" t="s">
        <v>9</v>
      </c>
      <c r="C4" s="52"/>
      <c r="D4" s="53"/>
      <c r="E4" s="53"/>
      <c r="F4" s="53"/>
      <c r="G4" s="53"/>
      <c r="H4" s="54"/>
      <c r="I4" s="42"/>
      <c r="J4" s="42"/>
      <c r="K4" s="42"/>
      <c r="L4" s="42"/>
    </row>
    <row r="5" spans="1:12" ht="20.25" x14ac:dyDescent="0.25">
      <c r="A5" s="42"/>
      <c r="B5" s="55" t="s">
        <v>1</v>
      </c>
      <c r="C5" s="55"/>
      <c r="D5" s="53"/>
      <c r="E5" s="53"/>
      <c r="F5" s="53"/>
      <c r="G5" s="53"/>
      <c r="H5" s="54"/>
      <c r="I5" s="42"/>
      <c r="J5" s="42"/>
      <c r="K5" s="42"/>
      <c r="L5" s="42"/>
    </row>
    <row r="6" spans="1:12" x14ac:dyDescent="0.25">
      <c r="A6" s="42"/>
      <c r="B6" s="56" t="s">
        <v>10</v>
      </c>
      <c r="C6" s="56"/>
      <c r="D6" s="53"/>
      <c r="E6" s="53"/>
      <c r="F6" s="53"/>
      <c r="G6" s="53"/>
      <c r="H6" s="54"/>
      <c r="I6" s="42"/>
      <c r="J6" s="42"/>
      <c r="K6" s="42"/>
      <c r="L6" s="42"/>
    </row>
    <row r="7" spans="1:12" x14ac:dyDescent="0.25">
      <c r="A7" s="42"/>
      <c r="B7" s="57" t="s">
        <v>3</v>
      </c>
      <c r="C7" s="57"/>
      <c r="D7" s="53"/>
      <c r="E7" s="53"/>
      <c r="F7" s="53"/>
      <c r="G7" s="53"/>
      <c r="H7" s="54"/>
      <c r="I7" s="42"/>
      <c r="J7" s="42"/>
      <c r="K7" s="42"/>
      <c r="L7" s="42"/>
    </row>
    <row r="8" spans="1:12" ht="15" customHeight="1" x14ac:dyDescent="0.25">
      <c r="A8" s="42"/>
      <c r="B8" s="44"/>
      <c r="C8" s="44"/>
      <c r="D8" s="58"/>
      <c r="E8" s="59"/>
      <c r="F8" s="59"/>
      <c r="G8" s="59"/>
      <c r="H8" s="59"/>
      <c r="I8" s="42"/>
      <c r="J8" s="42"/>
      <c r="K8" s="42"/>
      <c r="L8" s="42"/>
    </row>
    <row r="9" spans="1:12" ht="15" thickBot="1" x14ac:dyDescent="0.3">
      <c r="A9" s="60"/>
      <c r="B9" s="61"/>
      <c r="C9" s="61"/>
      <c r="D9" s="61"/>
      <c r="E9" s="62"/>
      <c r="F9" s="62"/>
      <c r="G9" s="62"/>
      <c r="H9" s="62"/>
      <c r="I9" s="42"/>
      <c r="J9" s="42"/>
      <c r="K9" s="42"/>
      <c r="L9" s="42"/>
    </row>
    <row r="10" spans="1:12" ht="15" customHeight="1" x14ac:dyDescent="0.25">
      <c r="A10" s="60"/>
      <c r="B10" s="63"/>
      <c r="C10" s="63"/>
      <c r="D10" s="64"/>
      <c r="E10" s="64"/>
      <c r="F10" s="64"/>
      <c r="G10" s="64"/>
      <c r="H10" s="64"/>
      <c r="I10" s="42"/>
      <c r="J10" s="42"/>
      <c r="K10" s="42"/>
      <c r="L10" s="42"/>
    </row>
    <row r="11" spans="1:12" ht="15" customHeight="1" x14ac:dyDescent="0.25">
      <c r="A11" s="65"/>
      <c r="B11" s="66"/>
      <c r="C11" s="66"/>
      <c r="D11" s="67"/>
      <c r="E11" s="67"/>
      <c r="F11" s="67"/>
      <c r="G11" s="67"/>
      <c r="H11" s="67"/>
      <c r="I11" s="42"/>
      <c r="J11" s="42"/>
      <c r="K11" s="42"/>
      <c r="L11" s="42"/>
    </row>
    <row r="12" spans="1:12" ht="15" customHeight="1" x14ac:dyDescent="0.25">
      <c r="A12" s="60"/>
      <c r="B12" s="68" t="s">
        <v>14</v>
      </c>
      <c r="C12" s="99"/>
      <c r="D12" s="100"/>
      <c r="E12" s="67"/>
      <c r="F12" s="67"/>
      <c r="G12" s="67"/>
      <c r="H12" s="67"/>
      <c r="I12" s="42"/>
      <c r="J12" s="42"/>
      <c r="K12" s="42"/>
      <c r="L12" s="42"/>
    </row>
    <row r="13" spans="1:12" x14ac:dyDescent="0.25">
      <c r="B13" s="67"/>
      <c r="C13" s="67"/>
      <c r="D13" s="69"/>
      <c r="E13" s="70" t="s">
        <v>0</v>
      </c>
      <c r="F13" s="70"/>
      <c r="G13" s="70"/>
      <c r="H13" s="69"/>
      <c r="I13" s="42"/>
      <c r="J13" s="42"/>
      <c r="K13" s="42"/>
      <c r="L13" s="42"/>
    </row>
    <row r="14" spans="1:12" ht="15" thickBot="1" x14ac:dyDescent="0.3">
      <c r="B14" s="61"/>
      <c r="C14" s="61"/>
      <c r="D14" s="61"/>
      <c r="E14" s="62"/>
      <c r="F14" s="62"/>
      <c r="G14" s="62"/>
      <c r="H14" s="62"/>
      <c r="I14" s="42"/>
      <c r="J14" s="42"/>
      <c r="K14" s="42"/>
      <c r="L14" s="42"/>
    </row>
    <row r="15" spans="1:12" x14ac:dyDescent="0.25">
      <c r="B15" s="63"/>
      <c r="C15" s="63"/>
      <c r="D15" s="63"/>
      <c r="E15" s="71"/>
      <c r="F15" s="71"/>
      <c r="G15" s="71"/>
      <c r="H15" s="71"/>
      <c r="I15" s="42"/>
      <c r="J15" s="42"/>
      <c r="K15" s="42"/>
      <c r="L15" s="42"/>
    </row>
    <row r="16" spans="1:12" ht="17.649999999999999" customHeight="1" x14ac:dyDescent="0.25">
      <c r="B16" s="72" t="s">
        <v>2</v>
      </c>
      <c r="C16" s="73" t="s">
        <v>7</v>
      </c>
      <c r="D16" s="74" t="s">
        <v>5</v>
      </c>
      <c r="E16" s="75" t="s">
        <v>15</v>
      </c>
      <c r="F16" s="75" t="s">
        <v>12</v>
      </c>
      <c r="G16" s="75" t="s">
        <v>16</v>
      </c>
      <c r="H16" s="76" t="s">
        <v>20</v>
      </c>
      <c r="I16" s="42"/>
      <c r="J16" s="42"/>
      <c r="K16" s="42"/>
      <c r="L16" s="42"/>
    </row>
    <row r="17" spans="2:12" ht="17.649999999999999" customHeight="1" x14ac:dyDescent="0.25">
      <c r="B17" s="77" t="s">
        <v>24</v>
      </c>
      <c r="C17" s="98"/>
      <c r="D17" s="78">
        <f>+C17</f>
        <v>0</v>
      </c>
      <c r="E17" s="77"/>
      <c r="F17" s="79"/>
      <c r="G17" s="80"/>
      <c r="H17" s="78">
        <f>C17</f>
        <v>0</v>
      </c>
      <c r="I17" s="42"/>
      <c r="J17" s="42"/>
      <c r="K17" s="42"/>
      <c r="L17" s="42"/>
    </row>
    <row r="18" spans="2:12" ht="17.649999999999999" customHeight="1" x14ac:dyDescent="0.25">
      <c r="B18" s="77" t="s">
        <v>23</v>
      </c>
      <c r="C18" s="98"/>
      <c r="D18" s="78">
        <f>+C18</f>
        <v>0</v>
      </c>
      <c r="E18" s="78">
        <f>+D18</f>
        <v>0</v>
      </c>
      <c r="F18" s="78">
        <f>+E18</f>
        <v>0</v>
      </c>
      <c r="G18" s="78">
        <f>+F18</f>
        <v>0</v>
      </c>
      <c r="H18" s="78">
        <f>C18+E18+F18+G18</f>
        <v>0</v>
      </c>
      <c r="I18" s="42"/>
      <c r="J18" s="42"/>
      <c r="K18" s="42"/>
      <c r="L18" s="42"/>
    </row>
    <row r="19" spans="2:12" ht="18" customHeight="1" x14ac:dyDescent="0.25">
      <c r="B19" s="81"/>
      <c r="C19" s="81"/>
      <c r="D19" s="81"/>
      <c r="E19" s="81" t="s">
        <v>0</v>
      </c>
      <c r="F19" s="81"/>
      <c r="G19" s="81"/>
      <c r="H19" s="82">
        <f>SUM(H17:H18)</f>
        <v>0</v>
      </c>
      <c r="I19" s="42"/>
      <c r="J19" s="42"/>
      <c r="K19" s="42"/>
      <c r="L19" s="42"/>
    </row>
    <row r="20" spans="2:12" x14ac:dyDescent="0.25">
      <c r="B20" s="83"/>
      <c r="C20" s="83"/>
      <c r="D20" s="83"/>
      <c r="E20" s="83"/>
      <c r="F20" s="83"/>
      <c r="G20" s="83"/>
      <c r="H20" s="83"/>
      <c r="I20" s="42"/>
      <c r="J20" s="42"/>
      <c r="K20" s="42"/>
      <c r="L20" s="42"/>
    </row>
    <row r="21" spans="2:12" ht="15.75" x14ac:dyDescent="0.25">
      <c r="B21" s="84" t="s">
        <v>18</v>
      </c>
      <c r="C21" s="85"/>
      <c r="D21" s="74" t="s">
        <v>5</v>
      </c>
      <c r="E21" s="75" t="s">
        <v>15</v>
      </c>
      <c r="F21" s="75" t="s">
        <v>12</v>
      </c>
      <c r="G21" s="75" t="s">
        <v>16</v>
      </c>
      <c r="H21" s="86"/>
      <c r="I21" s="42"/>
      <c r="J21" s="42"/>
      <c r="K21" s="42"/>
      <c r="L21" s="42"/>
    </row>
    <row r="22" spans="2:12" ht="25.5" x14ac:dyDescent="0.2">
      <c r="B22" s="87" t="s">
        <v>0</v>
      </c>
      <c r="C22" s="76" t="s">
        <v>7</v>
      </c>
      <c r="D22" s="76" t="s">
        <v>21</v>
      </c>
      <c r="E22" s="76" t="s">
        <v>21</v>
      </c>
      <c r="F22" s="76" t="s">
        <v>21</v>
      </c>
      <c r="G22" s="76" t="s">
        <v>21</v>
      </c>
      <c r="H22" s="88" t="s">
        <v>20</v>
      </c>
      <c r="I22" s="42"/>
      <c r="J22" s="42"/>
      <c r="K22" s="42"/>
      <c r="L22" s="42"/>
    </row>
    <row r="23" spans="2:12" ht="18" customHeight="1" x14ac:dyDescent="0.25">
      <c r="B23" s="89" t="s">
        <v>26</v>
      </c>
      <c r="C23" s="98"/>
      <c r="D23" s="90">
        <v>2</v>
      </c>
      <c r="E23" s="90">
        <v>2</v>
      </c>
      <c r="F23" s="90">
        <v>2</v>
      </c>
      <c r="G23" s="90">
        <v>2</v>
      </c>
      <c r="H23" s="82">
        <f>SUM(D23:G23)*C23</f>
        <v>0</v>
      </c>
      <c r="I23" s="42"/>
      <c r="J23" s="42"/>
      <c r="K23" s="42"/>
      <c r="L23" s="42"/>
    </row>
    <row r="24" spans="2:12" x14ac:dyDescent="0.25">
      <c r="B24" s="83"/>
      <c r="C24" s="83"/>
      <c r="D24" s="83"/>
      <c r="E24" s="83"/>
      <c r="F24" s="83"/>
      <c r="G24" s="83"/>
      <c r="H24" s="83"/>
      <c r="I24" s="42"/>
      <c r="J24" s="42"/>
      <c r="K24" s="42"/>
      <c r="L24" s="42"/>
    </row>
    <row r="25" spans="2:12" ht="15.75" x14ac:dyDescent="0.25">
      <c r="B25" s="84" t="s">
        <v>11</v>
      </c>
      <c r="C25" s="85"/>
      <c r="D25" s="74" t="s">
        <v>5</v>
      </c>
      <c r="E25" s="75" t="s">
        <v>15</v>
      </c>
      <c r="F25" s="75" t="s">
        <v>12</v>
      </c>
      <c r="G25" s="75" t="s">
        <v>16</v>
      </c>
      <c r="H25" s="86"/>
      <c r="I25" s="42"/>
      <c r="J25" s="42"/>
      <c r="K25" s="42"/>
      <c r="L25" s="42"/>
    </row>
    <row r="26" spans="2:12" ht="25.5" x14ac:dyDescent="0.2">
      <c r="B26" s="87"/>
      <c r="C26" s="76" t="s">
        <v>7</v>
      </c>
      <c r="D26" s="76" t="s">
        <v>22</v>
      </c>
      <c r="E26" s="76" t="s">
        <v>22</v>
      </c>
      <c r="F26" s="76" t="s">
        <v>22</v>
      </c>
      <c r="G26" s="76" t="s">
        <v>22</v>
      </c>
      <c r="H26" s="88" t="s">
        <v>20</v>
      </c>
      <c r="I26" s="42"/>
      <c r="J26" s="42"/>
      <c r="K26" s="42"/>
      <c r="L26" s="42"/>
    </row>
    <row r="27" spans="2:12" ht="18" customHeight="1" x14ac:dyDescent="0.25">
      <c r="B27" s="89" t="s">
        <v>17</v>
      </c>
      <c r="C27" s="98"/>
      <c r="D27" s="90">
        <v>40</v>
      </c>
      <c r="E27" s="90">
        <v>20</v>
      </c>
      <c r="F27" s="90">
        <v>20</v>
      </c>
      <c r="G27" s="90">
        <v>20</v>
      </c>
      <c r="H27" s="82">
        <f>SUM(D27:G27)*C27</f>
        <v>0</v>
      </c>
      <c r="I27" s="42"/>
      <c r="J27" s="42"/>
      <c r="K27" s="42"/>
      <c r="L27" s="42"/>
    </row>
    <row r="28" spans="2:12" x14ac:dyDescent="0.25">
      <c r="B28" s="91"/>
      <c r="C28" s="91"/>
      <c r="D28" s="91"/>
      <c r="E28" s="91"/>
      <c r="F28" s="91"/>
      <c r="G28" s="91"/>
      <c r="H28" s="91"/>
      <c r="I28" s="42"/>
      <c r="J28" s="42"/>
      <c r="K28" s="42"/>
      <c r="L28" s="42"/>
    </row>
    <row r="29" spans="2:12" x14ac:dyDescent="0.25">
      <c r="B29" s="91" t="s">
        <v>19</v>
      </c>
      <c r="C29" s="91"/>
      <c r="D29" s="91"/>
      <c r="E29" s="91"/>
      <c r="F29" s="91"/>
      <c r="G29" s="91"/>
      <c r="H29" s="91"/>
      <c r="I29" s="42"/>
      <c r="J29" s="42"/>
      <c r="K29" s="42"/>
      <c r="L29" s="42"/>
    </row>
    <row r="30" spans="2:12" x14ac:dyDescent="0.25">
      <c r="B30" s="91"/>
      <c r="C30" s="91"/>
      <c r="D30" s="91"/>
      <c r="E30" s="91"/>
      <c r="F30" s="91"/>
      <c r="G30" s="91"/>
      <c r="H30" s="91"/>
      <c r="I30" s="42"/>
      <c r="J30" s="42"/>
      <c r="K30" s="42"/>
      <c r="L30" s="42"/>
    </row>
    <row r="31" spans="2:12" x14ac:dyDescent="0.25">
      <c r="B31" s="92" t="s">
        <v>8</v>
      </c>
      <c r="C31" s="91"/>
      <c r="D31" s="91"/>
      <c r="E31" s="91"/>
      <c r="F31" s="91"/>
      <c r="G31" s="91"/>
      <c r="H31" s="91"/>
      <c r="I31" s="42"/>
      <c r="J31" s="42"/>
      <c r="K31" s="42"/>
      <c r="L31" s="42"/>
    </row>
    <row r="32" spans="2:12" x14ac:dyDescent="0.25">
      <c r="B32" s="92" t="s">
        <v>6</v>
      </c>
      <c r="C32" s="83"/>
      <c r="D32" s="83"/>
      <c r="E32" s="83"/>
      <c r="F32" s="83"/>
      <c r="G32" s="83"/>
      <c r="H32" s="83"/>
      <c r="I32" s="42"/>
      <c r="J32" s="42"/>
      <c r="K32" s="42"/>
      <c r="L32" s="42"/>
    </row>
    <row r="33" spans="2:11" ht="15" thickBot="1" x14ac:dyDescent="0.3">
      <c r="B33" s="61"/>
      <c r="C33" s="61"/>
      <c r="D33" s="61"/>
      <c r="E33" s="62"/>
      <c r="F33" s="62"/>
      <c r="G33" s="62"/>
      <c r="H33" s="62"/>
      <c r="I33" s="42"/>
      <c r="J33" s="42"/>
      <c r="K33" s="42"/>
    </row>
    <row r="34" spans="2:11" x14ac:dyDescent="0.25">
      <c r="B34" s="63"/>
      <c r="C34" s="63"/>
      <c r="D34" s="63"/>
      <c r="E34" s="63"/>
      <c r="F34" s="63"/>
      <c r="G34" s="63"/>
      <c r="H34" s="63"/>
      <c r="I34" s="42"/>
      <c r="J34" s="42"/>
      <c r="K34" s="42"/>
    </row>
    <row r="35" spans="2:11" x14ac:dyDescent="0.25">
      <c r="B35" s="93"/>
      <c r="C35" s="93"/>
      <c r="D35" s="93"/>
      <c r="E35" s="93"/>
      <c r="F35" s="93"/>
      <c r="G35" s="93"/>
      <c r="H35" s="94" t="s">
        <v>25</v>
      </c>
      <c r="I35" s="42"/>
      <c r="J35" s="42"/>
      <c r="K35" s="42"/>
    </row>
    <row r="36" spans="2:11" ht="18" customHeight="1" thickBot="1" x14ac:dyDescent="0.3">
      <c r="B36" s="95" t="s">
        <v>4</v>
      </c>
      <c r="C36" s="95"/>
      <c r="D36" s="95"/>
      <c r="E36" s="95"/>
      <c r="F36" s="95"/>
      <c r="G36" s="95"/>
      <c r="H36" s="96">
        <f>H19+H23+H27</f>
        <v>0</v>
      </c>
      <c r="I36" s="42"/>
      <c r="J36" s="42"/>
      <c r="K36" s="42"/>
    </row>
    <row r="37" spans="2:11" ht="15.75" thickTop="1" thickBot="1" x14ac:dyDescent="0.3">
      <c r="B37" s="97"/>
      <c r="C37" s="97"/>
      <c r="D37" s="97"/>
      <c r="E37" s="97"/>
      <c r="F37" s="97"/>
      <c r="G37" s="97"/>
      <c r="H37" s="97"/>
      <c r="I37" s="42"/>
      <c r="J37" s="42"/>
      <c r="K37" s="42"/>
    </row>
    <row r="38" spans="2:11" x14ac:dyDescent="0.25">
      <c r="I38" s="42"/>
      <c r="J38" s="42"/>
      <c r="K38" s="42"/>
    </row>
    <row r="39" spans="2:11" hidden="1" x14ac:dyDescent="0.25">
      <c r="I39" s="42"/>
      <c r="J39" s="42"/>
      <c r="K39" s="42"/>
    </row>
    <row r="40" spans="2:11" hidden="1" x14ac:dyDescent="0.25"/>
    <row r="41" spans="2:11" hidden="1" x14ac:dyDescent="0.25"/>
    <row r="42" spans="2:11" hidden="1" x14ac:dyDescent="0.25"/>
    <row r="43" spans="2:11" hidden="1" x14ac:dyDescent="0.25"/>
    <row r="44" spans="2:11" hidden="1" x14ac:dyDescent="0.25"/>
    <row r="45" spans="2:11" hidden="1" x14ac:dyDescent="0.25"/>
    <row r="46" spans="2:11" hidden="1" x14ac:dyDescent="0.25"/>
    <row r="47" spans="2:11" hidden="1" x14ac:dyDescent="0.25"/>
    <row r="48" spans="2:11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</sheetData>
  <sheetProtection algorithmName="SHA-512" hashValue="wmi2TO2zUssIKhLf8gJwqPDhFA44a7L03GI/rl72QP2i+l7wvNx9USgp+xFjN5p3IcJmVOz+G0kUQAtTtp3DEA==" saltValue="6PWhS0l2axrOXW0qVJr2tg==" spinCount="100000" sheet="1" objects="1" scenarios="1"/>
  <mergeCells count="1">
    <mergeCell ref="C12:D1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P102"/>
  <sheetViews>
    <sheetView showGridLines="0" zoomScale="80" zoomScaleNormal="80" workbookViewId="0">
      <selection activeCell="H7" sqref="H7"/>
    </sheetView>
  </sheetViews>
  <sheetFormatPr defaultColWidth="0" defaultRowHeight="0" customHeight="1" zeroHeight="1" x14ac:dyDescent="0.25"/>
  <cols>
    <col min="1" max="1" width="3.7109375" style="1" customWidth="1"/>
    <col min="2" max="6" width="20.7109375" style="1" customWidth="1"/>
    <col min="7" max="7" width="46.7109375" style="1" customWidth="1"/>
    <col min="8" max="8" width="20.7109375" style="1" customWidth="1"/>
    <col min="9" max="9" width="3.7109375" style="1" customWidth="1"/>
    <col min="10" max="16384" width="9.140625" style="1" hidden="1"/>
  </cols>
  <sheetData>
    <row r="1" spans="1:10" s="2" customFormat="1" ht="21" customHeight="1" x14ac:dyDescent="0.2">
      <c r="A1" s="22"/>
      <c r="B1" s="22"/>
      <c r="C1" s="22"/>
      <c r="D1" s="22"/>
      <c r="E1" s="22"/>
      <c r="F1" s="22"/>
      <c r="G1" s="22"/>
      <c r="H1" s="22"/>
    </row>
    <row r="2" spans="1:10" s="2" customFormat="1" ht="21" customHeight="1" x14ac:dyDescent="0.3">
      <c r="A2" s="22"/>
      <c r="B2" s="27" t="s">
        <v>34</v>
      </c>
      <c r="C2" s="27"/>
      <c r="D2" s="27"/>
      <c r="E2" s="27"/>
      <c r="F2" s="27"/>
      <c r="G2" s="27"/>
      <c r="H2" s="27"/>
    </row>
    <row r="3" spans="1:10" s="2" customFormat="1" ht="21" customHeight="1" x14ac:dyDescent="0.25">
      <c r="A3" s="22"/>
      <c r="B3" s="26" t="str">
        <f>+DATA!C28</f>
        <v>Uitwijk Print &amp; Mail</v>
      </c>
      <c r="C3" s="26"/>
      <c r="D3" s="26"/>
      <c r="E3" s="26"/>
      <c r="F3" s="26"/>
      <c r="G3" s="26"/>
      <c r="H3" s="26"/>
    </row>
    <row r="4" spans="1:10" s="2" customFormat="1" ht="21" customHeight="1" x14ac:dyDescent="0.3">
      <c r="A4" s="22"/>
      <c r="B4" s="25" t="s">
        <v>33</v>
      </c>
      <c r="C4" s="25"/>
      <c r="D4" s="25"/>
      <c r="E4" s="25"/>
      <c r="F4" s="25"/>
      <c r="G4" s="25"/>
      <c r="H4" s="25"/>
    </row>
    <row r="5" spans="1:10" s="2" customFormat="1" ht="21" customHeight="1" x14ac:dyDescent="0.2">
      <c r="A5" s="22"/>
      <c r="B5" s="24" t="str">
        <f>+DATA!C29</f>
        <v>IUC21-008</v>
      </c>
      <c r="C5" s="24"/>
      <c r="D5" s="24"/>
      <c r="E5" s="24"/>
      <c r="F5" s="24"/>
      <c r="G5" s="24"/>
      <c r="H5" s="24"/>
    </row>
    <row r="6" spans="1:10" s="22" customFormat="1" ht="21" customHeight="1" x14ac:dyDescent="0.2">
      <c r="A6" s="6"/>
      <c r="B6" s="5"/>
      <c r="C6" s="5"/>
      <c r="D6" s="5"/>
      <c r="E6" s="5"/>
      <c r="F6" s="5"/>
      <c r="G6" s="5"/>
      <c r="H6" s="5"/>
      <c r="J6" s="23"/>
    </row>
    <row r="7" spans="1:10" s="2" customFormat="1" ht="21" customHeight="1" x14ac:dyDescent="0.2">
      <c r="A7" s="6"/>
      <c r="B7" s="4"/>
      <c r="C7" s="4"/>
      <c r="D7" s="4"/>
      <c r="E7" s="4"/>
      <c r="F7" s="4"/>
      <c r="G7" s="16" t="s">
        <v>32</v>
      </c>
      <c r="H7" s="21">
        <f>+Prijzenformulier!H36</f>
        <v>0</v>
      </c>
    </row>
    <row r="8" spans="1:10" s="2" customFormat="1" ht="21" customHeight="1" x14ac:dyDescent="0.2">
      <c r="A8" s="3"/>
      <c r="B8" s="3"/>
      <c r="C8" s="3"/>
      <c r="D8" s="3"/>
      <c r="E8" s="3"/>
      <c r="F8" s="3"/>
      <c r="G8" s="14"/>
      <c r="H8" s="14"/>
    </row>
    <row r="9" spans="1:10" s="2" customFormat="1" ht="21" customHeight="1" x14ac:dyDescent="0.2">
      <c r="B9" s="3"/>
      <c r="C9" s="3"/>
      <c r="D9" s="3"/>
      <c r="E9" s="3"/>
      <c r="F9" s="3"/>
      <c r="G9" s="20" t="s">
        <v>31</v>
      </c>
      <c r="H9" s="19" t="s">
        <v>30</v>
      </c>
    </row>
    <row r="10" spans="1:10" s="2" customFormat="1" ht="21" customHeight="1" x14ac:dyDescent="0.2">
      <c r="A10" s="8"/>
      <c r="B10" s="9"/>
      <c r="C10" s="9"/>
      <c r="D10" s="9"/>
      <c r="E10" s="9"/>
      <c r="F10" s="9"/>
      <c r="G10" s="40" t="s">
        <v>29</v>
      </c>
      <c r="H10" s="18">
        <v>0</v>
      </c>
    </row>
    <row r="11" spans="1:10" s="2" customFormat="1" ht="21" customHeight="1" x14ac:dyDescent="0.2">
      <c r="A11" s="8"/>
      <c r="B11" s="9"/>
      <c r="C11" s="9"/>
      <c r="D11" s="9"/>
      <c r="E11" s="9"/>
      <c r="F11" s="9"/>
      <c r="G11" s="39" t="str">
        <f>" *1 Eigen inschatting door Inschrijver. Waarde tussen 0 en "&amp; DATA!C9 &amp;" punten."</f>
        <v xml:space="preserve"> *1 Eigen inschatting door Inschrijver. Waarde tussen 0 en 100 punten.</v>
      </c>
      <c r="H11" s="17"/>
    </row>
    <row r="12" spans="1:10" s="2" customFormat="1" ht="21" customHeight="1" x14ac:dyDescent="0.2">
      <c r="A12" s="8"/>
      <c r="B12" s="9"/>
      <c r="C12" s="9"/>
      <c r="D12" s="9"/>
      <c r="E12" s="9"/>
      <c r="F12" s="9"/>
      <c r="G12" s="40" t="s">
        <v>67</v>
      </c>
      <c r="H12" s="15" t="str">
        <f>IF(ISERROR(+DATA!C24)," ",+DATA!C24)</f>
        <v xml:space="preserve"> </v>
      </c>
    </row>
    <row r="13" spans="1:10" s="2" customFormat="1" ht="21" customHeight="1" x14ac:dyDescent="0.2">
      <c r="A13" s="8"/>
      <c r="B13" s="8"/>
      <c r="C13" s="8"/>
      <c r="D13" s="8"/>
      <c r="E13" s="8"/>
      <c r="F13" s="8"/>
      <c r="G13" s="41" t="s">
        <v>68</v>
      </c>
      <c r="H13" s="17"/>
    </row>
    <row r="14" spans="1:10" s="2" customFormat="1" ht="21" customHeight="1" x14ac:dyDescent="0.2">
      <c r="A14" s="8"/>
      <c r="B14" s="8"/>
      <c r="C14" s="8"/>
      <c r="D14" s="8"/>
      <c r="E14" s="8"/>
      <c r="F14" s="8"/>
    </row>
    <row r="15" spans="1:10" s="2" customFormat="1" ht="21" customHeight="1" x14ac:dyDescent="0.2">
      <c r="A15" s="8"/>
      <c r="B15" s="9"/>
      <c r="C15" s="9"/>
      <c r="D15" s="9"/>
      <c r="E15" s="9"/>
      <c r="F15" s="9"/>
      <c r="G15" s="12" t="s">
        <v>28</v>
      </c>
      <c r="H15" s="13">
        <f>+DATA!C25</f>
        <v>5.1020408163265305</v>
      </c>
    </row>
    <row r="16" spans="1:10" s="2" customFormat="1" ht="27.95" customHeight="1" x14ac:dyDescent="0.2">
      <c r="A16" s="8"/>
      <c r="B16" s="8"/>
      <c r="C16" s="8"/>
      <c r="D16" s="8"/>
      <c r="E16" s="8"/>
      <c r="F16" s="8"/>
      <c r="G16" s="12" t="s">
        <v>27</v>
      </c>
      <c r="H16" s="11">
        <f>+DATA!C16</f>
        <v>175000</v>
      </c>
    </row>
    <row r="17" spans="1:12" s="2" customFormat="1" ht="27.95" customHeight="1" x14ac:dyDescent="0.2">
      <c r="A17" s="8"/>
      <c r="B17" s="8"/>
      <c r="C17" s="8"/>
      <c r="D17" s="8"/>
      <c r="E17" s="8"/>
      <c r="F17" s="8"/>
      <c r="G17" s="8"/>
      <c r="H17" s="8"/>
    </row>
    <row r="18" spans="1:12" s="2" customFormat="1" ht="27.95" customHeight="1" x14ac:dyDescent="0.2">
      <c r="A18" s="8"/>
      <c r="B18" s="8"/>
      <c r="C18" s="8"/>
      <c r="D18" s="8"/>
      <c r="E18" s="8"/>
      <c r="F18" s="8"/>
      <c r="G18" s="8"/>
      <c r="H18" s="8"/>
    </row>
    <row r="19" spans="1:12" s="2" customFormat="1" ht="27.95" customHeight="1" x14ac:dyDescent="0.2">
      <c r="A19" s="8"/>
      <c r="B19" s="8"/>
      <c r="C19" s="8"/>
      <c r="D19" s="8"/>
      <c r="E19" s="8"/>
      <c r="F19" s="8"/>
      <c r="G19" s="9"/>
      <c r="H19" s="9"/>
      <c r="J19" s="10"/>
      <c r="K19" s="10"/>
      <c r="L19" s="10"/>
    </row>
    <row r="20" spans="1:12" s="2" customFormat="1" ht="27.95" customHeight="1" x14ac:dyDescent="0.2">
      <c r="A20" s="8"/>
      <c r="B20" s="9"/>
      <c r="C20" s="9"/>
      <c r="D20" s="9"/>
      <c r="E20" s="9"/>
      <c r="F20" s="9"/>
      <c r="G20" s="9"/>
      <c r="H20" s="9"/>
    </row>
    <row r="21" spans="1:12" s="2" customFormat="1" ht="27.95" customHeight="1" x14ac:dyDescent="0.2">
      <c r="A21" s="8"/>
      <c r="B21" s="9"/>
      <c r="C21" s="9"/>
      <c r="D21" s="9"/>
      <c r="E21" s="9"/>
      <c r="F21" s="9"/>
      <c r="G21" s="9"/>
      <c r="H21" s="9"/>
    </row>
    <row r="22" spans="1:12" s="2" customFormat="1" ht="27.95" customHeight="1" x14ac:dyDescent="0.2">
      <c r="A22" s="8"/>
      <c r="B22" s="9"/>
      <c r="C22" s="9"/>
      <c r="D22" s="9"/>
      <c r="E22" s="9"/>
      <c r="F22" s="9"/>
      <c r="G22" s="7"/>
      <c r="H22" s="7"/>
    </row>
    <row r="23" spans="1:12" s="2" customFormat="1" ht="27.95" customHeight="1" x14ac:dyDescent="0.2">
      <c r="A23" s="8"/>
      <c r="B23" s="9"/>
      <c r="C23" s="9"/>
      <c r="D23" s="9"/>
      <c r="E23" s="9"/>
      <c r="F23" s="9"/>
      <c r="G23" s="7"/>
      <c r="H23" s="7"/>
    </row>
    <row r="24" spans="1:12" s="2" customFormat="1" ht="27.95" customHeight="1" x14ac:dyDescent="0.2">
      <c r="A24" s="8"/>
      <c r="B24" s="9"/>
      <c r="C24" s="9"/>
      <c r="D24" s="9"/>
      <c r="E24" s="9"/>
      <c r="F24" s="9"/>
      <c r="G24" s="7"/>
      <c r="H24" s="7"/>
    </row>
    <row r="25" spans="1:12" s="2" customFormat="1" ht="27.95" customHeight="1" x14ac:dyDescent="0.2">
      <c r="A25" s="8"/>
      <c r="B25" s="9"/>
      <c r="C25" s="9"/>
      <c r="D25" s="9"/>
      <c r="E25" s="9"/>
      <c r="F25" s="9"/>
      <c r="G25" s="7"/>
      <c r="H25" s="7"/>
    </row>
    <row r="26" spans="1:12" s="2" customFormat="1" ht="27.95" customHeight="1" x14ac:dyDescent="0.2">
      <c r="A26" s="8"/>
      <c r="B26" s="9"/>
      <c r="C26" s="9"/>
      <c r="D26" s="9"/>
      <c r="E26" s="9"/>
      <c r="F26" s="9"/>
      <c r="G26" s="7"/>
      <c r="H26" s="7"/>
    </row>
    <row r="27" spans="1:12" s="2" customFormat="1" ht="27.95" customHeight="1" x14ac:dyDescent="0.2">
      <c r="A27" s="8"/>
      <c r="B27" s="9"/>
      <c r="C27" s="9"/>
      <c r="D27" s="9"/>
      <c r="E27" s="9"/>
      <c r="F27" s="9"/>
      <c r="G27" s="7"/>
      <c r="H27" s="7"/>
    </row>
    <row r="28" spans="1:12" s="2" customFormat="1" ht="27.95" customHeight="1" x14ac:dyDescent="0.2">
      <c r="A28" s="8"/>
      <c r="B28" s="9"/>
      <c r="C28" s="9"/>
      <c r="D28" s="9"/>
      <c r="E28" s="9"/>
      <c r="F28" s="9"/>
      <c r="G28" s="7"/>
      <c r="H28" s="7"/>
    </row>
    <row r="29" spans="1:12" s="2" customFormat="1" ht="27.95" customHeight="1" x14ac:dyDescent="0.2">
      <c r="A29" s="8"/>
      <c r="B29" s="9"/>
      <c r="C29" s="9"/>
      <c r="D29" s="9"/>
      <c r="E29" s="9"/>
      <c r="F29" s="9"/>
      <c r="G29" s="7"/>
      <c r="H29" s="7"/>
    </row>
    <row r="30" spans="1:12" s="2" customFormat="1" ht="27.95" customHeight="1" x14ac:dyDescent="0.2">
      <c r="A30" s="8"/>
      <c r="B30" s="9"/>
      <c r="C30" s="9"/>
      <c r="D30" s="9"/>
      <c r="E30" s="9"/>
      <c r="F30" s="9"/>
      <c r="G30" s="7"/>
      <c r="H30" s="7"/>
    </row>
    <row r="31" spans="1:12" s="2" customFormat="1" ht="27.95" customHeight="1" x14ac:dyDescent="0.2">
      <c r="A31" s="8"/>
      <c r="B31" s="7"/>
      <c r="C31" s="7"/>
      <c r="D31" s="7"/>
      <c r="E31" s="7"/>
      <c r="F31" s="7"/>
      <c r="G31" s="5"/>
      <c r="H31" s="5"/>
      <c r="I31" s="4"/>
    </row>
    <row r="32" spans="1:12" s="2" customFormat="1" ht="27.95" customHeight="1" x14ac:dyDescent="0.2">
      <c r="A32" s="8"/>
      <c r="B32" s="5"/>
      <c r="C32" s="5"/>
      <c r="D32" s="5"/>
      <c r="E32" s="5"/>
      <c r="F32" s="5"/>
      <c r="G32" s="4"/>
      <c r="H32" s="4"/>
      <c r="I32" s="4"/>
    </row>
    <row r="33" spans="1:16" s="2" customFormat="1" ht="27.95" customHeight="1" x14ac:dyDescent="0.2">
      <c r="A33" s="8"/>
      <c r="B33" s="4"/>
      <c r="C33" s="4"/>
      <c r="D33" s="4"/>
      <c r="E33" s="4"/>
      <c r="F33" s="4"/>
      <c r="G33" s="7"/>
      <c r="H33" s="7"/>
      <c r="I33" s="4"/>
    </row>
    <row r="34" spans="1:16" s="2" customFormat="1" ht="27.75" hidden="1" customHeight="1" x14ac:dyDescent="0.2">
      <c r="A34" s="6"/>
      <c r="B34" s="7"/>
      <c r="C34" s="7"/>
      <c r="D34" s="7"/>
      <c r="E34" s="7"/>
      <c r="F34" s="7"/>
      <c r="G34" s="5"/>
      <c r="H34" s="5"/>
    </row>
    <row r="35" spans="1:16" s="2" customFormat="1" ht="15" hidden="1" customHeight="1" x14ac:dyDescent="0.2">
      <c r="A35" s="6"/>
      <c r="B35" s="5"/>
      <c r="C35" s="5"/>
      <c r="D35" s="5"/>
      <c r="E35" s="5"/>
      <c r="F35" s="5"/>
      <c r="G35" s="4"/>
      <c r="H35" s="4"/>
    </row>
    <row r="36" spans="1:16" s="2" customFormat="1" ht="15" hidden="1" customHeight="1" x14ac:dyDescent="0.2">
      <c r="A36" s="4"/>
      <c r="B36" s="4"/>
      <c r="C36" s="4"/>
      <c r="D36" s="4"/>
      <c r="E36" s="4"/>
      <c r="F36" s="4"/>
      <c r="G36" s="3"/>
      <c r="H36" s="3"/>
    </row>
    <row r="37" spans="1:16" s="2" customFormat="1" ht="27.95" hidden="1" customHeight="1" x14ac:dyDescent="0.2">
      <c r="B37" s="3"/>
      <c r="C37" s="3"/>
      <c r="D37" s="3"/>
      <c r="E37" s="3"/>
      <c r="F37" s="3"/>
      <c r="G37" s="3"/>
      <c r="H37" s="3"/>
    </row>
    <row r="38" spans="1:16" s="2" customFormat="1" ht="27.95" hidden="1" customHeight="1" x14ac:dyDescent="0.2">
      <c r="B38" s="3"/>
      <c r="C38" s="3"/>
      <c r="D38" s="3"/>
      <c r="E38" s="3"/>
      <c r="F38" s="3"/>
      <c r="G38" s="3"/>
      <c r="H38" s="3"/>
    </row>
    <row r="39" spans="1:16" s="2" customFormat="1" ht="27.95" hidden="1" customHeight="1" x14ac:dyDescent="0.2">
      <c r="B39" s="3"/>
      <c r="C39" s="3"/>
      <c r="D39" s="3"/>
      <c r="E39" s="3"/>
      <c r="F39" s="3"/>
      <c r="G39" s="3"/>
      <c r="H39" s="3"/>
    </row>
    <row r="40" spans="1:16" s="2" customFormat="1" ht="27.95" hidden="1" customHeight="1" x14ac:dyDescent="0.2">
      <c r="B40" s="3"/>
      <c r="C40" s="3"/>
      <c r="D40" s="3"/>
      <c r="E40" s="3"/>
      <c r="F40" s="3"/>
      <c r="G40" s="3"/>
      <c r="H40" s="3"/>
    </row>
    <row r="41" spans="1:16" s="2" customFormat="1" ht="27.95" hidden="1" customHeight="1" x14ac:dyDescent="0.2">
      <c r="B41" s="3"/>
      <c r="C41" s="3"/>
      <c r="D41" s="3"/>
      <c r="E41" s="3"/>
      <c r="F41" s="3"/>
      <c r="G41" s="3"/>
      <c r="H41" s="3"/>
    </row>
    <row r="42" spans="1:16" s="2" customFormat="1" ht="27.95" hidden="1" customHeight="1" x14ac:dyDescent="0.2">
      <c r="B42" s="3"/>
      <c r="C42" s="3"/>
      <c r="D42" s="3"/>
      <c r="E42" s="3"/>
      <c r="F42" s="3"/>
      <c r="G42" s="3"/>
      <c r="H42" s="3"/>
      <c r="P42" s="2" t="s">
        <v>0</v>
      </c>
    </row>
    <row r="43" spans="1:16" s="2" customFormat="1" ht="27.95" hidden="1" customHeight="1" x14ac:dyDescent="0.2">
      <c r="B43" s="3"/>
      <c r="C43" s="3"/>
      <c r="D43" s="3"/>
      <c r="E43" s="3"/>
      <c r="F43" s="3"/>
      <c r="G43" s="3"/>
      <c r="H43" s="3"/>
    </row>
    <row r="44" spans="1:16" s="2" customFormat="1" ht="27.95" hidden="1" customHeight="1" x14ac:dyDescent="0.2">
      <c r="B44" s="3"/>
      <c r="C44" s="3"/>
      <c r="D44" s="3"/>
      <c r="E44" s="3"/>
      <c r="F44" s="3"/>
      <c r="G44" s="3"/>
      <c r="H44" s="3"/>
    </row>
    <row r="45" spans="1:16" s="2" customFormat="1" ht="27.95" hidden="1" customHeight="1" x14ac:dyDescent="0.2">
      <c r="B45" s="3"/>
      <c r="C45" s="3"/>
      <c r="D45" s="3"/>
      <c r="E45" s="3"/>
      <c r="F45" s="3"/>
    </row>
    <row r="46" spans="1:16" s="2" customFormat="1" ht="27.95" hidden="1" customHeight="1" x14ac:dyDescent="0.25">
      <c r="G46" s="1"/>
      <c r="H46" s="1"/>
    </row>
    <row r="47" spans="1:16" ht="15" hidden="1" customHeight="1" x14ac:dyDescent="0.25"/>
    <row r="48" spans="1:16" ht="15" hidden="1" customHeight="1" x14ac:dyDescent="0.25"/>
    <row r="49" ht="15" hidden="1" customHeight="1" x14ac:dyDescent="0.25"/>
    <row r="50" ht="15" hidden="1" customHeight="1" x14ac:dyDescent="0.25"/>
    <row r="51" ht="15" hidden="1" customHeight="1" x14ac:dyDescent="0.25"/>
    <row r="52" ht="15" hidden="1" customHeight="1" x14ac:dyDescent="0.25"/>
    <row r="53" ht="15" hidden="1" customHeight="1" x14ac:dyDescent="0.25"/>
    <row r="54" ht="15" hidden="1" customHeight="1" x14ac:dyDescent="0.25"/>
    <row r="55" ht="15" hidden="1" customHeight="1" x14ac:dyDescent="0.25"/>
    <row r="56" ht="15" hidden="1" customHeight="1" x14ac:dyDescent="0.25"/>
    <row r="57" ht="15" hidden="1" customHeight="1" x14ac:dyDescent="0.25"/>
    <row r="58" ht="15" hidden="1" customHeight="1" x14ac:dyDescent="0.25"/>
    <row r="59" ht="15" hidden="1" customHeight="1" x14ac:dyDescent="0.25"/>
    <row r="60" ht="15" hidden="1" customHeight="1" x14ac:dyDescent="0.25"/>
    <row r="61" ht="15" hidden="1" customHeight="1" x14ac:dyDescent="0.25"/>
    <row r="62" ht="15" hidden="1" customHeight="1" x14ac:dyDescent="0.25"/>
    <row r="63" ht="15" hidden="1" customHeight="1" x14ac:dyDescent="0.25"/>
    <row r="64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</sheetData>
  <sheetProtection algorithmName="SHA-512" hashValue="p4vH7S7/Gmqx70aBJCp52AWqEZu/8V5vHV7EB/SufQm5xgNjarhccpYSQNay4jsSIeq65wU5tAG+naOiVHlYFw==" saltValue="C3hyrZDy6OUEtwwMpal8pQ==" spinCount="100000" sheet="1" objects="1" scenarios="1"/>
  <conditionalFormatting sqref="H16">
    <cfRule type="expression" dxfId="1" priority="1">
      <formula>$H$7&gt;$H$16</formula>
    </cfRule>
    <cfRule type="expression" dxfId="0" priority="2">
      <formula>$H$7&gt;1800000</formula>
    </cfRule>
  </conditionalFormatting>
  <pageMargins left="0.7" right="0.7" top="0.75" bottom="0.75" header="0.3" footer="0.3"/>
  <pageSetup paperSize="9"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105"/>
  <sheetViews>
    <sheetView workbookViewId="0">
      <selection activeCell="B2" sqref="B2"/>
    </sheetView>
  </sheetViews>
  <sheetFormatPr defaultRowHeight="15" x14ac:dyDescent="0.25"/>
  <cols>
    <col min="2" max="2" width="20.28515625" customWidth="1"/>
    <col min="3" max="4" width="15.5703125" customWidth="1"/>
    <col min="6" max="6" width="8.5703125" bestFit="1" customWidth="1"/>
    <col min="7" max="7" width="0" hidden="1" customWidth="1"/>
    <col min="8" max="14" width="17.42578125" customWidth="1"/>
  </cols>
  <sheetData>
    <row r="2" spans="2:17" x14ac:dyDescent="0.25">
      <c r="F2" s="38" t="s">
        <v>66</v>
      </c>
      <c r="G2" s="38"/>
      <c r="H2" s="38" t="s">
        <v>65</v>
      </c>
      <c r="I2" s="37"/>
      <c r="J2" s="37"/>
      <c r="K2" s="37"/>
      <c r="L2" s="37"/>
      <c r="M2" s="37"/>
      <c r="N2" s="37"/>
    </row>
    <row r="3" spans="2:17" x14ac:dyDescent="0.25">
      <c r="B3" t="s">
        <v>52</v>
      </c>
      <c r="C3" s="30">
        <v>100</v>
      </c>
      <c r="D3" s="34">
        <v>100</v>
      </c>
      <c r="F3" s="36"/>
      <c r="G3" s="36"/>
      <c r="H3" s="36" t="s">
        <v>64</v>
      </c>
      <c r="I3" s="36"/>
      <c r="J3" s="36"/>
      <c r="K3" s="36"/>
      <c r="L3" s="36"/>
      <c r="M3" s="36"/>
      <c r="N3" s="36"/>
      <c r="O3" s="35"/>
      <c r="P3" s="35"/>
    </row>
    <row r="4" spans="2:17" x14ac:dyDescent="0.25">
      <c r="B4" t="s">
        <v>63</v>
      </c>
      <c r="C4">
        <v>0</v>
      </c>
      <c r="D4" s="28">
        <v>350000</v>
      </c>
      <c r="F4" s="36" t="s">
        <v>62</v>
      </c>
      <c r="G4" s="36"/>
      <c r="H4" s="36" t="s">
        <v>61</v>
      </c>
      <c r="I4" s="36" t="s">
        <v>60</v>
      </c>
      <c r="J4" s="36" t="s">
        <v>59</v>
      </c>
      <c r="K4" s="36" t="s">
        <v>58</v>
      </c>
      <c r="L4" s="36" t="s">
        <v>57</v>
      </c>
      <c r="M4" s="36" t="s">
        <v>56</v>
      </c>
      <c r="N4" s="36" t="s">
        <v>55</v>
      </c>
      <c r="O4" s="35"/>
      <c r="P4" s="35"/>
    </row>
    <row r="5" spans="2:17" x14ac:dyDescent="0.25">
      <c r="B5" t="s">
        <v>54</v>
      </c>
      <c r="C5">
        <v>0</v>
      </c>
      <c r="D5" s="34">
        <v>100</v>
      </c>
      <c r="F5" s="29">
        <v>0</v>
      </c>
      <c r="H5" s="28">
        <v>0</v>
      </c>
      <c r="I5" s="28">
        <v>0</v>
      </c>
      <c r="J5" s="28">
        <v>0</v>
      </c>
      <c r="K5" s="28">
        <v>0</v>
      </c>
      <c r="L5" s="28">
        <v>0</v>
      </c>
      <c r="M5" s="28">
        <v>0</v>
      </c>
      <c r="N5" s="28">
        <v>0</v>
      </c>
      <c r="O5" s="28"/>
      <c r="P5" s="28"/>
      <c r="Q5" s="28"/>
    </row>
    <row r="6" spans="2:17" x14ac:dyDescent="0.25">
      <c r="B6" t="s">
        <v>53</v>
      </c>
      <c r="C6" s="33">
        <v>175000</v>
      </c>
      <c r="D6" s="28">
        <v>175000</v>
      </c>
      <c r="F6" s="29">
        <v>1</v>
      </c>
      <c r="H6" s="28">
        <v>2.734375</v>
      </c>
      <c r="I6" s="28">
        <v>1.4</v>
      </c>
      <c r="J6" s="28">
        <v>0.81018518518518534</v>
      </c>
      <c r="K6" s="28">
        <v>0.51020408163265307</v>
      </c>
      <c r="L6" s="28">
        <v>0.341796875</v>
      </c>
      <c r="M6" s="28">
        <v>0.24005486968449935</v>
      </c>
      <c r="N6" s="28">
        <v>0.17499999999999999</v>
      </c>
      <c r="O6" s="28"/>
      <c r="P6" s="28"/>
      <c r="Q6" s="28"/>
    </row>
    <row r="7" spans="2:17" x14ac:dyDescent="0.25">
      <c r="D7" s="32"/>
      <c r="F7" s="29">
        <v>2</v>
      </c>
      <c r="H7" s="28">
        <v>21.875</v>
      </c>
      <c r="I7" s="28">
        <v>11.2</v>
      </c>
      <c r="J7" s="28">
        <v>6.4814814814814827</v>
      </c>
      <c r="K7" s="28">
        <v>4.0816326530612246</v>
      </c>
      <c r="L7" s="28">
        <v>2.734375</v>
      </c>
      <c r="M7" s="28">
        <v>1.9204389574759948</v>
      </c>
      <c r="N7" s="28">
        <v>1.4</v>
      </c>
      <c r="O7" s="28"/>
      <c r="P7" s="28"/>
      <c r="Q7" s="28"/>
    </row>
    <row r="8" spans="2:17" x14ac:dyDescent="0.25">
      <c r="D8" s="32"/>
      <c r="F8" s="29">
        <v>3</v>
      </c>
      <c r="H8" s="28">
        <v>73.828125</v>
      </c>
      <c r="I8" s="28">
        <v>37.799999999999997</v>
      </c>
      <c r="J8" s="28">
        <v>21.875000000000004</v>
      </c>
      <c r="K8" s="28">
        <v>13.775510204081632</v>
      </c>
      <c r="L8" s="28">
        <v>9.228515625</v>
      </c>
      <c r="M8" s="28">
        <v>6.4814814814814827</v>
      </c>
      <c r="N8" s="28">
        <v>4.7249999999999996</v>
      </c>
      <c r="O8" s="28"/>
      <c r="P8" s="28"/>
      <c r="Q8" s="28"/>
    </row>
    <row r="9" spans="2:17" x14ac:dyDescent="0.25">
      <c r="B9" t="s">
        <v>52</v>
      </c>
      <c r="C9" s="30">
        <v>100</v>
      </c>
      <c r="D9" s="30"/>
      <c r="F9" s="29">
        <v>4</v>
      </c>
      <c r="H9" s="28">
        <v>175</v>
      </c>
      <c r="I9" s="28">
        <v>89.6</v>
      </c>
      <c r="J9" s="28">
        <v>51.851851851851862</v>
      </c>
      <c r="K9" s="28">
        <v>32.653061224489797</v>
      </c>
      <c r="L9" s="28">
        <v>21.875</v>
      </c>
      <c r="M9" s="28">
        <v>15.363511659807958</v>
      </c>
      <c r="N9" s="28">
        <v>11.2</v>
      </c>
      <c r="O9" s="28"/>
      <c r="P9" s="28"/>
      <c r="Q9" s="28"/>
    </row>
    <row r="10" spans="2:17" x14ac:dyDescent="0.25">
      <c r="B10" t="s">
        <v>51</v>
      </c>
      <c r="C10" s="30">
        <v>10</v>
      </c>
      <c r="D10" s="31"/>
      <c r="F10" s="29">
        <v>5</v>
      </c>
      <c r="H10" s="28">
        <v>341.796875</v>
      </c>
      <c r="I10" s="28">
        <v>175</v>
      </c>
      <c r="J10" s="28">
        <v>101.27314814814817</v>
      </c>
      <c r="K10" s="28">
        <v>63.775510204081634</v>
      </c>
      <c r="L10" s="28">
        <v>42.724609375</v>
      </c>
      <c r="M10" s="28">
        <v>30.006858710562419</v>
      </c>
      <c r="N10" s="28">
        <v>21.875</v>
      </c>
      <c r="O10" s="28"/>
      <c r="P10" s="28"/>
      <c r="Q10" s="28"/>
    </row>
    <row r="11" spans="2:17" x14ac:dyDescent="0.25">
      <c r="B11" t="s">
        <v>50</v>
      </c>
      <c r="C11" s="31">
        <v>175000</v>
      </c>
      <c r="D11" s="31"/>
      <c r="F11" s="29">
        <v>6.0000000000000009</v>
      </c>
      <c r="H11" s="28">
        <v>590.62500000000034</v>
      </c>
      <c r="I11" s="28">
        <v>302.40000000000015</v>
      </c>
      <c r="J11" s="28">
        <v>175.00000000000011</v>
      </c>
      <c r="K11" s="28">
        <v>110.20408163265313</v>
      </c>
      <c r="L11" s="28">
        <v>73.828125000000043</v>
      </c>
      <c r="M11" s="28">
        <v>51.85185185185189</v>
      </c>
      <c r="N11" s="28">
        <v>37.800000000000018</v>
      </c>
      <c r="O11" s="28"/>
      <c r="P11" s="28"/>
      <c r="Q11" s="28"/>
    </row>
    <row r="12" spans="2:17" x14ac:dyDescent="0.25">
      <c r="B12" t="s">
        <v>49</v>
      </c>
      <c r="C12" s="30">
        <v>75</v>
      </c>
      <c r="D12" s="30"/>
      <c r="F12" s="29">
        <v>7.0000000000000009</v>
      </c>
      <c r="H12" s="28">
        <v>937.89062500000045</v>
      </c>
      <c r="I12" s="28">
        <v>480.20000000000022</v>
      </c>
      <c r="J12" s="28">
        <v>277.8935185185187</v>
      </c>
      <c r="K12" s="28">
        <v>175.00000000000009</v>
      </c>
      <c r="L12" s="28">
        <v>117.23632812500006</v>
      </c>
      <c r="M12" s="28">
        <v>82.338820301783315</v>
      </c>
      <c r="N12" s="28">
        <v>60.025000000000027</v>
      </c>
      <c r="O12" s="28"/>
      <c r="P12" s="28"/>
      <c r="Q12" s="28"/>
    </row>
    <row r="13" spans="2:17" x14ac:dyDescent="0.25">
      <c r="B13" t="s">
        <v>48</v>
      </c>
      <c r="C13" s="32">
        <v>0.75</v>
      </c>
      <c r="D13" s="30"/>
      <c r="F13" s="29">
        <v>8</v>
      </c>
      <c r="H13" s="28">
        <v>1400</v>
      </c>
      <c r="I13" s="28">
        <v>716.8</v>
      </c>
      <c r="J13" s="28">
        <v>414.81481481481489</v>
      </c>
      <c r="K13" s="28">
        <v>261.22448979591837</v>
      </c>
      <c r="L13" s="28">
        <v>175</v>
      </c>
      <c r="M13" s="28">
        <v>122.90809327846367</v>
      </c>
      <c r="N13" s="28">
        <v>89.6</v>
      </c>
      <c r="O13" s="28"/>
      <c r="P13" s="28"/>
      <c r="Q13" s="28"/>
    </row>
    <row r="14" spans="2:17" x14ac:dyDescent="0.25">
      <c r="B14" t="s">
        <v>47</v>
      </c>
      <c r="C14" s="32">
        <v>0.25</v>
      </c>
      <c r="F14" s="29">
        <v>9</v>
      </c>
      <c r="H14" s="28">
        <v>1993.359375</v>
      </c>
      <c r="I14" s="28">
        <v>1020.5999999999999</v>
      </c>
      <c r="J14" s="28">
        <v>590.62500000000011</v>
      </c>
      <c r="K14" s="28">
        <v>371.9387755102041</v>
      </c>
      <c r="L14" s="28">
        <v>249.169921875</v>
      </c>
      <c r="M14" s="28">
        <v>175.00000000000003</v>
      </c>
      <c r="N14" s="28">
        <v>127.57499999999999</v>
      </c>
      <c r="O14" s="28"/>
      <c r="P14" s="28"/>
      <c r="Q14" s="28"/>
    </row>
    <row r="15" spans="2:17" x14ac:dyDescent="0.25">
      <c r="B15" t="s">
        <v>46</v>
      </c>
      <c r="C15" s="30">
        <v>70</v>
      </c>
      <c r="D15" s="28"/>
      <c r="F15" s="29">
        <v>10</v>
      </c>
      <c r="H15" s="28">
        <v>2734.375</v>
      </c>
      <c r="I15" s="28">
        <v>1400</v>
      </c>
      <c r="J15" s="28">
        <v>810.18518518518533</v>
      </c>
      <c r="K15" s="28">
        <v>510.20408163265307</v>
      </c>
      <c r="L15" s="28">
        <v>341.796875</v>
      </c>
      <c r="M15" s="28">
        <v>240.05486968449935</v>
      </c>
      <c r="N15" s="28">
        <v>175</v>
      </c>
      <c r="O15" s="28"/>
      <c r="P15" s="28"/>
      <c r="Q15" s="28"/>
    </row>
    <row r="16" spans="2:17" x14ac:dyDescent="0.25">
      <c r="B16" t="s">
        <v>45</v>
      </c>
      <c r="C16" s="31">
        <v>175000</v>
      </c>
      <c r="D16" s="30"/>
      <c r="F16" s="29">
        <v>10.999999999999998</v>
      </c>
      <c r="H16" s="28">
        <v>3639.4531249999982</v>
      </c>
      <c r="I16" s="28">
        <v>1863.399999999999</v>
      </c>
      <c r="J16" s="28">
        <v>1078.3564814814811</v>
      </c>
      <c r="K16" s="28">
        <v>679.08163265306086</v>
      </c>
      <c r="L16" s="28">
        <v>454.93164062499977</v>
      </c>
      <c r="M16" s="28">
        <v>319.51303155006849</v>
      </c>
      <c r="N16" s="28">
        <v>232.92499999999987</v>
      </c>
      <c r="O16" s="28"/>
      <c r="P16" s="28"/>
      <c r="Q16" s="28"/>
    </row>
    <row r="17" spans="2:17" x14ac:dyDescent="0.25">
      <c r="B17" t="s">
        <v>44</v>
      </c>
      <c r="C17" s="31">
        <v>0</v>
      </c>
      <c r="F17" s="29">
        <v>11.999999999999998</v>
      </c>
      <c r="H17" s="28">
        <v>4724.9999999999973</v>
      </c>
      <c r="I17" s="28">
        <v>2419.1999999999985</v>
      </c>
      <c r="J17" s="28">
        <v>1399.9999999999995</v>
      </c>
      <c r="K17" s="28">
        <v>881.632653061224</v>
      </c>
      <c r="L17" s="28">
        <v>590.62499999999966</v>
      </c>
      <c r="M17" s="28">
        <v>414.81481481481467</v>
      </c>
      <c r="N17" s="28">
        <v>302.39999999999981</v>
      </c>
      <c r="O17" s="28"/>
      <c r="P17" s="28"/>
      <c r="Q17" s="28"/>
    </row>
    <row r="18" spans="2:17" x14ac:dyDescent="0.25">
      <c r="B18" t="s">
        <v>43</v>
      </c>
      <c r="C18" s="30">
        <v>-10</v>
      </c>
      <c r="D18" s="29"/>
      <c r="F18" s="29">
        <v>12.999999999999998</v>
      </c>
      <c r="H18" s="28">
        <v>6007.4218749999973</v>
      </c>
      <c r="I18" s="28">
        <v>3075.7999999999984</v>
      </c>
      <c r="J18" s="28">
        <v>1779.9768518518515</v>
      </c>
      <c r="K18" s="28">
        <v>1120.9183673469383</v>
      </c>
      <c r="L18" s="28">
        <v>750.92773437499966</v>
      </c>
      <c r="M18" s="28">
        <v>527.40054869684491</v>
      </c>
      <c r="N18" s="28">
        <v>384.4749999999998</v>
      </c>
      <c r="O18" s="28"/>
      <c r="P18" s="28"/>
      <c r="Q18" s="28"/>
    </row>
    <row r="19" spans="2:17" x14ac:dyDescent="0.25">
      <c r="B19" t="s">
        <v>42</v>
      </c>
      <c r="C19" s="30">
        <v>1</v>
      </c>
      <c r="D19" s="29"/>
      <c r="F19" s="29">
        <v>13.999999999999998</v>
      </c>
      <c r="H19" s="28">
        <v>7503.1249999999964</v>
      </c>
      <c r="I19" s="28">
        <v>3841.5999999999976</v>
      </c>
      <c r="J19" s="28">
        <v>2223.1481481481474</v>
      </c>
      <c r="K19" s="28">
        <v>1399.9999999999993</v>
      </c>
      <c r="L19" s="28">
        <v>937.89062499999955</v>
      </c>
      <c r="M19" s="28">
        <v>658.71056241426584</v>
      </c>
      <c r="N19" s="28">
        <v>480.1999999999997</v>
      </c>
      <c r="O19" s="28"/>
      <c r="P19" s="28"/>
      <c r="Q19" s="28"/>
    </row>
    <row r="20" spans="2:17" x14ac:dyDescent="0.25">
      <c r="F20" s="29">
        <v>15</v>
      </c>
      <c r="H20" s="28">
        <v>9228.515625</v>
      </c>
      <c r="I20" s="28">
        <v>4725</v>
      </c>
      <c r="J20" s="28">
        <v>2734.3750000000005</v>
      </c>
      <c r="K20" s="28">
        <v>1721.9387755102041</v>
      </c>
      <c r="L20" s="28">
        <v>1153.564453125</v>
      </c>
      <c r="M20" s="28">
        <v>810.18518518518533</v>
      </c>
      <c r="N20" s="28">
        <v>590.625</v>
      </c>
      <c r="O20" s="28"/>
      <c r="P20" s="28"/>
      <c r="Q20" s="28"/>
    </row>
    <row r="21" spans="2:17" x14ac:dyDescent="0.25">
      <c r="B21" t="s">
        <v>32</v>
      </c>
      <c r="C21" s="28">
        <f>+'BPK-Grafiek'!H7</f>
        <v>0</v>
      </c>
      <c r="F21" s="29">
        <v>16</v>
      </c>
      <c r="H21" s="28">
        <v>11200</v>
      </c>
      <c r="I21" s="28">
        <v>5734.4</v>
      </c>
      <c r="J21" s="28">
        <v>3318.5185185185192</v>
      </c>
      <c r="K21" s="28">
        <v>2089.795918367347</v>
      </c>
      <c r="L21" s="28">
        <v>1400</v>
      </c>
      <c r="M21" s="28">
        <v>983.26474622770934</v>
      </c>
      <c r="N21" s="28">
        <v>716.8</v>
      </c>
      <c r="O21" s="28"/>
      <c r="P21" s="28"/>
      <c r="Q21" s="28"/>
    </row>
    <row r="22" spans="2:17" x14ac:dyDescent="0.25">
      <c r="B22" t="s">
        <v>41</v>
      </c>
      <c r="C22" s="30">
        <f>+'BPK-Grafiek'!H10</f>
        <v>0</v>
      </c>
      <c r="F22" s="29">
        <v>17</v>
      </c>
      <c r="H22" s="28">
        <v>13433.984375</v>
      </c>
      <c r="I22" s="28">
        <v>6878.2</v>
      </c>
      <c r="J22" s="28">
        <v>3980.4398148148157</v>
      </c>
      <c r="K22" s="28">
        <v>2506.6326530612246</v>
      </c>
      <c r="L22" s="28">
        <v>1679.248046875</v>
      </c>
      <c r="M22" s="28">
        <v>1179.3895747599454</v>
      </c>
      <c r="N22" s="28">
        <v>859.77499999999998</v>
      </c>
      <c r="O22" s="28"/>
      <c r="P22" s="28"/>
      <c r="Q22" s="28"/>
    </row>
    <row r="23" spans="2:17" x14ac:dyDescent="0.25">
      <c r="F23" s="29">
        <v>18.000000000000004</v>
      </c>
      <c r="H23" s="28">
        <v>15946.875000000009</v>
      </c>
      <c r="I23" s="28">
        <v>8164.8000000000047</v>
      </c>
      <c r="J23" s="28">
        <v>4725.0000000000036</v>
      </c>
      <c r="K23" s="28">
        <v>2975.5102040816346</v>
      </c>
      <c r="L23" s="28">
        <v>1993.3593750000011</v>
      </c>
      <c r="M23" s="28">
        <v>1400.0000000000011</v>
      </c>
      <c r="N23" s="28">
        <v>1020.6000000000006</v>
      </c>
      <c r="O23" s="28"/>
      <c r="P23" s="28"/>
      <c r="Q23" s="28"/>
    </row>
    <row r="24" spans="2:17" x14ac:dyDescent="0.25">
      <c r="B24" t="s">
        <v>40</v>
      </c>
      <c r="C24" s="29" t="e">
        <f>(+C21/C22^($C$13/$C$14))*10^$C$19</f>
        <v>#DIV/0!</v>
      </c>
      <c r="F24" s="29">
        <v>19.000000000000004</v>
      </c>
      <c r="H24" s="28">
        <v>18755.078125000011</v>
      </c>
      <c r="I24" s="28">
        <v>9602.600000000004</v>
      </c>
      <c r="J24" s="28">
        <v>5557.0601851851889</v>
      </c>
      <c r="K24" s="28">
        <v>3499.4897959183691</v>
      </c>
      <c r="L24" s="28">
        <v>2344.3847656250014</v>
      </c>
      <c r="M24" s="28">
        <v>1646.5363511659818</v>
      </c>
      <c r="N24" s="28">
        <v>1200.3250000000005</v>
      </c>
      <c r="O24" s="28"/>
      <c r="P24" s="28"/>
      <c r="Q24" s="28"/>
    </row>
    <row r="25" spans="2:17" x14ac:dyDescent="0.25">
      <c r="B25" t="s">
        <v>39</v>
      </c>
      <c r="C25" s="29">
        <f>(C11/C15^($C$13/$C$14))*10^$C$19</f>
        <v>5.1020408163265305</v>
      </c>
      <c r="F25" s="29">
        <v>20.000000000000004</v>
      </c>
      <c r="H25" s="28">
        <v>21875.000000000011</v>
      </c>
      <c r="I25" s="28">
        <v>11200.000000000004</v>
      </c>
      <c r="J25" s="28">
        <v>6481.4814814814854</v>
      </c>
      <c r="K25" s="28">
        <v>4081.6326530612264</v>
      </c>
      <c r="L25" s="28">
        <v>2734.3750000000014</v>
      </c>
      <c r="M25" s="28">
        <v>1920.4389574759957</v>
      </c>
      <c r="N25" s="28">
        <v>1400.0000000000005</v>
      </c>
      <c r="O25" s="28"/>
      <c r="P25" s="28"/>
      <c r="Q25" s="28"/>
    </row>
    <row r="26" spans="2:17" x14ac:dyDescent="0.25">
      <c r="F26" s="29">
        <v>21.000000000000004</v>
      </c>
      <c r="H26" s="28">
        <v>25323.046875000015</v>
      </c>
      <c r="I26" s="28">
        <v>12965.400000000007</v>
      </c>
      <c r="J26" s="28">
        <v>7503.1250000000055</v>
      </c>
      <c r="K26" s="28">
        <v>4725.0000000000027</v>
      </c>
      <c r="L26" s="28">
        <v>3165.3808593750018</v>
      </c>
      <c r="M26" s="28">
        <v>2223.1481481481496</v>
      </c>
      <c r="N26" s="28">
        <v>1620.6750000000009</v>
      </c>
    </row>
    <row r="27" spans="2:17" x14ac:dyDescent="0.25">
      <c r="F27" s="29">
        <v>22.000000000000007</v>
      </c>
      <c r="H27" s="28">
        <v>29115.625000000029</v>
      </c>
      <c r="I27" s="28">
        <v>14907.200000000013</v>
      </c>
      <c r="J27" s="28">
        <v>8626.8518518518631</v>
      </c>
      <c r="K27" s="28">
        <v>5432.6530612244951</v>
      </c>
      <c r="L27" s="28">
        <v>3639.4531250000036</v>
      </c>
      <c r="M27" s="28">
        <v>2556.1042524005516</v>
      </c>
      <c r="N27" s="28">
        <v>1863.4000000000017</v>
      </c>
    </row>
    <row r="28" spans="2:17" x14ac:dyDescent="0.25">
      <c r="B28" t="s">
        <v>38</v>
      </c>
      <c r="C28" t="s">
        <v>37</v>
      </c>
      <c r="F28" s="29">
        <v>23.000000000000007</v>
      </c>
      <c r="H28" s="28">
        <v>33269.140625000029</v>
      </c>
      <c r="I28" s="28">
        <v>17033.800000000014</v>
      </c>
      <c r="J28" s="28">
        <v>9857.5231481481587</v>
      </c>
      <c r="K28" s="28">
        <v>6207.6530612244951</v>
      </c>
      <c r="L28" s="28">
        <v>4158.6425781250036</v>
      </c>
      <c r="M28" s="28">
        <v>2920.7475994513061</v>
      </c>
      <c r="N28" s="28">
        <v>2129.2250000000017</v>
      </c>
    </row>
    <row r="29" spans="2:17" x14ac:dyDescent="0.25">
      <c r="B29" t="s">
        <v>36</v>
      </c>
      <c r="C29" t="s">
        <v>35</v>
      </c>
      <c r="F29" s="29">
        <v>24.000000000000007</v>
      </c>
      <c r="H29" s="28">
        <v>37800.000000000036</v>
      </c>
      <c r="I29" s="28">
        <v>19353.600000000017</v>
      </c>
      <c r="J29" s="28">
        <v>11200.000000000013</v>
      </c>
      <c r="K29" s="28">
        <v>7053.061224489803</v>
      </c>
      <c r="L29" s="28">
        <v>4725.0000000000045</v>
      </c>
      <c r="M29" s="28">
        <v>3318.5185185185219</v>
      </c>
      <c r="N29" s="28">
        <v>2419.2000000000021</v>
      </c>
    </row>
    <row r="30" spans="2:17" x14ac:dyDescent="0.25">
      <c r="F30" s="29">
        <v>25.000000000000007</v>
      </c>
      <c r="H30" s="28">
        <v>42724.609375000036</v>
      </c>
      <c r="I30" s="28">
        <v>21875.000000000018</v>
      </c>
      <c r="J30" s="28">
        <v>12659.143518518531</v>
      </c>
      <c r="K30" s="28">
        <v>7971.9387755102107</v>
      </c>
      <c r="L30" s="28">
        <v>5340.5761718750045</v>
      </c>
      <c r="M30" s="28">
        <v>3750.8573388203054</v>
      </c>
      <c r="N30" s="28">
        <v>2734.3750000000023</v>
      </c>
    </row>
    <row r="31" spans="2:17" x14ac:dyDescent="0.25">
      <c r="F31" s="29">
        <v>26.000000000000007</v>
      </c>
      <c r="H31" s="28">
        <v>48059.375000000036</v>
      </c>
      <c r="I31" s="28">
        <v>24606.40000000002</v>
      </c>
      <c r="J31" s="28">
        <v>14239.81481481483</v>
      </c>
      <c r="K31" s="28">
        <v>8967.3469387755176</v>
      </c>
      <c r="L31" s="28">
        <v>6007.4218750000045</v>
      </c>
      <c r="M31" s="28">
        <v>4219.2043895747638</v>
      </c>
      <c r="N31" s="28">
        <v>3075.8000000000025</v>
      </c>
    </row>
    <row r="32" spans="2:17" x14ac:dyDescent="0.25">
      <c r="F32" s="29">
        <v>27.000000000000007</v>
      </c>
      <c r="H32" s="28">
        <v>53820.703125000036</v>
      </c>
      <c r="I32" s="28">
        <v>27556.200000000019</v>
      </c>
      <c r="J32" s="28">
        <v>15946.875000000015</v>
      </c>
      <c r="K32" s="28">
        <v>10042.346938775518</v>
      </c>
      <c r="L32" s="28">
        <v>6727.5878906250045</v>
      </c>
      <c r="M32" s="28">
        <v>4725.0000000000045</v>
      </c>
      <c r="N32" s="28">
        <v>3444.5250000000024</v>
      </c>
    </row>
    <row r="33" spans="6:14" x14ac:dyDescent="0.25">
      <c r="F33" s="29">
        <v>28.000000000000007</v>
      </c>
      <c r="H33" s="28">
        <v>60025.000000000051</v>
      </c>
      <c r="I33" s="28">
        <v>30732.800000000025</v>
      </c>
      <c r="J33" s="28">
        <v>17785.185185185204</v>
      </c>
      <c r="K33" s="28">
        <v>11200.000000000009</v>
      </c>
      <c r="L33" s="28">
        <v>7503.1250000000064</v>
      </c>
      <c r="M33" s="28">
        <v>5269.684499314134</v>
      </c>
      <c r="N33" s="28">
        <v>3841.6000000000031</v>
      </c>
    </row>
    <row r="34" spans="6:14" x14ac:dyDescent="0.25">
      <c r="F34" s="29">
        <v>29.000000000000011</v>
      </c>
      <c r="H34" s="28">
        <v>66688.671875000073</v>
      </c>
      <c r="I34" s="28">
        <v>34144.600000000035</v>
      </c>
      <c r="J34" s="28">
        <v>19759.606481481507</v>
      </c>
      <c r="K34" s="28">
        <v>12443.367346938789</v>
      </c>
      <c r="L34" s="28">
        <v>8336.0839843750091</v>
      </c>
      <c r="M34" s="28">
        <v>5854.6982167352608</v>
      </c>
      <c r="N34" s="28">
        <v>4268.0750000000044</v>
      </c>
    </row>
    <row r="35" spans="6:14" x14ac:dyDescent="0.25">
      <c r="F35" s="29">
        <v>30.000000000000011</v>
      </c>
      <c r="H35" s="28">
        <v>73828.125000000073</v>
      </c>
      <c r="I35" s="28">
        <v>37800.000000000036</v>
      </c>
      <c r="J35" s="28">
        <v>21875.000000000029</v>
      </c>
      <c r="K35" s="28">
        <v>13775.510204081647</v>
      </c>
      <c r="L35" s="28">
        <v>9228.5156250000091</v>
      </c>
      <c r="M35" s="28">
        <v>6481.481481481489</v>
      </c>
      <c r="N35" s="28">
        <v>4725.0000000000045</v>
      </c>
    </row>
    <row r="36" spans="6:14" x14ac:dyDescent="0.25">
      <c r="F36" s="29">
        <v>31.000000000000011</v>
      </c>
      <c r="H36" s="28">
        <v>81459.765625000087</v>
      </c>
      <c r="I36" s="28">
        <v>41707.400000000045</v>
      </c>
      <c r="J36" s="28">
        <v>24136.226851851883</v>
      </c>
      <c r="K36" s="28">
        <v>15199.489795918384</v>
      </c>
      <c r="L36" s="28">
        <v>10182.470703125011</v>
      </c>
      <c r="M36" s="28">
        <v>7151.4746227709284</v>
      </c>
      <c r="N36" s="28">
        <v>5213.4250000000056</v>
      </c>
    </row>
    <row r="37" spans="6:14" x14ac:dyDescent="0.25">
      <c r="F37" s="29">
        <v>32.000000000000014</v>
      </c>
      <c r="H37" s="28">
        <v>89600.000000000116</v>
      </c>
      <c r="I37" s="28">
        <v>45875.200000000055</v>
      </c>
      <c r="J37" s="28">
        <v>26548.14814814819</v>
      </c>
      <c r="K37" s="28">
        <v>16718.367346938798</v>
      </c>
      <c r="L37" s="28">
        <v>11200.000000000015</v>
      </c>
      <c r="M37" s="28">
        <v>7866.1179698216856</v>
      </c>
      <c r="N37" s="28">
        <v>5734.4000000000069</v>
      </c>
    </row>
    <row r="38" spans="6:14" x14ac:dyDescent="0.25">
      <c r="F38" s="29">
        <v>33.000000000000014</v>
      </c>
      <c r="H38" s="28">
        <v>98265.234375000116</v>
      </c>
      <c r="I38" s="28">
        <v>50311.800000000061</v>
      </c>
      <c r="J38" s="28">
        <v>29115.62500000004</v>
      </c>
      <c r="K38" s="28">
        <v>18335.204081632677</v>
      </c>
      <c r="L38" s="28">
        <v>12283.154296875015</v>
      </c>
      <c r="M38" s="28">
        <v>8626.8518518518631</v>
      </c>
      <c r="N38" s="28">
        <v>6288.9750000000076</v>
      </c>
    </row>
    <row r="39" spans="6:14" x14ac:dyDescent="0.25">
      <c r="F39" s="29">
        <v>34.000000000000014</v>
      </c>
      <c r="H39" s="28">
        <v>107471.87500000015</v>
      </c>
      <c r="I39" s="28">
        <v>55025.600000000071</v>
      </c>
      <c r="J39" s="28">
        <v>31843.518518518566</v>
      </c>
      <c r="K39" s="28">
        <v>20053.061224489822</v>
      </c>
      <c r="L39" s="28">
        <v>13433.984375000018</v>
      </c>
      <c r="M39" s="28">
        <v>9435.116598079574</v>
      </c>
      <c r="N39" s="28">
        <v>6878.2000000000089</v>
      </c>
    </row>
    <row r="40" spans="6:14" x14ac:dyDescent="0.25">
      <c r="F40" s="29">
        <v>35.000000000000014</v>
      </c>
      <c r="H40" s="28">
        <v>117236.32812500015</v>
      </c>
      <c r="I40" s="28">
        <v>60025.000000000065</v>
      </c>
      <c r="J40" s="28">
        <v>34736.689814814861</v>
      </c>
      <c r="K40" s="28">
        <v>21875.000000000025</v>
      </c>
      <c r="L40" s="28">
        <v>14654.541015625018</v>
      </c>
      <c r="M40" s="28">
        <v>10292.352537722922</v>
      </c>
      <c r="N40" s="28">
        <v>7503.1250000000082</v>
      </c>
    </row>
    <row r="41" spans="6:14" x14ac:dyDescent="0.25">
      <c r="F41" s="29">
        <v>36.000000000000014</v>
      </c>
      <c r="H41" s="28">
        <v>127575.00000000015</v>
      </c>
      <c r="I41" s="28">
        <v>65318.400000000067</v>
      </c>
      <c r="J41" s="28">
        <v>37800.000000000051</v>
      </c>
      <c r="K41" s="28">
        <v>23804.081632653088</v>
      </c>
      <c r="L41" s="28">
        <v>15946.875000000018</v>
      </c>
      <c r="M41" s="28">
        <v>11200.000000000015</v>
      </c>
      <c r="N41" s="28">
        <v>8164.8000000000084</v>
      </c>
    </row>
    <row r="42" spans="6:14" x14ac:dyDescent="0.25">
      <c r="F42" s="29">
        <v>37.000000000000014</v>
      </c>
      <c r="H42" s="28">
        <v>138504.29687500015</v>
      </c>
      <c r="I42" s="28">
        <v>70914.20000000007</v>
      </c>
      <c r="J42" s="28">
        <v>41038.310185185241</v>
      </c>
      <c r="K42" s="28">
        <v>25843.367346938805</v>
      </c>
      <c r="L42" s="28">
        <v>17313.037109375018</v>
      </c>
      <c r="M42" s="28">
        <v>12159.49931412896</v>
      </c>
      <c r="N42" s="28">
        <v>8864.2750000000087</v>
      </c>
    </row>
    <row r="43" spans="6:14" x14ac:dyDescent="0.25">
      <c r="F43" s="29">
        <v>38.000000000000014</v>
      </c>
      <c r="H43" s="28">
        <v>150040.62500000017</v>
      </c>
      <c r="I43" s="28">
        <v>76820.80000000009</v>
      </c>
      <c r="J43" s="28">
        <v>44456.48148148154</v>
      </c>
      <c r="K43" s="28">
        <v>27995.918367346974</v>
      </c>
      <c r="L43" s="28">
        <v>18755.078125000022</v>
      </c>
      <c r="M43" s="28">
        <v>13172.290809327864</v>
      </c>
      <c r="N43" s="28">
        <v>9602.6000000000113</v>
      </c>
    </row>
    <row r="44" spans="6:14" x14ac:dyDescent="0.25">
      <c r="F44" s="29">
        <v>39.000000000000021</v>
      </c>
      <c r="H44" s="28">
        <v>162200.39062500026</v>
      </c>
      <c r="I44" s="28">
        <v>83046.600000000122</v>
      </c>
      <c r="J44" s="28">
        <v>48059.375000000087</v>
      </c>
      <c r="K44" s="28">
        <v>30264.795918367396</v>
      </c>
      <c r="L44" s="28">
        <v>20275.048828125033</v>
      </c>
      <c r="M44" s="28">
        <v>14239.814814814839</v>
      </c>
      <c r="N44" s="28">
        <v>10380.825000000015</v>
      </c>
    </row>
    <row r="45" spans="6:14" x14ac:dyDescent="0.25">
      <c r="F45" s="29">
        <v>40.000000000000021</v>
      </c>
      <c r="H45" s="28">
        <v>175000.00000000029</v>
      </c>
      <c r="I45" s="28">
        <v>89600.000000000146</v>
      </c>
      <c r="J45" s="28">
        <v>51851.851851851949</v>
      </c>
      <c r="K45" s="28">
        <v>32653.061224489851</v>
      </c>
      <c r="L45" s="28">
        <v>21875.000000000036</v>
      </c>
      <c r="M45" s="28">
        <v>15363.511659807984</v>
      </c>
      <c r="N45" s="28">
        <v>11200.000000000018</v>
      </c>
    </row>
    <row r="46" spans="6:14" x14ac:dyDescent="0.25">
      <c r="F46" s="29">
        <v>41.000000000000021</v>
      </c>
      <c r="H46" s="28">
        <v>188455.85937500032</v>
      </c>
      <c r="I46" s="28">
        <v>96489.400000000154</v>
      </c>
      <c r="J46" s="28">
        <v>55838.773148148255</v>
      </c>
      <c r="K46" s="28">
        <v>35163.775510204141</v>
      </c>
      <c r="L46" s="28">
        <v>23556.98242187504</v>
      </c>
      <c r="M46" s="28">
        <v>16544.821673525406</v>
      </c>
      <c r="N46" s="28">
        <v>12061.175000000019</v>
      </c>
    </row>
    <row r="47" spans="6:14" x14ac:dyDescent="0.25">
      <c r="F47" s="29">
        <v>42.000000000000021</v>
      </c>
      <c r="H47" s="28">
        <v>202584.37500000032</v>
      </c>
      <c r="I47" s="28">
        <v>103723.20000000016</v>
      </c>
      <c r="J47" s="28">
        <v>60025.000000000109</v>
      </c>
      <c r="K47" s="28">
        <v>37800.000000000058</v>
      </c>
      <c r="L47" s="28">
        <v>25323.04687500004</v>
      </c>
      <c r="M47" s="28">
        <v>17785.185185185215</v>
      </c>
      <c r="N47" s="28">
        <v>12965.40000000002</v>
      </c>
    </row>
    <row r="48" spans="6:14" x14ac:dyDescent="0.25">
      <c r="F48" s="29">
        <v>43.000000000000021</v>
      </c>
      <c r="H48" s="28">
        <v>217401.95312500032</v>
      </c>
      <c r="I48" s="28">
        <v>111309.80000000016</v>
      </c>
      <c r="J48" s="28">
        <v>64415.393518518627</v>
      </c>
      <c r="K48" s="28">
        <v>40564.79591836741</v>
      </c>
      <c r="L48" s="28">
        <v>27175.24414062504</v>
      </c>
      <c r="M48" s="28">
        <v>19086.042524005519</v>
      </c>
      <c r="N48" s="28">
        <v>13913.72500000002</v>
      </c>
    </row>
    <row r="49" spans="6:14" x14ac:dyDescent="0.25">
      <c r="F49" s="29">
        <v>44.000000000000021</v>
      </c>
      <c r="H49" s="28">
        <v>232925.00000000032</v>
      </c>
      <c r="I49" s="28">
        <v>119257.60000000015</v>
      </c>
      <c r="J49" s="28">
        <v>69014.814814814919</v>
      </c>
      <c r="K49" s="28">
        <v>43461.224489795975</v>
      </c>
      <c r="L49" s="28">
        <v>29115.62500000004</v>
      </c>
      <c r="M49" s="28">
        <v>20448.83401920442</v>
      </c>
      <c r="N49" s="28">
        <v>14907.200000000019</v>
      </c>
    </row>
    <row r="50" spans="6:14" x14ac:dyDescent="0.25">
      <c r="F50" s="29">
        <v>45.000000000000021</v>
      </c>
      <c r="H50" s="28">
        <v>249169.92187500035</v>
      </c>
      <c r="I50" s="28">
        <v>127575.00000000017</v>
      </c>
      <c r="J50" s="28">
        <v>73828.125000000116</v>
      </c>
      <c r="K50" s="28">
        <v>46492.346938775576</v>
      </c>
      <c r="L50" s="28">
        <v>31146.240234375044</v>
      </c>
      <c r="M50" s="28">
        <v>21875.000000000036</v>
      </c>
      <c r="N50" s="28">
        <v>15946.875000000022</v>
      </c>
    </row>
    <row r="51" spans="6:14" x14ac:dyDescent="0.25">
      <c r="F51" s="29">
        <v>46.000000000000021</v>
      </c>
      <c r="H51" s="28">
        <v>266153.12500000035</v>
      </c>
      <c r="I51" s="28">
        <v>136270.40000000017</v>
      </c>
      <c r="J51" s="28">
        <v>78860.185185185313</v>
      </c>
      <c r="K51" s="28">
        <v>49661.224489795983</v>
      </c>
      <c r="L51" s="28">
        <v>33269.140625000044</v>
      </c>
      <c r="M51" s="28">
        <v>23365.98079561046</v>
      </c>
      <c r="N51" s="28">
        <v>17033.800000000021</v>
      </c>
    </row>
    <row r="52" spans="6:14" x14ac:dyDescent="0.25">
      <c r="F52" s="29">
        <v>47.000000000000028</v>
      </c>
      <c r="H52" s="28">
        <v>283891.01562500052</v>
      </c>
      <c r="I52" s="28">
        <v>145352.20000000024</v>
      </c>
      <c r="J52" s="28">
        <v>84115.856481481649</v>
      </c>
      <c r="K52" s="28">
        <v>52970.91836734704</v>
      </c>
      <c r="L52" s="28">
        <v>35486.376953125065</v>
      </c>
      <c r="M52" s="28">
        <v>24923.21673525382</v>
      </c>
      <c r="N52" s="28">
        <v>18169.025000000031</v>
      </c>
    </row>
    <row r="53" spans="6:14" x14ac:dyDescent="0.25">
      <c r="F53" s="29">
        <v>48.000000000000028</v>
      </c>
      <c r="H53" s="28">
        <v>302400.00000000058</v>
      </c>
      <c r="I53" s="28">
        <v>154828.80000000028</v>
      </c>
      <c r="J53" s="28">
        <v>89600.000000000189</v>
      </c>
      <c r="K53" s="28">
        <v>56424.489795918475</v>
      </c>
      <c r="L53" s="28">
        <v>37800.000000000073</v>
      </c>
      <c r="M53" s="28">
        <v>26548.148148148201</v>
      </c>
      <c r="N53" s="28">
        <v>19353.600000000035</v>
      </c>
    </row>
    <row r="54" spans="6:14" x14ac:dyDescent="0.25">
      <c r="F54" s="29">
        <v>49.000000000000028</v>
      </c>
      <c r="H54" s="28">
        <v>321696.48437500058</v>
      </c>
      <c r="I54" s="28">
        <v>164708.60000000027</v>
      </c>
      <c r="J54" s="28">
        <v>95317.476851852029</v>
      </c>
      <c r="K54" s="28">
        <v>60025.000000000102</v>
      </c>
      <c r="L54" s="28">
        <v>40212.060546875073</v>
      </c>
      <c r="M54" s="28">
        <v>28242.215363511714</v>
      </c>
      <c r="N54" s="28">
        <v>20588.575000000033</v>
      </c>
    </row>
    <row r="55" spans="6:14" x14ac:dyDescent="0.25">
      <c r="F55" s="29">
        <v>50.000000000000021</v>
      </c>
      <c r="H55" s="28">
        <v>341796.87500000047</v>
      </c>
      <c r="I55" s="28">
        <v>175000.0000000002</v>
      </c>
      <c r="J55" s="28">
        <v>101273.14814814829</v>
      </c>
      <c r="K55" s="28">
        <v>63775.510204081715</v>
      </c>
      <c r="L55" s="28">
        <v>42724.609375000058</v>
      </c>
      <c r="M55" s="28">
        <v>30006.858710562457</v>
      </c>
      <c r="N55" s="28">
        <v>21875.000000000025</v>
      </c>
    </row>
    <row r="56" spans="6:14" x14ac:dyDescent="0.25">
      <c r="F56" s="29">
        <v>51.000000000000021</v>
      </c>
      <c r="H56" s="28">
        <v>362717.57812500047</v>
      </c>
      <c r="I56" s="28">
        <v>185711.40000000023</v>
      </c>
      <c r="J56" s="28">
        <v>107471.87500000016</v>
      </c>
      <c r="K56" s="28">
        <v>67679.081632653149</v>
      </c>
      <c r="L56" s="28">
        <v>45339.697265625058</v>
      </c>
      <c r="M56" s="28">
        <v>31843.518518518566</v>
      </c>
      <c r="N56" s="28">
        <v>23213.925000000028</v>
      </c>
    </row>
    <row r="57" spans="6:14" x14ac:dyDescent="0.25">
      <c r="F57" s="29">
        <v>52.000000000000021</v>
      </c>
      <c r="H57" s="28">
        <v>384475.00000000047</v>
      </c>
      <c r="I57" s="28">
        <v>196851.20000000024</v>
      </c>
      <c r="J57" s="28">
        <v>113918.51851851869</v>
      </c>
      <c r="K57" s="28">
        <v>71738.77551020417</v>
      </c>
      <c r="L57" s="28">
        <v>48059.375000000058</v>
      </c>
      <c r="M57" s="28">
        <v>33753.635116598125</v>
      </c>
      <c r="N57" s="28">
        <v>24606.400000000031</v>
      </c>
    </row>
    <row r="58" spans="6:14" x14ac:dyDescent="0.25">
      <c r="F58" s="29">
        <v>53.000000000000028</v>
      </c>
      <c r="H58" s="28">
        <v>407085.5468750007</v>
      </c>
      <c r="I58" s="28">
        <v>208427.80000000037</v>
      </c>
      <c r="J58" s="28">
        <v>120617.93981481505</v>
      </c>
      <c r="K58" s="28">
        <v>75957.653061224628</v>
      </c>
      <c r="L58" s="28">
        <v>50885.693359375087</v>
      </c>
      <c r="M58" s="28">
        <v>35738.648834019274</v>
      </c>
      <c r="N58" s="28">
        <v>26053.475000000046</v>
      </c>
    </row>
    <row r="59" spans="6:14" x14ac:dyDescent="0.25">
      <c r="F59" s="29">
        <v>54.000000000000028</v>
      </c>
      <c r="H59" s="28">
        <v>430565.6250000007</v>
      </c>
      <c r="I59" s="28">
        <v>220449.60000000036</v>
      </c>
      <c r="J59" s="28">
        <v>127575.00000000023</v>
      </c>
      <c r="K59" s="28">
        <v>80338.775510204214</v>
      </c>
      <c r="L59" s="28">
        <v>53820.703125000087</v>
      </c>
      <c r="M59" s="28">
        <v>37800.000000000065</v>
      </c>
      <c r="N59" s="28">
        <v>27556.200000000044</v>
      </c>
    </row>
    <row r="60" spans="6:14" x14ac:dyDescent="0.25">
      <c r="F60" s="29">
        <v>55.000000000000028</v>
      </c>
      <c r="H60" s="28">
        <v>454931.6406250007</v>
      </c>
      <c r="I60" s="28">
        <v>232925.00000000035</v>
      </c>
      <c r="J60" s="28">
        <v>134794.56018518543</v>
      </c>
      <c r="K60" s="28">
        <v>84885.204081632794</v>
      </c>
      <c r="L60" s="28">
        <v>56866.455078125087</v>
      </c>
      <c r="M60" s="28">
        <v>39939.128943758646</v>
      </c>
      <c r="N60" s="28">
        <v>29115.625000000044</v>
      </c>
    </row>
    <row r="61" spans="6:14" x14ac:dyDescent="0.25">
      <c r="F61" s="29">
        <v>56.000000000000028</v>
      </c>
      <c r="H61" s="28">
        <v>480200.0000000007</v>
      </c>
      <c r="I61" s="28">
        <v>245862.40000000034</v>
      </c>
      <c r="J61" s="28">
        <v>142281.48148148172</v>
      </c>
      <c r="K61" s="28">
        <v>89600.000000000131</v>
      </c>
      <c r="L61" s="28">
        <v>60025.000000000087</v>
      </c>
      <c r="M61" s="28">
        <v>42157.475994513101</v>
      </c>
      <c r="N61" s="28">
        <v>30732.800000000043</v>
      </c>
    </row>
    <row r="62" spans="6:14" x14ac:dyDescent="0.25">
      <c r="F62" s="29">
        <v>57.000000000000028</v>
      </c>
      <c r="H62" s="28">
        <v>506387.1093750007</v>
      </c>
      <c r="I62" s="28">
        <v>259270.20000000036</v>
      </c>
      <c r="J62" s="28">
        <v>150040.62500000023</v>
      </c>
      <c r="K62" s="28">
        <v>94486.224489796048</v>
      </c>
      <c r="L62" s="28">
        <v>63298.388671875087</v>
      </c>
      <c r="M62" s="28">
        <v>44456.481481481555</v>
      </c>
      <c r="N62" s="28">
        <v>32408.775000000045</v>
      </c>
    </row>
    <row r="63" spans="6:14" x14ac:dyDescent="0.25">
      <c r="F63" s="29">
        <v>58.000000000000028</v>
      </c>
      <c r="H63" s="28">
        <v>533509.37500000081</v>
      </c>
      <c r="I63" s="28">
        <v>273156.8000000004</v>
      </c>
      <c r="J63" s="28">
        <v>158076.85185185212</v>
      </c>
      <c r="K63" s="28">
        <v>99546.938775510353</v>
      </c>
      <c r="L63" s="28">
        <v>66688.671875000102</v>
      </c>
      <c r="M63" s="28">
        <v>46837.585733882108</v>
      </c>
      <c r="N63" s="28">
        <v>34144.600000000049</v>
      </c>
    </row>
    <row r="64" spans="6:14" x14ac:dyDescent="0.25">
      <c r="F64" s="29">
        <v>59.000000000000028</v>
      </c>
      <c r="H64" s="28">
        <v>561583.20312500081</v>
      </c>
      <c r="I64" s="28">
        <v>287530.60000000038</v>
      </c>
      <c r="J64" s="28">
        <v>166395.02314814841</v>
      </c>
      <c r="K64" s="28">
        <v>104785.20408163281</v>
      </c>
      <c r="L64" s="28">
        <v>70197.900390625102</v>
      </c>
      <c r="M64" s="28">
        <v>49302.229080932862</v>
      </c>
      <c r="N64" s="28">
        <v>35941.325000000048</v>
      </c>
    </row>
    <row r="65" spans="6:14" x14ac:dyDescent="0.25">
      <c r="F65" s="29">
        <v>60.000000000000028</v>
      </c>
      <c r="H65" s="28">
        <v>590625.00000000093</v>
      </c>
      <c r="I65" s="28">
        <v>302400.00000000041</v>
      </c>
      <c r="J65" s="28">
        <v>175000.00000000029</v>
      </c>
      <c r="K65" s="28">
        <v>110204.08163265322</v>
      </c>
      <c r="L65" s="28">
        <v>73828.125000000116</v>
      </c>
      <c r="M65" s="28">
        <v>51851.851851851934</v>
      </c>
      <c r="N65" s="28">
        <v>37800.000000000051</v>
      </c>
    </row>
    <row r="66" spans="6:14" x14ac:dyDescent="0.25">
      <c r="F66" s="29">
        <v>61.000000000000028</v>
      </c>
      <c r="H66" s="28">
        <v>620651.17187500093</v>
      </c>
      <c r="I66" s="28">
        <v>317773.40000000043</v>
      </c>
      <c r="J66" s="28">
        <v>183896.6435185188</v>
      </c>
      <c r="K66" s="28">
        <v>115806.63265306139</v>
      </c>
      <c r="L66" s="28">
        <v>77581.396484375116</v>
      </c>
      <c r="M66" s="28">
        <v>54487.894375857424</v>
      </c>
      <c r="N66" s="28">
        <v>39721.675000000054</v>
      </c>
    </row>
    <row r="67" spans="6:14" x14ac:dyDescent="0.25">
      <c r="F67" s="29">
        <v>62.000000000000036</v>
      </c>
      <c r="H67" s="28">
        <v>651678.12500000116</v>
      </c>
      <c r="I67" s="28">
        <v>333659.20000000054</v>
      </c>
      <c r="J67" s="28">
        <v>193089.81481481518</v>
      </c>
      <c r="K67" s="28">
        <v>121595.91836734716</v>
      </c>
      <c r="L67" s="28">
        <v>81459.765625000146</v>
      </c>
      <c r="M67" s="28">
        <v>57211.796982167456</v>
      </c>
      <c r="N67" s="28">
        <v>41707.400000000067</v>
      </c>
    </row>
    <row r="68" spans="6:14" x14ac:dyDescent="0.25">
      <c r="F68" s="29">
        <v>63.000000000000036</v>
      </c>
      <c r="H68" s="28">
        <v>683722.26562500116</v>
      </c>
      <c r="I68" s="28">
        <v>350065.80000000057</v>
      </c>
      <c r="J68" s="28">
        <v>202584.37500000038</v>
      </c>
      <c r="K68" s="28">
        <v>127575.00000000023</v>
      </c>
      <c r="L68" s="28">
        <v>85465.283203125146</v>
      </c>
      <c r="M68" s="28">
        <v>60025.000000000116</v>
      </c>
      <c r="N68" s="28">
        <v>43758.225000000071</v>
      </c>
    </row>
    <row r="69" spans="6:14" x14ac:dyDescent="0.25">
      <c r="F69" s="29">
        <v>64.000000000000028</v>
      </c>
      <c r="H69" s="28">
        <v>716800.00000000093</v>
      </c>
      <c r="I69" s="28">
        <v>367001.60000000044</v>
      </c>
      <c r="J69" s="28">
        <v>212385.18518518552</v>
      </c>
      <c r="K69" s="28">
        <v>133746.93877551038</v>
      </c>
      <c r="L69" s="28">
        <v>89600.000000000116</v>
      </c>
      <c r="M69" s="28">
        <v>62928.943758573485</v>
      </c>
      <c r="N69" s="28">
        <v>45875.200000000055</v>
      </c>
    </row>
    <row r="70" spans="6:14" x14ac:dyDescent="0.25">
      <c r="F70" s="29">
        <v>65.000000000000028</v>
      </c>
      <c r="H70" s="28">
        <v>750927.73437500093</v>
      </c>
      <c r="I70" s="28">
        <v>384475.00000000047</v>
      </c>
      <c r="J70" s="28">
        <v>222497.10648148181</v>
      </c>
      <c r="K70" s="28">
        <v>140114.79591836754</v>
      </c>
      <c r="L70" s="28">
        <v>93865.966796875116</v>
      </c>
      <c r="M70" s="28">
        <v>65925.068587105721</v>
      </c>
      <c r="N70" s="28">
        <v>48059.375000000058</v>
      </c>
    </row>
    <row r="71" spans="6:14" x14ac:dyDescent="0.25">
      <c r="F71" s="29">
        <v>66.000000000000043</v>
      </c>
      <c r="H71" s="28">
        <v>786121.8750000014</v>
      </c>
      <c r="I71" s="28">
        <v>402494.40000000072</v>
      </c>
      <c r="J71" s="28">
        <v>232925.00000000047</v>
      </c>
      <c r="K71" s="28">
        <v>146681.6326530615</v>
      </c>
      <c r="L71" s="28">
        <v>98265.234375000175</v>
      </c>
      <c r="M71" s="28">
        <v>69014.814814814948</v>
      </c>
      <c r="N71" s="28">
        <v>50311.80000000009</v>
      </c>
    </row>
    <row r="72" spans="6:14" x14ac:dyDescent="0.25">
      <c r="F72" s="29">
        <v>67.000000000000043</v>
      </c>
      <c r="H72" s="28">
        <v>822398.82812500163</v>
      </c>
      <c r="I72" s="28">
        <v>421068.20000000077</v>
      </c>
      <c r="J72" s="28">
        <v>243673.72685185238</v>
      </c>
      <c r="K72" s="28">
        <v>153450.51020408195</v>
      </c>
      <c r="L72" s="28">
        <v>102799.8535156252</v>
      </c>
      <c r="M72" s="28">
        <v>72199.622770919217</v>
      </c>
      <c r="N72" s="28">
        <v>52633.525000000096</v>
      </c>
    </row>
    <row r="73" spans="6:14" x14ac:dyDescent="0.25">
      <c r="F73" s="29">
        <v>68.000000000000043</v>
      </c>
      <c r="H73" s="28">
        <v>859775.00000000163</v>
      </c>
      <c r="I73" s="28">
        <v>440204.8000000008</v>
      </c>
      <c r="J73" s="28">
        <v>254748.14814814867</v>
      </c>
      <c r="K73" s="28">
        <v>160424.48979591866</v>
      </c>
      <c r="L73" s="28">
        <v>107471.8750000002</v>
      </c>
      <c r="M73" s="28">
        <v>75480.932784636636</v>
      </c>
      <c r="N73" s="28">
        <v>55025.6000000001</v>
      </c>
    </row>
    <row r="74" spans="6:14" x14ac:dyDescent="0.25">
      <c r="F74" s="29">
        <v>69.000000000000043</v>
      </c>
      <c r="H74" s="28">
        <v>898266.79687500163</v>
      </c>
      <c r="I74" s="28">
        <v>459912.60000000079</v>
      </c>
      <c r="J74" s="28">
        <v>266153.12500000052</v>
      </c>
      <c r="K74" s="28">
        <v>167606.63265306153</v>
      </c>
      <c r="L74" s="28">
        <v>112283.3496093752</v>
      </c>
      <c r="M74" s="28">
        <v>78860.185185185343</v>
      </c>
      <c r="N74" s="28">
        <v>57489.075000000099</v>
      </c>
    </row>
    <row r="75" spans="6:14" x14ac:dyDescent="0.25">
      <c r="F75" s="29">
        <v>70.000000000000043</v>
      </c>
      <c r="H75" s="28">
        <v>937890.62500000175</v>
      </c>
      <c r="I75" s="28">
        <v>480200.00000000087</v>
      </c>
      <c r="J75" s="28">
        <v>277893.51851851906</v>
      </c>
      <c r="K75" s="28">
        <v>175000.00000000032</v>
      </c>
      <c r="L75" s="28">
        <v>117236.32812500022</v>
      </c>
      <c r="M75" s="28">
        <v>82338.820301783431</v>
      </c>
      <c r="N75" s="28">
        <v>60025.000000000109</v>
      </c>
    </row>
    <row r="76" spans="6:14" x14ac:dyDescent="0.25">
      <c r="F76" s="29">
        <v>71.000000000000043</v>
      </c>
      <c r="H76" s="28">
        <v>978662.89062500175</v>
      </c>
      <c r="I76" s="28">
        <v>501075.40000000084</v>
      </c>
      <c r="J76" s="28">
        <v>289974.18981481541</v>
      </c>
      <c r="K76" s="28">
        <v>182607.65306122482</v>
      </c>
      <c r="L76" s="28">
        <v>122332.86132812522</v>
      </c>
      <c r="M76" s="28">
        <v>85918.278463648996</v>
      </c>
      <c r="N76" s="28">
        <v>62634.425000000105</v>
      </c>
    </row>
    <row r="77" spans="6:14" x14ac:dyDescent="0.25">
      <c r="F77" s="29">
        <v>72.000000000000043</v>
      </c>
      <c r="H77" s="28">
        <v>1020600.0000000019</v>
      </c>
      <c r="I77" s="28">
        <v>522547.20000000094</v>
      </c>
      <c r="J77" s="28">
        <v>302400.00000000064</v>
      </c>
      <c r="K77" s="28">
        <v>190432.65306122485</v>
      </c>
      <c r="L77" s="28">
        <v>127575.00000000023</v>
      </c>
      <c r="M77" s="28">
        <v>89600.000000000175</v>
      </c>
      <c r="N77" s="28">
        <v>65318.400000000118</v>
      </c>
    </row>
    <row r="78" spans="6:14" x14ac:dyDescent="0.25">
      <c r="F78" s="29">
        <v>73.000000000000043</v>
      </c>
      <c r="H78" s="28">
        <v>1063718.3593750019</v>
      </c>
      <c r="I78" s="28">
        <v>544623.80000000098</v>
      </c>
      <c r="J78" s="28">
        <v>315175.81018518581</v>
      </c>
      <c r="K78" s="28">
        <v>198478.06122449014</v>
      </c>
      <c r="L78" s="28">
        <v>132964.79492187523</v>
      </c>
      <c r="M78" s="28">
        <v>93385.425240055047</v>
      </c>
      <c r="N78" s="28">
        <v>68077.975000000122</v>
      </c>
    </row>
    <row r="79" spans="6:14" x14ac:dyDescent="0.25">
      <c r="F79" s="29">
        <v>74.000000000000043</v>
      </c>
      <c r="H79" s="28">
        <v>1108034.3750000019</v>
      </c>
      <c r="I79" s="28">
        <v>567313.60000000091</v>
      </c>
      <c r="J79" s="28">
        <v>328306.4814814821</v>
      </c>
      <c r="K79" s="28">
        <v>206746.93877551056</v>
      </c>
      <c r="L79" s="28">
        <v>138504.29687500023</v>
      </c>
      <c r="M79" s="28">
        <v>97275.994513031736</v>
      </c>
      <c r="N79" s="28">
        <v>70914.200000000114</v>
      </c>
    </row>
    <row r="80" spans="6:14" x14ac:dyDescent="0.25">
      <c r="F80" s="29">
        <v>75.000000000000043</v>
      </c>
      <c r="H80" s="28">
        <v>1153564.4531250019</v>
      </c>
      <c r="I80" s="28">
        <v>590625.00000000093</v>
      </c>
      <c r="J80" s="28">
        <v>341796.87500000064</v>
      </c>
      <c r="K80" s="28">
        <v>215242.34693877588</v>
      </c>
      <c r="L80" s="28">
        <v>144195.55664062523</v>
      </c>
      <c r="M80" s="28">
        <v>101273.14814814834</v>
      </c>
      <c r="N80" s="28">
        <v>73828.125000000116</v>
      </c>
    </row>
    <row r="81" spans="6:14" x14ac:dyDescent="0.25">
      <c r="F81" s="29">
        <v>76.000000000000043</v>
      </c>
      <c r="H81" s="28">
        <v>1200325.0000000021</v>
      </c>
      <c r="I81" s="28">
        <v>614566.40000000107</v>
      </c>
      <c r="J81" s="28">
        <v>355651.85185185255</v>
      </c>
      <c r="K81" s="28">
        <v>223967.34693877591</v>
      </c>
      <c r="L81" s="28">
        <v>150040.62500000026</v>
      </c>
      <c r="M81" s="28">
        <v>105378.32647462297</v>
      </c>
      <c r="N81" s="28">
        <v>76820.800000000134</v>
      </c>
    </row>
    <row r="82" spans="6:14" x14ac:dyDescent="0.25">
      <c r="F82" s="29">
        <v>77.000000000000043</v>
      </c>
      <c r="H82" s="28">
        <v>1248332.4218750021</v>
      </c>
      <c r="I82" s="28">
        <v>639146.200000001</v>
      </c>
      <c r="J82" s="28">
        <v>369876.27314814884</v>
      </c>
      <c r="K82" s="28">
        <v>232925.00000000038</v>
      </c>
      <c r="L82" s="28">
        <v>156041.55273437526</v>
      </c>
      <c r="M82" s="28">
        <v>109592.96982167373</v>
      </c>
      <c r="N82" s="28">
        <v>79893.275000000125</v>
      </c>
    </row>
    <row r="83" spans="6:14" x14ac:dyDescent="0.25">
      <c r="F83" s="29">
        <v>78.000000000000043</v>
      </c>
      <c r="H83" s="28">
        <v>1297603.1250000021</v>
      </c>
      <c r="I83" s="28">
        <v>664372.80000000098</v>
      </c>
      <c r="J83" s="28">
        <v>384475.0000000007</v>
      </c>
      <c r="K83" s="28">
        <v>242118.36734693917</v>
      </c>
      <c r="L83" s="28">
        <v>162200.39062500026</v>
      </c>
      <c r="M83" s="28">
        <v>113918.51851851871</v>
      </c>
      <c r="N83" s="28">
        <v>83046.600000000122</v>
      </c>
    </row>
    <row r="84" spans="6:14" x14ac:dyDescent="0.25">
      <c r="F84" s="29">
        <v>79.000000000000043</v>
      </c>
      <c r="H84" s="28">
        <v>1348153.5156250021</v>
      </c>
      <c r="I84" s="28">
        <v>690254.60000000102</v>
      </c>
      <c r="J84" s="28">
        <v>399452.89351851918</v>
      </c>
      <c r="K84" s="28">
        <v>251550.51020408203</v>
      </c>
      <c r="L84" s="28">
        <v>168519.18945312526</v>
      </c>
      <c r="M84" s="28">
        <v>118356.41289437606</v>
      </c>
      <c r="N84" s="28">
        <v>86281.825000000128</v>
      </c>
    </row>
    <row r="85" spans="6:14" x14ac:dyDescent="0.25">
      <c r="F85" s="29">
        <v>80.000000000000043</v>
      </c>
      <c r="H85" s="28">
        <v>1400000.0000000023</v>
      </c>
      <c r="I85" s="28">
        <v>716800.00000000116</v>
      </c>
      <c r="J85" s="28">
        <v>414814.81481481559</v>
      </c>
      <c r="K85" s="28">
        <v>261224.48979591881</v>
      </c>
      <c r="L85" s="28">
        <v>175000.00000000029</v>
      </c>
      <c r="M85" s="28">
        <v>122908.09327846387</v>
      </c>
      <c r="N85" s="28">
        <v>89600.000000000146</v>
      </c>
    </row>
    <row r="86" spans="6:14" x14ac:dyDescent="0.25">
      <c r="F86" s="29">
        <v>81.000000000000057</v>
      </c>
      <c r="H86" s="28">
        <v>1453158.9843750033</v>
      </c>
      <c r="I86" s="28">
        <v>744017.40000000154</v>
      </c>
      <c r="J86" s="28">
        <v>430565.62500000105</v>
      </c>
      <c r="K86" s="28">
        <v>271143.3673469394</v>
      </c>
      <c r="L86" s="28">
        <v>181644.87304687541</v>
      </c>
      <c r="M86" s="28">
        <v>127575.00000000031</v>
      </c>
      <c r="N86" s="28">
        <v>93002.175000000192</v>
      </c>
    </row>
    <row r="87" spans="6:14" x14ac:dyDescent="0.25">
      <c r="F87" s="29">
        <v>82.000000000000057</v>
      </c>
      <c r="H87" s="28">
        <v>1507646.8750000033</v>
      </c>
      <c r="I87" s="28">
        <v>771915.20000000158</v>
      </c>
      <c r="J87" s="28">
        <v>446710.18518518622</v>
      </c>
      <c r="K87" s="28">
        <v>281310.20408163324</v>
      </c>
      <c r="L87" s="28">
        <v>188455.85937500041</v>
      </c>
      <c r="M87" s="28">
        <v>132358.57338820331</v>
      </c>
      <c r="N87" s="28">
        <v>96489.400000000198</v>
      </c>
    </row>
    <row r="88" spans="6:14" x14ac:dyDescent="0.25">
      <c r="F88" s="29">
        <v>83.000000000000057</v>
      </c>
      <c r="H88" s="28">
        <v>1563480.0781250033</v>
      </c>
      <c r="I88" s="28">
        <v>800501.80000000156</v>
      </c>
      <c r="J88" s="28">
        <v>463253.35648148251</v>
      </c>
      <c r="K88" s="28">
        <v>291728.0612244904</v>
      </c>
      <c r="L88" s="28">
        <v>195435.00976562541</v>
      </c>
      <c r="M88" s="28">
        <v>137260.25377229112</v>
      </c>
      <c r="N88" s="28">
        <v>100062.72500000019</v>
      </c>
    </row>
    <row r="89" spans="6:14" x14ac:dyDescent="0.25">
      <c r="F89" s="29">
        <v>84.000000000000057</v>
      </c>
      <c r="H89" s="28">
        <v>1620675.0000000033</v>
      </c>
      <c r="I89" s="28">
        <v>829785.60000000161</v>
      </c>
      <c r="J89" s="28">
        <v>480200.00000000105</v>
      </c>
      <c r="K89" s="28">
        <v>302400.00000000058</v>
      </c>
      <c r="L89" s="28">
        <v>202584.37500000041</v>
      </c>
      <c r="M89" s="28">
        <v>142281.48148148178</v>
      </c>
      <c r="N89" s="28">
        <v>103723.2000000002</v>
      </c>
    </row>
    <row r="90" spans="6:14" x14ac:dyDescent="0.25">
      <c r="F90" s="29">
        <v>85.000000000000057</v>
      </c>
      <c r="H90" s="28">
        <v>1679248.0468750035</v>
      </c>
      <c r="I90" s="28">
        <v>859775.00000000175</v>
      </c>
      <c r="J90" s="28">
        <v>497554.97685185296</v>
      </c>
      <c r="K90" s="28">
        <v>313329.08163265372</v>
      </c>
      <c r="L90" s="28">
        <v>209906.00585937544</v>
      </c>
      <c r="M90" s="28">
        <v>147423.69684499348</v>
      </c>
      <c r="N90" s="28">
        <v>107471.87500000022</v>
      </c>
    </row>
    <row r="91" spans="6:14" x14ac:dyDescent="0.25">
      <c r="F91" s="29">
        <v>86.000000000000057</v>
      </c>
      <c r="H91" s="28">
        <v>1739215.6250000035</v>
      </c>
      <c r="I91" s="28">
        <v>890478.40000000177</v>
      </c>
      <c r="J91" s="28">
        <v>515323.14814814931</v>
      </c>
      <c r="K91" s="28">
        <v>324518.36734693946</v>
      </c>
      <c r="L91" s="28">
        <v>217401.95312500044</v>
      </c>
      <c r="M91" s="28">
        <v>152688.34019204421</v>
      </c>
      <c r="N91" s="28">
        <v>111309.80000000022</v>
      </c>
    </row>
    <row r="92" spans="6:14" x14ac:dyDescent="0.25">
      <c r="F92" s="29">
        <v>87.000000000000057</v>
      </c>
      <c r="H92" s="28">
        <v>1800594.1406250035</v>
      </c>
      <c r="I92" s="28">
        <v>921904.2000000017</v>
      </c>
      <c r="J92" s="28">
        <v>533509.37500000116</v>
      </c>
      <c r="K92" s="28">
        <v>335970.91836734762</v>
      </c>
      <c r="L92" s="28">
        <v>225074.26757812544</v>
      </c>
      <c r="M92" s="28">
        <v>158076.85185185217</v>
      </c>
      <c r="N92" s="28">
        <v>115238.02500000021</v>
      </c>
    </row>
    <row r="93" spans="6:14" x14ac:dyDescent="0.25">
      <c r="F93" s="29">
        <v>88.000000000000057</v>
      </c>
      <c r="H93" s="28">
        <v>1863400.0000000035</v>
      </c>
      <c r="I93" s="28">
        <v>954060.80000000168</v>
      </c>
      <c r="J93" s="28">
        <v>552118.5185185197</v>
      </c>
      <c r="K93" s="28">
        <v>347689.79591836804</v>
      </c>
      <c r="L93" s="28">
        <v>232925.00000000044</v>
      </c>
      <c r="M93" s="28">
        <v>163590.67215363545</v>
      </c>
      <c r="N93" s="28">
        <v>119257.60000000021</v>
      </c>
    </row>
    <row r="94" spans="6:14" x14ac:dyDescent="0.25">
      <c r="F94" s="29">
        <v>89.000000000000057</v>
      </c>
      <c r="H94" s="28">
        <v>1927649.6093750037</v>
      </c>
      <c r="I94" s="28">
        <v>986956.60000000184</v>
      </c>
      <c r="J94" s="28">
        <v>571155.43981481611</v>
      </c>
      <c r="K94" s="28">
        <v>359678.06122449052</v>
      </c>
      <c r="L94" s="28">
        <v>240956.20117187547</v>
      </c>
      <c r="M94" s="28">
        <v>169231.24142661216</v>
      </c>
      <c r="N94" s="28">
        <v>123369.57500000023</v>
      </c>
    </row>
    <row r="95" spans="6:14" x14ac:dyDescent="0.25">
      <c r="F95" s="29">
        <v>90.000000000000057</v>
      </c>
      <c r="H95" s="28">
        <v>1993359.3750000037</v>
      </c>
      <c r="I95" s="28">
        <v>1020600.0000000019</v>
      </c>
      <c r="J95" s="28">
        <v>590625.00000000128</v>
      </c>
      <c r="K95" s="28">
        <v>371938.77551020478</v>
      </c>
      <c r="L95" s="28">
        <v>249169.92187500047</v>
      </c>
      <c r="M95" s="28">
        <v>175000.00000000035</v>
      </c>
      <c r="N95" s="28">
        <v>127575.00000000023</v>
      </c>
    </row>
    <row r="96" spans="6:14" x14ac:dyDescent="0.25">
      <c r="F96" s="29">
        <v>91.000000000000057</v>
      </c>
      <c r="H96" s="28">
        <v>2060545.7031250042</v>
      </c>
      <c r="I96" s="28">
        <v>1054999.400000002</v>
      </c>
      <c r="J96" s="28">
        <v>610532.06018518656</v>
      </c>
      <c r="K96" s="28">
        <v>384475.00000000076</v>
      </c>
      <c r="L96" s="28">
        <v>257568.21289062552</v>
      </c>
      <c r="M96" s="28">
        <v>180898.38820301823</v>
      </c>
      <c r="N96" s="28">
        <v>131874.92500000025</v>
      </c>
    </row>
    <row r="97" spans="6:14" x14ac:dyDescent="0.25">
      <c r="F97" s="29">
        <v>92.000000000000057</v>
      </c>
      <c r="H97" s="28">
        <v>2129225.0000000042</v>
      </c>
      <c r="I97" s="28">
        <v>1090163.200000002</v>
      </c>
      <c r="J97" s="28">
        <v>630881.48148148286</v>
      </c>
      <c r="K97" s="28">
        <v>397289.79591836815</v>
      </c>
      <c r="L97" s="28">
        <v>266153.12500000052</v>
      </c>
      <c r="M97" s="28">
        <v>186927.84636488379</v>
      </c>
      <c r="N97" s="28">
        <v>136270.40000000026</v>
      </c>
    </row>
    <row r="98" spans="6:14" x14ac:dyDescent="0.25">
      <c r="F98" s="29">
        <v>93.000000000000057</v>
      </c>
      <c r="H98" s="28">
        <v>2199413.6718750042</v>
      </c>
      <c r="I98" s="28">
        <v>1126099.8000000021</v>
      </c>
      <c r="J98" s="28">
        <v>651678.1250000014</v>
      </c>
      <c r="K98" s="28">
        <v>410386.22448979667</v>
      </c>
      <c r="L98" s="28">
        <v>274926.70898437552</v>
      </c>
      <c r="M98" s="28">
        <v>193089.81481481521</v>
      </c>
      <c r="N98" s="28">
        <v>140762.47500000027</v>
      </c>
    </row>
    <row r="99" spans="6:14" x14ac:dyDescent="0.25">
      <c r="F99" s="29">
        <v>94.000000000000057</v>
      </c>
      <c r="H99" s="28">
        <v>2271128.1250000042</v>
      </c>
      <c r="I99" s="28">
        <v>1162817.600000002</v>
      </c>
      <c r="J99" s="28">
        <v>672926.85185185319</v>
      </c>
      <c r="K99" s="28">
        <v>423767.34693877632</v>
      </c>
      <c r="L99" s="28">
        <v>283891.01562500052</v>
      </c>
      <c r="M99" s="28">
        <v>199385.73388203056</v>
      </c>
      <c r="N99" s="28">
        <v>145352.20000000024</v>
      </c>
    </row>
    <row r="100" spans="6:14" x14ac:dyDescent="0.25">
      <c r="F100" s="29">
        <v>95.000000000000057</v>
      </c>
      <c r="H100" s="28">
        <v>2344384.7656250042</v>
      </c>
      <c r="I100" s="28">
        <v>1200325.0000000021</v>
      </c>
      <c r="J100" s="28">
        <v>694632.52314814948</v>
      </c>
      <c r="K100" s="28">
        <v>437436.22448979667</v>
      </c>
      <c r="L100" s="28">
        <v>293048.09570312552</v>
      </c>
      <c r="M100" s="28">
        <v>205817.04389574801</v>
      </c>
      <c r="N100" s="28">
        <v>150040.62500000026</v>
      </c>
    </row>
    <row r="101" spans="6:14" x14ac:dyDescent="0.25">
      <c r="F101" s="29">
        <v>96.000000000000057</v>
      </c>
      <c r="H101" s="28">
        <v>2419200.0000000047</v>
      </c>
      <c r="I101" s="28">
        <v>1238630.4000000022</v>
      </c>
      <c r="J101" s="28">
        <v>716800.00000000151</v>
      </c>
      <c r="K101" s="28">
        <v>451395.9183673478</v>
      </c>
      <c r="L101" s="28">
        <v>302400.00000000058</v>
      </c>
      <c r="M101" s="28">
        <v>212385.1851851856</v>
      </c>
      <c r="N101" s="28">
        <v>154828.80000000028</v>
      </c>
    </row>
    <row r="102" spans="6:14" x14ac:dyDescent="0.25">
      <c r="F102" s="29">
        <v>97.000000000000057</v>
      </c>
      <c r="H102" s="28">
        <v>2495590.2343750047</v>
      </c>
      <c r="I102" s="28">
        <v>1277742.2000000023</v>
      </c>
      <c r="J102" s="28">
        <v>739434.14351851994</v>
      </c>
      <c r="K102" s="28">
        <v>465649.48979591922</v>
      </c>
      <c r="L102" s="28">
        <v>311948.77929687558</v>
      </c>
      <c r="M102" s="28">
        <v>219091.59807956146</v>
      </c>
      <c r="N102" s="28">
        <v>159717.77500000029</v>
      </c>
    </row>
    <row r="103" spans="6:14" x14ac:dyDescent="0.25">
      <c r="F103" s="29">
        <v>98.000000000000071</v>
      </c>
      <c r="H103" s="28">
        <v>2573571.8750000056</v>
      </c>
      <c r="I103" s="28">
        <v>1317668.8000000028</v>
      </c>
      <c r="J103" s="28">
        <v>762539.81481481669</v>
      </c>
      <c r="K103" s="28">
        <v>480200.00000000111</v>
      </c>
      <c r="L103" s="28">
        <v>321696.4843750007</v>
      </c>
      <c r="M103" s="28">
        <v>225937.72290809383</v>
      </c>
      <c r="N103" s="28">
        <v>164708.60000000036</v>
      </c>
    </row>
    <row r="104" spans="6:14" x14ac:dyDescent="0.25">
      <c r="F104" s="29">
        <v>99.000000000000071</v>
      </c>
      <c r="H104" s="28">
        <v>2653161.3281250056</v>
      </c>
      <c r="I104" s="28">
        <v>1358418.6000000029</v>
      </c>
      <c r="J104" s="28">
        <v>786121.87500000186</v>
      </c>
      <c r="K104" s="28">
        <v>495050.5102040827</v>
      </c>
      <c r="L104" s="28">
        <v>331645.1660156257</v>
      </c>
      <c r="M104" s="28">
        <v>232925.00000000052</v>
      </c>
      <c r="N104" s="28">
        <v>169802.32500000036</v>
      </c>
    </row>
    <row r="105" spans="6:14" x14ac:dyDescent="0.25">
      <c r="F105" s="29">
        <v>100</v>
      </c>
      <c r="H105" s="28">
        <v>2734375</v>
      </c>
      <c r="I105" s="28">
        <v>1400000</v>
      </c>
      <c r="J105" s="28">
        <v>810185.18518518528</v>
      </c>
      <c r="K105" s="28">
        <v>510204.08163265308</v>
      </c>
      <c r="L105" s="28">
        <v>341796.875</v>
      </c>
      <c r="M105" s="28">
        <v>240054.86968449934</v>
      </c>
      <c r="N105" s="28">
        <v>175000</v>
      </c>
    </row>
  </sheetData>
  <sheetProtection algorithmName="SHA-512" hashValue="D1Bk2lHwYkit6VB7OjQt+WJZXlXdX2KnIMG/4FpxkSrCu/YNoS66JVkQMCpx2ZUCsEaHmAy5D6o9s0P1FjIPIg==" saltValue="+avd8BVR+CT89aBpcJjN8w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Prijzenformulier</vt:lpstr>
      <vt:lpstr>BPK-Grafiek</vt:lpstr>
      <vt:lpstr>DATA</vt:lpstr>
    </vt:vector>
  </TitlesOfParts>
  <Company>Ministerie van Financien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Pieter P.C. van Dorth</dc:creator>
  <cp:lastModifiedBy>Stijn S.H.W. Timmen</cp:lastModifiedBy>
  <dcterms:created xsi:type="dcterms:W3CDTF">2020-11-12T13:38:32Z</dcterms:created>
  <dcterms:modified xsi:type="dcterms:W3CDTF">2021-07-21T09:19:07Z</dcterms:modified>
</cp:coreProperties>
</file>