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G:\Facilitair Bedrijf Inkoop uitv\1 Lopende trajecten\39 Vaste en mobiele telefonie\1. Aanbestedingsarchief\6. Nota van Inlichtingen\NvI 2\"/>
    </mc:Choice>
  </mc:AlternateContent>
  <bookViews>
    <workbookView xWindow="0" yWindow="0" windowWidth="21600" windowHeight="9645" tabRatio="839" activeTab="1"/>
  </bookViews>
  <sheets>
    <sheet name="0. Voorblad" sheetId="16" r:id="rId1"/>
    <sheet name="1. Toelichting" sheetId="21" r:id="rId2"/>
    <sheet name="2 Vaste Telefonie" sheetId="22" r:id="rId3"/>
    <sheet name="3. Mobiel" sheetId="4" r:id="rId4"/>
    <sheet name="4. Tariefzones mobiel" sheetId="19" r:id="rId5"/>
    <sheet name="5. Inpandige dekking" sheetId="23" r:id="rId6"/>
    <sheet name="6. Migratie" sheetId="14" r:id="rId7"/>
    <sheet name="7. Diversen" sheetId="20" r:id="rId8"/>
    <sheet name="Overzicht Totale kosten" sheetId="13" r:id="rId9"/>
    <sheet name="A2. Migratie snelheid" sheetId="24" r:id="rId10"/>
  </sheets>
  <externalReferences>
    <externalReference r:id="rId11"/>
    <externalReference r:id="rId12"/>
    <externalReference r:id="rId13"/>
    <externalReference r:id="rId14"/>
  </externalReferences>
  <definedNames>
    <definedName name="_xlnm.Print_Area" localSheetId="0">'0. Voorblad'!$A$1:$I$31</definedName>
    <definedName name="BaseCaseLookup">OFFSET('[1]Base Case Data'!$F$8,,,COUNTA('[1]Base Case Data'!$F$8:$F$97),1)</definedName>
    <definedName name="BaseCaseOutputData">OFFSET('[1]Base Case Data'!$F$8,,,COUNTA('[1]Base Case Data'!$F$8:$F$97),COUNTA('[1]Base Case Data'!$F$8:$U$8))</definedName>
    <definedName name="BaseCaseProcessData">OFFSET('[1]Base Case Data'!$E$8,,,COUNTA('[1]Base Case Data'!$E$8:$E$97),COUNTA('[1]Base Case Data'!$E$8:$U$8))</definedName>
    <definedName name="BaseCaseProcessLookup">OFFSET('[1]Base Case Data'!$E$8,,,COUNTA('[1]Base Case Data'!$E$8:$E$97),1)</definedName>
    <definedName name="Bestaande_nieuwe">[2]Hulptabellen!$D$2:$D$20</definedName>
    <definedName name="DataName">OFFSET('[3]Lists &amp; Mapping'!$B$5,0,0,COUNTA('[3]Lists &amp; Mapping'!$B$5:$B$5006),1)</definedName>
    <definedName name="Regio">[2]Hulptabellen!$A$24:$A$58</definedName>
    <definedName name="StaffingData">OFFSET('[4]Staffing Data'!$B$17,0,0,COUNTA('[4]Staffing Data'!$B$17:$B$2935),COUNTA('[4]Staffing Data'!$B$17:$BE$17))</definedName>
    <definedName name="Year10BaseCase">OFFSET('[1]Base Case Data'!$P$8,,,COUNTA('[1]Base Case Data'!$P$8:$P$97),1)</definedName>
    <definedName name="Year1BaseCase">OFFSET('[1]Base Case Data'!$G$8,,,COUNTA('[1]Base Case Data'!$G$8:$G$97),1)</definedName>
    <definedName name="Year2BaseCase">OFFSET('[1]Base Case Data'!$H$8,,,COUNTA('[1]Base Case Data'!$H$8:$H$97),1)</definedName>
    <definedName name="Year3BaseCase">OFFSET('[1]Base Case Data'!$I$8,,,COUNTA('[1]Base Case Data'!$I$8:$I$97),1)</definedName>
    <definedName name="Year4BaseCase">OFFSET('[1]Base Case Data'!$J$8,,,COUNTA('[1]Base Case Data'!$J$8:$J$97),1)</definedName>
    <definedName name="Year5BaseCase">OFFSET('[1]Base Case Data'!$K$8,,,COUNTA('[1]Base Case Data'!$K$8:$K$97),1)</definedName>
    <definedName name="Year6BaseCase">OFFSET('[1]Base Case Data'!$L$8,,,COUNTA('[1]Base Case Data'!$L$8:$L$97),1)</definedName>
    <definedName name="Year7BaseCase">OFFSET('[1]Base Case Data'!$M$8,,,COUNTA('[1]Base Case Data'!$M$8:$M$97),1)</definedName>
    <definedName name="Year8BaseCase">OFFSET('[1]Base Case Data'!$N$8,,,COUNTA('[1]Base Case Data'!$N$8:$N$97),1)</definedName>
    <definedName name="Year9BaseCase">OFFSET('[1]Base Case Data'!$O$8,,,COUNTA('[1]Base Case Data'!$O$8:$O$97),1)</definedName>
    <definedName name="Z_0C296477_D43D_44CB_A93C_909E2514C9F3_.wvu.PrintArea" localSheetId="0" hidden="1">'0. Voorblad'!$A$1:$I$31</definedName>
  </definedNames>
  <calcPr calcId="162913"/>
</workbook>
</file>

<file path=xl/calcChain.xml><?xml version="1.0" encoding="utf-8"?>
<calcChain xmlns="http://schemas.openxmlformats.org/spreadsheetml/2006/main">
  <c r="O18" i="22" l="1"/>
  <c r="N18" i="22"/>
  <c r="M18" i="22"/>
  <c r="L18" i="22"/>
  <c r="K18" i="22"/>
  <c r="J18" i="22"/>
  <c r="I18" i="22"/>
  <c r="H18" i="22"/>
  <c r="G18" i="22"/>
  <c r="F18" i="22"/>
  <c r="P18" i="22" s="1"/>
  <c r="P13" i="22"/>
  <c r="H13" i="22"/>
  <c r="I13" i="22"/>
  <c r="J13" i="22"/>
  <c r="K13" i="22"/>
  <c r="L13" i="22"/>
  <c r="M13" i="22"/>
  <c r="N13" i="22"/>
  <c r="O13" i="22"/>
  <c r="G13" i="22"/>
  <c r="F13" i="22"/>
  <c r="B13" i="22"/>
  <c r="B6" i="4" l="1"/>
  <c r="C11" i="14" l="1"/>
  <c r="J12" i="22" l="1"/>
  <c r="F4" i="23"/>
  <c r="I4" i="23"/>
  <c r="D8" i="24" l="1"/>
  <c r="E8" i="24" s="1"/>
  <c r="D9" i="24"/>
  <c r="E9" i="24" s="1"/>
  <c r="D10" i="24"/>
  <c r="E10" i="24" s="1"/>
  <c r="D11" i="24"/>
  <c r="E11" i="24" s="1"/>
  <c r="D12" i="24"/>
  <c r="E12" i="24" s="1"/>
  <c r="D13" i="24"/>
  <c r="E13" i="24" s="1"/>
  <c r="D7" i="24"/>
  <c r="E7" i="24" s="1"/>
  <c r="F24" i="4" l="1"/>
  <c r="F29" i="22"/>
  <c r="F28" i="22"/>
  <c r="F27" i="22"/>
  <c r="F14" i="22"/>
  <c r="F15" i="22"/>
  <c r="F16" i="22"/>
  <c r="F17" i="22"/>
  <c r="F19" i="22"/>
  <c r="F20" i="22"/>
  <c r="F21" i="22"/>
  <c r="F12" i="22"/>
  <c r="G12" i="22"/>
  <c r="F6" i="22"/>
  <c r="F5" i="22"/>
  <c r="F4" i="22"/>
  <c r="F5" i="23" l="1"/>
  <c r="I5" i="23"/>
  <c r="F6" i="23"/>
  <c r="I6" i="23"/>
  <c r="F7" i="23"/>
  <c r="I7" i="23"/>
  <c r="F8" i="23"/>
  <c r="I8" i="23"/>
  <c r="F9" i="23"/>
  <c r="I9" i="23"/>
  <c r="F10" i="23"/>
  <c r="I10" i="23"/>
  <c r="F11" i="23"/>
  <c r="I11" i="23"/>
  <c r="F12" i="23"/>
  <c r="I12" i="23"/>
  <c r="F13" i="23"/>
  <c r="I13" i="23"/>
  <c r="F14" i="23"/>
  <c r="I14" i="23"/>
  <c r="F15" i="23"/>
  <c r="I15" i="23"/>
  <c r="F16" i="23"/>
  <c r="I16" i="23"/>
  <c r="F17" i="23"/>
  <c r="I17" i="23"/>
  <c r="F18" i="23"/>
  <c r="I18" i="23"/>
  <c r="F19" i="23"/>
  <c r="I19" i="23"/>
  <c r="F20" i="23"/>
  <c r="I20" i="23"/>
  <c r="F21" i="23"/>
  <c r="I21" i="23"/>
  <c r="F22" i="23"/>
  <c r="I22" i="23"/>
  <c r="F23" i="23"/>
  <c r="I23" i="23"/>
  <c r="F24" i="23"/>
  <c r="I24" i="23"/>
  <c r="F25" i="23"/>
  <c r="I25" i="23"/>
  <c r="F26" i="23"/>
  <c r="I26" i="23"/>
  <c r="F27" i="23"/>
  <c r="I27" i="23"/>
  <c r="F28" i="23"/>
  <c r="I28" i="23"/>
  <c r="F29" i="23"/>
  <c r="I29" i="23"/>
  <c r="F30" i="23"/>
  <c r="I30" i="23"/>
  <c r="F31" i="23"/>
  <c r="I31" i="23"/>
  <c r="F32" i="23"/>
  <c r="I32" i="23"/>
  <c r="F33" i="23"/>
  <c r="I33" i="23"/>
  <c r="F34" i="23"/>
  <c r="I34" i="23"/>
  <c r="F35" i="23"/>
  <c r="I35" i="23"/>
  <c r="F36" i="23"/>
  <c r="I36" i="23"/>
  <c r="F37" i="23"/>
  <c r="I37" i="23"/>
  <c r="F38" i="23"/>
  <c r="I38" i="23"/>
  <c r="F39" i="23"/>
  <c r="I39" i="23"/>
  <c r="F40" i="23"/>
  <c r="I40" i="23"/>
  <c r="F41" i="23"/>
  <c r="I41" i="23"/>
  <c r="F42" i="23"/>
  <c r="I42" i="23"/>
  <c r="F43" i="23"/>
  <c r="I43" i="23"/>
  <c r="F44" i="23"/>
  <c r="I44" i="23"/>
  <c r="F45" i="23"/>
  <c r="I45" i="23"/>
  <c r="F46" i="23"/>
  <c r="I46" i="23"/>
  <c r="F47" i="23"/>
  <c r="I47" i="23"/>
  <c r="F48" i="23"/>
  <c r="I48" i="23"/>
  <c r="F49" i="23"/>
  <c r="I49" i="23"/>
  <c r="F50" i="23"/>
  <c r="I50" i="23"/>
  <c r="F51" i="23"/>
  <c r="I51" i="23"/>
  <c r="F52" i="23"/>
  <c r="I52" i="23"/>
  <c r="F53" i="23"/>
  <c r="I53" i="23"/>
  <c r="F54" i="23"/>
  <c r="I54" i="23"/>
  <c r="F55" i="23"/>
  <c r="I55" i="23"/>
  <c r="F56" i="23"/>
  <c r="I56" i="23"/>
  <c r="F57" i="23"/>
  <c r="I57" i="23"/>
  <c r="F58" i="23"/>
  <c r="I58" i="23"/>
  <c r="F59" i="23"/>
  <c r="I59" i="23"/>
  <c r="F60" i="23"/>
  <c r="I60" i="23"/>
  <c r="F61" i="23"/>
  <c r="I61" i="23"/>
  <c r="F62" i="23"/>
  <c r="I62" i="23"/>
  <c r="F63" i="23"/>
  <c r="I63" i="23"/>
  <c r="F64" i="23"/>
  <c r="I64" i="23"/>
  <c r="F65" i="23"/>
  <c r="I65" i="23"/>
  <c r="F66" i="23"/>
  <c r="I66" i="23"/>
  <c r="F67" i="23"/>
  <c r="I67" i="23"/>
  <c r="F68" i="23"/>
  <c r="I68" i="23"/>
  <c r="F69" i="23"/>
  <c r="I69" i="23"/>
  <c r="F70" i="23"/>
  <c r="I70" i="23"/>
  <c r="F71" i="23"/>
  <c r="I71" i="23"/>
  <c r="F72" i="23"/>
  <c r="I72" i="23"/>
  <c r="F73" i="23"/>
  <c r="I73" i="23"/>
  <c r="F74" i="23"/>
  <c r="I74" i="23"/>
  <c r="E77" i="23"/>
  <c r="B17" i="24"/>
  <c r="B14" i="24"/>
  <c r="N3" i="14"/>
  <c r="N4" i="14"/>
  <c r="N5" i="14"/>
  <c r="N6" i="14"/>
  <c r="N7" i="14"/>
  <c r="G4" i="22"/>
  <c r="H4" i="22"/>
  <c r="I4" i="22"/>
  <c r="J4" i="22"/>
  <c r="K4" i="22"/>
  <c r="L4" i="22"/>
  <c r="M4" i="22"/>
  <c r="N4" i="22"/>
  <c r="O4" i="22"/>
  <c r="P4" i="22"/>
  <c r="G5" i="22"/>
  <c r="H5" i="22"/>
  <c r="I5" i="22"/>
  <c r="I8" i="22" s="1"/>
  <c r="J5" i="22"/>
  <c r="J8" i="22" s="1"/>
  <c r="K5" i="22"/>
  <c r="K8" i="22" s="1"/>
  <c r="L5" i="22"/>
  <c r="L8" i="22" s="1"/>
  <c r="M5" i="22"/>
  <c r="M8" i="22" s="1"/>
  <c r="N5" i="22"/>
  <c r="N8" i="22" s="1"/>
  <c r="O5" i="22"/>
  <c r="O8" i="22" s="1"/>
  <c r="P5" i="22"/>
  <c r="G6" i="22"/>
  <c r="H6" i="22"/>
  <c r="P6" i="22"/>
  <c r="H12" i="22"/>
  <c r="I12" i="22"/>
  <c r="K12" i="22"/>
  <c r="L12" i="22"/>
  <c r="M12" i="22"/>
  <c r="N12" i="22"/>
  <c r="O12" i="22"/>
  <c r="P12" i="22"/>
  <c r="G14" i="22"/>
  <c r="G23" i="22" s="1"/>
  <c r="H14" i="22"/>
  <c r="I14" i="22"/>
  <c r="J14" i="22"/>
  <c r="K14" i="22"/>
  <c r="L14" i="22"/>
  <c r="M14" i="22"/>
  <c r="N14" i="22"/>
  <c r="O14" i="22"/>
  <c r="G15" i="22"/>
  <c r="H15" i="22"/>
  <c r="I15" i="22"/>
  <c r="J15" i="22"/>
  <c r="K15" i="22"/>
  <c r="L15" i="22"/>
  <c r="M15" i="22"/>
  <c r="N15" i="22"/>
  <c r="O15" i="22"/>
  <c r="P15" i="22"/>
  <c r="G16" i="22"/>
  <c r="H16" i="22"/>
  <c r="G17" i="22"/>
  <c r="H17" i="22"/>
  <c r="G19" i="22"/>
  <c r="H19" i="22"/>
  <c r="I19" i="22"/>
  <c r="J19" i="22"/>
  <c r="K19" i="22"/>
  <c r="L19" i="22"/>
  <c r="M19" i="22"/>
  <c r="N19" i="22"/>
  <c r="O19" i="22"/>
  <c r="G20" i="22"/>
  <c r="H20" i="22"/>
  <c r="I20" i="22"/>
  <c r="J20" i="22"/>
  <c r="K20" i="22"/>
  <c r="L20" i="22"/>
  <c r="M20" i="22"/>
  <c r="N20" i="22"/>
  <c r="O20" i="22"/>
  <c r="P20" i="22"/>
  <c r="G21" i="22"/>
  <c r="H21" i="22"/>
  <c r="I21" i="22"/>
  <c r="J21" i="22"/>
  <c r="K21" i="22"/>
  <c r="L21" i="22"/>
  <c r="M21" i="22"/>
  <c r="N21" i="22"/>
  <c r="O21" i="22"/>
  <c r="G27" i="22"/>
  <c r="H27" i="22"/>
  <c r="I27" i="22"/>
  <c r="J27" i="22"/>
  <c r="K27" i="22"/>
  <c r="L27" i="22"/>
  <c r="M27" i="22"/>
  <c r="N27" i="22"/>
  <c r="O27" i="22"/>
  <c r="P27" i="22"/>
  <c r="P30" i="22" s="1"/>
  <c r="G28" i="22"/>
  <c r="H28" i="22"/>
  <c r="I28" i="22"/>
  <c r="J28" i="22"/>
  <c r="K28" i="22"/>
  <c r="L28" i="22"/>
  <c r="M28" i="22"/>
  <c r="N28" i="22"/>
  <c r="O28" i="22"/>
  <c r="P28" i="22"/>
  <c r="G29" i="22"/>
  <c r="H29" i="22"/>
  <c r="I29" i="22"/>
  <c r="J29" i="22"/>
  <c r="K29" i="22"/>
  <c r="L29" i="22"/>
  <c r="M29" i="22"/>
  <c r="N29" i="22"/>
  <c r="O29" i="22"/>
  <c r="P29" i="22"/>
  <c r="E4" i="4"/>
  <c r="F4" i="4" s="1"/>
  <c r="H4" i="4"/>
  <c r="I4" i="4"/>
  <c r="J4" i="4"/>
  <c r="K4" i="4"/>
  <c r="L4" i="4"/>
  <c r="M4" i="4"/>
  <c r="N4" i="4"/>
  <c r="O4" i="4"/>
  <c r="E6" i="4"/>
  <c r="G7" i="4"/>
  <c r="I9" i="4"/>
  <c r="J10" i="4"/>
  <c r="K11" i="4"/>
  <c r="G24" i="4"/>
  <c r="H24" i="4"/>
  <c r="H29" i="4" s="1"/>
  <c r="I24" i="4"/>
  <c r="J24" i="4"/>
  <c r="J29" i="4" s="1"/>
  <c r="K24" i="4"/>
  <c r="K29" i="4" s="1"/>
  <c r="L24" i="4"/>
  <c r="L29" i="4" s="1"/>
  <c r="M24" i="4"/>
  <c r="M29" i="4" s="1"/>
  <c r="N24" i="4"/>
  <c r="N29" i="4" s="1"/>
  <c r="O24" i="4"/>
  <c r="O29" i="4" s="1"/>
  <c r="F25" i="4"/>
  <c r="P25" i="4" s="1"/>
  <c r="G25" i="4"/>
  <c r="H25" i="4"/>
  <c r="I25" i="4"/>
  <c r="J25" i="4"/>
  <c r="K25" i="4"/>
  <c r="L25" i="4"/>
  <c r="M25" i="4"/>
  <c r="N25" i="4"/>
  <c r="O25" i="4"/>
  <c r="F26" i="4"/>
  <c r="G26" i="4"/>
  <c r="H26" i="4"/>
  <c r="I26" i="4"/>
  <c r="J26" i="4"/>
  <c r="K26" i="4"/>
  <c r="L26" i="4"/>
  <c r="M26" i="4"/>
  <c r="N26" i="4"/>
  <c r="O26" i="4"/>
  <c r="P26" i="4"/>
  <c r="F27" i="4"/>
  <c r="P27" i="4" s="1"/>
  <c r="G27" i="4"/>
  <c r="H27" i="4"/>
  <c r="I27" i="4"/>
  <c r="J27" i="4"/>
  <c r="K27" i="4"/>
  <c r="L27" i="4"/>
  <c r="M27" i="4"/>
  <c r="N27" i="4"/>
  <c r="O27" i="4"/>
  <c r="E38" i="4"/>
  <c r="F38" i="4"/>
  <c r="G38" i="4"/>
  <c r="H38" i="4"/>
  <c r="I38" i="4"/>
  <c r="J38" i="4"/>
  <c r="K38" i="4"/>
  <c r="L38" i="4"/>
  <c r="M38" i="4"/>
  <c r="N38" i="4"/>
  <c r="O38" i="4"/>
  <c r="O40" i="4" s="1"/>
  <c r="P38" i="4"/>
  <c r="P40" i="4"/>
  <c r="D15" i="13"/>
  <c r="G30" i="22"/>
  <c r="H30" i="22"/>
  <c r="I30" i="22"/>
  <c r="J30" i="22"/>
  <c r="K30" i="22"/>
  <c r="L30" i="22"/>
  <c r="M30" i="22"/>
  <c r="N30" i="22"/>
  <c r="O30" i="22"/>
  <c r="F30" i="22"/>
  <c r="E68" i="23"/>
  <c r="G68" i="23"/>
  <c r="H68" i="23"/>
  <c r="E69" i="23"/>
  <c r="G69" i="23"/>
  <c r="H69" i="23"/>
  <c r="E70" i="23"/>
  <c r="G70" i="23"/>
  <c r="H70" i="23"/>
  <c r="E71" i="23"/>
  <c r="G71" i="23"/>
  <c r="H71" i="23"/>
  <c r="E72" i="23"/>
  <c r="G72" i="23"/>
  <c r="H72" i="23"/>
  <c r="C33" i="4"/>
  <c r="C34" i="4"/>
  <c r="C35" i="4"/>
  <c r="C32" i="4"/>
  <c r="P35" i="4"/>
  <c r="P34" i="4"/>
  <c r="P33" i="4"/>
  <c r="P32" i="4"/>
  <c r="E24" i="4"/>
  <c r="E25" i="4"/>
  <c r="E26" i="4"/>
  <c r="E27" i="4"/>
  <c r="O31" i="4"/>
  <c r="N31" i="4"/>
  <c r="M31" i="4"/>
  <c r="L31" i="4"/>
  <c r="K31" i="4"/>
  <c r="J31" i="4"/>
  <c r="I31" i="4"/>
  <c r="H31" i="4"/>
  <c r="G31" i="4"/>
  <c r="F31" i="4"/>
  <c r="G40" i="4"/>
  <c r="H40" i="4"/>
  <c r="I40" i="4"/>
  <c r="J40" i="4"/>
  <c r="K40" i="4"/>
  <c r="L40" i="4"/>
  <c r="M40" i="4"/>
  <c r="N40" i="4"/>
  <c r="P17" i="4"/>
  <c r="P18" i="4"/>
  <c r="P19" i="4"/>
  <c r="P20" i="4"/>
  <c r="P21" i="4"/>
  <c r="P16" i="4"/>
  <c r="G15" i="4"/>
  <c r="H15" i="4"/>
  <c r="I15" i="4"/>
  <c r="J15" i="4"/>
  <c r="K15" i="4"/>
  <c r="L15" i="4"/>
  <c r="M15" i="4"/>
  <c r="N15" i="4"/>
  <c r="O15" i="4"/>
  <c r="F15" i="4"/>
  <c r="C17" i="4"/>
  <c r="C18" i="4"/>
  <c r="C19" i="4"/>
  <c r="C20" i="4"/>
  <c r="C21" i="4"/>
  <c r="C16" i="4"/>
  <c r="E4" i="23"/>
  <c r="E2" i="23" s="1"/>
  <c r="E5" i="23"/>
  <c r="G5" i="23"/>
  <c r="H5" i="23"/>
  <c r="E6" i="23"/>
  <c r="G6" i="23"/>
  <c r="H6" i="23"/>
  <c r="E7" i="23"/>
  <c r="G7" i="23"/>
  <c r="H7" i="23"/>
  <c r="E8" i="23"/>
  <c r="G8" i="23"/>
  <c r="H8" i="23"/>
  <c r="E9" i="23"/>
  <c r="G9" i="23"/>
  <c r="H9" i="23"/>
  <c r="E10" i="23"/>
  <c r="G10" i="23"/>
  <c r="H10" i="23"/>
  <c r="E11" i="23"/>
  <c r="G11" i="23"/>
  <c r="H11" i="23"/>
  <c r="E12" i="23"/>
  <c r="G12" i="23"/>
  <c r="H12" i="23"/>
  <c r="E13" i="23"/>
  <c r="G13" i="23"/>
  <c r="H13" i="23"/>
  <c r="E14" i="23"/>
  <c r="G14" i="23"/>
  <c r="H14" i="23"/>
  <c r="E15" i="23"/>
  <c r="G15" i="23"/>
  <c r="H15" i="23"/>
  <c r="E16" i="23"/>
  <c r="G16" i="23"/>
  <c r="H16" i="23"/>
  <c r="E17" i="23"/>
  <c r="G17" i="23"/>
  <c r="H17" i="23"/>
  <c r="E18" i="23"/>
  <c r="G18" i="23"/>
  <c r="H18" i="23"/>
  <c r="E19" i="23"/>
  <c r="G19" i="23"/>
  <c r="H19" i="23"/>
  <c r="E20" i="23"/>
  <c r="G20" i="23"/>
  <c r="H20" i="23"/>
  <c r="E21" i="23"/>
  <c r="G21" i="23"/>
  <c r="H21" i="23"/>
  <c r="E22" i="23"/>
  <c r="G22" i="23"/>
  <c r="H22" i="23"/>
  <c r="E23" i="23"/>
  <c r="G23" i="23"/>
  <c r="H23" i="23"/>
  <c r="E24" i="23"/>
  <c r="G24" i="23"/>
  <c r="H24" i="23"/>
  <c r="E25" i="23"/>
  <c r="G25" i="23"/>
  <c r="H25" i="23"/>
  <c r="E26" i="23"/>
  <c r="G26" i="23"/>
  <c r="H26" i="23"/>
  <c r="E27" i="23"/>
  <c r="G27" i="23"/>
  <c r="H27" i="23"/>
  <c r="E28" i="23"/>
  <c r="G28" i="23"/>
  <c r="H28" i="23"/>
  <c r="E29" i="23"/>
  <c r="G29" i="23"/>
  <c r="H29" i="23"/>
  <c r="E30" i="23"/>
  <c r="G30" i="23"/>
  <c r="H30" i="23"/>
  <c r="E31" i="23"/>
  <c r="G31" i="23"/>
  <c r="H31" i="23"/>
  <c r="E32" i="23"/>
  <c r="G32" i="23"/>
  <c r="H32" i="23"/>
  <c r="E33" i="23"/>
  <c r="G33" i="23"/>
  <c r="H33" i="23"/>
  <c r="E34" i="23"/>
  <c r="G34" i="23"/>
  <c r="H34" i="23"/>
  <c r="E35" i="23"/>
  <c r="G35" i="23"/>
  <c r="H35" i="23"/>
  <c r="E36" i="23"/>
  <c r="G36" i="23"/>
  <c r="H36" i="23"/>
  <c r="E37" i="23"/>
  <c r="G37" i="23"/>
  <c r="H37" i="23"/>
  <c r="E38" i="23"/>
  <c r="G38" i="23"/>
  <c r="H38" i="23"/>
  <c r="E39" i="23"/>
  <c r="G39" i="23"/>
  <c r="H39" i="23"/>
  <c r="E40" i="23"/>
  <c r="G40" i="23"/>
  <c r="H40" i="23"/>
  <c r="E41" i="23"/>
  <c r="G41" i="23"/>
  <c r="H41" i="23"/>
  <c r="E42" i="23"/>
  <c r="G42" i="23"/>
  <c r="H42" i="23"/>
  <c r="E43" i="23"/>
  <c r="G43" i="23"/>
  <c r="H43" i="23"/>
  <c r="E44" i="23"/>
  <c r="G44" i="23"/>
  <c r="H44" i="23"/>
  <c r="E45" i="23"/>
  <c r="G45" i="23"/>
  <c r="H45" i="23"/>
  <c r="E46" i="23"/>
  <c r="G46" i="23"/>
  <c r="H46" i="23"/>
  <c r="E47" i="23"/>
  <c r="G47" i="23"/>
  <c r="H47" i="23"/>
  <c r="E48" i="23"/>
  <c r="G48" i="23"/>
  <c r="H48" i="23"/>
  <c r="E49" i="23"/>
  <c r="G49" i="23"/>
  <c r="H49" i="23"/>
  <c r="E50" i="23"/>
  <c r="G50" i="23"/>
  <c r="H50" i="23"/>
  <c r="E51" i="23"/>
  <c r="G51" i="23"/>
  <c r="H51" i="23"/>
  <c r="E52" i="23"/>
  <c r="G52" i="23"/>
  <c r="H52" i="23"/>
  <c r="E53" i="23"/>
  <c r="G53" i="23"/>
  <c r="H53" i="23"/>
  <c r="E54" i="23"/>
  <c r="G54" i="23"/>
  <c r="H54" i="23"/>
  <c r="E55" i="23"/>
  <c r="G55" i="23"/>
  <c r="H55" i="23"/>
  <c r="E56" i="23"/>
  <c r="G56" i="23"/>
  <c r="H56" i="23"/>
  <c r="E57" i="23"/>
  <c r="G57" i="23"/>
  <c r="H57" i="23"/>
  <c r="E58" i="23"/>
  <c r="G58" i="23"/>
  <c r="H58" i="23"/>
  <c r="E59" i="23"/>
  <c r="G59" i="23"/>
  <c r="H59" i="23"/>
  <c r="E60" i="23"/>
  <c r="G60" i="23"/>
  <c r="H60" i="23"/>
  <c r="E61" i="23"/>
  <c r="G61" i="23"/>
  <c r="H61" i="23"/>
  <c r="E62" i="23"/>
  <c r="G62" i="23"/>
  <c r="H62" i="23"/>
  <c r="E63" i="23"/>
  <c r="G63" i="23"/>
  <c r="H63" i="23"/>
  <c r="E64" i="23"/>
  <c r="G64" i="23"/>
  <c r="H64" i="23"/>
  <c r="E65" i="23"/>
  <c r="G65" i="23"/>
  <c r="H65" i="23"/>
  <c r="E66" i="23"/>
  <c r="G66" i="23"/>
  <c r="H66" i="23"/>
  <c r="E67" i="23"/>
  <c r="G67" i="23"/>
  <c r="H67" i="23"/>
  <c r="E73" i="23"/>
  <c r="G73" i="23"/>
  <c r="H73" i="23"/>
  <c r="E74" i="23"/>
  <c r="G74" i="23"/>
  <c r="H74" i="23"/>
  <c r="D2" i="23"/>
  <c r="F40" i="4"/>
  <c r="F8" i="22"/>
  <c r="F23" i="22"/>
  <c r="F29" i="4" l="1"/>
  <c r="I29" i="4"/>
  <c r="G29" i="4"/>
  <c r="P16" i="22"/>
  <c r="H23" i="22"/>
  <c r="P19" i="22"/>
  <c r="P21" i="22"/>
  <c r="M23" i="22"/>
  <c r="L23" i="22"/>
  <c r="K23" i="22"/>
  <c r="I23" i="22"/>
  <c r="O23" i="22"/>
  <c r="P17" i="22"/>
  <c r="N23" i="22"/>
  <c r="J23" i="22"/>
  <c r="H8" i="22"/>
  <c r="P14" i="22"/>
  <c r="P23" i="22" s="1"/>
  <c r="G8" i="22"/>
  <c r="G8" i="4"/>
  <c r="E10" i="4"/>
  <c r="I11" i="4"/>
  <c r="H10" i="4"/>
  <c r="G9" i="4"/>
  <c r="F8" i="4"/>
  <c r="O6" i="4"/>
  <c r="G10" i="4"/>
  <c r="G11" i="4"/>
  <c r="M6" i="4"/>
  <c r="H8" i="4"/>
  <c r="N8" i="4"/>
  <c r="O10" i="4"/>
  <c r="N9" i="4"/>
  <c r="M8" i="4"/>
  <c r="L7" i="4"/>
  <c r="J6" i="4"/>
  <c r="H9" i="4"/>
  <c r="F9" i="4"/>
  <c r="O7" i="4"/>
  <c r="N7" i="4"/>
  <c r="K6" i="4"/>
  <c r="O11" i="4"/>
  <c r="M9" i="4"/>
  <c r="N11" i="4"/>
  <c r="M10" i="4"/>
  <c r="L9" i="4"/>
  <c r="K8" i="4"/>
  <c r="J7" i="4"/>
  <c r="H6" i="4"/>
  <c r="G4" i="4"/>
  <c r="P4" i="4" s="1"/>
  <c r="J11" i="4"/>
  <c r="E9" i="4"/>
  <c r="H11" i="4"/>
  <c r="N6" i="4"/>
  <c r="E8" i="4"/>
  <c r="F10" i="4"/>
  <c r="E7" i="4"/>
  <c r="F11" i="4"/>
  <c r="L6" i="4"/>
  <c r="I6" i="4"/>
  <c r="L10" i="4"/>
  <c r="J8" i="4"/>
  <c r="I7" i="4"/>
  <c r="E11" i="4"/>
  <c r="I10" i="4"/>
  <c r="F7" i="4"/>
  <c r="O8" i="4"/>
  <c r="O9" i="4"/>
  <c r="M7" i="4"/>
  <c r="N10" i="4"/>
  <c r="L8" i="4"/>
  <c r="K7" i="4"/>
  <c r="M11" i="4"/>
  <c r="K9" i="4"/>
  <c r="G6" i="4"/>
  <c r="L11" i="4"/>
  <c r="K10" i="4"/>
  <c r="J9" i="4"/>
  <c r="I8" i="4"/>
  <c r="H7" i="4"/>
  <c r="F6" i="4"/>
  <c r="G4" i="23"/>
  <c r="B6" i="13"/>
  <c r="N8" i="14"/>
  <c r="C81" i="23"/>
  <c r="B5" i="13" s="1"/>
  <c r="I2" i="23"/>
  <c r="F2" i="23"/>
  <c r="E14" i="24"/>
  <c r="P24" i="4"/>
  <c r="P29" i="4" s="1"/>
  <c r="P8" i="22"/>
  <c r="J13" i="4" l="1"/>
  <c r="B32" i="22"/>
  <c r="B3" i="13" s="1"/>
  <c r="H13" i="4"/>
  <c r="M13" i="4"/>
  <c r="P9" i="4"/>
  <c r="I13" i="4"/>
  <c r="N13" i="4"/>
  <c r="O13" i="4"/>
  <c r="K13" i="4"/>
  <c r="L13" i="4"/>
  <c r="P6" i="4"/>
  <c r="P8" i="4"/>
  <c r="F13" i="4"/>
  <c r="P10" i="4"/>
  <c r="P11" i="4"/>
  <c r="P7" i="4"/>
  <c r="G13" i="4"/>
  <c r="G2" i="23"/>
  <c r="H4" i="23"/>
  <c r="H2" i="23" s="1"/>
  <c r="P13" i="4" l="1"/>
  <c r="B43" i="4"/>
  <c r="B4" i="13"/>
  <c r="B7" i="13" s="1"/>
  <c r="D26" i="13" s="1"/>
  <c r="E26" i="13" s="1"/>
  <c r="D19" i="13"/>
  <c r="E19" i="13" s="1"/>
  <c r="D21" i="13"/>
  <c r="E21" i="13" s="1"/>
  <c r="D29" i="13"/>
  <c r="E29" i="13" s="1"/>
  <c r="D20" i="13"/>
  <c r="E20" i="13" s="1"/>
  <c r="D28" i="13"/>
  <c r="E28" i="13" s="1"/>
  <c r="D27" i="13"/>
  <c r="E27" i="13" s="1"/>
  <c r="D30" i="13"/>
  <c r="E30" i="13" s="1"/>
  <c r="D16" i="13"/>
  <c r="E16" i="13" s="1"/>
  <c r="D22" i="13"/>
  <c r="E22" i="13" s="1"/>
  <c r="D25" i="13"/>
  <c r="E25" i="13" s="1"/>
  <c r="D18" i="13"/>
  <c r="E18" i="13" s="1"/>
  <c r="D23" i="13"/>
  <c r="E23" i="13" s="1"/>
  <c r="D24" i="13"/>
  <c r="E24" i="13" s="1"/>
  <c r="D17" i="13" l="1"/>
  <c r="E17" i="13" s="1"/>
</calcChain>
</file>

<file path=xl/comments1.xml><?xml version="1.0" encoding="utf-8"?>
<comments xmlns="http://schemas.openxmlformats.org/spreadsheetml/2006/main">
  <authors>
    <author>Rooij, Rick de (R.)</author>
  </authors>
  <commentList>
    <comment ref="B13" authorId="0" shapeId="0">
      <text>
        <r>
          <rPr>
            <b/>
            <sz val="9"/>
            <color indexed="81"/>
            <rFont val="Tahoma"/>
            <charset val="1"/>
          </rPr>
          <t>Aanbesteder:</t>
        </r>
        <r>
          <rPr>
            <sz val="9"/>
            <color indexed="81"/>
            <rFont val="Tahoma"/>
            <charset val="1"/>
          </rPr>
          <t xml:space="preserve">
Aantal per jaar, prijs opgave per mutatie</t>
        </r>
      </text>
    </comment>
  </commentList>
</comments>
</file>

<file path=xl/sharedStrings.xml><?xml version="1.0" encoding="utf-8"?>
<sst xmlns="http://schemas.openxmlformats.org/spreadsheetml/2006/main" count="509" uniqueCount="415">
  <si>
    <t>UWV</t>
  </si>
  <si>
    <t>Europese aanbesteding</t>
  </si>
  <si>
    <t>Datum:</t>
  </si>
  <si>
    <t>Versie:</t>
  </si>
  <si>
    <t>Inschrijver:</t>
  </si>
  <si>
    <t>Fase ..</t>
  </si>
  <si>
    <t>Totaal</t>
  </si>
  <si>
    <t>Starttik</t>
  </si>
  <si>
    <t>Inkomend verkeer 0800</t>
  </si>
  <si>
    <t>Inkomend verkeer 0900</t>
  </si>
  <si>
    <t>Advanced vergaderzaal</t>
  </si>
  <si>
    <t>Luxemburg</t>
  </si>
  <si>
    <t>Bulgarije</t>
  </si>
  <si>
    <t>Malta</t>
  </si>
  <si>
    <t>Cyprus</t>
  </si>
  <si>
    <t>Denemarken</t>
  </si>
  <si>
    <t>Duitsland</t>
  </si>
  <si>
    <t>Oostenrijk</t>
  </si>
  <si>
    <t>Estland</t>
  </si>
  <si>
    <t>Polen</t>
  </si>
  <si>
    <t>Finland</t>
  </si>
  <si>
    <t>Roemenië</t>
  </si>
  <si>
    <t>Griekenland</t>
  </si>
  <si>
    <t>Hongarije</t>
  </si>
  <si>
    <t>Slovenië</t>
  </si>
  <si>
    <t>Ierland</t>
  </si>
  <si>
    <t>Slowakije</t>
  </si>
  <si>
    <t>Italië</t>
  </si>
  <si>
    <t>Tsjechië</t>
  </si>
  <si>
    <t>Kroatië</t>
  </si>
  <si>
    <t>Letland</t>
  </si>
  <si>
    <t>Zweden</t>
  </si>
  <si>
    <t>Litouwen</t>
  </si>
  <si>
    <t>Tariefzone</t>
  </si>
  <si>
    <t>Verenigd Koninkrijk</t>
  </si>
  <si>
    <t>Projectleider</t>
  </si>
  <si>
    <t>Aantal</t>
  </si>
  <si>
    <t>Nr.</t>
  </si>
  <si>
    <t>Per uur</t>
  </si>
  <si>
    <t xml:space="preserve">Basis vergaderzaal </t>
  </si>
  <si>
    <t>Portugal (en Madeira, Azoren)</t>
  </si>
  <si>
    <t>1.</t>
  </si>
  <si>
    <t>geel</t>
  </si>
  <si>
    <t>2.</t>
  </si>
  <si>
    <t>Prijzen, kosten die niet opgegegeven zijn kunnen niet in rekening worden gebracht.</t>
  </si>
  <si>
    <t>3.</t>
  </si>
  <si>
    <t>Indien u geen prijzen, kosten, tarieven invult, betekent dit dat voor het gevraagde geen bedrag in rekening wordt gebracht (zijnde 0 euro).</t>
  </si>
  <si>
    <t>4.</t>
  </si>
  <si>
    <t>U dient dit blad na het invullen rechtsgeldig te ondertekenen.</t>
  </si>
  <si>
    <t>5.</t>
  </si>
  <si>
    <t>6.</t>
  </si>
  <si>
    <t xml:space="preserve">Alle kosten en tarieven zijn exclusief btw. </t>
  </si>
  <si>
    <t>Firma:</t>
  </si>
  <si>
    <t>Naam:</t>
  </si>
  <si>
    <t>Functie:</t>
  </si>
  <si>
    <t>Eigen referentie inschrijving:</t>
  </si>
  <si>
    <t>Smartphone abonnementen</t>
  </si>
  <si>
    <t>Laptop/tablet abonnementen</t>
  </si>
  <si>
    <t>15 - 20 TB</t>
  </si>
  <si>
    <t>20 - 25 TB</t>
  </si>
  <si>
    <t>Kosten 
per maand</t>
  </si>
  <si>
    <t>Kosten 
per eenheid</t>
  </si>
  <si>
    <t>België</t>
  </si>
  <si>
    <t>Frankrijk</t>
  </si>
  <si>
    <t>0 - 15 TB</t>
  </si>
  <si>
    <t>0 - 20 TB</t>
  </si>
  <si>
    <t>30 - 35 TB</t>
  </si>
  <si>
    <t>Project medewerker</t>
  </si>
  <si>
    <t>Prijs per minuut</t>
  </si>
  <si>
    <t xml:space="preserve">Prijstabel Vaste telefonie
Inschrijver dient de geel gemarkeerde velden in te vullen.									</t>
  </si>
  <si>
    <t xml:space="preserve">Prijstabel Mobiel
Inschrijver dient de geel gemarkeerde velden in te vullen.	</t>
  </si>
  <si>
    <t>Volume 
per maand</t>
  </si>
  <si>
    <t>Aantal 
Minuten</t>
  </si>
  <si>
    <t>Aantal 
Gesprekken</t>
  </si>
  <si>
    <t>Basis Werkplek met softphone</t>
  </si>
  <si>
    <t>Basis Werkplek met vaste telefoon</t>
  </si>
  <si>
    <t>KCC werkplek met vaste telefoon</t>
  </si>
  <si>
    <t>KCC werkplek met softphone</t>
  </si>
  <si>
    <t>Jaar 1</t>
  </si>
  <si>
    <t>Jaar 2</t>
  </si>
  <si>
    <t>Jaar 3</t>
  </si>
  <si>
    <t>Jaar 4</t>
  </si>
  <si>
    <t>Jaar 5</t>
  </si>
  <si>
    <t>Jaar 6</t>
  </si>
  <si>
    <t>Aantal 
per maand</t>
  </si>
  <si>
    <t>Subtotaal</t>
  </si>
  <si>
    <t>20 - 30 TB</t>
  </si>
  <si>
    <t>Pandcode</t>
  </si>
  <si>
    <t>Adres</t>
  </si>
  <si>
    <t>Plaats</t>
  </si>
  <si>
    <t>Totaal per jaar</t>
  </si>
  <si>
    <t>Per maand</t>
  </si>
  <si>
    <t>Totaal per maand</t>
  </si>
  <si>
    <t>Totaal contract 
(10 jaar)</t>
  </si>
  <si>
    <t>Totalen</t>
  </si>
  <si>
    <t>De investeringen worden in 6 jaar gefactureerd.</t>
  </si>
  <si>
    <t>Zone 1</t>
  </si>
  <si>
    <t xml:space="preserve">A. Verkeerskosten* </t>
  </si>
  <si>
    <t>C. Diversen</t>
  </si>
  <si>
    <t>Inkomend verkeer 088**</t>
  </si>
  <si>
    <t>B. Vaste kosten - werkplek***</t>
  </si>
  <si>
    <t>35 - 40 TB</t>
  </si>
  <si>
    <t>40 - 45 TB</t>
  </si>
  <si>
    <t>A. Abonnementen en vaste maandelijkse kosten</t>
  </si>
  <si>
    <t>Spanje (icl. Balearen en Canarische Eilanden)</t>
  </si>
  <si>
    <t>Tariefzones Mobiel
Inschrijver dient aan te geven welke landen naast onderstaande landen ook onder tariefzone 1 vallen.</t>
  </si>
  <si>
    <t>Staffels
Totaal data verbruik per maand</t>
  </si>
  <si>
    <t>Abonnementsprijs per maand per aansluiting</t>
  </si>
  <si>
    <t>Fictieve inschrijfprijs Mobiel</t>
  </si>
  <si>
    <t>B. Eenmalige kosten bij nieuwe abonnementen tijdens de exploitatie
(dus nadat de migratie is afgerond)</t>
  </si>
  <si>
    <t>Nieuwe SIM-kaart (spraak en/of data) inclusief aansluiting en activatie</t>
  </si>
  <si>
    <t>Jaar 7</t>
  </si>
  <si>
    <t>Jaar 8</t>
  </si>
  <si>
    <t>Jaar 9</t>
  </si>
  <si>
    <t>Jaar 10</t>
  </si>
  <si>
    <t>Totaal over 10 jaar</t>
  </si>
  <si>
    <t>45 - 50 TB</t>
  </si>
  <si>
    <t>25 - 30 TB</t>
  </si>
  <si>
    <t xml:space="preserve">ACD Supervisor </t>
  </si>
  <si>
    <t>Tarief ****</t>
  </si>
  <si>
    <t>Faxaansluiting (nummerblok 250-tal)</t>
  </si>
  <si>
    <t>IVR-engineer voor wijzgingen</t>
  </si>
  <si>
    <t>Exploitatie/ maand*</t>
  </si>
  <si>
    <t>Investeringen omvatten ook de verwijderkosten bij het einde van het gebruik</t>
  </si>
  <si>
    <t>Uurtarief</t>
  </si>
  <si>
    <t xml:space="preserve">Functieprofiel </t>
  </si>
  <si>
    <t>Deze tarieven gelden alleen voor aanvullend geoffreerd werk</t>
  </si>
  <si>
    <t>Retansitiemanager</t>
  </si>
  <si>
    <t xml:space="preserve">Senior Projectleider </t>
  </si>
  <si>
    <t>Fictieve inschrijfprijs Vaste Telefonie</t>
  </si>
  <si>
    <t>Advanced Werkplek met vaste telefoon (bijv. secretaresse-werkplek)</t>
  </si>
  <si>
    <t>Verdeling per jaar</t>
  </si>
  <si>
    <t>Totale verdeling</t>
  </si>
  <si>
    <t>Kansverdeling van de databundels over de looptijd smartphone abonnementen</t>
  </si>
  <si>
    <t>Subtotalen</t>
  </si>
  <si>
    <t>Kansverdeling van de databundels over de looptijd laptop/tablet abonnementen</t>
  </si>
  <si>
    <t xml:space="preserve">In de gele velden dient Inschrijver de andere landen toe te voegen </t>
  </si>
  <si>
    <t>die in zijn indeling ook binnen de tariefzone 1 vallen.</t>
  </si>
  <si>
    <t>Instructie:</t>
  </si>
  <si>
    <t>De tabel zal in de DFA worden opgenomen.</t>
  </si>
  <si>
    <t>ALKM0</t>
  </si>
  <si>
    <t>Alkmaar</t>
  </si>
  <si>
    <t>Mallegatsplein 10</t>
  </si>
  <si>
    <t>ALKW0</t>
  </si>
  <si>
    <t>Wognumsebuurt 2</t>
  </si>
  <si>
    <t>ALMS0</t>
  </si>
  <si>
    <t>Almere-Stad</t>
  </si>
  <si>
    <t>Stadhuisplein 1</t>
  </si>
  <si>
    <t>ALMW0</t>
  </si>
  <si>
    <t>Almere</t>
  </si>
  <si>
    <t>Willem Dreesweg 16</t>
  </si>
  <si>
    <t>AMES6</t>
  </si>
  <si>
    <t>Amersfoort</t>
  </si>
  <si>
    <t>Stadsring 75</t>
  </si>
  <si>
    <t>AMSB4</t>
  </si>
  <si>
    <t>Amsterdam</t>
  </si>
  <si>
    <t>Basisweg 38</t>
  </si>
  <si>
    <t>AMSD2</t>
  </si>
  <si>
    <t>Delflandlaan 3-5</t>
  </si>
  <si>
    <t>AMSG0</t>
  </si>
  <si>
    <t>La Guardiaweg 36-92 gebouw A</t>
  </si>
  <si>
    <t>AMSG2</t>
  </si>
  <si>
    <t>AMSG3</t>
  </si>
  <si>
    <t>AMSR0</t>
  </si>
  <si>
    <t xml:space="preserve">Radarweg </t>
  </si>
  <si>
    <t>ALMH0</t>
  </si>
  <si>
    <t>Almelo</t>
  </si>
  <si>
    <t>Haven Zuidzijde 30</t>
  </si>
  <si>
    <t>APED1</t>
  </si>
  <si>
    <t>Apeldoorn</t>
  </si>
  <si>
    <t>Deventerstraat 43</t>
  </si>
  <si>
    <t>APER0</t>
  </si>
  <si>
    <t>Het Rietveld 55-59</t>
  </si>
  <si>
    <t>ARNB0</t>
  </si>
  <si>
    <t>Arnhem</t>
  </si>
  <si>
    <t>Boulevard Heuvelink 4</t>
  </si>
  <si>
    <t>ARNG1</t>
  </si>
  <si>
    <t>Groningensingel 1 (2e)</t>
  </si>
  <si>
    <t>ARNK0</t>
  </si>
  <si>
    <t>Kronenburgsingel 4</t>
  </si>
  <si>
    <t>ASSS0</t>
  </si>
  <si>
    <t>Assen</t>
  </si>
  <si>
    <t>Stationsstraat 30-32</t>
  </si>
  <si>
    <t>BREC3</t>
  </si>
  <si>
    <t>Breda</t>
  </si>
  <si>
    <t>Chasséveld 17</t>
  </si>
  <si>
    <t>BRER0</t>
  </si>
  <si>
    <t>Rat Verleghstraat 2</t>
  </si>
  <si>
    <t>DENL0</t>
  </si>
  <si>
    <t>Den Haag</t>
  </si>
  <si>
    <t>Leeghwaterplein 1</t>
  </si>
  <si>
    <t>DENM0</t>
  </si>
  <si>
    <t>Den Bosch</t>
  </si>
  <si>
    <t>Magistratenlaan 156-186</t>
  </si>
  <si>
    <t>DENP1</t>
  </si>
  <si>
    <t>Platinaweg 10</t>
  </si>
  <si>
    <t>DENV2</t>
  </si>
  <si>
    <t>Verheeskade 25</t>
  </si>
  <si>
    <t>DOET1</t>
  </si>
  <si>
    <t>Doetinchem</t>
  </si>
  <si>
    <t>Terborgseweg 136</t>
  </si>
  <si>
    <t>DORS1</t>
  </si>
  <si>
    <t>Dordrecht</t>
  </si>
  <si>
    <t>Spuiboulevard 298</t>
  </si>
  <si>
    <t>DORW0</t>
  </si>
  <si>
    <t>Weizigtweg 33</t>
  </si>
  <si>
    <t>EDER0</t>
  </si>
  <si>
    <t>Ede</t>
  </si>
  <si>
    <t>Raadhuisplein 1</t>
  </si>
  <si>
    <t>EINB0</t>
  </si>
  <si>
    <t>Eindhoven</t>
  </si>
  <si>
    <t>Boschdijk 20</t>
  </si>
  <si>
    <t>EINP3</t>
  </si>
  <si>
    <t>Pastoor Petersstraat</t>
  </si>
  <si>
    <t>EMMV0</t>
  </si>
  <si>
    <t>Emmen</t>
  </si>
  <si>
    <t>Verlengde Spoorstraat 2</t>
  </si>
  <si>
    <t>ENSH0</t>
  </si>
  <si>
    <t>Enschede</t>
  </si>
  <si>
    <t>Hengelosestraat 51</t>
  </si>
  <si>
    <t>GOEP0</t>
  </si>
  <si>
    <t>Goes</t>
  </si>
  <si>
    <t>Piet Heinstraat 25</t>
  </si>
  <si>
    <t>GOEP1</t>
  </si>
  <si>
    <t>Piet Heinstraat 77</t>
  </si>
  <si>
    <t>GORS0</t>
  </si>
  <si>
    <t>Gorinchem</t>
  </si>
  <si>
    <t>GOUB0</t>
  </si>
  <si>
    <t>Gouda</t>
  </si>
  <si>
    <t>Burgemeester Jamessingel 1</t>
  </si>
  <si>
    <t>GROC0</t>
  </si>
  <si>
    <t>Groningen</t>
  </si>
  <si>
    <t>Cascadeplein 1-3</t>
  </si>
  <si>
    <t>GROH1</t>
  </si>
  <si>
    <t>Harm Buiterplein</t>
  </si>
  <si>
    <t>GROS0</t>
  </si>
  <si>
    <t>Stationsweg 4 en 7 tm 13</t>
  </si>
  <si>
    <t>HAAZ0</t>
  </si>
  <si>
    <t>Haarlem</t>
  </si>
  <si>
    <t>Zijlsingel 1</t>
  </si>
  <si>
    <t>HARH1</t>
  </si>
  <si>
    <t>Harderwijk</t>
  </si>
  <si>
    <t>Havendam 56</t>
  </si>
  <si>
    <t>HEEG0</t>
  </si>
  <si>
    <t>Heerlen</t>
  </si>
  <si>
    <t>Geerstraat 121</t>
  </si>
  <si>
    <t>HEEG2</t>
  </si>
  <si>
    <t>Geerstraat 115</t>
  </si>
  <si>
    <t>HEEM1</t>
  </si>
  <si>
    <t>Maanplein 88</t>
  </si>
  <si>
    <t>HELC1</t>
  </si>
  <si>
    <t>Helmond</t>
  </si>
  <si>
    <t>Churchilllaan 109</t>
  </si>
  <si>
    <t>HENP1</t>
  </si>
  <si>
    <t>Hengelo</t>
  </si>
  <si>
    <t>Prinses Beatrixstraat 9 tot 13</t>
  </si>
  <si>
    <t>HILW1</t>
  </si>
  <si>
    <t>Hilversum</t>
  </si>
  <si>
    <t>Wilhelminastraat 1</t>
  </si>
  <si>
    <t>LEES0</t>
  </si>
  <si>
    <t>Leeuwarden</t>
  </si>
  <si>
    <t xml:space="preserve">Stationsweg 1-11 </t>
  </si>
  <si>
    <t>LEEL0</t>
  </si>
  <si>
    <t>Lange Marktstraat 26</t>
  </si>
  <si>
    <t>LEET0</t>
  </si>
  <si>
    <t>Tesselschadestraat 5</t>
  </si>
  <si>
    <t>LEIV5</t>
  </si>
  <si>
    <t>Leiden</t>
  </si>
  <si>
    <t>Vondellaan 55</t>
  </si>
  <si>
    <t>MAAW0</t>
  </si>
  <si>
    <t>Maastricht</t>
  </si>
  <si>
    <t>Wilhelminasingel 39</t>
  </si>
  <si>
    <t>NIJN0</t>
  </si>
  <si>
    <t>Nijmegen</t>
  </si>
  <si>
    <t>Nieuwe Dukenburgseweg 21</t>
  </si>
  <si>
    <t>NIJT0</t>
  </si>
  <si>
    <t>Takenhofplein</t>
  </si>
  <si>
    <t>ROEK0</t>
  </si>
  <si>
    <t>Roermond</t>
  </si>
  <si>
    <t>Kazerneplein 172-196</t>
  </si>
  <si>
    <t>ROTH1</t>
  </si>
  <si>
    <t>Rotterdam</t>
  </si>
  <si>
    <t>Herewaard 21</t>
  </si>
  <si>
    <t>ROTH5</t>
  </si>
  <si>
    <t>Hoogstraat 110</t>
  </si>
  <si>
    <t>ROTL0</t>
  </si>
  <si>
    <t>Laan op Zuid 393</t>
  </si>
  <si>
    <t>ROTS0</t>
  </si>
  <si>
    <t>Schiekade 830</t>
  </si>
  <si>
    <t>TIEA1</t>
  </si>
  <si>
    <t>Tiel</t>
  </si>
  <si>
    <t>Achterweg 2</t>
  </si>
  <si>
    <t>TILB1</t>
  </si>
  <si>
    <t>Tilburg</t>
  </si>
  <si>
    <t>Burg. Brokxlaan 1680</t>
  </si>
  <si>
    <t>UTRS1</t>
  </si>
  <si>
    <t>Utrecht</t>
  </si>
  <si>
    <t>Stadsplateau 1</t>
  </si>
  <si>
    <t>UTRT0</t>
  </si>
  <si>
    <t xml:space="preserve">Moeder Teresalaan 200 </t>
  </si>
  <si>
    <t>UTRT9</t>
  </si>
  <si>
    <t>Moeder Teresalaan 100</t>
  </si>
  <si>
    <t>VENP0</t>
  </si>
  <si>
    <t>Venlo</t>
  </si>
  <si>
    <t>Prinsessesingel 10</t>
  </si>
  <si>
    <t>ZAAE0</t>
  </si>
  <si>
    <t>Zaandam</t>
  </si>
  <si>
    <t>Ebbenhout 31</t>
  </si>
  <si>
    <t>ZAAS1</t>
  </si>
  <si>
    <t>Stadhuisplein 100</t>
  </si>
  <si>
    <t>ZOEZ0</t>
  </si>
  <si>
    <t>Zoetermeer</t>
  </si>
  <si>
    <t>Zuidwaarts 9</t>
  </si>
  <si>
    <t>ZWOH0</t>
  </si>
  <si>
    <t>Zwolle</t>
  </si>
  <si>
    <t>Hanzelaan 180</t>
  </si>
  <si>
    <t>ZWOK0</t>
  </si>
  <si>
    <t>Koggelaan 5A</t>
  </si>
  <si>
    <t>UTRS0</t>
  </si>
  <si>
    <t>Sint Jacobsstraat 400-420</t>
  </si>
  <si>
    <t>La Guardiaweg 94 tm 114, gebouw C</t>
  </si>
  <si>
    <t>La Guardiaweg 116 tm 162, gebouw D</t>
  </si>
  <si>
    <t>Exploitatielasten % (invulbaar)</t>
  </si>
  <si>
    <t>Overzicht totale kosten</t>
  </si>
  <si>
    <t>Kosten Vaste Telefonie</t>
  </si>
  <si>
    <t>Kosten Mobiele Telefonie</t>
  </si>
  <si>
    <t>Kosten Inpandige Dekking</t>
  </si>
  <si>
    <t>Kosten Migratie</t>
  </si>
  <si>
    <t>Tariefzones en diversen worden niet in de weging meegenomen.</t>
  </si>
  <si>
    <t>Totale Inschrijfprijs</t>
  </si>
  <si>
    <t>Fictieve inschrijfprijs inpandige dekking</t>
  </si>
  <si>
    <t>Eenheid</t>
  </si>
  <si>
    <t>Dit bedrag wordt gebruikt in het Gunningscriterium Prijs.</t>
  </si>
  <si>
    <t>Telefoniediensten 2021-2022</t>
  </si>
  <si>
    <t>Fase 1 - ….</t>
  </si>
  <si>
    <t>Fase 2 - …</t>
  </si>
  <si>
    <t>Fase 3 - …</t>
  </si>
  <si>
    <t>Fictieve Migratiekosten totaal</t>
  </si>
  <si>
    <t>U dient alle gevraagde gegevens in alle werkbladen in de gele cellen in te vullen:</t>
  </si>
  <si>
    <t>Kwaliteit</t>
  </si>
  <si>
    <t>Prijs per kwaliteitspunt</t>
  </si>
  <si>
    <t>In deze tabel is ter informatie aangegeven wat de prijs per punt zou zijn van uw inschrijving op basis van de berekende inschrijfprijs en de aangegeven scores op Kwaliteit.</t>
  </si>
  <si>
    <t>Onderdeel</t>
  </si>
  <si>
    <t>Vaste telefonie en ACD</t>
  </si>
  <si>
    <t>KCC Telefonie</t>
  </si>
  <si>
    <t>Startmaand</t>
  </si>
  <si>
    <t>Batch 1</t>
  </si>
  <si>
    <t>Batch 2</t>
  </si>
  <si>
    <t>Batch 3</t>
  </si>
  <si>
    <t>Batch 4</t>
  </si>
  <si>
    <t>Batch 5</t>
  </si>
  <si>
    <t>Max. # punten</t>
  </si>
  <si>
    <t>Maand 1</t>
  </si>
  <si>
    <t>Maand 2</t>
  </si>
  <si>
    <t>Maand 3</t>
  </si>
  <si>
    <t>Maand 4</t>
  </si>
  <si>
    <t>Maand 5</t>
  </si>
  <si>
    <t>Maand 6</t>
  </si>
  <si>
    <t>Maand 7</t>
  </si>
  <si>
    <t>Maand 8</t>
  </si>
  <si>
    <t>Maand 9</t>
  </si>
  <si>
    <t>Maand 10</t>
  </si>
  <si>
    <t>Momenten</t>
  </si>
  <si>
    <t>Voldoende kanalen voor al het verkeer</t>
  </si>
  <si>
    <t>Per pand voor nieuwe panden na de initiële oplevering</t>
  </si>
  <si>
    <t>Aantal panden</t>
  </si>
  <si>
    <t>Tarief</t>
  </si>
  <si>
    <t>Kosten voor het meten van inpandige dekking van nieuwe panden</t>
  </si>
  <si>
    <t>Einddatum</t>
  </si>
  <si>
    <t>Max doorlooptijd</t>
  </si>
  <si>
    <t>Maanden</t>
  </si>
  <si>
    <t>24.000 mobiele aansluitingen</t>
  </si>
  <si>
    <t>Maand 11</t>
  </si>
  <si>
    <t>De door u opgegeven tarieven dienen marktconform te zijn.</t>
  </si>
  <si>
    <t>7.</t>
  </si>
  <si>
    <t>De winnende Inschrijver dient na gunning van de opdracht een Producten en Dienstencatalogus (PDC) op te stellen waarin alle bestelbare items uit het Tarievenblad zijn beschreven.</t>
  </si>
  <si>
    <r>
      <t xml:space="preserve">Deze bijlage en onderliggende werkbladen maken integraal onderdeel uit van uw inschrijving. Zie ook A UtI Vaste en Mobiele Telefonie UWV 2021 </t>
    </r>
    <r>
      <rPr>
        <sz val="10"/>
        <rFont val="Verdana"/>
        <family val="2"/>
      </rPr>
      <t>§</t>
    </r>
    <r>
      <rPr>
        <sz val="10"/>
        <rFont val="Arial"/>
        <family val="2"/>
      </rPr>
      <t xml:space="preserve"> 8.3 Financieel Subgunningscriterium</t>
    </r>
    <r>
      <rPr>
        <sz val="12"/>
        <rFont val="Arial"/>
        <family val="2"/>
      </rPr>
      <t>.</t>
    </r>
  </si>
  <si>
    <r>
      <rPr>
        <b/>
        <sz val="10"/>
        <rFont val="Arial"/>
        <family val="2"/>
      </rPr>
      <t>* A Verkeerskosten</t>
    </r>
    <r>
      <rPr>
        <sz val="10"/>
        <rFont val="Arial"/>
        <family val="2"/>
      </rPr>
      <t>= Eenmalige kosten dienen in de verkeerskosten verdisconteerd te zijn.</t>
    </r>
  </si>
  <si>
    <r>
      <rPr>
        <b/>
        <sz val="10"/>
        <rFont val="Arial"/>
        <family val="2"/>
      </rPr>
      <t>** Inkomend verkeer 088</t>
    </r>
    <r>
      <rPr>
        <sz val="10"/>
        <rFont val="Arial"/>
        <family val="2"/>
      </rPr>
      <t>= Het 088 verkeer wordt vanaf medio 2025 afgewikkeld door de winnaar van de CCD aanbesteding.</t>
    </r>
  </si>
  <si>
    <r>
      <rPr>
        <b/>
        <sz val="10"/>
        <rFont val="Arial"/>
        <family val="2"/>
      </rPr>
      <t>*** B Vaste kosten</t>
    </r>
    <r>
      <rPr>
        <sz val="10"/>
        <rFont val="Arial"/>
        <family val="2"/>
      </rPr>
      <t xml:space="preserve"> - werkplek= Prijs per werkplek per maand. Dit is inclusief toestel, infrastructuur, benodigde licenties, verkeer vast uitgaand (binnenland en buitenland, naar vast of mobiel). ISDN en SIP Trunks.</t>
    </r>
  </si>
  <si>
    <r>
      <rPr>
        <b/>
        <sz val="10"/>
        <rFont val="Arial"/>
        <family val="2"/>
      </rPr>
      <t>**** Tarief</t>
    </r>
    <r>
      <rPr>
        <sz val="10"/>
        <rFont val="Arial"/>
        <family val="2"/>
      </rPr>
      <t>= Aan de beller mogen geen additionele kosten in rekening worden gebracht. Alle kosten dienen in deze tarieven te zijn verwerkt.</t>
    </r>
  </si>
  <si>
    <r>
      <t xml:space="preserve">Prijstabel Inpandige dekking
Inschrijver dient de geel gemarkeerde velden in te vullen voor </t>
    </r>
    <r>
      <rPr>
        <b/>
        <u/>
        <sz val="12"/>
        <rFont val="Arial"/>
        <family val="2"/>
      </rPr>
      <t>die</t>
    </r>
    <r>
      <rPr>
        <sz val="12"/>
        <rFont val="Arial"/>
        <family val="2"/>
      </rPr>
      <t xml:space="preserve"> panden waarvoor inpandige dekkingsfaciliteiten </t>
    </r>
    <r>
      <rPr>
        <u/>
        <sz val="12"/>
        <rFont val="Arial"/>
        <family val="2"/>
      </rPr>
      <t>noodzakelijk</t>
    </r>
    <r>
      <rPr>
        <sz val="12"/>
        <rFont val="Arial"/>
        <family val="2"/>
      </rPr>
      <t xml:space="preserve"> zijn.</t>
    </r>
  </si>
  <si>
    <t>Inschrijver mag een vast percentage voor de exploitatielasten invullen (cel A83) voor alle panden,</t>
  </si>
  <si>
    <t>NB:</t>
  </si>
  <si>
    <r>
      <t xml:space="preserve">***** </t>
    </r>
    <r>
      <rPr>
        <b/>
        <sz val="10"/>
        <rFont val="Arial"/>
        <family val="2"/>
      </rPr>
      <t>Inrichtingskosten IVR</t>
    </r>
    <r>
      <rPr>
        <sz val="10"/>
        <rFont val="Arial"/>
        <family val="2"/>
      </rPr>
      <t xml:space="preserve"> dienen in de Migratiekosten inbegrepen te zijn (zie Tab 6. migratie)</t>
    </r>
  </si>
  <si>
    <t>Interactive Voice Response (IVR) Dienst*****</t>
  </si>
  <si>
    <t>In de onderstaande tabel kan Inschrijver de oplevermomenten (de datum) van de onderdelen uit sub-subgunningscriterium A2 (Migratiesnelheid) invullen. In de tabel worden dan de bijbehorende punten uitgerekend.</t>
  </si>
  <si>
    <t>Berekening punten voor sub-subgunningscriterium A2 Snelheid van Migratie</t>
  </si>
  <si>
    <t>Deze tabel is ter informatie. Inschrijver kan hier geen rechten aan ontlenen.</t>
  </si>
  <si>
    <t>Maximale Inschrijfprijs (plafond)</t>
  </si>
  <si>
    <t>Als uw totale Inschrijfprijs groter is dan het prijsplafond, dan is uw Inschrijving ongeldig.</t>
  </si>
  <si>
    <t>Tweevoudige koppeling met CCD (vast maandelijks bedrag) bij aanvang o.b.v. SIP</t>
  </si>
  <si>
    <t xml:space="preserve">Aanbesteder hanteert bij het financieel sub-gunningscriterium voor de totale fictieve inschrijfprijs een plafondprijs van € 58.500.000 excl. BTW. Als de door u geoffreerde totale fictieve Inschrijfprijs boven deze plafondprijs komt, wordt uw inschrijving terzijde gelegd en komt u niet voor gunning van de opdracht in aanmerking. </t>
  </si>
  <si>
    <t>8.</t>
  </si>
  <si>
    <r>
      <rPr>
        <b/>
        <sz val="9"/>
        <color theme="1"/>
        <rFont val="Verdana"/>
        <family val="2"/>
      </rPr>
      <t>of</t>
    </r>
    <r>
      <rPr>
        <sz val="9"/>
        <color theme="1"/>
        <rFont val="Verdana"/>
        <family val="2"/>
      </rPr>
      <t xml:space="preserve"> per pand aangeven wat de maandelijkse exploitatielasten zijn in kolom F.</t>
    </r>
  </si>
  <si>
    <r>
      <rPr>
        <b/>
        <sz val="9"/>
        <color theme="1"/>
        <rFont val="Verdana"/>
        <family val="2"/>
      </rPr>
      <t>Toelichting:</t>
    </r>
    <r>
      <rPr>
        <sz val="9"/>
        <color theme="1"/>
        <rFont val="Verdana"/>
        <family val="2"/>
      </rPr>
      <t xml:space="preserve"> </t>
    </r>
  </si>
  <si>
    <t>Exploitatielasten % (cel A83) is het percentage van de investeringen, dat als exploitatielast per jaar wordt doorgerekend.</t>
  </si>
  <si>
    <t>Investeringen</t>
  </si>
  <si>
    <t>* De exploitatielasten zijn inclusief de aansluiting en het life cycle management</t>
  </si>
  <si>
    <t>Alleen voor panden waar een actieve inpandige installatie wordt aangelegd, mogen kosten (investeringen en exploitatielasten) worden opgenomen.</t>
  </si>
  <si>
    <t>SIM/abonnement voor data only, inclusief de opslag t.b.v. de bedrijfsdatabundel in NL en Zone 1</t>
  </si>
  <si>
    <t>Opslag per individueel abonnement t.b.v. de bedrijfsdatabundel in NL en Zone 1</t>
  </si>
  <si>
    <t>Scorings %</t>
  </si>
  <si>
    <t>Peildatum</t>
  </si>
  <si>
    <t>Later</t>
  </si>
  <si>
    <t>Peilscore</t>
  </si>
  <si>
    <t>Puntenscore</t>
  </si>
  <si>
    <t>De reeds ingevulde datums zijn de drie voorbeelden uit de UtI. U kunt deze zonder problemen aanpassen.</t>
  </si>
  <si>
    <t>Migratiekosten (initieel)</t>
  </si>
  <si>
    <t>Losse plaatsing, verhuizing of verwijdering van toestellen buiten migratie en retransitie</t>
  </si>
  <si>
    <t>Kosten 
per maand of per stuk</t>
  </si>
  <si>
    <t xml:space="preserve">ACD Agents </t>
  </si>
  <si>
    <r>
      <t xml:space="preserve">SIM/abonnement voor Onbeperkt bellen en SMSen binnen NL en Zone 1 </t>
    </r>
    <r>
      <rPr>
        <b/>
        <sz val="9"/>
        <rFont val="Arial"/>
        <family val="2"/>
      </rPr>
      <t>met</t>
    </r>
    <r>
      <rPr>
        <sz val="9"/>
        <rFont val="Arial"/>
        <family val="2"/>
      </rPr>
      <t xml:space="preserve"> vast/mobiel-koppeling</t>
    </r>
  </si>
  <si>
    <t>Inschrijver dient alle Migratiekosten (initieel) hierbij te specificeren per maand, per fase conform de fasering in het migratieplan.
Inschrijver mag meer regels voor aanvullende fasen toevoegen mits alle kosten in het totaalbedrag worden meegerekend.</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</si>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</sst>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8" formatCode="&quot;€&quot;\ #,##0.00;[Red]&quot;€&quot;\ \-#,##0.00"/>
    <numFmt numFmtId="42" formatCode="_ &quot;€&quot;\ * #,##0_ ;_ &quot;€&quot;\ * \-#,##0_ ;_ &quot;€&quot;\ * &quot;-&quot;_ ;_ @_ "/>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quot;€&quot;\ * #,##0.00_-;_-&quot;€&quot;\ * #,##0.00\-;_-&quot;€&quot;\ * &quot;-&quot;??_-;_-@_-"/>
    <numFmt numFmtId="168" formatCode="_-* #,##0.00_-;_-* #,##0.00\-;_-* &quot;-&quot;??_-;_-@_-"/>
    <numFmt numFmtId="169" formatCode="_-* #,##0_-;_-* #,##0\-;_-* &quot;-&quot;??_-;_-@_-"/>
    <numFmt numFmtId="170" formatCode="_-* #,##0.00_-;\-* #,##0.00_-;_-* &quot;-&quot;??_-;_-@_-"/>
    <numFmt numFmtId="171" formatCode="_(&quot;$&quot;* #,##0.00_);_(&quot;$&quot;* \(#,##0.00\);_(&quot;$&quot;* &quot;-&quot;??_);_(@_)"/>
    <numFmt numFmtId="172" formatCode="_ &quot;$&quot;\ * #,##0.00_ ;_ &quot;$&quot;\ * \-#,##0.00_ ;_ &quot;$&quot;\ * &quot;-&quot;??_ ;_ @_ "/>
    <numFmt numFmtId="173" formatCode="[$-413]mmm/yy;@"/>
    <numFmt numFmtId="174" formatCode="_ &quot;€&quot;\ * #,##0_ ;_ &quot;€&quot;\ * \-#,##0_ ;_ &quot;€&quot;\ * &quot;-&quot;??_ ;_ @_ "/>
    <numFmt numFmtId="175" formatCode="_ &quot;€&quot;\ * #,##0.00_ ;_ &quot;€&quot;\ * \-#,##0.00_ ;_ &quot;€&quot;\ * &quot;-&quot;_ ;_ @_ "/>
    <numFmt numFmtId="176" formatCode="_-&quot;€&quot;\ * #,##0_-;_-&quot;€&quot;\ * #,##0\-;_-&quot;€&quot;\ * &quot;-&quot;??_-;_-@_-"/>
    <numFmt numFmtId="177" formatCode="dd\ mmmm\ yyyy"/>
  </numFmts>
  <fonts count="58" x14ac:knownFonts="1">
    <font>
      <sz val="9"/>
      <color theme="1"/>
      <name val="Verdana"/>
      <family val="2"/>
    </font>
    <font>
      <sz val="11"/>
      <color theme="1"/>
      <name val="Calibri"/>
      <family val="2"/>
      <scheme val="minor"/>
    </font>
    <font>
      <sz val="9"/>
      <color theme="1"/>
      <name val="Verdana"/>
      <family val="2"/>
    </font>
    <font>
      <sz val="10"/>
      <name val="Arial"/>
      <family val="2"/>
    </font>
    <font>
      <sz val="16"/>
      <name val="Verdana"/>
      <family val="2"/>
    </font>
    <font>
      <sz val="10"/>
      <name val="Verdana"/>
      <family val="2"/>
    </font>
    <font>
      <b/>
      <sz val="10"/>
      <name val="Verdana"/>
      <family val="2"/>
    </font>
    <font>
      <sz val="10"/>
      <name val="Times New Roman"/>
      <family val="1"/>
    </font>
    <font>
      <sz val="10"/>
      <name val="Calibri"/>
      <family val="2"/>
    </font>
    <font>
      <b/>
      <sz val="16"/>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0"/>
      <color indexed="8"/>
      <name val="Arial"/>
      <family val="2"/>
    </font>
    <font>
      <sz val="9"/>
      <name val="Verdana"/>
      <family val="2"/>
    </font>
    <font>
      <sz val="11"/>
      <color indexed="60"/>
      <name val="Calibri"/>
      <family val="2"/>
    </font>
    <font>
      <b/>
      <sz val="11"/>
      <color indexed="63"/>
      <name val="Calibri"/>
      <family val="2"/>
    </font>
    <font>
      <sz val="11"/>
      <color theme="1"/>
      <name val="Calibri"/>
      <family val="2"/>
      <scheme val="minor"/>
    </font>
    <font>
      <sz val="10"/>
      <name val="Helv"/>
    </font>
    <font>
      <b/>
      <sz val="18"/>
      <color indexed="56"/>
      <name val="Cambria"/>
      <family val="2"/>
    </font>
    <font>
      <b/>
      <sz val="11"/>
      <color indexed="8"/>
      <name val="Calibri"/>
      <family val="2"/>
    </font>
    <font>
      <sz val="11"/>
      <color indexed="10"/>
      <name val="Calibri"/>
      <family val="2"/>
    </font>
    <font>
      <sz val="8"/>
      <name val="Calibri"/>
      <family val="2"/>
    </font>
    <font>
      <sz val="8"/>
      <color indexed="9"/>
      <name val="Calibri"/>
      <family val="2"/>
    </font>
    <font>
      <b/>
      <sz val="8"/>
      <name val="Calibri"/>
      <family val="2"/>
    </font>
    <font>
      <u/>
      <sz val="9"/>
      <color theme="10"/>
      <name val="Verdana"/>
      <family val="2"/>
    </font>
    <font>
      <u/>
      <sz val="9"/>
      <color theme="11"/>
      <name val="Verdana"/>
      <family val="2"/>
    </font>
    <font>
      <sz val="8"/>
      <color theme="1"/>
      <name val="Verdana"/>
      <family val="2"/>
    </font>
    <font>
      <sz val="9"/>
      <color rgb="FFC00000"/>
      <name val="Verdana"/>
      <family val="2"/>
    </font>
    <font>
      <b/>
      <sz val="8"/>
      <name val="Verdana"/>
      <family val="2"/>
    </font>
    <font>
      <b/>
      <sz val="10"/>
      <name val="Arial"/>
      <family val="2"/>
    </font>
    <font>
      <sz val="9"/>
      <color theme="1"/>
      <name val="Arial"/>
      <family val="2"/>
    </font>
    <font>
      <sz val="12"/>
      <name val="Arial"/>
      <family val="2"/>
    </font>
    <font>
      <sz val="10"/>
      <color theme="1"/>
      <name val="Arial"/>
      <family val="2"/>
    </font>
    <font>
      <b/>
      <sz val="9"/>
      <color theme="0"/>
      <name val="Arial"/>
      <family val="2"/>
    </font>
    <font>
      <sz val="9"/>
      <name val="Arial"/>
      <family val="2"/>
    </font>
    <font>
      <b/>
      <sz val="9"/>
      <name val="Arial"/>
      <family val="2"/>
    </font>
    <font>
      <b/>
      <sz val="12"/>
      <color theme="0"/>
      <name val="Arial"/>
      <family val="2"/>
    </font>
    <font>
      <b/>
      <sz val="9"/>
      <color theme="1"/>
      <name val="Arial"/>
      <family val="2"/>
    </font>
    <font>
      <b/>
      <sz val="16"/>
      <name val="Arial"/>
      <family val="2"/>
    </font>
    <font>
      <b/>
      <sz val="9"/>
      <color rgb="FFFFFFFF"/>
      <name val="Arial"/>
      <family val="2"/>
    </font>
    <font>
      <b/>
      <sz val="9"/>
      <color theme="1"/>
      <name val="Verdana"/>
      <family val="2"/>
    </font>
    <font>
      <u/>
      <sz val="12"/>
      <name val="Arial"/>
      <family val="2"/>
    </font>
    <font>
      <b/>
      <u/>
      <sz val="12"/>
      <name val="Arial"/>
      <family val="2"/>
    </font>
    <font>
      <b/>
      <sz val="12"/>
      <color theme="1"/>
      <name val="Verdana"/>
      <family val="2"/>
    </font>
    <font>
      <sz val="9"/>
      <color rgb="FFFF0000"/>
      <name val="Arial"/>
      <family val="2"/>
    </font>
    <font>
      <sz val="9"/>
      <color indexed="81"/>
      <name val="Tahoma"/>
      <charset val="1"/>
    </font>
    <font>
      <b/>
      <sz val="9"/>
      <color indexed="81"/>
      <name val="Tahoma"/>
      <charset val="1"/>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FFF99"/>
        <bgColor theme="4" tint="0.79998168889431442"/>
      </patternFill>
    </fill>
    <fill>
      <patternFill patternType="solid">
        <fgColor theme="6" tint="0.59999389629810485"/>
        <bgColor theme="4"/>
      </patternFill>
    </fill>
    <fill>
      <patternFill patternType="solid">
        <fgColor rgb="FF31ACFE"/>
        <bgColor indexed="64"/>
      </patternFill>
    </fill>
    <fill>
      <patternFill patternType="solid">
        <fgColor rgb="FFFFFF99"/>
        <bgColor indexed="64"/>
      </patternFill>
    </fill>
    <fill>
      <patternFill patternType="solid">
        <fgColor rgb="FF31ACFE"/>
        <bgColor rgb="FF000000"/>
      </patternFill>
    </fill>
    <fill>
      <patternFill patternType="solid">
        <fgColor theme="6" tint="0.59999389629810485"/>
        <bgColor indexed="65"/>
      </patternFill>
    </fill>
    <fill>
      <patternFill patternType="solid">
        <fgColor rgb="FFFFFF00"/>
        <bgColor indexed="64"/>
      </patternFill>
    </fill>
    <fill>
      <patternFill patternType="solid">
        <fgColor theme="8" tint="0.79998168889431442"/>
        <bgColor indexed="64"/>
      </patternFill>
    </fill>
  </fills>
  <borders count="73">
    <border>
      <left/>
      <right/>
      <top/>
      <bottom/>
      <diagonal/>
    </border>
    <border>
      <left style="double">
        <color auto="1"/>
      </left>
      <right style="double">
        <color auto="1"/>
      </right>
      <top style="double">
        <color auto="1"/>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auto="1"/>
      </left>
      <right style="double">
        <color auto="1"/>
      </right>
      <top style="double">
        <color auto="1"/>
      </top>
      <bottom/>
      <diagonal/>
    </border>
    <border>
      <left style="double">
        <color auto="1"/>
      </left>
      <right style="hair">
        <color auto="1"/>
      </right>
      <top/>
      <bottom/>
      <diagonal/>
    </border>
    <border>
      <left style="hair">
        <color auto="1"/>
      </left>
      <right style="hair">
        <color auto="1"/>
      </right>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auto="1"/>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double">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right style="double">
        <color auto="1"/>
      </right>
      <top style="thin">
        <color auto="1"/>
      </top>
      <bottom style="double">
        <color auto="1"/>
      </bottom>
      <diagonal/>
    </border>
    <border>
      <left/>
      <right/>
      <top/>
      <bottom style="double">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7">
    <xf numFmtId="0" fontId="0" fillId="0" borderId="0"/>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7" fillId="0" borderId="0"/>
    <xf numFmtId="0" fontId="3" fillId="0" borderId="0" applyFill="0"/>
    <xf numFmtId="0" fontId="3" fillId="0" borderId="0"/>
    <xf numFmtId="0" fontId="3" fillId="0" borderId="0"/>
    <xf numFmtId="0" fontId="3" fillId="0" borderId="0"/>
    <xf numFmtId="0" fontId="3" fillId="0" borderId="0"/>
    <xf numFmtId="0" fontId="3"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2" applyNumberFormat="0" applyAlignment="0" applyProtection="0"/>
    <xf numFmtId="0" fontId="13" fillId="20" borderId="2" applyNumberFormat="0" applyAlignment="0" applyProtection="0"/>
    <xf numFmtId="0" fontId="14" fillId="21" borderId="3" applyNumberFormat="0" applyAlignment="0" applyProtection="0"/>
    <xf numFmtId="0" fontId="14" fillId="21" borderId="3" applyNumberFormat="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7" borderId="2" applyNumberFormat="0" applyAlignment="0" applyProtection="0"/>
    <xf numFmtId="0" fontId="22" fillId="7" borderId="2" applyNumberFormat="0" applyAlignment="0" applyProtection="0"/>
    <xf numFmtId="164" fontId="23" fillId="0" borderId="0" applyFont="0" applyFill="0" applyBorder="0" applyAlignment="0" applyProtection="0"/>
    <xf numFmtId="168" fontId="2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3" fillId="0" borderId="0" applyFont="0" applyFill="0" applyBorder="0" applyAlignment="0" applyProtection="0"/>
    <xf numFmtId="43" fontId="10"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8" fontId="23" fillId="0" borderId="0" applyFont="0" applyFill="0" applyBorder="0" applyAlignment="0" applyProtection="0"/>
    <xf numFmtId="166" fontId="2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166" fontId="3" fillId="0" borderId="0" applyFont="0" applyFill="0" applyBorder="0" applyAlignment="0" applyProtection="0"/>
    <xf numFmtId="166" fontId="24" fillId="0" borderId="0" applyFont="0" applyFill="0" applyBorder="0" applyAlignment="0" applyProtection="0"/>
    <xf numFmtId="168" fontId="24" fillId="0" borderId="0" applyFont="0" applyFill="0" applyBorder="0" applyAlignment="0" applyProtection="0"/>
    <xf numFmtId="168" fontId="3" fillId="0" borderId="0" applyFont="0" applyFill="0" applyBorder="0" applyAlignment="0" applyProtection="0"/>
    <xf numFmtId="168" fontId="24"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16" fillId="0" borderId="4"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3" fillId="0" borderId="0"/>
    <xf numFmtId="0" fontId="3" fillId="23" borderId="8" applyNumberFormat="0" applyFont="0" applyAlignment="0" applyProtection="0"/>
    <xf numFmtId="0" fontId="24" fillId="23" borderId="8" applyNumberFormat="0" applyFont="0" applyAlignment="0" applyProtection="0"/>
    <xf numFmtId="0" fontId="12" fillId="3" borderId="0" applyNumberFormat="0" applyBorder="0" applyAlignment="0" applyProtection="0"/>
    <xf numFmtId="0" fontId="26" fillId="20" borderId="9" applyNumberFormat="0" applyAlignment="0" applyProtection="0"/>
    <xf numFmtId="9" fontId="1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0" fontId="10" fillId="0" borderId="0"/>
    <xf numFmtId="0" fontId="3" fillId="0" borderId="0"/>
    <xf numFmtId="0" fontId="24" fillId="0" borderId="0"/>
    <xf numFmtId="0" fontId="27" fillId="0" borderId="0"/>
    <xf numFmtId="0" fontId="27" fillId="0" borderId="0"/>
    <xf numFmtId="0" fontId="28" fillId="0" borderId="0"/>
    <xf numFmtId="0" fontId="3" fillId="0" borderId="0"/>
    <xf numFmtId="0" fontId="29"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26" fillId="20" borderId="9" applyNumberFormat="0" applyAlignment="0" applyProtection="0"/>
    <xf numFmtId="171" fontId="23" fillId="0" borderId="0" applyFont="0" applyFill="0" applyBorder="0" applyAlignment="0" applyProtection="0"/>
    <xf numFmtId="172" fontId="10" fillId="0" borderId="0" applyFont="0" applyFill="0" applyBorder="0" applyAlignment="0" applyProtection="0"/>
    <xf numFmtId="167" fontId="24" fillId="0" borderId="0" applyFont="0" applyFill="0" applyBorder="0" applyAlignment="0" applyProtection="0"/>
    <xf numFmtId="44" fontId="10" fillId="0" borderId="0" applyFont="0" applyFill="0" applyBorder="0" applyAlignment="0" applyProtection="0"/>
    <xf numFmtId="44" fontId="7" fillId="0" borderId="0" applyFont="0" applyFill="0" applyBorder="0" applyAlignment="0" applyProtection="0"/>
    <xf numFmtId="0" fontId="1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3" fillId="20" borderId="23" applyNumberFormat="0" applyAlignment="0" applyProtection="0"/>
    <xf numFmtId="0" fontId="13" fillId="20" borderId="23" applyNumberFormat="0" applyAlignment="0" applyProtection="0"/>
    <xf numFmtId="0" fontId="22" fillId="7" borderId="23" applyNumberFormat="0" applyAlignment="0" applyProtection="0"/>
    <xf numFmtId="0" fontId="22" fillId="7" borderId="23" applyNumberFormat="0" applyAlignment="0" applyProtection="0"/>
    <xf numFmtId="0" fontId="3" fillId="23" borderId="24" applyNumberFormat="0" applyFont="0" applyAlignment="0" applyProtection="0"/>
    <xf numFmtId="0" fontId="24" fillId="23" borderId="24" applyNumberFormat="0" applyFont="0" applyAlignment="0" applyProtection="0"/>
    <xf numFmtId="0" fontId="26" fillId="20" borderId="25" applyNumberFormat="0" applyAlignment="0" applyProtection="0"/>
    <xf numFmtId="0" fontId="1" fillId="0" borderId="0"/>
    <xf numFmtId="0" fontId="1" fillId="0" borderId="0"/>
    <xf numFmtId="0" fontId="30" fillId="0" borderId="26" applyNumberFormat="0" applyFill="0" applyAlignment="0" applyProtection="0"/>
    <xf numFmtId="0" fontId="30" fillId="0" borderId="26" applyNumberFormat="0" applyFill="0" applyAlignment="0" applyProtection="0"/>
    <xf numFmtId="0" fontId="26" fillId="20" borderId="25" applyNumberFormat="0" applyAlignment="0" applyProtection="0"/>
    <xf numFmtId="0" fontId="3" fillId="0" borderId="0"/>
    <xf numFmtId="0" fontId="2" fillId="34" borderId="0" applyNumberFormat="0" applyBorder="0" applyAlignment="0" applyProtection="0"/>
  </cellStyleXfs>
  <cellXfs count="287">
    <xf numFmtId="0" fontId="0" fillId="0" borderId="0" xfId="0"/>
    <xf numFmtId="0" fontId="3" fillId="0" borderId="0" xfId="0" applyFont="1" applyBorder="1"/>
    <xf numFmtId="169" fontId="3" fillId="0" borderId="0" xfId="1" applyNumberFormat="1" applyFont="1" applyBorder="1" applyAlignment="1">
      <alignment horizontal="right"/>
    </xf>
    <xf numFmtId="167" fontId="3" fillId="0" borderId="0" xfId="0" applyNumberFormat="1" applyFont="1" applyBorder="1"/>
    <xf numFmtId="0" fontId="8" fillId="0" borderId="0" xfId="4" applyNumberFormat="1" applyFont="1"/>
    <xf numFmtId="0" fontId="7" fillId="0" borderId="0" xfId="4"/>
    <xf numFmtId="0" fontId="32" fillId="0" borderId="0" xfId="0" applyNumberFormat="1" applyFont="1" applyProtection="1"/>
    <xf numFmtId="0" fontId="33" fillId="0" borderId="0" xfId="0" applyNumberFormat="1" applyFont="1" applyProtection="1"/>
    <xf numFmtId="0" fontId="34" fillId="0" borderId="15" xfId="0" applyNumberFormat="1" applyFont="1" applyBorder="1" applyAlignment="1" applyProtection="1">
      <alignment horizontal="left"/>
      <protection locked="0"/>
    </xf>
    <xf numFmtId="170" fontId="5" fillId="0" borderId="16" xfId="58" applyNumberFormat="1" applyFont="1" applyFill="1" applyBorder="1" applyProtection="1"/>
    <xf numFmtId="170" fontId="5" fillId="0" borderId="17" xfId="58" applyNumberFormat="1" applyFont="1" applyFill="1" applyBorder="1" applyProtection="1"/>
    <xf numFmtId="175" fontId="0" fillId="0" borderId="0" xfId="0" applyNumberFormat="1"/>
    <xf numFmtId="3" fontId="0" fillId="0" borderId="0" xfId="0" applyNumberFormat="1"/>
    <xf numFmtId="42" fontId="0" fillId="0" borderId="0" xfId="0" applyNumberFormat="1"/>
    <xf numFmtId="0" fontId="0" fillId="0" borderId="0" xfId="0" applyFont="1"/>
    <xf numFmtId="0" fontId="37" fillId="28" borderId="28" xfId="0" applyFont="1" applyFill="1" applyBorder="1" applyAlignment="1">
      <alignment horizontal="center" vertical="center"/>
    </xf>
    <xf numFmtId="44" fontId="37" fillId="29" borderId="28" xfId="2" applyNumberFormat="1" applyFont="1" applyFill="1" applyBorder="1" applyAlignment="1" applyProtection="1">
      <alignment vertical="center"/>
      <protection locked="0"/>
    </xf>
    <xf numFmtId="0" fontId="38" fillId="0" borderId="0" xfId="0" applyFont="1"/>
    <xf numFmtId="0" fontId="39" fillId="30" borderId="28" xfId="0" applyFont="1" applyFill="1" applyBorder="1" applyAlignment="1">
      <alignment horizontal="center" vertical="center"/>
    </xf>
    <xf numFmtId="0" fontId="39" fillId="30" borderId="28" xfId="0" applyFont="1" applyFill="1" applyBorder="1" applyAlignment="1">
      <alignment horizontal="center" vertical="center" wrapText="1"/>
    </xf>
    <xf numFmtId="0" fontId="0" fillId="24" borderId="0" xfId="0" applyFill="1"/>
    <xf numFmtId="0" fontId="3" fillId="24" borderId="0" xfId="0" applyFont="1" applyFill="1" applyBorder="1" applyAlignment="1">
      <alignment horizontal="center" vertical="center"/>
    </xf>
    <xf numFmtId="0" fontId="43" fillId="24" borderId="0" xfId="0" applyFont="1" applyFill="1" applyBorder="1" applyAlignment="1"/>
    <xf numFmtId="0" fontId="4" fillId="24" borderId="0" xfId="0" applyFont="1" applyFill="1" applyBorder="1" applyAlignment="1">
      <alignment horizontal="center" vertical="center" wrapText="1"/>
    </xf>
    <xf numFmtId="167" fontId="6" fillId="24" borderId="0" xfId="0" applyNumberFormat="1" applyFont="1" applyFill="1" applyBorder="1" applyAlignment="1">
      <alignment horizontal="right"/>
    </xf>
    <xf numFmtId="0" fontId="0" fillId="24" borderId="0" xfId="0" applyFill="1" applyBorder="1"/>
    <xf numFmtId="0" fontId="5" fillId="24" borderId="0" xfId="0" applyFont="1" applyFill="1" applyBorder="1" applyAlignment="1">
      <alignment horizontal="center" vertical="top"/>
    </xf>
    <xf numFmtId="167" fontId="3" fillId="24" borderId="0" xfId="0" applyNumberFormat="1" applyFont="1" applyFill="1" applyBorder="1"/>
    <xf numFmtId="42" fontId="5" fillId="24" borderId="0" xfId="2" applyNumberFormat="1" applyFont="1" applyFill="1" applyBorder="1"/>
    <xf numFmtId="0" fontId="45" fillId="24" borderId="0" xfId="0" applyFont="1" applyFill="1" applyBorder="1"/>
    <xf numFmtId="0" fontId="3" fillId="24" borderId="0" xfId="0" applyFont="1" applyFill="1" applyBorder="1"/>
    <xf numFmtId="169" fontId="3" fillId="24" borderId="0" xfId="1" applyNumberFormat="1" applyFont="1" applyFill="1" applyBorder="1" applyAlignment="1">
      <alignment horizontal="right"/>
    </xf>
    <xf numFmtId="0" fontId="44" fillId="31" borderId="0" xfId="0" applyFont="1" applyFill="1" applyBorder="1" applyAlignment="1">
      <alignment horizontal="left" vertical="center"/>
    </xf>
    <xf numFmtId="0" fontId="44" fillId="31" borderId="0" xfId="0" applyFont="1" applyFill="1" applyBorder="1" applyAlignment="1">
      <alignment horizontal="center" vertical="center"/>
    </xf>
    <xf numFmtId="0" fontId="44" fillId="31" borderId="0" xfId="0" quotePrefix="1" applyFont="1" applyFill="1" applyBorder="1" applyAlignment="1">
      <alignment vertical="center" wrapText="1"/>
    </xf>
    <xf numFmtId="0" fontId="41" fillId="0" borderId="0" xfId="0" applyFont="1"/>
    <xf numFmtId="0" fontId="41" fillId="0" borderId="0" xfId="0" applyFont="1" applyAlignment="1">
      <alignment horizontal="center"/>
    </xf>
    <xf numFmtId="0" fontId="47" fillId="31" borderId="0" xfId="0" applyFont="1" applyFill="1" applyAlignment="1">
      <alignment horizontal="center" vertical="center"/>
    </xf>
    <xf numFmtId="0" fontId="41" fillId="0" borderId="0" xfId="0" applyFont="1" applyAlignment="1">
      <alignment vertical="center"/>
    </xf>
    <xf numFmtId="0" fontId="8" fillId="24" borderId="0" xfId="4" applyNumberFormat="1" applyFont="1" applyFill="1"/>
    <xf numFmtId="0" fontId="9" fillId="24" borderId="0" xfId="4" applyNumberFormat="1" applyFont="1" applyFill="1" applyAlignment="1">
      <alignment horizontal="center"/>
    </xf>
    <xf numFmtId="0" fontId="7" fillId="24" borderId="0" xfId="4" applyFill="1"/>
    <xf numFmtId="0" fontId="24" fillId="24" borderId="0" xfId="0" applyFont="1" applyFill="1" applyAlignment="1">
      <alignment horizontal="center"/>
    </xf>
    <xf numFmtId="0" fontId="24" fillId="24" borderId="0" xfId="0" applyFont="1" applyFill="1"/>
    <xf numFmtId="0" fontId="48" fillId="27" borderId="0" xfId="0" applyFont="1" applyFill="1" applyBorder="1" applyAlignment="1">
      <alignment horizontal="left" vertical="center"/>
    </xf>
    <xf numFmtId="0" fontId="44" fillId="27" borderId="0" xfId="0" applyFont="1" applyFill="1" applyBorder="1" applyAlignment="1">
      <alignment horizontal="center" vertical="center"/>
    </xf>
    <xf numFmtId="0" fontId="44" fillId="27" borderId="0" xfId="0" applyFont="1" applyFill="1" applyBorder="1" applyAlignment="1">
      <alignment horizontal="center" vertical="center" wrapText="1"/>
    </xf>
    <xf numFmtId="0" fontId="43" fillId="24" borderId="0" xfId="0" applyFont="1" applyFill="1"/>
    <xf numFmtId="0" fontId="3" fillId="24" borderId="0" xfId="0" applyFont="1" applyFill="1" applyAlignment="1">
      <alignment horizontal="center"/>
    </xf>
    <xf numFmtId="0" fontId="3" fillId="24" borderId="0" xfId="0" applyFont="1" applyFill="1"/>
    <xf numFmtId="0" fontId="3" fillId="24" borderId="0" xfId="4" applyNumberFormat="1" applyFont="1" applyFill="1"/>
    <xf numFmtId="0" fontId="3" fillId="24" borderId="0" xfId="4" applyNumberFormat="1" applyFont="1" applyFill="1" applyAlignment="1">
      <alignment horizontal="center"/>
    </xf>
    <xf numFmtId="0" fontId="49" fillId="24" borderId="0" xfId="4" applyNumberFormat="1" applyFont="1" applyFill="1" applyAlignment="1">
      <alignment horizontal="center"/>
    </xf>
    <xf numFmtId="0" fontId="49" fillId="24" borderId="0" xfId="4" applyNumberFormat="1" applyFont="1" applyFill="1" applyAlignment="1">
      <alignment horizontal="center" wrapText="1"/>
    </xf>
    <xf numFmtId="14" fontId="49" fillId="31" borderId="1" xfId="4" applyNumberFormat="1" applyFont="1" applyFill="1" applyBorder="1" applyAlignment="1">
      <alignment horizontal="center"/>
    </xf>
    <xf numFmtId="0" fontId="3" fillId="24" borderId="0" xfId="4" applyFont="1" applyFill="1"/>
    <xf numFmtId="0" fontId="41" fillId="24" borderId="0" xfId="0" applyFont="1" applyFill="1" applyBorder="1" applyAlignment="1" applyProtection="1">
      <alignment vertical="center"/>
      <protection locked="0"/>
    </xf>
    <xf numFmtId="165" fontId="41" fillId="0" borderId="21" xfId="0" applyNumberFormat="1" applyFont="1" applyFill="1" applyBorder="1" applyAlignment="1">
      <alignment horizontal="center" vertical="center" wrapText="1"/>
    </xf>
    <xf numFmtId="0" fontId="48" fillId="27" borderId="0" xfId="0" quotePrefix="1" applyFont="1" applyFill="1" applyBorder="1" applyAlignment="1">
      <alignment vertical="center" wrapText="1"/>
    </xf>
    <xf numFmtId="0" fontId="41" fillId="0" borderId="34" xfId="0" applyFont="1" applyFill="1" applyBorder="1" applyAlignment="1">
      <alignment horizontal="center" vertical="center" wrapText="1"/>
    </xf>
    <xf numFmtId="165" fontId="41" fillId="0" borderId="34" xfId="0" applyNumberFormat="1" applyFont="1" applyFill="1" applyBorder="1" applyAlignment="1">
      <alignment horizontal="center" vertical="center" wrapText="1"/>
    </xf>
    <xf numFmtId="0" fontId="45" fillId="24" borderId="31" xfId="0" applyFont="1" applyFill="1" applyBorder="1" applyAlignment="1"/>
    <xf numFmtId="0" fontId="45" fillId="24" borderId="0" xfId="0" applyFont="1" applyFill="1" applyBorder="1" applyAlignment="1"/>
    <xf numFmtId="165" fontId="41" fillId="24" borderId="33" xfId="0" applyNumberFormat="1" applyFont="1" applyFill="1" applyBorder="1" applyAlignment="1">
      <alignment horizontal="center" vertical="center" wrapText="1"/>
    </xf>
    <xf numFmtId="0" fontId="41" fillId="31" borderId="34" xfId="0" applyFont="1" applyFill="1" applyBorder="1" applyAlignment="1">
      <alignment horizontal="center" vertical="center" wrapText="1"/>
    </xf>
    <xf numFmtId="0" fontId="45" fillId="0" borderId="19" xfId="0" applyFont="1" applyBorder="1" applyAlignment="1"/>
    <xf numFmtId="0" fontId="45" fillId="0" borderId="20" xfId="0" applyFont="1" applyBorder="1" applyAlignment="1"/>
    <xf numFmtId="0" fontId="45" fillId="0" borderId="21" xfId="0" applyFont="1" applyBorder="1" applyAlignment="1"/>
    <xf numFmtId="167" fontId="45" fillId="24" borderId="34" xfId="2" applyFont="1" applyFill="1" applyBorder="1" applyAlignment="1">
      <alignment horizontal="right"/>
    </xf>
    <xf numFmtId="167" fontId="45" fillId="24" borderId="34" xfId="0" applyNumberFormat="1" applyFont="1" applyFill="1" applyBorder="1"/>
    <xf numFmtId="0" fontId="41" fillId="0" borderId="0" xfId="0" applyFont="1" applyFill="1" applyBorder="1" applyAlignment="1">
      <alignment vertical="center"/>
    </xf>
    <xf numFmtId="0" fontId="45" fillId="24" borderId="0" xfId="0" applyFont="1" applyFill="1" applyBorder="1" applyAlignment="1">
      <alignment horizontal="right" vertical="top"/>
    </xf>
    <xf numFmtId="0" fontId="41" fillId="27" borderId="0" xfId="0" applyFont="1" applyFill="1" applyBorder="1" applyAlignment="1"/>
    <xf numFmtId="0" fontId="45" fillId="0" borderId="0" xfId="0" applyFont="1" applyBorder="1"/>
    <xf numFmtId="3" fontId="45" fillId="24" borderId="0" xfId="1" applyNumberFormat="1" applyFont="1" applyFill="1" applyBorder="1" applyAlignment="1" applyProtection="1">
      <alignment horizontal="right"/>
      <protection locked="0"/>
    </xf>
    <xf numFmtId="169" fontId="45" fillId="27" borderId="0" xfId="1" applyNumberFormat="1" applyFont="1" applyFill="1" applyBorder="1" applyAlignment="1">
      <alignment horizontal="right"/>
    </xf>
    <xf numFmtId="169" fontId="45" fillId="24" borderId="0" xfId="1" applyNumberFormat="1" applyFont="1" applyFill="1" applyBorder="1" applyAlignment="1">
      <alignment horizontal="right"/>
    </xf>
    <xf numFmtId="0" fontId="45" fillId="0" borderId="34" xfId="0" applyFont="1" applyBorder="1"/>
    <xf numFmtId="0" fontId="3" fillId="31" borderId="0" xfId="0" applyFont="1" applyFill="1" applyBorder="1"/>
    <xf numFmtId="0" fontId="45" fillId="24" borderId="34" xfId="0" applyFont="1" applyFill="1" applyBorder="1"/>
    <xf numFmtId="0" fontId="3" fillId="27" borderId="0" xfId="0" applyFont="1" applyFill="1" applyBorder="1"/>
    <xf numFmtId="0" fontId="45" fillId="27" borderId="0" xfId="0" applyFont="1" applyFill="1" applyBorder="1"/>
    <xf numFmtId="167" fontId="45" fillId="0" borderId="37" xfId="2" applyFont="1" applyFill="1" applyBorder="1" applyAlignment="1">
      <alignment horizontal="center" vertical="center"/>
    </xf>
    <xf numFmtId="165" fontId="46" fillId="0" borderId="30" xfId="0" applyNumberFormat="1" applyFont="1" applyFill="1" applyBorder="1" applyAlignment="1">
      <alignment horizontal="center" vertical="center"/>
    </xf>
    <xf numFmtId="167" fontId="46" fillId="24" borderId="34" xfId="0" applyNumberFormat="1" applyFont="1" applyFill="1" applyBorder="1"/>
    <xf numFmtId="165" fontId="46" fillId="0" borderId="37" xfId="0" applyNumberFormat="1" applyFont="1" applyFill="1" applyBorder="1" applyAlignment="1">
      <alignment horizontal="center" vertical="center"/>
    </xf>
    <xf numFmtId="167" fontId="41" fillId="32" borderId="34" xfId="2" applyFont="1" applyFill="1" applyBorder="1" applyAlignment="1">
      <alignment horizontal="center" vertical="center" wrapText="1"/>
    </xf>
    <xf numFmtId="165" fontId="41" fillId="32" borderId="34" xfId="0" applyNumberFormat="1" applyFont="1" applyFill="1" applyBorder="1" applyAlignment="1">
      <alignment horizontal="center" vertical="center" wrapText="1"/>
    </xf>
    <xf numFmtId="167" fontId="45" fillId="32" borderId="38" xfId="2" applyFont="1" applyFill="1" applyBorder="1" applyAlignment="1">
      <alignment horizontal="center" vertical="center"/>
    </xf>
    <xf numFmtId="167" fontId="41" fillId="32" borderId="38" xfId="2" applyFont="1" applyFill="1" applyBorder="1"/>
    <xf numFmtId="167" fontId="41" fillId="32" borderId="20" xfId="2" applyFont="1" applyFill="1" applyBorder="1" applyAlignment="1">
      <alignment horizontal="center" vertical="center" wrapText="1"/>
    </xf>
    <xf numFmtId="167" fontId="41" fillId="32" borderId="27" xfId="2" applyFont="1" applyFill="1" applyBorder="1" applyAlignment="1">
      <alignment horizontal="center" vertical="center" wrapText="1"/>
    </xf>
    <xf numFmtId="167" fontId="45" fillId="32" borderId="27" xfId="2" applyFont="1" applyFill="1" applyBorder="1" applyAlignment="1">
      <alignment horizontal="center" vertical="top"/>
    </xf>
    <xf numFmtId="0" fontId="42" fillId="24" borderId="0" xfId="0" applyFont="1" applyFill="1" applyBorder="1" applyAlignment="1">
      <alignment horizontal="left" vertical="center"/>
    </xf>
    <xf numFmtId="167" fontId="41" fillId="32" borderId="29" xfId="2" applyFont="1" applyFill="1" applyBorder="1"/>
    <xf numFmtId="167" fontId="45" fillId="0" borderId="21" xfId="2" applyFont="1" applyBorder="1" applyAlignment="1"/>
    <xf numFmtId="167" fontId="46" fillId="0" borderId="34" xfId="2" applyFont="1" applyFill="1" applyBorder="1" applyAlignment="1">
      <alignment horizontal="center" vertical="center"/>
    </xf>
    <xf numFmtId="0" fontId="50" fillId="33" borderId="0" xfId="0" applyFont="1" applyFill="1" applyAlignment="1">
      <alignment horizontal="center" vertical="center"/>
    </xf>
    <xf numFmtId="167" fontId="45" fillId="24" borderId="0" xfId="2" applyFont="1" applyFill="1" applyBorder="1" applyAlignment="1">
      <alignment horizontal="center" vertical="center"/>
    </xf>
    <xf numFmtId="0" fontId="45" fillId="24" borderId="0" xfId="0" applyFont="1" applyFill="1" applyBorder="1" applyAlignment="1">
      <alignment horizontal="center" vertical="center"/>
    </xf>
    <xf numFmtId="167" fontId="45" fillId="24" borderId="0" xfId="0" applyNumberFormat="1" applyFont="1" applyFill="1" applyBorder="1"/>
    <xf numFmtId="167" fontId="45" fillId="24" borderId="0" xfId="0" applyNumberFormat="1" applyFont="1" applyFill="1" applyBorder="1" applyAlignment="1">
      <alignment horizontal="center" vertical="center"/>
    </xf>
    <xf numFmtId="165" fontId="45" fillId="24" borderId="0" xfId="0" applyNumberFormat="1" applyFont="1" applyFill="1" applyBorder="1" applyAlignment="1">
      <alignment horizontal="center" vertical="center"/>
    </xf>
    <xf numFmtId="167" fontId="24" fillId="24" borderId="0" xfId="2" applyFont="1" applyFill="1" applyBorder="1" applyAlignment="1">
      <alignment vertical="center"/>
    </xf>
    <xf numFmtId="167" fontId="45" fillId="31" borderId="0" xfId="2" applyFont="1" applyFill="1" applyBorder="1"/>
    <xf numFmtId="0" fontId="45" fillId="24" borderId="29" xfId="0" applyFont="1" applyFill="1" applyBorder="1" applyAlignment="1">
      <alignment horizontal="center" vertical="center"/>
    </xf>
    <xf numFmtId="167" fontId="41" fillId="32" borderId="22" xfId="2" applyFont="1" applyFill="1" applyBorder="1" applyAlignment="1">
      <alignment vertical="center"/>
    </xf>
    <xf numFmtId="167" fontId="41" fillId="24" borderId="37" xfId="2" applyFont="1" applyFill="1" applyBorder="1" applyAlignment="1">
      <alignment horizontal="center" vertical="center" wrapText="1"/>
    </xf>
    <xf numFmtId="167" fontId="41" fillId="24" borderId="34" xfId="2" applyFont="1" applyFill="1" applyBorder="1" applyAlignment="1">
      <alignment horizontal="center" vertical="center"/>
    </xf>
    <xf numFmtId="167" fontId="41" fillId="24" borderId="34" xfId="2" applyFont="1" applyFill="1" applyBorder="1" applyAlignment="1">
      <alignment horizontal="right"/>
    </xf>
    <xf numFmtId="167" fontId="46" fillId="24" borderId="34" xfId="2" applyFont="1" applyFill="1" applyBorder="1" applyAlignment="1">
      <alignment horizontal="right"/>
    </xf>
    <xf numFmtId="0" fontId="46" fillId="24" borderId="38" xfId="0" applyFont="1" applyFill="1" applyBorder="1" applyAlignment="1">
      <alignment horizontal="left" vertical="center"/>
    </xf>
    <xf numFmtId="0" fontId="46" fillId="24" borderId="39" xfId="0" applyFont="1" applyFill="1" applyBorder="1" applyAlignment="1">
      <alignment horizontal="left" vertical="center"/>
    </xf>
    <xf numFmtId="0" fontId="46" fillId="24" borderId="37" xfId="0" applyFont="1" applyFill="1" applyBorder="1" applyAlignment="1">
      <alignment horizontal="left" vertical="center"/>
    </xf>
    <xf numFmtId="0" fontId="45" fillId="24" borderId="34" xfId="0" applyFont="1" applyFill="1" applyBorder="1" applyAlignment="1">
      <alignment vertical="center"/>
    </xf>
    <xf numFmtId="0" fontId="44" fillId="31" borderId="0" xfId="0" quotePrefix="1" applyFont="1" applyFill="1" applyBorder="1" applyAlignment="1">
      <alignment horizontal="center" vertical="center" wrapText="1"/>
    </xf>
    <xf numFmtId="0" fontId="40" fillId="24" borderId="40" xfId="0" applyFont="1" applyFill="1" applyBorder="1"/>
    <xf numFmtId="165" fontId="41" fillId="24" borderId="34" xfId="0" applyNumberFormat="1" applyFont="1" applyFill="1" applyBorder="1" applyAlignment="1">
      <alignment horizontal="center" vertical="center" wrapText="1"/>
    </xf>
    <xf numFmtId="165" fontId="46" fillId="0" borderId="34" xfId="0" applyNumberFormat="1" applyFont="1" applyBorder="1"/>
    <xf numFmtId="0" fontId="44" fillId="31" borderId="0" xfId="0" applyFont="1" applyFill="1" applyBorder="1" applyAlignment="1">
      <alignment horizontal="center" vertical="center" wrapText="1"/>
    </xf>
    <xf numFmtId="0" fontId="41" fillId="0" borderId="37" xfId="0" applyFont="1" applyFill="1" applyBorder="1" applyAlignment="1">
      <alignment horizontal="center" vertical="center" wrapText="1"/>
    </xf>
    <xf numFmtId="0" fontId="0" fillId="0" borderId="34" xfId="0" applyBorder="1"/>
    <xf numFmtId="167" fontId="0" fillId="0" borderId="34" xfId="2" applyFont="1" applyBorder="1"/>
    <xf numFmtId="44" fontId="0" fillId="0" borderId="0" xfId="0" applyNumberFormat="1"/>
    <xf numFmtId="0" fontId="51" fillId="0" borderId="0" xfId="0" applyFont="1" applyAlignment="1">
      <alignment horizontal="right" vertical="center"/>
    </xf>
    <xf numFmtId="167" fontId="46" fillId="24" borderId="34" xfId="2" applyFont="1" applyFill="1" applyBorder="1" applyAlignment="1">
      <alignment vertical="center"/>
    </xf>
    <xf numFmtId="9" fontId="0" fillId="32" borderId="34" xfId="3" applyFont="1" applyFill="1" applyBorder="1" applyAlignment="1">
      <alignment horizontal="center"/>
    </xf>
    <xf numFmtId="1" fontId="45" fillId="32" borderId="0" xfId="0" applyNumberFormat="1" applyFont="1" applyFill="1" applyAlignment="1" applyProtection="1">
      <alignment horizontal="center" vertical="center" wrapText="1"/>
      <protection locked="0"/>
    </xf>
    <xf numFmtId="0" fontId="42" fillId="24" borderId="0" xfId="0" applyFont="1" applyFill="1" applyBorder="1" applyAlignment="1">
      <alignment horizontal="left" vertical="center" wrapText="1"/>
    </xf>
    <xf numFmtId="0" fontId="42" fillId="24" borderId="0" xfId="0" applyFont="1" applyFill="1" applyBorder="1" applyAlignment="1">
      <alignment horizontal="left" vertical="center"/>
    </xf>
    <xf numFmtId="0" fontId="44" fillId="31" borderId="0" xfId="0" applyFont="1" applyFill="1" applyBorder="1" applyAlignment="1">
      <alignment horizontal="center" vertical="center" wrapText="1"/>
    </xf>
    <xf numFmtId="167" fontId="45" fillId="31" borderId="0" xfId="2" applyFont="1" applyFill="1" applyBorder="1" applyAlignment="1">
      <alignment horizontal="center" vertical="center"/>
    </xf>
    <xf numFmtId="167" fontId="45" fillId="31" borderId="0" xfId="2" applyFont="1" applyFill="1" applyBorder="1" applyAlignment="1">
      <alignment horizontal="center"/>
    </xf>
    <xf numFmtId="0" fontId="45" fillId="24" borderId="19" xfId="0" applyFont="1" applyFill="1" applyBorder="1" applyAlignment="1">
      <alignment horizontal="left" vertical="center"/>
    </xf>
    <xf numFmtId="0" fontId="45" fillId="24" borderId="20" xfId="0" applyFont="1" applyFill="1" applyBorder="1" applyAlignment="1">
      <alignment horizontal="left" vertical="center"/>
    </xf>
    <xf numFmtId="0" fontId="45" fillId="24" borderId="21" xfId="0" applyFont="1" applyFill="1" applyBorder="1" applyAlignment="1">
      <alignment horizontal="left" vertical="center"/>
    </xf>
    <xf numFmtId="0" fontId="48" fillId="27" borderId="31" xfId="0" applyFont="1" applyFill="1" applyBorder="1" applyAlignment="1">
      <alignment horizontal="left"/>
    </xf>
    <xf numFmtId="0" fontId="48" fillId="27" borderId="0" xfId="0" applyFont="1" applyFill="1" applyBorder="1" applyAlignment="1">
      <alignment horizontal="left"/>
    </xf>
    <xf numFmtId="0" fontId="48" fillId="27" borderId="18" xfId="0" applyFont="1" applyFill="1" applyBorder="1" applyAlignment="1">
      <alignment horizontal="left"/>
    </xf>
    <xf numFmtId="0" fontId="45" fillId="0" borderId="36" xfId="0" applyFont="1" applyBorder="1" applyAlignment="1">
      <alignment horizontal="left" vertical="top"/>
    </xf>
    <xf numFmtId="0" fontId="45" fillId="0" borderId="18" xfId="0" applyFont="1" applyBorder="1" applyAlignment="1">
      <alignment horizontal="left" vertical="top"/>
    </xf>
    <xf numFmtId="0" fontId="45" fillId="0" borderId="35" xfId="0" applyFont="1" applyBorder="1" applyAlignment="1">
      <alignment horizontal="center" vertical="center"/>
    </xf>
    <xf numFmtId="0" fontId="45" fillId="0" borderId="33" xfId="0" applyFont="1" applyBorder="1" applyAlignment="1">
      <alignment horizontal="center" vertical="center"/>
    </xf>
    <xf numFmtId="0" fontId="45" fillId="24" borderId="37" xfId="0" applyFont="1" applyFill="1" applyBorder="1" applyAlignment="1">
      <alignment horizontal="center" vertical="top"/>
    </xf>
    <xf numFmtId="0" fontId="45" fillId="0" borderId="34" xfId="0" applyFont="1" applyBorder="1" applyAlignment="1">
      <alignment horizontal="center"/>
    </xf>
    <xf numFmtId="0" fontId="45" fillId="24" borderId="35" xfId="0" applyFont="1" applyFill="1" applyBorder="1" applyAlignment="1">
      <alignment vertical="top"/>
    </xf>
    <xf numFmtId="0" fontId="45" fillId="24" borderId="35" xfId="0" applyFont="1" applyFill="1" applyBorder="1" applyAlignment="1">
      <alignment horizontal="left" vertical="top"/>
    </xf>
    <xf numFmtId="0" fontId="45" fillId="24" borderId="33" xfId="0" applyFont="1" applyFill="1" applyBorder="1" applyAlignment="1">
      <alignment horizontal="left" vertical="top"/>
    </xf>
    <xf numFmtId="0" fontId="45" fillId="24" borderId="35" xfId="0" applyFont="1" applyFill="1" applyBorder="1" applyAlignment="1">
      <alignment horizontal="center" vertical="center"/>
    </xf>
    <xf numFmtId="0" fontId="45" fillId="24" borderId="33" xfId="0" applyFont="1" applyFill="1" applyBorder="1" applyAlignment="1">
      <alignment horizontal="center" vertical="center"/>
    </xf>
    <xf numFmtId="0" fontId="6" fillId="27" borderId="18" xfId="0" applyFont="1" applyFill="1" applyBorder="1" applyAlignment="1">
      <alignment horizontal="center" vertical="center"/>
    </xf>
    <xf numFmtId="1" fontId="45" fillId="0" borderId="0" xfId="0" applyNumberFormat="1" applyFont="1" applyFill="1" applyAlignment="1" applyProtection="1">
      <alignment horizontal="center" vertical="center" wrapText="1"/>
      <protection locked="0"/>
    </xf>
    <xf numFmtId="0" fontId="41" fillId="32" borderId="0" xfId="0" applyFont="1" applyFill="1"/>
    <xf numFmtId="0" fontId="41" fillId="32" borderId="0" xfId="0" applyFont="1" applyFill="1" applyAlignment="1">
      <alignment vertical="center"/>
    </xf>
    <xf numFmtId="0" fontId="41" fillId="32" borderId="0" xfId="0" applyFont="1" applyFill="1" applyBorder="1"/>
    <xf numFmtId="165" fontId="41" fillId="31" borderId="38" xfId="0" applyNumberFormat="1" applyFont="1" applyFill="1" applyBorder="1" applyAlignment="1">
      <alignment horizontal="center" vertical="center" wrapText="1"/>
    </xf>
    <xf numFmtId="165" fontId="41" fillId="31" borderId="27" xfId="0" applyNumberFormat="1" applyFont="1" applyFill="1" applyBorder="1" applyAlignment="1">
      <alignment horizontal="center" vertical="center" wrapText="1"/>
    </xf>
    <xf numFmtId="165" fontId="41" fillId="31" borderId="37" xfId="0" applyNumberFormat="1" applyFont="1" applyFill="1" applyBorder="1" applyAlignment="1">
      <alignment horizontal="center" vertical="center" wrapText="1"/>
    </xf>
    <xf numFmtId="0" fontId="44" fillId="31" borderId="0" xfId="0" applyFont="1" applyFill="1" applyBorder="1" applyAlignment="1">
      <alignment horizontal="left" vertical="center" wrapText="1"/>
    </xf>
    <xf numFmtId="3" fontId="45" fillId="0" borderId="34" xfId="0" applyNumberFormat="1" applyFont="1" applyBorder="1" applyAlignment="1">
      <alignment horizontal="center" vertical="center"/>
    </xf>
    <xf numFmtId="3" fontId="41" fillId="24" borderId="34" xfId="0" applyNumberFormat="1" applyFont="1" applyFill="1" applyBorder="1" applyAlignment="1">
      <alignment horizontal="center" vertical="center" wrapText="1"/>
    </xf>
    <xf numFmtId="3" fontId="45" fillId="0" borderId="37" xfId="0" applyNumberFormat="1" applyFont="1" applyFill="1" applyBorder="1" applyAlignment="1">
      <alignment horizontal="center" vertical="center"/>
    </xf>
    <xf numFmtId="3" fontId="45" fillId="24" borderId="34" xfId="0" applyNumberFormat="1" applyFont="1" applyFill="1" applyBorder="1" applyAlignment="1">
      <alignment horizontal="center"/>
    </xf>
    <xf numFmtId="3" fontId="45" fillId="24" borderId="34" xfId="0" applyNumberFormat="1" applyFont="1" applyFill="1" applyBorder="1" applyAlignment="1">
      <alignment horizontal="center" vertical="center"/>
    </xf>
    <xf numFmtId="3" fontId="45" fillId="24" borderId="29" xfId="0" applyNumberFormat="1" applyFont="1" applyFill="1" applyBorder="1" applyAlignment="1">
      <alignment horizontal="center"/>
    </xf>
    <xf numFmtId="3" fontId="45" fillId="24" borderId="38" xfId="0" applyNumberFormat="1" applyFont="1" applyFill="1" applyBorder="1" applyAlignment="1">
      <alignment horizontal="center"/>
    </xf>
    <xf numFmtId="0" fontId="45" fillId="0" borderId="34" xfId="0" applyFont="1" applyFill="1" applyBorder="1" applyAlignment="1">
      <alignment vertical="center" wrapText="1"/>
    </xf>
    <xf numFmtId="167" fontId="0" fillId="32" borderId="34" xfId="2" applyFont="1" applyFill="1" applyBorder="1"/>
    <xf numFmtId="0" fontId="5" fillId="32" borderId="14" xfId="0" applyNumberFormat="1" applyFont="1" applyFill="1" applyBorder="1" applyAlignment="1" applyProtection="1">
      <alignment horizontal="left" indent="1"/>
      <protection locked="0"/>
    </xf>
    <xf numFmtId="44" fontId="5" fillId="32" borderId="12" xfId="115" applyFont="1" applyFill="1" applyBorder="1" applyProtection="1">
      <protection locked="0"/>
    </xf>
    <xf numFmtId="44" fontId="5" fillId="32" borderId="13" xfId="115" applyFont="1" applyFill="1" applyBorder="1" applyProtection="1">
      <protection locked="0"/>
    </xf>
    <xf numFmtId="174" fontId="5" fillId="32" borderId="13" xfId="115" applyNumberFormat="1" applyFont="1" applyFill="1" applyBorder="1" applyProtection="1">
      <protection locked="0"/>
    </xf>
    <xf numFmtId="165" fontId="41" fillId="31" borderId="39" xfId="0" applyNumberFormat="1" applyFont="1" applyFill="1" applyBorder="1" applyAlignment="1">
      <alignment horizontal="center" vertical="center" wrapText="1"/>
    </xf>
    <xf numFmtId="0" fontId="3" fillId="27" borderId="0" xfId="0" applyFont="1" applyFill="1" applyBorder="1" applyAlignment="1">
      <alignment horizontal="center"/>
    </xf>
    <xf numFmtId="3" fontId="45" fillId="0" borderId="41" xfId="0" applyNumberFormat="1" applyFont="1" applyBorder="1" applyAlignment="1">
      <alignment horizontal="center" vertical="center"/>
    </xf>
    <xf numFmtId="0" fontId="45" fillId="24" borderId="31" xfId="0" applyFont="1" applyFill="1" applyBorder="1" applyAlignment="1">
      <alignment horizontal="left" vertical="top"/>
    </xf>
    <xf numFmtId="0" fontId="41" fillId="31" borderId="42" xfId="0" applyFont="1" applyFill="1" applyBorder="1" applyAlignment="1">
      <alignment horizontal="center" vertical="center" wrapText="1"/>
    </xf>
    <xf numFmtId="0" fontId="41" fillId="31" borderId="43" xfId="0" applyFont="1" applyFill="1" applyBorder="1" applyAlignment="1">
      <alignment horizontal="center" vertical="center" wrapText="1"/>
    </xf>
    <xf numFmtId="0" fontId="41" fillId="31" borderId="31" xfId="0" applyFont="1" applyFill="1" applyBorder="1" applyAlignment="1">
      <alignment horizontal="center" vertical="center" wrapText="1"/>
    </xf>
    <xf numFmtId="0" fontId="41" fillId="31" borderId="18" xfId="0" applyFont="1" applyFill="1" applyBorder="1" applyAlignment="1">
      <alignment horizontal="center" vertical="center" wrapText="1"/>
    </xf>
    <xf numFmtId="0" fontId="41" fillId="31" borderId="19" xfId="0" applyFont="1" applyFill="1" applyBorder="1" applyAlignment="1">
      <alignment horizontal="center" vertical="center" wrapText="1"/>
    </xf>
    <xf numFmtId="0" fontId="41" fillId="31" borderId="21" xfId="0" applyFont="1" applyFill="1" applyBorder="1" applyAlignment="1">
      <alignment horizontal="center" vertical="center" wrapText="1"/>
    </xf>
    <xf numFmtId="9" fontId="48" fillId="27" borderId="18" xfId="0" applyNumberFormat="1" applyFont="1" applyFill="1" applyBorder="1" applyAlignment="1">
      <alignment horizontal="center"/>
    </xf>
    <xf numFmtId="0" fontId="45" fillId="24" borderId="19" xfId="0" applyFont="1" applyFill="1" applyBorder="1" applyAlignment="1">
      <alignment horizontal="left" vertical="top"/>
    </xf>
    <xf numFmtId="165" fontId="41" fillId="0" borderId="37" xfId="0" applyNumberFormat="1" applyFont="1" applyFill="1" applyBorder="1" applyAlignment="1">
      <alignment horizontal="center" vertical="center" wrapText="1"/>
    </xf>
    <xf numFmtId="9" fontId="41" fillId="0" borderId="34" xfId="3" applyFont="1" applyFill="1" applyBorder="1" applyAlignment="1">
      <alignment horizontal="center" vertical="center" wrapText="1"/>
    </xf>
    <xf numFmtId="0" fontId="48" fillId="27" borderId="42" xfId="0" applyFont="1" applyFill="1" applyBorder="1" applyAlignment="1">
      <alignment horizontal="left"/>
    </xf>
    <xf numFmtId="0" fontId="48" fillId="27" borderId="44" xfId="0" applyFont="1" applyFill="1" applyBorder="1" applyAlignment="1">
      <alignment horizontal="left"/>
    </xf>
    <xf numFmtId="9" fontId="48" fillId="27" borderId="44" xfId="0" applyNumberFormat="1" applyFont="1" applyFill="1" applyBorder="1" applyAlignment="1">
      <alignment horizontal="center"/>
    </xf>
    <xf numFmtId="0" fontId="6" fillId="27" borderId="43" xfId="0" applyFont="1" applyFill="1" applyBorder="1" applyAlignment="1">
      <alignment horizontal="center" vertical="center"/>
    </xf>
    <xf numFmtId="9" fontId="48" fillId="27" borderId="21" xfId="0" applyNumberFormat="1" applyFont="1" applyFill="1" applyBorder="1" applyAlignment="1">
      <alignment horizontal="center"/>
    </xf>
    <xf numFmtId="165" fontId="5" fillId="24" borderId="0" xfId="0" applyNumberFormat="1" applyFont="1" applyFill="1" applyBorder="1" applyAlignment="1">
      <alignment horizontal="center" vertical="top"/>
    </xf>
    <xf numFmtId="3" fontId="45" fillId="24" borderId="45" xfId="0" applyNumberFormat="1" applyFont="1" applyFill="1" applyBorder="1" applyAlignment="1">
      <alignment horizontal="center" vertical="center"/>
    </xf>
    <xf numFmtId="0" fontId="0" fillId="0" borderId="0" xfId="0" applyAlignment="1">
      <alignment horizontal="center"/>
    </xf>
    <xf numFmtId="0" fontId="51" fillId="0" borderId="0" xfId="0" applyFont="1" applyAlignment="1">
      <alignment horizontal="right"/>
    </xf>
    <xf numFmtId="176" fontId="0" fillId="0" borderId="0" xfId="2" applyNumberFormat="1" applyFont="1"/>
    <xf numFmtId="176" fontId="51" fillId="34" borderId="0" xfId="136" applyNumberFormat="1" applyFont="1"/>
    <xf numFmtId="0" fontId="6" fillId="0" borderId="11" xfId="0" applyNumberFormat="1" applyFont="1" applyBorder="1" applyAlignment="1" applyProtection="1">
      <alignment horizontal="left" vertical="top"/>
      <protection locked="0"/>
    </xf>
    <xf numFmtId="0" fontId="51" fillId="0" borderId="0" xfId="0" applyFont="1"/>
    <xf numFmtId="8" fontId="0" fillId="0" borderId="0" xfId="0" applyNumberFormat="1"/>
    <xf numFmtId="176" fontId="0" fillId="0" borderId="0" xfId="0" applyNumberFormat="1"/>
    <xf numFmtId="0" fontId="0" fillId="0" borderId="0" xfId="0" applyAlignment="1">
      <alignment vertical="top" wrapText="1"/>
    </xf>
    <xf numFmtId="0" fontId="51" fillId="26" borderId="0" xfId="0" applyFont="1" applyFill="1"/>
    <xf numFmtId="14" fontId="0" fillId="0" borderId="0" xfId="0" applyNumberFormat="1"/>
    <xf numFmtId="173" fontId="5" fillId="26" borderId="53" xfId="58" applyNumberFormat="1" applyFont="1" applyFill="1" applyBorder="1" applyAlignment="1" applyProtection="1">
      <alignment horizontal="center" vertical="top"/>
    </xf>
    <xf numFmtId="173" fontId="5" fillId="26" borderId="54" xfId="58" applyNumberFormat="1" applyFont="1" applyFill="1" applyBorder="1" applyAlignment="1" applyProtection="1">
      <alignment horizontal="center" vertical="top"/>
    </xf>
    <xf numFmtId="173" fontId="5" fillId="0" borderId="55" xfId="58" applyNumberFormat="1" applyFont="1" applyBorder="1" applyAlignment="1" applyProtection="1">
      <alignment horizontal="right" vertical="top"/>
    </xf>
    <xf numFmtId="44" fontId="5" fillId="26" borderId="56" xfId="115" applyFont="1" applyFill="1" applyBorder="1" applyProtection="1"/>
    <xf numFmtId="170" fontId="5" fillId="0" borderId="57" xfId="58" applyNumberFormat="1" applyFont="1" applyFill="1" applyBorder="1" applyProtection="1"/>
    <xf numFmtId="0" fontId="45" fillId="24" borderId="34" xfId="0" applyFont="1" applyFill="1" applyBorder="1" applyAlignment="1">
      <alignment vertical="center" wrapText="1"/>
    </xf>
    <xf numFmtId="0" fontId="24" fillId="0" borderId="0" xfId="0" applyFont="1"/>
    <xf numFmtId="0" fontId="3" fillId="24" borderId="0" xfId="0" applyFont="1" applyFill="1" applyAlignment="1">
      <alignment vertical="top" wrapText="1"/>
    </xf>
    <xf numFmtId="0" fontId="3" fillId="24" borderId="0" xfId="0" applyFont="1" applyFill="1" applyAlignment="1">
      <alignment horizontal="center" vertical="top"/>
    </xf>
    <xf numFmtId="0" fontId="3" fillId="32" borderId="34" xfId="0" applyFont="1" applyFill="1" applyBorder="1" applyAlignment="1">
      <alignment horizontal="center" vertical="center" wrapText="1"/>
    </xf>
    <xf numFmtId="49" fontId="49" fillId="32" borderId="1" xfId="4" applyNumberFormat="1" applyFont="1" applyFill="1" applyBorder="1" applyAlignment="1">
      <alignment horizontal="center"/>
    </xf>
    <xf numFmtId="0" fontId="3" fillId="24" borderId="46" xfId="0" applyFont="1" applyFill="1" applyBorder="1" applyAlignment="1">
      <alignment vertical="center" wrapText="1"/>
    </xf>
    <xf numFmtId="0" fontId="3" fillId="32" borderId="48" xfId="0" applyFont="1" applyFill="1" applyBorder="1" applyAlignment="1" applyProtection="1">
      <alignment vertical="center" wrapText="1"/>
      <protection locked="0"/>
    </xf>
    <xf numFmtId="0" fontId="3" fillId="24" borderId="59" xfId="0" applyFont="1" applyFill="1" applyBorder="1" applyAlignment="1">
      <alignment vertical="center" wrapText="1"/>
    </xf>
    <xf numFmtId="16" fontId="3" fillId="32" borderId="60" xfId="0" applyNumberFormat="1" applyFont="1" applyFill="1" applyBorder="1" applyAlignment="1" applyProtection="1">
      <alignment vertical="center" wrapText="1"/>
      <protection locked="0"/>
    </xf>
    <xf numFmtId="0" fontId="3" fillId="24" borderId="49" xfId="0" applyFont="1" applyFill="1" applyBorder="1" applyAlignment="1">
      <alignment vertical="center" wrapText="1"/>
    </xf>
    <xf numFmtId="16" fontId="3" fillId="32" borderId="51" xfId="0" applyNumberFormat="1" applyFont="1" applyFill="1" applyBorder="1" applyAlignment="1" applyProtection="1">
      <alignment vertical="center" wrapText="1"/>
      <protection locked="0"/>
    </xf>
    <xf numFmtId="0" fontId="54" fillId="0" borderId="0" xfId="0" applyFont="1"/>
    <xf numFmtId="0" fontId="45" fillId="35" borderId="30" xfId="0" applyFont="1" applyFill="1" applyBorder="1"/>
    <xf numFmtId="0" fontId="51" fillId="0" borderId="61" xfId="0" applyFont="1" applyBorder="1"/>
    <xf numFmtId="0" fontId="51" fillId="0" borderId="62" xfId="0" applyFont="1" applyBorder="1"/>
    <xf numFmtId="0" fontId="51" fillId="0" borderId="62" xfId="0" applyFont="1" applyBorder="1" applyAlignment="1">
      <alignment horizontal="center"/>
    </xf>
    <xf numFmtId="0" fontId="51" fillId="0" borderId="63" xfId="0" applyFont="1" applyBorder="1" applyAlignment="1">
      <alignment horizontal="center"/>
    </xf>
    <xf numFmtId="0" fontId="0" fillId="0" borderId="65" xfId="0" applyBorder="1"/>
    <xf numFmtId="0" fontId="0" fillId="0" borderId="66" xfId="0" applyBorder="1"/>
    <xf numFmtId="14" fontId="0" fillId="32" borderId="65" xfId="0" applyNumberFormat="1" applyFill="1" applyBorder="1" applyAlignment="1">
      <alignment horizontal="center"/>
    </xf>
    <xf numFmtId="9" fontId="0" fillId="0" borderId="65" xfId="3" applyFont="1" applyBorder="1" applyAlignment="1">
      <alignment horizontal="center"/>
    </xf>
    <xf numFmtId="177" fontId="0" fillId="0" borderId="65" xfId="0" applyNumberFormat="1" applyBorder="1"/>
    <xf numFmtId="9" fontId="0" fillId="0" borderId="66" xfId="1" applyNumberFormat="1" applyFont="1" applyBorder="1" applyAlignment="1">
      <alignment horizontal="center"/>
    </xf>
    <xf numFmtId="0" fontId="51" fillId="0" borderId="67" xfId="0" applyFont="1" applyBorder="1" applyAlignment="1">
      <alignment horizontal="right"/>
    </xf>
    <xf numFmtId="0" fontId="51" fillId="0" borderId="68" xfId="0" applyFont="1" applyBorder="1"/>
    <xf numFmtId="14" fontId="51" fillId="0" borderId="68" xfId="0" applyNumberFormat="1" applyFont="1" applyBorder="1"/>
    <xf numFmtId="0" fontId="0" fillId="0" borderId="68" xfId="0" applyBorder="1" applyAlignment="1">
      <alignment horizontal="center"/>
    </xf>
    <xf numFmtId="0" fontId="0" fillId="0" borderId="68" xfId="0" applyBorder="1"/>
    <xf numFmtId="0" fontId="0" fillId="0" borderId="69" xfId="0" applyBorder="1"/>
    <xf numFmtId="0" fontId="0" fillId="36" borderId="65" xfId="0" applyFill="1" applyBorder="1" applyAlignment="1">
      <alignment horizontal="center"/>
    </xf>
    <xf numFmtId="0" fontId="51" fillId="36" borderId="68" xfId="0" applyFont="1" applyFill="1" applyBorder="1" applyAlignment="1">
      <alignment horizontal="center"/>
    </xf>
    <xf numFmtId="0" fontId="51" fillId="0" borderId="64" xfId="0" applyFont="1" applyBorder="1"/>
    <xf numFmtId="0" fontId="51" fillId="0" borderId="64" xfId="0" applyFont="1" applyBorder="1" applyAlignment="1">
      <alignment horizontal="right"/>
    </xf>
    <xf numFmtId="3" fontId="45" fillId="0" borderId="70" xfId="0" applyNumberFormat="1" applyFont="1" applyBorder="1" applyAlignment="1">
      <alignment horizontal="center" vertical="center"/>
    </xf>
    <xf numFmtId="3" fontId="55" fillId="0" borderId="34" xfId="0" applyNumberFormat="1" applyFont="1" applyBorder="1" applyAlignment="1">
      <alignment horizontal="center" vertical="center"/>
    </xf>
    <xf numFmtId="3" fontId="55" fillId="0" borderId="34" xfId="0" applyNumberFormat="1" applyFont="1" applyFill="1" applyBorder="1" applyAlignment="1">
      <alignment horizontal="center" vertical="center" wrapText="1"/>
    </xf>
    <xf numFmtId="167" fontId="45" fillId="32" borderId="72" xfId="2" applyFont="1" applyFill="1" applyBorder="1" applyAlignment="1">
      <alignment horizontal="center" vertical="center"/>
    </xf>
    <xf numFmtId="0" fontId="55" fillId="0" borderId="70" xfId="0" applyFont="1" applyBorder="1"/>
    <xf numFmtId="3" fontId="55" fillId="0" borderId="71" xfId="0" applyNumberFormat="1" applyFont="1" applyFill="1" applyBorder="1" applyAlignment="1">
      <alignment horizontal="center" vertical="center"/>
    </xf>
    <xf numFmtId="0" fontId="55" fillId="24" borderId="34" xfId="0" applyFont="1" applyFill="1" applyBorder="1"/>
    <xf numFmtId="3" fontId="55" fillId="24" borderId="34" xfId="0" applyNumberFormat="1" applyFont="1" applyFill="1" applyBorder="1" applyAlignment="1">
      <alignment horizontal="center"/>
    </xf>
    <xf numFmtId="0" fontId="45" fillId="24" borderId="70" xfId="0" applyFont="1" applyFill="1" applyBorder="1" applyAlignment="1">
      <alignment horizontal="left" vertical="top"/>
    </xf>
    <xf numFmtId="0" fontId="45" fillId="24" borderId="45" xfId="0" applyFont="1" applyFill="1" applyBorder="1" applyAlignment="1">
      <alignment vertical="top"/>
    </xf>
    <xf numFmtId="0" fontId="46" fillId="0" borderId="38" xfId="0" applyFont="1" applyFill="1" applyBorder="1" applyAlignment="1">
      <alignment horizontal="left" vertical="center"/>
    </xf>
    <xf numFmtId="0" fontId="46" fillId="0" borderId="27" xfId="0" applyFont="1" applyFill="1" applyBorder="1" applyAlignment="1">
      <alignment horizontal="left" vertical="center"/>
    </xf>
    <xf numFmtId="0" fontId="46" fillId="0" borderId="37" xfId="0" applyFont="1" applyFill="1" applyBorder="1" applyAlignment="1">
      <alignment horizontal="left" vertical="center"/>
    </xf>
    <xf numFmtId="0" fontId="46" fillId="0" borderId="38" xfId="0" applyFont="1" applyBorder="1" applyAlignment="1">
      <alignment horizontal="left" vertical="center"/>
    </xf>
    <xf numFmtId="0" fontId="46" fillId="0" borderId="27" xfId="0" applyFont="1" applyBorder="1" applyAlignment="1">
      <alignment horizontal="left" vertical="center"/>
    </xf>
    <xf numFmtId="0" fontId="46" fillId="0" borderId="37" xfId="0" applyFont="1" applyBorder="1" applyAlignment="1">
      <alignment horizontal="left" vertical="center"/>
    </xf>
    <xf numFmtId="0" fontId="46" fillId="0" borderId="38" xfId="0" applyFont="1" applyBorder="1" applyAlignment="1">
      <alignment horizontal="left"/>
    </xf>
    <xf numFmtId="0" fontId="46" fillId="0" borderId="27" xfId="0" applyFont="1" applyBorder="1" applyAlignment="1">
      <alignment horizontal="left"/>
    </xf>
    <xf numFmtId="0" fontId="46" fillId="0" borderId="37" xfId="0" applyFont="1" applyBorder="1" applyAlignment="1">
      <alignment horizontal="left"/>
    </xf>
    <xf numFmtId="165" fontId="40" fillId="31" borderId="0" xfId="0" applyNumberFormat="1" applyFont="1" applyFill="1" applyBorder="1" applyAlignment="1">
      <alignment horizontal="left"/>
    </xf>
    <xf numFmtId="167" fontId="45" fillId="27" borderId="20" xfId="2" applyFont="1" applyFill="1" applyBorder="1" applyAlignment="1">
      <alignment horizontal="left"/>
    </xf>
    <xf numFmtId="44" fontId="40" fillId="31" borderId="0" xfId="0" applyNumberFormat="1" applyFont="1" applyFill="1" applyBorder="1" applyAlignment="1">
      <alignment horizontal="center"/>
    </xf>
    <xf numFmtId="0" fontId="40" fillId="31" borderId="0" xfId="0" applyFont="1" applyFill="1" applyBorder="1" applyAlignment="1">
      <alignment horizontal="center"/>
    </xf>
    <xf numFmtId="0" fontId="45" fillId="24" borderId="18" xfId="0" applyFont="1" applyFill="1" applyBorder="1" applyAlignment="1">
      <alignment horizontal="center" vertical="top" wrapText="1"/>
    </xf>
    <xf numFmtId="0" fontId="45" fillId="24" borderId="21" xfId="0" applyFont="1" applyFill="1" applyBorder="1" applyAlignment="1">
      <alignment horizontal="center" vertical="top" wrapText="1"/>
    </xf>
    <xf numFmtId="0" fontId="42" fillId="24" borderId="0" xfId="0" applyFont="1" applyFill="1" applyBorder="1" applyAlignment="1">
      <alignment horizontal="left" vertical="center" wrapText="1"/>
    </xf>
    <xf numFmtId="0" fontId="42" fillId="24" borderId="34" xfId="0" applyFont="1" applyFill="1" applyBorder="1" applyAlignment="1">
      <alignment horizontal="left" vertical="center" wrapText="1"/>
    </xf>
    <xf numFmtId="0" fontId="40" fillId="24" borderId="32" xfId="0" applyFont="1" applyFill="1" applyBorder="1"/>
    <xf numFmtId="0" fontId="40" fillId="24" borderId="0" xfId="0" applyFont="1" applyFill="1" applyBorder="1"/>
    <xf numFmtId="167" fontId="45" fillId="27" borderId="0" xfId="2" applyFont="1" applyFill="1" applyBorder="1" applyAlignment="1">
      <alignment horizontal="left"/>
    </xf>
    <xf numFmtId="0" fontId="45" fillId="0" borderId="0" xfId="0" applyFont="1" applyFill="1" applyBorder="1" applyAlignment="1">
      <alignment horizontal="left" vertical="center" wrapText="1"/>
    </xf>
    <xf numFmtId="0" fontId="45" fillId="0" borderId="18" xfId="0" applyFont="1" applyFill="1" applyBorder="1" applyAlignment="1">
      <alignment horizontal="left" vertical="center" wrapText="1"/>
    </xf>
    <xf numFmtId="0" fontId="0" fillId="24" borderId="0" xfId="0" applyFill="1" applyAlignment="1">
      <alignment horizontal="left" vertical="top" wrapText="1"/>
    </xf>
    <xf numFmtId="0" fontId="0" fillId="26" borderId="46" xfId="0" applyFill="1" applyBorder="1" applyAlignment="1">
      <alignment horizontal="center" vertical="top" wrapText="1"/>
    </xf>
    <xf numFmtId="0" fontId="0" fillId="26" borderId="47" xfId="0" applyFill="1" applyBorder="1" applyAlignment="1">
      <alignment horizontal="center" vertical="top" wrapText="1"/>
    </xf>
    <xf numFmtId="0" fontId="0" fillId="26" borderId="48" xfId="0" applyFill="1" applyBorder="1" applyAlignment="1">
      <alignment horizontal="center" vertical="top" wrapText="1"/>
    </xf>
    <xf numFmtId="0" fontId="0" fillId="26" borderId="49" xfId="0" applyFill="1" applyBorder="1" applyAlignment="1">
      <alignment horizontal="center" vertical="top" wrapText="1"/>
    </xf>
    <xf numFmtId="0" fontId="0" fillId="26" borderId="50" xfId="0" applyFill="1" applyBorder="1" applyAlignment="1">
      <alignment horizontal="center" vertical="top" wrapText="1"/>
    </xf>
    <xf numFmtId="0" fontId="0" fillId="26" borderId="51" xfId="0" applyFill="1" applyBorder="1" applyAlignment="1">
      <alignment horizontal="center" vertical="top" wrapText="1"/>
    </xf>
    <xf numFmtId="0" fontId="51" fillId="26" borderId="52" xfId="0" applyFont="1" applyFill="1" applyBorder="1" applyAlignment="1">
      <alignment horizontal="center"/>
    </xf>
    <xf numFmtId="0" fontId="4" fillId="25" borderId="31" xfId="0" applyFont="1" applyFill="1" applyBorder="1" applyAlignment="1">
      <alignment horizontal="left" vertical="center"/>
    </xf>
    <xf numFmtId="0" fontId="4" fillId="25" borderId="0" xfId="0" applyFont="1" applyFill="1" applyBorder="1" applyAlignment="1">
      <alignment horizontal="left" vertical="center"/>
    </xf>
    <xf numFmtId="0" fontId="0" fillId="26" borderId="0" xfId="0" applyFill="1" applyAlignment="1">
      <alignment horizontal="center" vertical="top" wrapText="1"/>
    </xf>
    <xf numFmtId="0" fontId="0" fillId="26" borderId="58" xfId="0" applyFill="1" applyBorder="1" applyAlignment="1">
      <alignment horizontal="center" vertical="top" wrapText="1"/>
    </xf>
  </cellXfs>
  <cellStyles count="137">
    <cellStyle name=" _x0007_LÓ_x0018_ÄþÍN^NuNVþˆHÁ_x0001__x0018_(n" xfId="135"/>
    <cellStyle name="_x000a__x000a_JournalTemplate=C:\COMFO\CTALK\JOURSTD.TPL_x000a__x000a_LbStateAddress=3 3 0 251 1 89 2 311_x000a__x000a_LbStateJou" xfId="5"/>
    <cellStyle name="%" xfId="6"/>
    <cellStyle name="% 2" xfId="7"/>
    <cellStyle name="%_IBM Berekening Oud Nieuw 10aug10" xfId="8"/>
    <cellStyle name="%_IBM Berekening Oud Nieuw 10aug10_Financiele baseline KWN 07042011 def" xfId="9"/>
    <cellStyle name="%_IBM Berekening Oud Nieuw 10aug10_Financiele baseline KWN 07042011 def Maarten" xfId="10"/>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xfId="136" builtinId="39"/>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xfId="35"/>
    <cellStyle name="Berekening 2" xfId="36"/>
    <cellStyle name="Berekening 2 2" xfId="123"/>
    <cellStyle name="Calculation" xfId="37"/>
    <cellStyle name="Calculation 2" xfId="124"/>
    <cellStyle name="Check Cell" xfId="38"/>
    <cellStyle name="Controlecel 2" xfId="39"/>
    <cellStyle name="Explanatory Text" xfId="40"/>
    <cellStyle name="Gekoppelde cel 2" xfId="41"/>
    <cellStyle name="Gevolgde hyperlink" xfId="120" builtinId="9" hidden="1"/>
    <cellStyle name="Gevolgde hyperlink" xfId="122" builtinId="9" hidden="1"/>
    <cellStyle name="Goed 2" xfId="42"/>
    <cellStyle name="Good" xfId="43"/>
    <cellStyle name="Heading 1" xfId="44"/>
    <cellStyle name="Heading 2" xfId="45"/>
    <cellStyle name="Heading 3" xfId="46"/>
    <cellStyle name="Heading 4" xfId="47"/>
    <cellStyle name="Hyperlink" xfId="119" builtinId="8" hidden="1"/>
    <cellStyle name="Hyperlink" xfId="121" builtinId="8" hidden="1"/>
    <cellStyle name="Hyperlink 2" xfId="48"/>
    <cellStyle name="Input" xfId="49"/>
    <cellStyle name="Input 2" xfId="125"/>
    <cellStyle name="Invoer 2" xfId="50"/>
    <cellStyle name="Invoer 2 2" xfId="126"/>
    <cellStyle name="Komma" xfId="1" builtinId="3"/>
    <cellStyle name="Komma [0] 2" xfId="51"/>
    <cellStyle name="Komma 10" xfId="52"/>
    <cellStyle name="Komma 11" xfId="53"/>
    <cellStyle name="Komma 12" xfId="54"/>
    <cellStyle name="Komma 13" xfId="55"/>
    <cellStyle name="Komma 14" xfId="56"/>
    <cellStyle name="Komma 15" xfId="57"/>
    <cellStyle name="Komma 16" xfId="58"/>
    <cellStyle name="Komma 2" xfId="59"/>
    <cellStyle name="Komma 2 2" xfId="60"/>
    <cellStyle name="Komma 2 3" xfId="61"/>
    <cellStyle name="Komma 2 3 2" xfId="62"/>
    <cellStyle name="Komma 2 4" xfId="63"/>
    <cellStyle name="Komma 3" xfId="64"/>
    <cellStyle name="Komma 3 2" xfId="65"/>
    <cellStyle name="Komma 3 3" xfId="66"/>
    <cellStyle name="Komma 4" xfId="67"/>
    <cellStyle name="Komma 4 2" xfId="68"/>
    <cellStyle name="Komma 4 3" xfId="69"/>
    <cellStyle name="Komma 5" xfId="70"/>
    <cellStyle name="Komma 6" xfId="71"/>
    <cellStyle name="Komma 61" xfId="72"/>
    <cellStyle name="Komma 7" xfId="73"/>
    <cellStyle name="Komma 7 2" xfId="74"/>
    <cellStyle name="Komma 8" xfId="75"/>
    <cellStyle name="Komma 9" xfId="76"/>
    <cellStyle name="Kop 1 2" xfId="77"/>
    <cellStyle name="Kop 2 2" xfId="78"/>
    <cellStyle name="Kop 3 2" xfId="79"/>
    <cellStyle name="Kop 4 2" xfId="80"/>
    <cellStyle name="Linked Cell" xfId="81"/>
    <cellStyle name="Neutraal 2" xfId="82"/>
    <cellStyle name="Neutral" xfId="83"/>
    <cellStyle name="Normal 1" xfId="84"/>
    <cellStyle name="Note" xfId="85"/>
    <cellStyle name="Note 2" xfId="127"/>
    <cellStyle name="Notitie 2" xfId="86"/>
    <cellStyle name="Notitie 2 2" xfId="128"/>
    <cellStyle name="Ongeldig 2" xfId="87"/>
    <cellStyle name="Output" xfId="88"/>
    <cellStyle name="Output 2" xfId="129"/>
    <cellStyle name="Procent" xfId="3" builtinId="5"/>
    <cellStyle name="Procent 2" xfId="89"/>
    <cellStyle name="Procent 2 2" xfId="90"/>
    <cellStyle name="Procent 2 3" xfId="91"/>
    <cellStyle name="Procent 3" xfId="92"/>
    <cellStyle name="Procent 4" xfId="93"/>
    <cellStyle name="Procent 5" xfId="94"/>
    <cellStyle name="Procent 6" xfId="95"/>
    <cellStyle name="Procent 7" xfId="96"/>
    <cellStyle name="Procent 8" xfId="97"/>
    <cellStyle name="Procent 9" xfId="98"/>
    <cellStyle name="Standaard" xfId="0" builtinId="0"/>
    <cellStyle name="Standaard 2" xfId="4"/>
    <cellStyle name="Standaard 3" xfId="99"/>
    <cellStyle name="Standaard 4" xfId="100"/>
    <cellStyle name="Standaard 5" xfId="101"/>
    <cellStyle name="Standaard 6" xfId="102"/>
    <cellStyle name="Standaard 6 2" xfId="130"/>
    <cellStyle name="Standaard 7" xfId="103"/>
    <cellStyle name="Standaard 7 2" xfId="131"/>
    <cellStyle name="Stijl 1" xfId="104"/>
    <cellStyle name="Style 1" xfId="105"/>
    <cellStyle name="Titel 2" xfId="106"/>
    <cellStyle name="Title" xfId="107"/>
    <cellStyle name="Totaal 2" xfId="108"/>
    <cellStyle name="Totaal 2 2" xfId="132"/>
    <cellStyle name="Total" xfId="109"/>
    <cellStyle name="Total 2" xfId="133"/>
    <cellStyle name="Uitvoer 2" xfId="110"/>
    <cellStyle name="Uitvoer 2 2" xfId="134"/>
    <cellStyle name="Valuta" xfId="2" builtinId="4"/>
    <cellStyle name="Valuta 2" xfId="111"/>
    <cellStyle name="Valuta 3" xfId="112"/>
    <cellStyle name="Valuta 4" xfId="113"/>
    <cellStyle name="Valuta 5" xfId="114"/>
    <cellStyle name="Valuta 6" xfId="115"/>
    <cellStyle name="Verklarende tekst 2" xfId="116"/>
    <cellStyle name="Waarschuwingstekst 2" xfId="117"/>
    <cellStyle name="Warning Text" xfId="118"/>
  </cellStyles>
  <dxfs count="1">
    <dxf>
      <fill>
        <patternFill>
          <bgColor rgb="FFFF0000"/>
        </patternFill>
      </fill>
    </dxf>
  </dxfs>
  <tableStyles count="0" defaultTableStyle="TableStyleMedium9" defaultPivotStyle="PivotStyleLight16"/>
  <colors>
    <mruColors>
      <color rgb="FFFFFF99"/>
      <color rgb="FF31ACFE"/>
      <color rgb="FF0E78D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541866</xdr:colOff>
      <xdr:row>0</xdr:row>
      <xdr:rowOff>42334</xdr:rowOff>
    </xdr:from>
    <xdr:to>
      <xdr:col>16</xdr:col>
      <xdr:colOff>319370</xdr:colOff>
      <xdr:row>0</xdr:row>
      <xdr:rowOff>979744</xdr:rowOff>
    </xdr:to>
    <xdr:pic>
      <xdr:nvPicPr>
        <xdr:cNvPr id="3" name="Afbeelding 2" descr="Particulieren (Home) | UWV | Particulieren">
          <a:extLst>
            <a:ext uri="{FF2B5EF4-FFF2-40B4-BE49-F238E27FC236}">
              <a16:creationId xmlns:a16="http://schemas.microsoft.com/office/drawing/2014/main" id="{93F6A5F4-85D3-5848-B5F5-E1E3230AE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94266" y="42334"/>
          <a:ext cx="1822204" cy="937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580835</xdr:colOff>
      <xdr:row>0</xdr:row>
      <xdr:rowOff>130565</xdr:rowOff>
    </xdr:from>
    <xdr:to>
      <xdr:col>16</xdr:col>
      <xdr:colOff>211617</xdr:colOff>
      <xdr:row>0</xdr:row>
      <xdr:rowOff>1067975</xdr:rowOff>
    </xdr:to>
    <xdr:pic>
      <xdr:nvPicPr>
        <xdr:cNvPr id="8" name="Afbeelding 7" descr="Particulieren (Home) | UWV | Particulieren">
          <a:extLst>
            <a:ext uri="{FF2B5EF4-FFF2-40B4-BE49-F238E27FC236}">
              <a16:creationId xmlns:a16="http://schemas.microsoft.com/office/drawing/2014/main" id="{8EB0C4B4-1C01-B345-A376-F9891C222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3900" y="130565"/>
          <a:ext cx="1815466" cy="937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596900</xdr:colOff>
      <xdr:row>0</xdr:row>
      <xdr:rowOff>71607</xdr:rowOff>
    </xdr:from>
    <xdr:to>
      <xdr:col>5</xdr:col>
      <xdr:colOff>357851</xdr:colOff>
      <xdr:row>0</xdr:row>
      <xdr:rowOff>1009017</xdr:rowOff>
    </xdr:to>
    <xdr:pic>
      <xdr:nvPicPr>
        <xdr:cNvPr id="3" name="Afbeelding 2" descr="Particulieren (Home) | UWV | Particulieren">
          <a:extLst>
            <a:ext uri="{FF2B5EF4-FFF2-40B4-BE49-F238E27FC236}">
              <a16:creationId xmlns:a16="http://schemas.microsoft.com/office/drawing/2014/main" id="{4E745CD6-B819-EF40-8A41-70F2C5E33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1700" y="71607"/>
          <a:ext cx="1818351" cy="937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Q%20Assessment%20Model%202010-05-11%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MS01\GAK\AfdA\Huisvesting\Control\Meerjarenplan\MJP%20Huisvesting%202010-2014\WERKVERSIE%20stenenplan%20panden%20vanaf%202008%2013102008%20tbv%20MJP.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ase%20Case%20Data%20Collection%20Template-WIP.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usiness%20Case_Pearson%20_2010-0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ntrol Totals"/>
      <sheetName val="Structural Assumptions"/>
      <sheetName val="Price Assumptions"/>
      <sheetName val="Costs to Achieve Assumptions"/>
      <sheetName val="Base Case Data"/>
      <sheetName val="Operational Svs by Process"/>
      <sheetName val="Global Low"/>
      <sheetName val="Global High"/>
      <sheetName val="Global Average"/>
      <sheetName val="North America Low"/>
      <sheetName val="EMEA Low"/>
      <sheetName val="North America High"/>
      <sheetName val="EMEA High"/>
      <sheetName val="North America Average"/>
      <sheetName val="EMEA Average"/>
      <sheetName val="Compartive Graph ($)"/>
      <sheetName val="Savings Graph (%)"/>
      <sheetName val="CTA Graph"/>
      <sheetName val="CTA Buildup"/>
      <sheetName val="NPV Summary"/>
      <sheetName val="Payback"/>
      <sheetName val="Summary Table"/>
      <sheetName val="BPO Costs to Achieve Templates"/>
      <sheetName val="Labor Arbitrage Worksheet"/>
      <sheetName val="PQ Assessment Model 2010-05-11 "/>
    </sheetNames>
    <sheetDataSet>
      <sheetData sheetId="0"/>
      <sheetData sheetId="1"/>
      <sheetData sheetId="2"/>
      <sheetData sheetId="3"/>
      <sheetData sheetId="4"/>
      <sheetData sheetId="5" refreshError="1">
        <row r="8">
          <cell r="E8" t="str">
            <v>Region/BU&amp;Process&amp;Type</v>
          </cell>
          <cell r="F8" t="str">
            <v>Region/BU&amp;Type</v>
          </cell>
          <cell r="G8" t="str">
            <v>Year 1</v>
          </cell>
          <cell r="H8" t="str">
            <v>Year 2</v>
          </cell>
          <cell r="I8" t="str">
            <v>Year 3</v>
          </cell>
          <cell r="J8" t="str">
            <v>Year 4</v>
          </cell>
          <cell r="K8" t="str">
            <v>Year 5</v>
          </cell>
          <cell r="L8" t="str">
            <v>Year 6</v>
          </cell>
          <cell r="M8" t="str">
            <v>Year 7</v>
          </cell>
          <cell r="N8" t="str">
            <v>Year 8</v>
          </cell>
          <cell r="O8" t="str">
            <v>Year 9</v>
          </cell>
          <cell r="P8" t="str">
            <v>Year 10</v>
          </cell>
        </row>
        <row r="9">
          <cell r="E9" t="str">
            <v>North AmericaAccounts PayableIn-Scope Base Case</v>
          </cell>
          <cell r="F9" t="str">
            <v>North AmericaIn-Scope Base Case</v>
          </cell>
          <cell r="G9">
            <v>2000000</v>
          </cell>
          <cell r="H9">
            <v>2000000</v>
          </cell>
          <cell r="I9">
            <v>2000000</v>
          </cell>
          <cell r="J9">
            <v>2000000</v>
          </cell>
          <cell r="K9">
            <v>2000000</v>
          </cell>
          <cell r="L9">
            <v>2000000</v>
          </cell>
          <cell r="M9">
            <v>2000000</v>
          </cell>
          <cell r="N9">
            <v>2000000</v>
          </cell>
          <cell r="O9">
            <v>2000000</v>
          </cell>
          <cell r="P9">
            <v>2000000</v>
          </cell>
        </row>
        <row r="10">
          <cell r="E10" t="str">
            <v>North AmericaAccounts PayableIn-Scope FTE's</v>
          </cell>
          <cell r="F10" t="str">
            <v>North AmericaIn-Scope FTE's</v>
          </cell>
          <cell r="G10">
            <v>40</v>
          </cell>
          <cell r="H10">
            <v>40</v>
          </cell>
          <cell r="I10">
            <v>40</v>
          </cell>
          <cell r="J10">
            <v>40</v>
          </cell>
          <cell r="K10">
            <v>40</v>
          </cell>
          <cell r="L10">
            <v>40</v>
          </cell>
          <cell r="M10">
            <v>40</v>
          </cell>
          <cell r="N10">
            <v>40</v>
          </cell>
          <cell r="O10">
            <v>40</v>
          </cell>
          <cell r="P10">
            <v>40</v>
          </cell>
        </row>
        <row r="11">
          <cell r="E11" t="str">
            <v>EMEAAccounts PayableIn-Scope Base Case</v>
          </cell>
          <cell r="F11" t="str">
            <v>EMEAIn-Scope Base Case</v>
          </cell>
          <cell r="G11">
            <v>1600000</v>
          </cell>
          <cell r="H11">
            <v>1600000</v>
          </cell>
          <cell r="I11">
            <v>1600000</v>
          </cell>
          <cell r="J11">
            <v>1600000</v>
          </cell>
          <cell r="K11">
            <v>1600000</v>
          </cell>
          <cell r="L11">
            <v>1600000</v>
          </cell>
          <cell r="M11">
            <v>1600000</v>
          </cell>
          <cell r="N11">
            <v>1600000</v>
          </cell>
          <cell r="O11">
            <v>1600000</v>
          </cell>
          <cell r="P11">
            <v>1600000</v>
          </cell>
        </row>
        <row r="12">
          <cell r="E12" t="str">
            <v>EMEAAccounts PayableIn-Scope FTE's</v>
          </cell>
          <cell r="F12" t="str">
            <v>EMEAIn-Scope FTE's</v>
          </cell>
          <cell r="G12">
            <v>30</v>
          </cell>
          <cell r="H12">
            <v>30</v>
          </cell>
          <cell r="I12">
            <v>30</v>
          </cell>
          <cell r="J12">
            <v>30</v>
          </cell>
          <cell r="K12">
            <v>30</v>
          </cell>
          <cell r="L12">
            <v>30</v>
          </cell>
          <cell r="M12">
            <v>30</v>
          </cell>
          <cell r="N12">
            <v>30</v>
          </cell>
          <cell r="O12">
            <v>30</v>
          </cell>
          <cell r="P12">
            <v>30</v>
          </cell>
        </row>
        <row r="13">
          <cell r="E13" t="str">
            <v>North AmericaCash ManagementIn-Scope Base Case</v>
          </cell>
          <cell r="F13" t="str">
            <v>North AmericaIn-Scope Base Case</v>
          </cell>
          <cell r="G13">
            <v>100000</v>
          </cell>
          <cell r="H13">
            <v>100000</v>
          </cell>
          <cell r="I13">
            <v>100000</v>
          </cell>
          <cell r="J13">
            <v>100000</v>
          </cell>
          <cell r="K13">
            <v>100000</v>
          </cell>
          <cell r="L13">
            <v>100000</v>
          </cell>
          <cell r="M13">
            <v>100000</v>
          </cell>
          <cell r="N13">
            <v>100000</v>
          </cell>
          <cell r="O13">
            <v>100000</v>
          </cell>
          <cell r="P13">
            <v>100000</v>
          </cell>
        </row>
        <row r="14">
          <cell r="E14" t="str">
            <v>North AmericaCash ManagementIn-Scope FTE's</v>
          </cell>
          <cell r="F14" t="str">
            <v>North AmericaIn-Scope FTE's</v>
          </cell>
          <cell r="G14">
            <v>2</v>
          </cell>
          <cell r="H14">
            <v>2</v>
          </cell>
          <cell r="I14">
            <v>2</v>
          </cell>
          <cell r="J14">
            <v>2</v>
          </cell>
          <cell r="K14">
            <v>2</v>
          </cell>
          <cell r="L14">
            <v>2</v>
          </cell>
          <cell r="M14">
            <v>2</v>
          </cell>
          <cell r="N14">
            <v>2</v>
          </cell>
          <cell r="O14">
            <v>2</v>
          </cell>
          <cell r="P14">
            <v>2</v>
          </cell>
        </row>
        <row r="15">
          <cell r="E15" t="str">
            <v>EMEACash ManagementIn-Scope Base Case</v>
          </cell>
          <cell r="F15" t="str">
            <v>EMEAIn-Scope Base Case</v>
          </cell>
          <cell r="G15">
            <v>50000</v>
          </cell>
          <cell r="H15">
            <v>50000</v>
          </cell>
          <cell r="I15">
            <v>50000</v>
          </cell>
          <cell r="J15">
            <v>50000</v>
          </cell>
          <cell r="K15">
            <v>50000</v>
          </cell>
          <cell r="L15">
            <v>50000</v>
          </cell>
          <cell r="M15">
            <v>50000</v>
          </cell>
          <cell r="N15">
            <v>50000</v>
          </cell>
          <cell r="O15">
            <v>50000</v>
          </cell>
          <cell r="P15">
            <v>50000</v>
          </cell>
        </row>
        <row r="16">
          <cell r="E16" t="str">
            <v>EMEACash ManagementIn-Scope FTE's</v>
          </cell>
          <cell r="F16" t="str">
            <v>EMEAIn-Scope FTE's</v>
          </cell>
          <cell r="G16">
            <v>1</v>
          </cell>
          <cell r="H16">
            <v>1</v>
          </cell>
          <cell r="I16">
            <v>1</v>
          </cell>
          <cell r="J16">
            <v>1</v>
          </cell>
          <cell r="K16">
            <v>1</v>
          </cell>
          <cell r="L16">
            <v>1</v>
          </cell>
          <cell r="M16">
            <v>1</v>
          </cell>
          <cell r="N16">
            <v>1</v>
          </cell>
          <cell r="O16">
            <v>1</v>
          </cell>
          <cell r="P16">
            <v>1</v>
          </cell>
        </row>
        <row r="17">
          <cell r="E17">
            <v>0</v>
          </cell>
          <cell r="F17">
            <v>0</v>
          </cell>
          <cell r="G17">
            <v>0</v>
          </cell>
          <cell r="H17">
            <v>0</v>
          </cell>
          <cell r="I17">
            <v>0</v>
          </cell>
          <cell r="J17">
            <v>0</v>
          </cell>
          <cell r="K17">
            <v>0</v>
          </cell>
          <cell r="L17">
            <v>0</v>
          </cell>
          <cell r="M17">
            <v>0</v>
          </cell>
          <cell r="N17">
            <v>0</v>
          </cell>
          <cell r="O17">
            <v>0</v>
          </cell>
          <cell r="P17">
            <v>0</v>
          </cell>
        </row>
        <row r="18">
          <cell r="E18">
            <v>0</v>
          </cell>
          <cell r="F18">
            <v>0</v>
          </cell>
          <cell r="G18">
            <v>0</v>
          </cell>
          <cell r="H18">
            <v>0</v>
          </cell>
          <cell r="I18">
            <v>0</v>
          </cell>
          <cell r="J18">
            <v>0</v>
          </cell>
          <cell r="K18">
            <v>0</v>
          </cell>
          <cell r="L18">
            <v>0</v>
          </cell>
          <cell r="M18">
            <v>0</v>
          </cell>
          <cell r="N18">
            <v>0</v>
          </cell>
          <cell r="O18">
            <v>0</v>
          </cell>
          <cell r="P18">
            <v>0</v>
          </cell>
        </row>
        <row r="19">
          <cell r="E19">
            <v>0</v>
          </cell>
          <cell r="F19">
            <v>0</v>
          </cell>
          <cell r="G19">
            <v>0</v>
          </cell>
          <cell r="H19">
            <v>0</v>
          </cell>
          <cell r="I19">
            <v>0</v>
          </cell>
          <cell r="J19">
            <v>0</v>
          </cell>
          <cell r="K19">
            <v>0</v>
          </cell>
          <cell r="L19">
            <v>0</v>
          </cell>
          <cell r="M19">
            <v>0</v>
          </cell>
          <cell r="N19">
            <v>0</v>
          </cell>
          <cell r="O19">
            <v>0</v>
          </cell>
          <cell r="P19">
            <v>0</v>
          </cell>
        </row>
        <row r="20">
          <cell r="E20">
            <v>0</v>
          </cell>
          <cell r="F20">
            <v>0</v>
          </cell>
          <cell r="G20">
            <v>0</v>
          </cell>
          <cell r="H20">
            <v>0</v>
          </cell>
          <cell r="I20">
            <v>0</v>
          </cell>
          <cell r="J20">
            <v>0</v>
          </cell>
          <cell r="K20">
            <v>0</v>
          </cell>
          <cell r="L20">
            <v>0</v>
          </cell>
          <cell r="M20">
            <v>0</v>
          </cell>
          <cell r="N20">
            <v>0</v>
          </cell>
          <cell r="O20">
            <v>0</v>
          </cell>
          <cell r="P20">
            <v>0</v>
          </cell>
        </row>
        <row r="21">
          <cell r="E21">
            <v>0</v>
          </cell>
          <cell r="F21">
            <v>0</v>
          </cell>
          <cell r="G21">
            <v>0</v>
          </cell>
          <cell r="H21">
            <v>0</v>
          </cell>
          <cell r="I21">
            <v>0</v>
          </cell>
          <cell r="J21">
            <v>0</v>
          </cell>
          <cell r="K21">
            <v>0</v>
          </cell>
          <cell r="L21">
            <v>0</v>
          </cell>
          <cell r="M21">
            <v>0</v>
          </cell>
          <cell r="N21">
            <v>0</v>
          </cell>
          <cell r="O21">
            <v>0</v>
          </cell>
          <cell r="P21">
            <v>0</v>
          </cell>
        </row>
        <row r="22">
          <cell r="E22">
            <v>0</v>
          </cell>
          <cell r="F22">
            <v>0</v>
          </cell>
          <cell r="G22">
            <v>0</v>
          </cell>
          <cell r="H22">
            <v>0</v>
          </cell>
          <cell r="I22">
            <v>0</v>
          </cell>
          <cell r="J22">
            <v>0</v>
          </cell>
          <cell r="K22">
            <v>0</v>
          </cell>
          <cell r="L22">
            <v>0</v>
          </cell>
          <cell r="M22">
            <v>0</v>
          </cell>
          <cell r="N22">
            <v>0</v>
          </cell>
          <cell r="O22">
            <v>0</v>
          </cell>
          <cell r="P22">
            <v>0</v>
          </cell>
        </row>
        <row r="23">
          <cell r="E23">
            <v>0</v>
          </cell>
          <cell r="F23">
            <v>0</v>
          </cell>
          <cell r="G23">
            <v>0</v>
          </cell>
          <cell r="H23">
            <v>0</v>
          </cell>
          <cell r="I23">
            <v>0</v>
          </cell>
          <cell r="J23">
            <v>0</v>
          </cell>
          <cell r="K23">
            <v>0</v>
          </cell>
          <cell r="L23">
            <v>0</v>
          </cell>
          <cell r="M23">
            <v>0</v>
          </cell>
          <cell r="N23">
            <v>0</v>
          </cell>
          <cell r="O23">
            <v>0</v>
          </cell>
          <cell r="P23">
            <v>0</v>
          </cell>
        </row>
        <row r="24">
          <cell r="E24">
            <v>0</v>
          </cell>
          <cell r="F24">
            <v>0</v>
          </cell>
          <cell r="G24">
            <v>0</v>
          </cell>
          <cell r="H24">
            <v>0</v>
          </cell>
          <cell r="I24">
            <v>0</v>
          </cell>
          <cell r="J24">
            <v>0</v>
          </cell>
          <cell r="K24">
            <v>0</v>
          </cell>
          <cell r="L24">
            <v>0</v>
          </cell>
          <cell r="M24">
            <v>0</v>
          </cell>
          <cell r="N24">
            <v>0</v>
          </cell>
          <cell r="O24">
            <v>0</v>
          </cell>
          <cell r="P24">
            <v>0</v>
          </cell>
        </row>
        <row r="25">
          <cell r="E25">
            <v>0</v>
          </cell>
          <cell r="F25">
            <v>0</v>
          </cell>
          <cell r="G25">
            <v>0</v>
          </cell>
          <cell r="H25">
            <v>0</v>
          </cell>
          <cell r="I25">
            <v>0</v>
          </cell>
          <cell r="J25">
            <v>0</v>
          </cell>
          <cell r="K25">
            <v>0</v>
          </cell>
          <cell r="L25">
            <v>0</v>
          </cell>
          <cell r="M25">
            <v>0</v>
          </cell>
          <cell r="N25">
            <v>0</v>
          </cell>
          <cell r="O25">
            <v>0</v>
          </cell>
          <cell r="P25">
            <v>0</v>
          </cell>
        </row>
        <row r="26">
          <cell r="E26">
            <v>0</v>
          </cell>
          <cell r="F26">
            <v>0</v>
          </cell>
          <cell r="G26">
            <v>0</v>
          </cell>
          <cell r="H26">
            <v>0</v>
          </cell>
          <cell r="I26">
            <v>0</v>
          </cell>
          <cell r="J26">
            <v>0</v>
          </cell>
          <cell r="K26">
            <v>0</v>
          </cell>
          <cell r="L26">
            <v>0</v>
          </cell>
          <cell r="M26">
            <v>0</v>
          </cell>
          <cell r="N26">
            <v>0</v>
          </cell>
          <cell r="O26">
            <v>0</v>
          </cell>
          <cell r="P26">
            <v>0</v>
          </cell>
        </row>
        <row r="27">
          <cell r="E27">
            <v>0</v>
          </cell>
          <cell r="F27">
            <v>0</v>
          </cell>
          <cell r="G27">
            <v>0</v>
          </cell>
          <cell r="H27">
            <v>0</v>
          </cell>
          <cell r="I27">
            <v>0</v>
          </cell>
          <cell r="J27">
            <v>0</v>
          </cell>
          <cell r="K27">
            <v>0</v>
          </cell>
          <cell r="L27">
            <v>0</v>
          </cell>
          <cell r="M27">
            <v>0</v>
          </cell>
          <cell r="N27">
            <v>0</v>
          </cell>
          <cell r="O27">
            <v>0</v>
          </cell>
          <cell r="P27">
            <v>0</v>
          </cell>
        </row>
        <row r="28">
          <cell r="E28">
            <v>0</v>
          </cell>
          <cell r="F28">
            <v>0</v>
          </cell>
          <cell r="G28">
            <v>0</v>
          </cell>
          <cell r="H28">
            <v>0</v>
          </cell>
          <cell r="I28">
            <v>0</v>
          </cell>
          <cell r="J28">
            <v>0</v>
          </cell>
          <cell r="K28">
            <v>0</v>
          </cell>
          <cell r="L28">
            <v>0</v>
          </cell>
          <cell r="M28">
            <v>0</v>
          </cell>
          <cell r="N28">
            <v>0</v>
          </cell>
          <cell r="O28">
            <v>0</v>
          </cell>
          <cell r="P28">
            <v>0</v>
          </cell>
        </row>
        <row r="29">
          <cell r="E29">
            <v>0</v>
          </cell>
          <cell r="F29">
            <v>0</v>
          </cell>
          <cell r="G29">
            <v>0</v>
          </cell>
          <cell r="H29">
            <v>0</v>
          </cell>
          <cell r="I29">
            <v>0</v>
          </cell>
          <cell r="J29">
            <v>0</v>
          </cell>
          <cell r="K29">
            <v>0</v>
          </cell>
          <cell r="L29">
            <v>0</v>
          </cell>
          <cell r="M29">
            <v>0</v>
          </cell>
          <cell r="N29">
            <v>0</v>
          </cell>
          <cell r="O29">
            <v>0</v>
          </cell>
          <cell r="P29">
            <v>0</v>
          </cell>
        </row>
        <row r="30">
          <cell r="E30">
            <v>0</v>
          </cell>
          <cell r="F30">
            <v>0</v>
          </cell>
          <cell r="G30">
            <v>0</v>
          </cell>
          <cell r="H30">
            <v>0</v>
          </cell>
          <cell r="I30">
            <v>0</v>
          </cell>
          <cell r="J30">
            <v>0</v>
          </cell>
          <cell r="K30">
            <v>0</v>
          </cell>
          <cell r="L30">
            <v>0</v>
          </cell>
          <cell r="M30">
            <v>0</v>
          </cell>
          <cell r="N30">
            <v>0</v>
          </cell>
          <cell r="O30">
            <v>0</v>
          </cell>
          <cell r="P30">
            <v>0</v>
          </cell>
        </row>
        <row r="31">
          <cell r="E31">
            <v>0</v>
          </cell>
          <cell r="F31">
            <v>0</v>
          </cell>
          <cell r="G31">
            <v>0</v>
          </cell>
          <cell r="H31">
            <v>0</v>
          </cell>
          <cell r="I31">
            <v>0</v>
          </cell>
          <cell r="J31">
            <v>0</v>
          </cell>
          <cell r="K31">
            <v>0</v>
          </cell>
          <cell r="L31">
            <v>0</v>
          </cell>
          <cell r="M31">
            <v>0</v>
          </cell>
          <cell r="N31">
            <v>0</v>
          </cell>
          <cell r="O31">
            <v>0</v>
          </cell>
          <cell r="P31">
            <v>0</v>
          </cell>
        </row>
        <row r="32">
          <cell r="E32">
            <v>0</v>
          </cell>
          <cell r="F32">
            <v>0</v>
          </cell>
          <cell r="G32">
            <v>0</v>
          </cell>
          <cell r="H32">
            <v>0</v>
          </cell>
          <cell r="I32">
            <v>0</v>
          </cell>
          <cell r="J32">
            <v>0</v>
          </cell>
          <cell r="K32">
            <v>0</v>
          </cell>
          <cell r="L32">
            <v>0</v>
          </cell>
          <cell r="M32">
            <v>0</v>
          </cell>
          <cell r="N32">
            <v>0</v>
          </cell>
          <cell r="O32">
            <v>0</v>
          </cell>
          <cell r="P32">
            <v>0</v>
          </cell>
        </row>
        <row r="33">
          <cell r="E33">
            <v>0</v>
          </cell>
          <cell r="F33">
            <v>0</v>
          </cell>
          <cell r="G33">
            <v>0</v>
          </cell>
          <cell r="H33">
            <v>0</v>
          </cell>
          <cell r="I33">
            <v>0</v>
          </cell>
          <cell r="J33">
            <v>0</v>
          </cell>
          <cell r="K33">
            <v>0</v>
          </cell>
          <cell r="L33">
            <v>0</v>
          </cell>
          <cell r="M33">
            <v>0</v>
          </cell>
          <cell r="N33">
            <v>0</v>
          </cell>
          <cell r="O33">
            <v>0</v>
          </cell>
          <cell r="P33">
            <v>0</v>
          </cell>
        </row>
        <row r="34">
          <cell r="E34">
            <v>0</v>
          </cell>
          <cell r="F34">
            <v>0</v>
          </cell>
          <cell r="G34">
            <v>0</v>
          </cell>
          <cell r="H34">
            <v>0</v>
          </cell>
          <cell r="I34">
            <v>0</v>
          </cell>
          <cell r="J34">
            <v>0</v>
          </cell>
          <cell r="K34">
            <v>0</v>
          </cell>
          <cell r="L34">
            <v>0</v>
          </cell>
          <cell r="M34">
            <v>0</v>
          </cell>
          <cell r="N34">
            <v>0</v>
          </cell>
          <cell r="O34">
            <v>0</v>
          </cell>
          <cell r="P34">
            <v>0</v>
          </cell>
        </row>
        <row r="35">
          <cell r="E35">
            <v>0</v>
          </cell>
          <cell r="F35">
            <v>0</v>
          </cell>
          <cell r="G35">
            <v>0</v>
          </cell>
          <cell r="H35">
            <v>0</v>
          </cell>
          <cell r="I35">
            <v>0</v>
          </cell>
          <cell r="J35">
            <v>0</v>
          </cell>
          <cell r="K35">
            <v>0</v>
          </cell>
          <cell r="L35">
            <v>0</v>
          </cell>
          <cell r="M35">
            <v>0</v>
          </cell>
          <cell r="N35">
            <v>0</v>
          </cell>
          <cell r="O35">
            <v>0</v>
          </cell>
          <cell r="P35">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
      <sheetName val="Bron"/>
      <sheetName val="RB -  m2 + exploitatie"/>
      <sheetName val="RB - m2 leeg"/>
      <sheetName val="RB - Rente"/>
      <sheetName val="RB - Afschrijvingen"/>
      <sheetName val="RB - activa PS"/>
      <sheetName val="RB - herstelverplichting"/>
      <sheetName val="NEN2632"/>
      <sheetName val="Kosten NEN2632 (oud)"/>
      <sheetName val="Uitgangspunten"/>
      <sheetName val="CWI-lokaties"/>
      <sheetName val="Afwijking uitgangspunten"/>
      <sheetName val="Hulptabellen"/>
      <sheetName val="Opmerki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Bestaand</v>
          </cell>
        </row>
        <row r="3">
          <cell r="D3" t="str">
            <v>Nieuw</v>
          </cell>
        </row>
        <row r="24">
          <cell r="A24" t="str">
            <v>Hoofdkantoor</v>
          </cell>
        </row>
        <row r="25">
          <cell r="A25" t="str">
            <v>Alkmaar</v>
          </cell>
        </row>
        <row r="26">
          <cell r="A26" t="str">
            <v>Almere</v>
          </cell>
        </row>
        <row r="27">
          <cell r="A27" t="str">
            <v>Amsterdam</v>
          </cell>
        </row>
        <row r="28">
          <cell r="A28" t="str">
            <v>Arnhem</v>
          </cell>
        </row>
        <row r="29">
          <cell r="A29" t="str">
            <v>Breda</v>
          </cell>
        </row>
        <row r="30">
          <cell r="A30" t="str">
            <v>Den Haag</v>
          </cell>
        </row>
        <row r="31">
          <cell r="A31" t="str">
            <v>Dordrecht</v>
          </cell>
        </row>
        <row r="32">
          <cell r="A32" t="str">
            <v>Eindhoven</v>
          </cell>
        </row>
        <row r="33">
          <cell r="A33" t="str">
            <v>Groningen</v>
          </cell>
        </row>
        <row r="34">
          <cell r="A34" t="str">
            <v>Heerlen</v>
          </cell>
        </row>
        <row r="35">
          <cell r="A35" t="str">
            <v>Hengelo</v>
          </cell>
        </row>
        <row r="36">
          <cell r="A36" t="str">
            <v>Leeuwarden</v>
          </cell>
        </row>
        <row r="37">
          <cell r="A37" t="str">
            <v>Leiden</v>
          </cell>
        </row>
        <row r="38">
          <cell r="A38" t="str">
            <v>Rotterdam</v>
          </cell>
        </row>
        <row r="39">
          <cell r="A39" t="str">
            <v>Utrecht</v>
          </cell>
        </row>
        <row r="40">
          <cell r="A40" t="str">
            <v>Venlo</v>
          </cell>
        </row>
        <row r="41">
          <cell r="A41" t="str">
            <v>Zwolle</v>
          </cell>
        </row>
        <row r="42">
          <cell r="A42" t="str">
            <v>Apeldoorn</v>
          </cell>
        </row>
        <row r="43">
          <cell r="A43" t="str">
            <v>Assen</v>
          </cell>
        </row>
        <row r="44">
          <cell r="A44" t="str">
            <v>Den Bosch</v>
          </cell>
        </row>
        <row r="45">
          <cell r="A45" t="str">
            <v>Doetinchem</v>
          </cell>
        </row>
        <row r="46">
          <cell r="A46" t="str">
            <v>Emmen</v>
          </cell>
        </row>
        <row r="47">
          <cell r="A47" t="str">
            <v>Goes</v>
          </cell>
        </row>
        <row r="48">
          <cell r="A48" t="str">
            <v>Haarlem</v>
          </cell>
        </row>
        <row r="49">
          <cell r="A49" t="str">
            <v>Nijmegen</v>
          </cell>
        </row>
        <row r="50">
          <cell r="A50" t="str">
            <v>Roermond</v>
          </cell>
        </row>
        <row r="51">
          <cell r="A51" t="str">
            <v>Tilburg</v>
          </cell>
        </row>
        <row r="52">
          <cell r="A52" t="str">
            <v>Assen (kcc)</v>
          </cell>
        </row>
        <row r="53">
          <cell r="A53" t="str">
            <v>Goes (kcc)</v>
          </cell>
        </row>
        <row r="54">
          <cell r="A54" t="str">
            <v>Archief</v>
          </cell>
        </row>
        <row r="55">
          <cell r="A55" t="str">
            <v>Nederland</v>
          </cell>
        </row>
      </sheetData>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
      <sheetName val="Data Collection Template"/>
      <sheetName val="Lists &amp; Mapping"/>
    </sheetNames>
    <sheetDataSet>
      <sheetData sheetId="0"/>
      <sheetData sheetId="1"/>
      <sheetData sheetId="2" refreshError="1">
        <row r="5">
          <cell r="B5" t="str">
            <v>Original In-Scope Base Case</v>
          </cell>
        </row>
        <row r="6">
          <cell r="B6" t="str">
            <v>Total In-Scope Normalizations</v>
          </cell>
        </row>
        <row r="7">
          <cell r="B7" t="str">
            <v>Revised In-Scope Base Case</v>
          </cell>
        </row>
        <row r="8">
          <cell r="B8" t="str">
            <v>Revised Retained Base Case</v>
          </cell>
        </row>
        <row r="9">
          <cell r="B9" t="str">
            <v>Miscellaneous Base Case Normalization</v>
          </cell>
        </row>
        <row r="10">
          <cell r="B10" t="str">
            <v>Annual Service Charges</v>
          </cell>
        </row>
        <row r="11">
          <cell r="B11" t="str">
            <v>Services Transition</v>
          </cell>
        </row>
        <row r="12">
          <cell r="B12" t="str">
            <v>Supplier People Program Fees</v>
          </cell>
        </row>
        <row r="13">
          <cell r="B13" t="str">
            <v>People Transition</v>
          </cell>
        </row>
        <row r="14">
          <cell r="B14" t="str">
            <v>Transformation</v>
          </cell>
        </row>
        <row r="15">
          <cell r="B15" t="str">
            <v>Provider One-Time Charges</v>
          </cell>
        </row>
        <row r="16">
          <cell r="B16" t="str">
            <v>Total Provider Charges</v>
          </cell>
        </row>
        <row r="17">
          <cell r="B17" t="str">
            <v>Miscellaneous Provider Charges</v>
          </cell>
        </row>
        <row r="18">
          <cell r="B18" t="str">
            <v xml:space="preserve">Estimated Taxes (Sales, Use, VAT, Import) </v>
          </cell>
        </row>
        <row r="19">
          <cell r="B19" t="str">
            <v>Impact of Inflation</v>
          </cell>
        </row>
        <row r="20">
          <cell r="B20" t="str">
            <v>Total Provider Normalizations</v>
          </cell>
        </row>
        <row r="21">
          <cell r="B21" t="str">
            <v>Miscellaneous Provider Normalization</v>
          </cell>
        </row>
        <row r="22">
          <cell r="B22" t="str">
            <v>Governance Team Expense</v>
          </cell>
        </row>
        <row r="23">
          <cell r="B23" t="str">
            <v>Severance Expense</v>
          </cell>
        </row>
        <row r="24">
          <cell r="B24" t="str">
            <v>Transition Team Expense</v>
          </cell>
        </row>
        <row r="25">
          <cell r="B25" t="str">
            <v>Net Impact of Partial FTEs</v>
          </cell>
        </row>
        <row r="26">
          <cell r="B26" t="str">
            <v>Total Costs to Achieve</v>
          </cell>
        </row>
        <row r="27">
          <cell r="B27" t="str">
            <v>Total Costs to achieve Retained Savings</v>
          </cell>
        </row>
        <row r="28">
          <cell r="B28" t="str">
            <v>Miscellaneous Cost to Achieve</v>
          </cell>
        </row>
        <row r="29">
          <cell r="B29" t="str">
            <v>Total Future State Costs</v>
          </cell>
        </row>
        <row r="30">
          <cell r="B30" t="str">
            <v>Total Future State Retained Organization</v>
          </cell>
        </row>
        <row r="31">
          <cell r="B31" t="str">
            <v>Miscellaneous Other Cost</v>
          </cell>
        </row>
        <row r="32">
          <cell r="B32" t="str">
            <v>Savings / (Expense)</v>
          </cell>
        </row>
        <row r="33">
          <cell r="B33" t="str">
            <v>Cumulative Savings / (Expense)</v>
          </cell>
        </row>
        <row r="34">
          <cell r="B34" t="str">
            <v>Total Changes in Working Capital</v>
          </cell>
        </row>
        <row r="35">
          <cell r="B35" t="str">
            <v>NPV (Pre-Tax)</v>
          </cell>
        </row>
        <row r="36">
          <cell r="B36" t="str">
            <v>NPV (After-Tax)</v>
          </cell>
        </row>
        <row r="37">
          <cell r="B37" t="str">
            <v>Total Retained Expense Savings Intitiatives</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Page"/>
      <sheetName val="Control Totals"/>
      <sheetName val="Global-Total"/>
      <sheetName val="NA-Total"/>
      <sheetName val="EMEA-Total"/>
      <sheetName val="APAC-Total"/>
      <sheetName val="Global-PTP"/>
      <sheetName val="Global-OTC"/>
      <sheetName val="Global-RTR"/>
      <sheetName val="Global-BPM"/>
      <sheetName val="Global-Other"/>
      <sheetName val="NA-PTP"/>
      <sheetName val="NA-OTC"/>
      <sheetName val="NA-RTR"/>
      <sheetName val="NA-BPM"/>
      <sheetName val="NA-Other"/>
      <sheetName val="EMEA-PTP"/>
      <sheetName val="EMEA-OTC"/>
      <sheetName val="EMEA-RTR"/>
      <sheetName val="EMEA-BPM"/>
      <sheetName val="EMEA-Other"/>
      <sheetName val="APAC-PTP"/>
      <sheetName val="APAC-OTC"/>
      <sheetName val="APAC-RTR"/>
      <sheetName val="APAC-BPM"/>
      <sheetName val="APAC-Other"/>
      <sheetName val="Base Case Summary"/>
      <sheetName val="Finance Assumptions"/>
      <sheetName val="Services Go-Live"/>
      <sheetName val="Normalizations"/>
      <sheetName val="Sensitivity"/>
      <sheetName val="Pricing Analysis"/>
      <sheetName val="Staffing Data"/>
      <sheetName val="Staffing Analysis"/>
      <sheetName val="Transition Data"/>
      <sheetName val="Transition Analysis"/>
      <sheetName val="Termination Analysis"/>
      <sheetName val="NPV Summary by Process"/>
      <sheetName val="Serv Chgs vs Adj Base Case "/>
      <sheetName val="Unit Rate vs ARC_RCC"/>
      <sheetName val="Staffing Location Chart"/>
      <sheetName val="Termination Charts"/>
      <sheetName val="Base Case FTE v Oper. FTE"/>
      <sheetName val="% Change in Ave Cost per FTE"/>
      <sheetName val="Business Case Detail Chart"/>
      <sheetName val="Data Table"/>
      <sheetName val="Lists"/>
      <sheetName val="Navigation Tab Creator"/>
      <sheetName val="QA Normaliz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0">
          <cell r="C30" t="str">
            <v>($ USD)</v>
          </cell>
        </row>
      </sheetData>
      <sheetData sheetId="28"/>
      <sheetData sheetId="29"/>
      <sheetData sheetId="30"/>
      <sheetData sheetId="31"/>
      <sheetData sheetId="32" refreshError="1">
        <row r="17">
          <cell r="B17" t="str">
            <v>Analysis Lookup</v>
          </cell>
          <cell r="C17" t="str">
            <v>Location Lookup</v>
          </cell>
          <cell r="D17" t="str">
            <v>Location Type</v>
          </cell>
          <cell r="E17" t="str">
            <v>Region/BU</v>
          </cell>
          <cell r="F17" t="str">
            <v>Process</v>
          </cell>
          <cell r="G17" t="str">
            <v>FTE Type</v>
          </cell>
          <cell r="H17" t="str">
            <v>Location</v>
          </cell>
          <cell r="I17" t="str">
            <v>Transition or Operational</v>
          </cell>
          <cell r="J17" t="str">
            <v>Year 1</v>
          </cell>
          <cell r="K17" t="str">
            <v>Year 2</v>
          </cell>
          <cell r="L17" t="str">
            <v>Year 3</v>
          </cell>
          <cell r="M17" t="str">
            <v>Year 4</v>
          </cell>
          <cell r="N17" t="str">
            <v>Year 5</v>
          </cell>
          <cell r="O17" t="str">
            <v>Year 6</v>
          </cell>
          <cell r="P17" t="str">
            <v>Year 7</v>
          </cell>
          <cell r="Q17" t="str">
            <v>Year 8</v>
          </cell>
          <cell r="R17" t="str">
            <v>Year 9</v>
          </cell>
          <cell r="S17" t="str">
            <v>Year 10</v>
          </cell>
        </row>
        <row r="18">
          <cell r="B18" t="str">
            <v>North AmericaProcure to Pay4. Client EmployeesClient Location</v>
          </cell>
        </row>
        <row r="19">
          <cell r="B19" t="str">
            <v>North AmericaProcure to Pay5. Client ContractorsClient Location</v>
          </cell>
        </row>
        <row r="20">
          <cell r="B20" t="str">
            <v>North AmericaProcure to Pay6. Provider FTE's at: Client Location</v>
          </cell>
        </row>
        <row r="21">
          <cell r="B21" t="str">
            <v>North AmericaProcure to Pay7. Provider FTE's at: IndiaIndia</v>
          </cell>
        </row>
        <row r="22">
          <cell r="B22" t="str">
            <v>North AmericaProcure to Pay7. Provider FTE's at: PhilippinesPhilippines</v>
          </cell>
        </row>
        <row r="23">
          <cell r="B23" t="str">
            <v>North AmericaProcure to Pay7. Provider FTE's at: &lt;Location 3&gt;&lt;Location 3&gt;</v>
          </cell>
        </row>
        <row r="24">
          <cell r="B24" t="str">
            <v>North AmericaProcure to Pay7. Provider FTE's at: &lt;Location 4&gt;&lt;Location 4&gt;</v>
          </cell>
        </row>
        <row r="25">
          <cell r="B25" t="str">
            <v>North AmericaProcure to Pay7. Provider FTE's at: &lt;Location 5&gt;&lt;Location 5&gt;</v>
          </cell>
        </row>
        <row r="26">
          <cell r="B26" t="str">
            <v>North AmericaProcure to Pay7. Provider FTE's at: &lt;Location 6&gt;&lt;Location 6&gt;</v>
          </cell>
        </row>
        <row r="27">
          <cell r="B27" t="str">
            <v>North AmericaProcure to Pay7. Provider FTE's at: &lt;Location 7&gt;&lt;Location 7&gt;</v>
          </cell>
        </row>
        <row r="28">
          <cell r="B28" t="str">
            <v>North AmericaProcure to Pay7. Provider FTE's at: &lt;Location 8&gt;&lt;Location 8&gt;</v>
          </cell>
        </row>
        <row r="29">
          <cell r="B29" t="str">
            <v>North AmericaProcure to Pay7. Provider FTE's at: &lt;Location 9&gt;&lt;Location 9&gt;</v>
          </cell>
        </row>
        <row r="30">
          <cell r="B30" t="str">
            <v>North AmericaProcure to Pay7. Provider FTE's at: &lt;Location 10&gt;&lt;Location 10&gt;</v>
          </cell>
        </row>
        <row r="31">
          <cell r="B31" t="str">
            <v>North AmericaProcure to Pay8. Total Client FTE'sTotal</v>
          </cell>
        </row>
        <row r="32">
          <cell r="B32" t="str">
            <v>North AmericaProcure to Pay9. Total Provider FTE'sTotal</v>
          </cell>
        </row>
        <row r="33">
          <cell r="B33" t="str">
            <v>North AmericaProcure to Pay10. Total Transition FTE'sTotal</v>
          </cell>
        </row>
        <row r="34">
          <cell r="B34" t="str">
            <v>North AmericaProcure to Pay11. Client Employees - Pre Go-LiveClient Location</v>
          </cell>
        </row>
        <row r="35">
          <cell r="B35" t="str">
            <v>North AmericaProcure to Pay12. Client Contractors - Pre-Go LiveClient Location</v>
          </cell>
        </row>
        <row r="36">
          <cell r="B36" t="str">
            <v>North AmericaProcure to Pay13. Rebadged EmployeesClient Location</v>
          </cell>
        </row>
        <row r="37">
          <cell r="B37" t="str">
            <v>North AmericaProcure to Pay14. Rebadged ContractorsClient Location</v>
          </cell>
        </row>
        <row r="38">
          <cell r="B38" t="str">
            <v>North AmericaProcure to Pay15. Provider FTE's at: Client LocationIndia</v>
          </cell>
        </row>
        <row r="39">
          <cell r="B39" t="str">
            <v>North AmericaProcure to Pay16. Provider FTE's at: IndiaIndia</v>
          </cell>
        </row>
        <row r="40">
          <cell r="B40" t="str">
            <v>North AmericaProcure to Pay16. Provider FTE's at: PhilippinesPhilippines</v>
          </cell>
        </row>
        <row r="41">
          <cell r="B41" t="str">
            <v>North AmericaProcure to Pay16. Provider FTE's at: &lt;Location 3&gt;&lt;Location 3&gt;</v>
          </cell>
        </row>
        <row r="42">
          <cell r="B42" t="str">
            <v>North AmericaProcure to Pay16. Provider FTE's at: &lt;Location 4&gt;&lt;Location 4&gt;</v>
          </cell>
        </row>
        <row r="43">
          <cell r="B43" t="str">
            <v>North AmericaProcure to Pay16. Provider FTE's at: &lt;Location 5&gt;&lt;Location 5&gt;</v>
          </cell>
        </row>
        <row r="44">
          <cell r="B44" t="str">
            <v>North AmericaProcure to Pay16. Provider FTE's at: &lt;Location 6&gt;&lt;Location 6&gt;</v>
          </cell>
        </row>
        <row r="45">
          <cell r="B45" t="str">
            <v>North AmericaProcure to Pay16. Provider FTE's at: &lt;Location 7&gt;&lt;Location 7&gt;</v>
          </cell>
        </row>
        <row r="46">
          <cell r="B46" t="str">
            <v>North AmericaProcure to Pay16. Provider FTE's at: &lt;Location 8&gt;&lt;Location 8&gt;</v>
          </cell>
        </row>
        <row r="47">
          <cell r="B47" t="str">
            <v>North AmericaProcure to Pay16. Provider FTE's at: &lt;Location 9&gt;&lt;Location 9&gt;</v>
          </cell>
        </row>
        <row r="48">
          <cell r="B48" t="str">
            <v>North AmericaProcure to Pay16. Provider FTE's at: &lt;Location 10&gt;&lt;Location 10&gt;</v>
          </cell>
        </row>
        <row r="49">
          <cell r="B49" t="str">
            <v>North AmericaProcure to Pay17. Client Operational FTE'sTotal</v>
          </cell>
        </row>
        <row r="50">
          <cell r="B50" t="str">
            <v>North AmericaProcure to Pay18. Provider Operational FTE'sTotal</v>
          </cell>
        </row>
        <row r="51">
          <cell r="B51" t="str">
            <v>North AmericaProcure to Pay19. Total Operational FTE'sTotal</v>
          </cell>
        </row>
        <row r="52">
          <cell r="B52" t="str">
            <v>LatAmProcure to Pay4. Client EmployeesClient Location</v>
          </cell>
        </row>
        <row r="53">
          <cell r="B53" t="str">
            <v>LatAmProcure to Pay5. Client ContractorsClient Location</v>
          </cell>
        </row>
        <row r="54">
          <cell r="B54" t="str">
            <v>LatAmProcure to Pay6. Provider FTE's at: Client Location</v>
          </cell>
        </row>
        <row r="55">
          <cell r="B55" t="str">
            <v>LatAmProcure to Pay7. Provider FTE's at: IndiaIndia</v>
          </cell>
        </row>
        <row r="56">
          <cell r="B56" t="str">
            <v>LatAmProcure to Pay7. Provider FTE's at: PhilippinesPhilippines</v>
          </cell>
        </row>
        <row r="57">
          <cell r="B57" t="str">
            <v>LatAmProcure to Pay7. Provider FTE's at: &lt;Location 3&gt;&lt;Location 3&gt;</v>
          </cell>
        </row>
        <row r="58">
          <cell r="B58" t="str">
            <v>LatAmProcure to Pay7. Provider FTE's at: &lt;Location 4&gt;&lt;Location 4&gt;</v>
          </cell>
        </row>
        <row r="59">
          <cell r="B59" t="str">
            <v>LatAmProcure to Pay7. Provider FTE's at: &lt;Location 5&gt;&lt;Location 5&gt;</v>
          </cell>
        </row>
        <row r="60">
          <cell r="B60" t="str">
            <v>LatAmProcure to Pay7. Provider FTE's at: &lt;Location 6&gt;&lt;Location 6&gt;</v>
          </cell>
        </row>
        <row r="61">
          <cell r="B61" t="str">
            <v>LatAmProcure to Pay7. Provider FTE's at: &lt;Location 7&gt;&lt;Location 7&gt;</v>
          </cell>
        </row>
        <row r="62">
          <cell r="B62" t="str">
            <v>LatAmProcure to Pay7. Provider FTE's at: &lt;Location 8&gt;&lt;Location 8&gt;</v>
          </cell>
        </row>
        <row r="63">
          <cell r="B63" t="str">
            <v>LatAmProcure to Pay7. Provider FTE's at: &lt;Location 9&gt;&lt;Location 9&gt;</v>
          </cell>
        </row>
        <row r="64">
          <cell r="B64" t="str">
            <v>LatAmProcure to Pay7. Provider FTE's at: &lt;Location 10&gt;&lt;Location 10&gt;</v>
          </cell>
        </row>
        <row r="65">
          <cell r="B65" t="str">
            <v>LatAmProcure to Pay8. Total Client FTE'sTotal</v>
          </cell>
        </row>
        <row r="66">
          <cell r="B66" t="str">
            <v>LatAmProcure to Pay9. Total Provider FTE'sTotal</v>
          </cell>
        </row>
        <row r="67">
          <cell r="B67" t="str">
            <v>LatAmProcure to Pay10. Total Transition FTE'sTotal</v>
          </cell>
        </row>
        <row r="68">
          <cell r="B68" t="str">
            <v>LatAmProcure to Pay11. Client Employees - Pre Go-LiveClient Location</v>
          </cell>
        </row>
        <row r="69">
          <cell r="B69" t="str">
            <v>LatAmProcure to Pay12. Client Contractors - Pre-Go LiveClient Location</v>
          </cell>
        </row>
        <row r="70">
          <cell r="B70" t="str">
            <v>LatAmProcure to Pay13. Rebadged EmployeesClient Location</v>
          </cell>
        </row>
        <row r="71">
          <cell r="B71" t="str">
            <v>LatAmProcure to Pay14. Rebadged ContractorsClient Location</v>
          </cell>
        </row>
        <row r="72">
          <cell r="B72" t="str">
            <v>LatAmProcure to Pay15. Provider FTE's at: Client LocationIndia</v>
          </cell>
        </row>
        <row r="73">
          <cell r="B73" t="str">
            <v>LatAmProcure to Pay16. Provider FTE's at: IndiaIndia</v>
          </cell>
        </row>
        <row r="74">
          <cell r="B74" t="str">
            <v>LatAmProcure to Pay16. Provider FTE's at: PhilippinesPhilippines</v>
          </cell>
        </row>
        <row r="75">
          <cell r="B75" t="str">
            <v>LatAmProcure to Pay16. Provider FTE's at: &lt;Location 3&gt;&lt;Location 3&gt;</v>
          </cell>
        </row>
        <row r="76">
          <cell r="B76" t="str">
            <v>LatAmProcure to Pay16. Provider FTE's at: &lt;Location 4&gt;&lt;Location 4&gt;</v>
          </cell>
        </row>
        <row r="77">
          <cell r="B77" t="str">
            <v>LatAmProcure to Pay16. Provider FTE's at: &lt;Location 5&gt;&lt;Location 5&gt;</v>
          </cell>
        </row>
        <row r="78">
          <cell r="B78" t="str">
            <v>LatAmProcure to Pay16. Provider FTE's at: &lt;Location 6&gt;&lt;Location 6&gt;</v>
          </cell>
        </row>
        <row r="79">
          <cell r="B79" t="str">
            <v>LatAmProcure to Pay16. Provider FTE's at: &lt;Location 7&gt;&lt;Location 7&gt;</v>
          </cell>
        </row>
        <row r="80">
          <cell r="B80" t="str">
            <v>LatAmProcure to Pay16. Provider FTE's at: &lt;Location 8&gt;&lt;Location 8&gt;</v>
          </cell>
        </row>
        <row r="81">
          <cell r="B81" t="str">
            <v>LatAmProcure to Pay16. Provider FTE's at: &lt;Location 9&gt;&lt;Location 9&gt;</v>
          </cell>
        </row>
        <row r="82">
          <cell r="B82" t="str">
            <v>LatAmProcure to Pay16. Provider FTE's at: &lt;Location 10&gt;&lt;Location 10&gt;</v>
          </cell>
        </row>
        <row r="83">
          <cell r="B83" t="str">
            <v>LatAmProcure to Pay17. Client Operational FTE'sTotal</v>
          </cell>
        </row>
        <row r="84">
          <cell r="B84" t="str">
            <v>LatAmProcure to Pay18. Provider Operational FTE'sTotal</v>
          </cell>
        </row>
        <row r="85">
          <cell r="B85" t="str">
            <v>LatAmProcure to Pay19. Total Operational FTE'sTotal</v>
          </cell>
        </row>
        <row r="86">
          <cell r="B86" t="str">
            <v>EMEAProcure to Pay4. Client EmployeesClient Location</v>
          </cell>
        </row>
        <row r="87">
          <cell r="B87" t="str">
            <v>EMEAProcure to Pay5. Client ContractorsClient Location</v>
          </cell>
        </row>
        <row r="88">
          <cell r="B88" t="str">
            <v>EMEAProcure to Pay6. Provider FTE's at: Client Location</v>
          </cell>
        </row>
        <row r="89">
          <cell r="B89" t="str">
            <v>EMEAProcure to Pay7. Provider FTE's at: IndiaIndia</v>
          </cell>
        </row>
        <row r="90">
          <cell r="B90" t="str">
            <v>EMEAProcure to Pay7. Provider FTE's at: PhilippinesPhilippines</v>
          </cell>
        </row>
        <row r="91">
          <cell r="B91" t="str">
            <v>EMEAProcure to Pay7. Provider FTE's at: &lt;Location 3&gt;&lt;Location 3&gt;</v>
          </cell>
        </row>
        <row r="92">
          <cell r="B92" t="str">
            <v>EMEAProcure to Pay7. Provider FTE's at: &lt;Location 4&gt;&lt;Location 4&gt;</v>
          </cell>
        </row>
        <row r="93">
          <cell r="B93" t="str">
            <v>EMEAProcure to Pay7. Provider FTE's at: &lt;Location 5&gt;&lt;Location 5&gt;</v>
          </cell>
        </row>
        <row r="94">
          <cell r="B94" t="str">
            <v>EMEAProcure to Pay7. Provider FTE's at: &lt;Location 6&gt;&lt;Location 6&gt;</v>
          </cell>
        </row>
        <row r="95">
          <cell r="B95" t="str">
            <v>EMEAProcure to Pay7. Provider FTE's at: &lt;Location 7&gt;&lt;Location 7&gt;</v>
          </cell>
        </row>
        <row r="96">
          <cell r="B96" t="str">
            <v>EMEAProcure to Pay7. Provider FTE's at: &lt;Location 8&gt;&lt;Location 8&gt;</v>
          </cell>
        </row>
        <row r="97">
          <cell r="B97" t="str">
            <v>EMEAProcure to Pay7. Provider FTE's at: &lt;Location 9&gt;&lt;Location 9&gt;</v>
          </cell>
        </row>
        <row r="98">
          <cell r="B98" t="str">
            <v>EMEAProcure to Pay7. Provider FTE's at: &lt;Location 10&gt;&lt;Location 10&gt;</v>
          </cell>
        </row>
        <row r="99">
          <cell r="B99" t="str">
            <v>EMEAProcure to Pay8. Total Client FTE'sTotal</v>
          </cell>
        </row>
        <row r="100">
          <cell r="B100" t="str">
            <v>EMEAProcure to Pay9. Total Provider FTE'sTotal</v>
          </cell>
        </row>
        <row r="101">
          <cell r="B101" t="str">
            <v>EMEAProcure to Pay10. Total Transition FTE'sTotal</v>
          </cell>
        </row>
        <row r="102">
          <cell r="B102" t="str">
            <v>EMEAProcure to Pay11. Client Employees - Pre Go-LiveClient Location</v>
          </cell>
        </row>
        <row r="103">
          <cell r="B103" t="str">
            <v>EMEAProcure to Pay12. Client Contractors - Pre-Go LiveClient Location</v>
          </cell>
        </row>
        <row r="104">
          <cell r="B104" t="str">
            <v>EMEAProcure to Pay13. Rebadged EmployeesClient Location</v>
          </cell>
        </row>
        <row r="105">
          <cell r="B105" t="str">
            <v>EMEAProcure to Pay14. Rebadged ContractorsClient Location</v>
          </cell>
        </row>
        <row r="106">
          <cell r="B106" t="str">
            <v>EMEAProcure to Pay15. Provider FTE's at: Client LocationIndia</v>
          </cell>
        </row>
        <row r="107">
          <cell r="B107" t="str">
            <v>EMEAProcure to Pay16. Provider FTE's at: IndiaIndia</v>
          </cell>
        </row>
        <row r="108">
          <cell r="B108" t="str">
            <v>EMEAProcure to Pay16. Provider FTE's at: PhilippinesPhilippines</v>
          </cell>
        </row>
        <row r="109">
          <cell r="B109" t="str">
            <v>EMEAProcure to Pay16. Provider FTE's at: &lt;Location 3&gt;&lt;Location 3&gt;</v>
          </cell>
        </row>
        <row r="110">
          <cell r="B110" t="str">
            <v>EMEAProcure to Pay16. Provider FTE's at: &lt;Location 4&gt;&lt;Location 4&gt;</v>
          </cell>
        </row>
        <row r="111">
          <cell r="B111" t="str">
            <v>EMEAProcure to Pay16. Provider FTE's at: &lt;Location 5&gt;&lt;Location 5&gt;</v>
          </cell>
        </row>
        <row r="112">
          <cell r="B112" t="str">
            <v>EMEAProcure to Pay16. Provider FTE's at: &lt;Location 6&gt;&lt;Location 6&gt;</v>
          </cell>
        </row>
        <row r="113">
          <cell r="B113" t="str">
            <v>EMEAProcure to Pay16. Provider FTE's at: &lt;Location 7&gt;&lt;Location 7&gt;</v>
          </cell>
        </row>
        <row r="114">
          <cell r="B114" t="str">
            <v>EMEAProcure to Pay16. Provider FTE's at: &lt;Location 8&gt;&lt;Location 8&gt;</v>
          </cell>
        </row>
        <row r="115">
          <cell r="B115" t="str">
            <v>EMEAProcure to Pay16. Provider FTE's at: &lt;Location 9&gt;&lt;Location 9&gt;</v>
          </cell>
        </row>
        <row r="116">
          <cell r="B116" t="str">
            <v>EMEAProcure to Pay16. Provider FTE's at: &lt;Location 10&gt;&lt;Location 10&gt;</v>
          </cell>
        </row>
        <row r="117">
          <cell r="B117" t="str">
            <v>EMEAProcure to Pay17. Client Operational FTE'sTotal</v>
          </cell>
        </row>
        <row r="118">
          <cell r="B118" t="str">
            <v>EMEAProcure to Pay18. Provider Operational FTE'sTotal</v>
          </cell>
        </row>
        <row r="119">
          <cell r="B119" t="str">
            <v>EMEAProcure to Pay19. Total Operational FTE'sTotal</v>
          </cell>
        </row>
        <row r="120">
          <cell r="B120" t="str">
            <v>APACProcure to Pay4. Client EmployeesClient Location</v>
          </cell>
        </row>
        <row r="121">
          <cell r="B121" t="str">
            <v>APACProcure to Pay5. Client ContractorsClient Location</v>
          </cell>
        </row>
        <row r="122">
          <cell r="B122" t="str">
            <v>APACProcure to Pay6. Provider FTE's at: Client Location</v>
          </cell>
        </row>
        <row r="123">
          <cell r="B123" t="str">
            <v>APACProcure to Pay7. Provider FTE's at: IndiaIndia</v>
          </cell>
        </row>
        <row r="124">
          <cell r="B124" t="str">
            <v>APACProcure to Pay7. Provider FTE's at: PhilippinesPhilippines</v>
          </cell>
        </row>
        <row r="125">
          <cell r="B125" t="str">
            <v>APACProcure to Pay7. Provider FTE's at: &lt;Location 3&gt;&lt;Location 3&gt;</v>
          </cell>
        </row>
        <row r="126">
          <cell r="B126" t="str">
            <v>APACProcure to Pay7. Provider FTE's at: &lt;Location 4&gt;&lt;Location 4&gt;</v>
          </cell>
        </row>
        <row r="127">
          <cell r="B127" t="str">
            <v>APACProcure to Pay7. Provider FTE's at: &lt;Location 5&gt;&lt;Location 5&gt;</v>
          </cell>
        </row>
        <row r="128">
          <cell r="B128" t="str">
            <v>APACProcure to Pay7. Provider FTE's at: &lt;Location 6&gt;&lt;Location 6&gt;</v>
          </cell>
        </row>
        <row r="129">
          <cell r="B129" t="str">
            <v>APACProcure to Pay7. Provider FTE's at: &lt;Location 7&gt;&lt;Location 7&gt;</v>
          </cell>
        </row>
        <row r="130">
          <cell r="B130" t="str">
            <v>APACProcure to Pay7. Provider FTE's at: &lt;Location 8&gt;&lt;Location 8&gt;</v>
          </cell>
        </row>
        <row r="131">
          <cell r="B131" t="str">
            <v>APACProcure to Pay7. Provider FTE's at: &lt;Location 9&gt;&lt;Location 9&gt;</v>
          </cell>
        </row>
        <row r="132">
          <cell r="B132" t="str">
            <v>APACProcure to Pay7. Provider FTE's at: &lt;Location 10&gt;&lt;Location 10&gt;</v>
          </cell>
        </row>
        <row r="133">
          <cell r="B133" t="str">
            <v>APACProcure to Pay8. Total Client FTE'sTotal</v>
          </cell>
        </row>
        <row r="134">
          <cell r="B134" t="str">
            <v>APACProcure to Pay9. Total Provider FTE'sTotal</v>
          </cell>
        </row>
        <row r="135">
          <cell r="B135" t="str">
            <v>APACProcure to Pay10. Total Transition FTE'sTotal</v>
          </cell>
        </row>
        <row r="136">
          <cell r="B136" t="str">
            <v>APACProcure to Pay11. Client Employees - Pre Go-LiveClient Location</v>
          </cell>
        </row>
        <row r="137">
          <cell r="B137" t="str">
            <v>APACProcure to Pay12. Client Contractors - Pre-Go LiveClient Location</v>
          </cell>
        </row>
        <row r="138">
          <cell r="B138" t="str">
            <v>APACProcure to Pay13. Rebadged EmployeesClient Location</v>
          </cell>
        </row>
        <row r="139">
          <cell r="B139" t="str">
            <v>APACProcure to Pay14. Rebadged ContractorsClient Location</v>
          </cell>
        </row>
        <row r="140">
          <cell r="B140" t="str">
            <v>APACProcure to Pay15. Provider FTE's at: Client LocationIndia</v>
          </cell>
        </row>
        <row r="141">
          <cell r="B141" t="str">
            <v>APACProcure to Pay16. Provider FTE's at: IndiaIndia</v>
          </cell>
        </row>
        <row r="142">
          <cell r="B142" t="str">
            <v>APACProcure to Pay16. Provider FTE's at: PhilippinesPhilippines</v>
          </cell>
        </row>
        <row r="143">
          <cell r="B143" t="str">
            <v>APACProcure to Pay16. Provider FTE's at: &lt;Location 3&gt;&lt;Location 3&gt;</v>
          </cell>
        </row>
        <row r="144">
          <cell r="B144" t="str">
            <v>APACProcure to Pay16. Provider FTE's at: &lt;Location 4&gt;&lt;Location 4&gt;</v>
          </cell>
        </row>
        <row r="145">
          <cell r="B145" t="str">
            <v>APACProcure to Pay16. Provider FTE's at: &lt;Location 5&gt;&lt;Location 5&gt;</v>
          </cell>
        </row>
        <row r="146">
          <cell r="B146" t="str">
            <v>APACProcure to Pay16. Provider FTE's at: &lt;Location 6&gt;&lt;Location 6&gt;</v>
          </cell>
        </row>
        <row r="147">
          <cell r="B147" t="str">
            <v>APACProcure to Pay16. Provider FTE's at: &lt;Location 7&gt;&lt;Location 7&gt;</v>
          </cell>
        </row>
        <row r="148">
          <cell r="B148" t="str">
            <v>APACProcure to Pay16. Provider FTE's at: &lt;Location 8&gt;&lt;Location 8&gt;</v>
          </cell>
        </row>
        <row r="149">
          <cell r="B149" t="str">
            <v>APACProcure to Pay16. Provider FTE's at: &lt;Location 9&gt;&lt;Location 9&gt;</v>
          </cell>
        </row>
        <row r="150">
          <cell r="B150" t="str">
            <v>APACProcure to Pay16. Provider FTE's at: &lt;Location 10&gt;&lt;Location 10&gt;</v>
          </cell>
        </row>
        <row r="151">
          <cell r="B151" t="str">
            <v>APACProcure to Pay17. Client Operational FTE'sTotal</v>
          </cell>
        </row>
        <row r="152">
          <cell r="B152" t="str">
            <v>APACProcure to Pay18. Provider Operational FTE'sTotal</v>
          </cell>
        </row>
        <row r="153">
          <cell r="B153" t="str">
            <v>APACProcure to Pay19. Total Operational FTE'sTotal</v>
          </cell>
        </row>
        <row r="154">
          <cell r="B154" t="str">
            <v>GlobalProcure to Pay4. Client EmployeesClient Location</v>
          </cell>
        </row>
        <row r="155">
          <cell r="B155" t="str">
            <v>GlobalProcure to Pay5. Client ContractorsClient Location</v>
          </cell>
        </row>
        <row r="156">
          <cell r="B156" t="str">
            <v>GlobalProcure to Pay6. Provider FTE's at: Client Location</v>
          </cell>
        </row>
        <row r="157">
          <cell r="B157" t="str">
            <v>GlobalProcure to Pay7. Provider FTE's at: IndiaIndia</v>
          </cell>
        </row>
        <row r="158">
          <cell r="B158" t="str">
            <v>GlobalProcure to Pay7. Provider FTE's at: PhilippinesPhilippines</v>
          </cell>
        </row>
        <row r="159">
          <cell r="B159" t="str">
            <v>GlobalProcure to Pay7. Provider FTE's at: &lt;Location 3&gt;&lt;Location 3&gt;</v>
          </cell>
        </row>
        <row r="160">
          <cell r="B160" t="str">
            <v>GlobalProcure to Pay7. Provider FTE's at: &lt;Location 4&gt;&lt;Location 4&gt;</v>
          </cell>
        </row>
        <row r="161">
          <cell r="B161" t="str">
            <v>GlobalProcure to Pay7. Provider FTE's at: &lt;Location 5&gt;&lt;Location 5&gt;</v>
          </cell>
        </row>
        <row r="162">
          <cell r="B162" t="str">
            <v>GlobalProcure to Pay7. Provider FTE's at: &lt;Location 6&gt;&lt;Location 6&gt;</v>
          </cell>
        </row>
        <row r="163">
          <cell r="B163" t="str">
            <v>GlobalProcure to Pay7. Provider FTE's at: &lt;Location 7&gt;&lt;Location 7&gt;</v>
          </cell>
        </row>
        <row r="164">
          <cell r="B164" t="str">
            <v>GlobalProcure to Pay7. Provider FTE's at: &lt;Location 8&gt;&lt;Location 8&gt;</v>
          </cell>
        </row>
        <row r="165">
          <cell r="B165" t="str">
            <v>GlobalProcure to Pay7. Provider FTE's at: &lt;Location 9&gt;&lt;Location 9&gt;</v>
          </cell>
        </row>
        <row r="166">
          <cell r="B166" t="str">
            <v>GlobalProcure to Pay7. Provider FTE's at: &lt;Location 10&gt;&lt;Location 10&gt;</v>
          </cell>
        </row>
        <row r="167">
          <cell r="B167" t="str">
            <v>GlobalProcure to Pay8. Total Client FTE'sTotal</v>
          </cell>
        </row>
        <row r="168">
          <cell r="B168" t="str">
            <v>GlobalProcure to Pay9. Total Provider FTE'sTotal</v>
          </cell>
        </row>
        <row r="169">
          <cell r="B169" t="str">
            <v>GlobalProcure to Pay10. Total Transition FTE'sTotal</v>
          </cell>
        </row>
        <row r="170">
          <cell r="B170" t="str">
            <v>GlobalProcure to Pay11. Client Employees - Pre Go-LiveClient Location</v>
          </cell>
        </row>
        <row r="171">
          <cell r="B171" t="str">
            <v>GlobalProcure to Pay12. Client Contractors - Pre-Go LiveClient Location</v>
          </cell>
        </row>
        <row r="172">
          <cell r="B172" t="str">
            <v>GlobalProcure to Pay13. Rebadged EmployeesClient Location</v>
          </cell>
        </row>
        <row r="173">
          <cell r="B173" t="str">
            <v>GlobalProcure to Pay14. Rebadged ContractorsClient Location</v>
          </cell>
        </row>
        <row r="174">
          <cell r="B174" t="str">
            <v>GlobalProcure to Pay15. Provider FTE's at: Client LocationIndia</v>
          </cell>
        </row>
        <row r="175">
          <cell r="B175" t="str">
            <v>GlobalProcure to Pay16. Provider FTE's at: IndiaIndia</v>
          </cell>
        </row>
        <row r="176">
          <cell r="B176" t="str">
            <v>GlobalProcure to Pay16. Provider FTE's at: PhilippinesPhilippines</v>
          </cell>
        </row>
        <row r="177">
          <cell r="B177" t="str">
            <v>GlobalProcure to Pay16. Provider FTE's at: &lt;Location 3&gt;&lt;Location 3&gt;</v>
          </cell>
        </row>
        <row r="178">
          <cell r="B178" t="str">
            <v>GlobalProcure to Pay16. Provider FTE's at: &lt;Location 4&gt;&lt;Location 4&gt;</v>
          </cell>
        </row>
        <row r="179">
          <cell r="B179" t="str">
            <v>GlobalProcure to Pay16. Provider FTE's at: &lt;Location 5&gt;&lt;Location 5&gt;</v>
          </cell>
        </row>
        <row r="180">
          <cell r="B180" t="str">
            <v>GlobalProcure to Pay16. Provider FTE's at: &lt;Location 6&gt;&lt;Location 6&gt;</v>
          </cell>
        </row>
        <row r="181">
          <cell r="B181" t="str">
            <v>GlobalProcure to Pay16. Provider FTE's at: &lt;Location 7&gt;&lt;Location 7&gt;</v>
          </cell>
        </row>
        <row r="182">
          <cell r="B182" t="str">
            <v>GlobalProcure to Pay16. Provider FTE's at: &lt;Location 8&gt;&lt;Location 8&gt;</v>
          </cell>
        </row>
        <row r="183">
          <cell r="B183" t="str">
            <v>GlobalProcure to Pay16. Provider FTE's at: &lt;Location 9&gt;&lt;Location 9&gt;</v>
          </cell>
        </row>
        <row r="184">
          <cell r="B184" t="str">
            <v>GlobalProcure to Pay16. Provider FTE's at: &lt;Location 10&gt;&lt;Location 10&gt;</v>
          </cell>
        </row>
        <row r="185">
          <cell r="B185" t="str">
            <v>GlobalProcure to Pay17. Client Operational FTE'sTotal</v>
          </cell>
        </row>
        <row r="186">
          <cell r="B186" t="str">
            <v>GlobalProcure to Pay18. Provider Operational FTE'sTotal</v>
          </cell>
        </row>
        <row r="187">
          <cell r="B187" t="str">
            <v>GlobalProcure to Pay19. Total Operational FTE'sTotal</v>
          </cell>
        </row>
        <row r="188">
          <cell r="B188" t="str">
            <v>North AmericaOrder to Cash4. Client EmployeesClient Location</v>
          </cell>
        </row>
        <row r="189">
          <cell r="B189" t="str">
            <v>North AmericaOrder to Cash5. Client ContractorsClient Location</v>
          </cell>
        </row>
        <row r="190">
          <cell r="B190" t="str">
            <v>North AmericaOrder to Cash6. Provider FTE's at: Client Location</v>
          </cell>
        </row>
        <row r="191">
          <cell r="B191" t="str">
            <v>North AmericaOrder to Cash7. Provider FTE's at: IndiaIndia</v>
          </cell>
        </row>
        <row r="192">
          <cell r="B192" t="str">
            <v>North AmericaOrder to Cash7. Provider FTE's at: PhilippinesPhilippines</v>
          </cell>
        </row>
        <row r="193">
          <cell r="B193" t="str">
            <v>North AmericaOrder to Cash7. Provider FTE's at: &lt;Location 3&gt;&lt;Location 3&gt;</v>
          </cell>
        </row>
        <row r="194">
          <cell r="B194" t="str">
            <v>North AmericaOrder to Cash7. Provider FTE's at: &lt;Location 4&gt;&lt;Location 4&gt;</v>
          </cell>
        </row>
        <row r="195">
          <cell r="B195" t="str">
            <v>North AmericaOrder to Cash7. Provider FTE's at: &lt;Location 5&gt;&lt;Location 5&gt;</v>
          </cell>
        </row>
        <row r="196">
          <cell r="B196" t="str">
            <v>North AmericaOrder to Cash7. Provider FTE's at: &lt;Location 6&gt;&lt;Location 6&gt;</v>
          </cell>
        </row>
        <row r="197">
          <cell r="B197" t="str">
            <v>North AmericaOrder to Cash7. Provider FTE's at: &lt;Location 7&gt;&lt;Location 7&gt;</v>
          </cell>
        </row>
        <row r="198">
          <cell r="B198" t="str">
            <v>North AmericaOrder to Cash7. Provider FTE's at: &lt;Location 8&gt;&lt;Location 8&gt;</v>
          </cell>
        </row>
        <row r="199">
          <cell r="B199" t="str">
            <v>North AmericaOrder to Cash7. Provider FTE's at: &lt;Location 9&gt;&lt;Location 9&gt;</v>
          </cell>
        </row>
        <row r="200">
          <cell r="B200" t="str">
            <v>North AmericaOrder to Cash7. Provider FTE's at: &lt;Location 10&gt;&lt;Location 10&gt;</v>
          </cell>
        </row>
        <row r="201">
          <cell r="B201" t="str">
            <v>North AmericaOrder to Cash8. Total Client FTE'sTotal</v>
          </cell>
        </row>
        <row r="202">
          <cell r="B202" t="str">
            <v>North AmericaOrder to Cash9. Total Provider FTE'sTotal</v>
          </cell>
        </row>
        <row r="203">
          <cell r="B203" t="str">
            <v>North AmericaOrder to Cash10. Total Transition FTE'sTotal</v>
          </cell>
        </row>
        <row r="204">
          <cell r="B204" t="str">
            <v>North AmericaOrder to Cash11. Client Employees - Pre Go-LiveClient Location</v>
          </cell>
        </row>
        <row r="205">
          <cell r="B205" t="str">
            <v>North AmericaOrder to Cash12. Client Contractors - Pre-Go LiveClient Location</v>
          </cell>
        </row>
        <row r="206">
          <cell r="B206" t="str">
            <v>North AmericaOrder to Cash13. Rebadged EmployeesClient Location</v>
          </cell>
        </row>
        <row r="207">
          <cell r="B207" t="str">
            <v>North AmericaOrder to Cash14. Rebadged ContractorsClient Location</v>
          </cell>
        </row>
        <row r="208">
          <cell r="B208" t="str">
            <v>North AmericaOrder to Cash15. Provider FTE's at: Client LocationIndia</v>
          </cell>
        </row>
        <row r="209">
          <cell r="B209" t="str">
            <v>North AmericaOrder to Cash16. Provider FTE's at: IndiaIndia</v>
          </cell>
        </row>
        <row r="210">
          <cell r="B210" t="str">
            <v>North AmericaOrder to Cash16. Provider FTE's at: PhilippinesPhilippines</v>
          </cell>
        </row>
        <row r="211">
          <cell r="B211" t="str">
            <v>North AmericaOrder to Cash16. Provider FTE's at: &lt;Location 3&gt;&lt;Location 3&gt;</v>
          </cell>
        </row>
        <row r="212">
          <cell r="B212" t="str">
            <v>North AmericaOrder to Cash16. Provider FTE's at: &lt;Location 4&gt;&lt;Location 4&gt;</v>
          </cell>
        </row>
        <row r="213">
          <cell r="B213" t="str">
            <v>North AmericaOrder to Cash16. Provider FTE's at: &lt;Location 5&gt;&lt;Location 5&gt;</v>
          </cell>
        </row>
        <row r="214">
          <cell r="B214" t="str">
            <v>North AmericaOrder to Cash16. Provider FTE's at: &lt;Location 6&gt;&lt;Location 6&gt;</v>
          </cell>
        </row>
        <row r="215">
          <cell r="B215" t="str">
            <v>North AmericaOrder to Cash16. Provider FTE's at: &lt;Location 7&gt;&lt;Location 7&gt;</v>
          </cell>
        </row>
        <row r="216">
          <cell r="B216" t="str">
            <v>North AmericaOrder to Cash16. Provider FTE's at: &lt;Location 8&gt;&lt;Location 8&gt;</v>
          </cell>
        </row>
        <row r="217">
          <cell r="B217" t="str">
            <v>North AmericaOrder to Cash16. Provider FTE's at: &lt;Location 9&gt;&lt;Location 9&gt;</v>
          </cell>
        </row>
        <row r="218">
          <cell r="B218" t="str">
            <v>North AmericaOrder to Cash16. Provider FTE's at: &lt;Location 10&gt;&lt;Location 10&gt;</v>
          </cell>
        </row>
        <row r="219">
          <cell r="B219" t="str">
            <v>North AmericaOrder to Cash17. Client Operational FTE'sTotal</v>
          </cell>
        </row>
        <row r="220">
          <cell r="B220" t="str">
            <v>North AmericaOrder to Cash18. Provider Operational FTE'sTotal</v>
          </cell>
        </row>
        <row r="221">
          <cell r="B221" t="str">
            <v>North AmericaOrder to Cash19. Total Operational FTE'sTotal</v>
          </cell>
        </row>
        <row r="222">
          <cell r="B222" t="str">
            <v>LatAmOrder to Cash4. Client EmployeesClient Location</v>
          </cell>
        </row>
        <row r="223">
          <cell r="B223" t="str">
            <v>LatAmOrder to Cash5. Client ContractorsClient Location</v>
          </cell>
        </row>
        <row r="224">
          <cell r="B224" t="str">
            <v>LatAmOrder to Cash6. Provider FTE's at: Client Location</v>
          </cell>
        </row>
        <row r="225">
          <cell r="B225" t="str">
            <v>LatAmOrder to Cash7. Provider FTE's at: IndiaIndia</v>
          </cell>
        </row>
        <row r="226">
          <cell r="B226" t="str">
            <v>LatAmOrder to Cash7. Provider FTE's at: PhilippinesPhilippines</v>
          </cell>
        </row>
        <row r="227">
          <cell r="B227" t="str">
            <v>LatAmOrder to Cash7. Provider FTE's at: &lt;Location 3&gt;&lt;Location 3&gt;</v>
          </cell>
        </row>
        <row r="228">
          <cell r="B228" t="str">
            <v>LatAmOrder to Cash7. Provider FTE's at: &lt;Location 4&gt;&lt;Location 4&gt;</v>
          </cell>
        </row>
        <row r="229">
          <cell r="B229" t="str">
            <v>LatAmOrder to Cash7. Provider FTE's at: &lt;Location 5&gt;&lt;Location 5&gt;</v>
          </cell>
        </row>
        <row r="230">
          <cell r="B230" t="str">
            <v>LatAmOrder to Cash7. Provider FTE's at: &lt;Location 6&gt;&lt;Location 6&gt;</v>
          </cell>
        </row>
        <row r="231">
          <cell r="B231" t="str">
            <v>LatAmOrder to Cash7. Provider FTE's at: &lt;Location 7&gt;&lt;Location 7&gt;</v>
          </cell>
        </row>
        <row r="232">
          <cell r="B232" t="str">
            <v>LatAmOrder to Cash7. Provider FTE's at: &lt;Location 8&gt;&lt;Location 8&gt;</v>
          </cell>
        </row>
        <row r="233">
          <cell r="B233" t="str">
            <v>LatAmOrder to Cash7. Provider FTE's at: &lt;Location 9&gt;&lt;Location 9&gt;</v>
          </cell>
        </row>
        <row r="234">
          <cell r="B234" t="str">
            <v>LatAmOrder to Cash7. Provider FTE's at: &lt;Location 10&gt;&lt;Location 10&gt;</v>
          </cell>
        </row>
        <row r="235">
          <cell r="B235" t="str">
            <v>LatAmOrder to Cash8. Total Client FTE'sTotal</v>
          </cell>
        </row>
        <row r="236">
          <cell r="B236" t="str">
            <v>LatAmOrder to Cash9. Total Provider FTE'sTotal</v>
          </cell>
        </row>
        <row r="237">
          <cell r="B237" t="str">
            <v>LatAmOrder to Cash10. Total Transition FTE'sTotal</v>
          </cell>
        </row>
        <row r="238">
          <cell r="B238" t="str">
            <v>LatAmOrder to Cash11. Client Employees - Pre Go-LiveClient Location</v>
          </cell>
        </row>
        <row r="239">
          <cell r="B239" t="str">
            <v>LatAmOrder to Cash12. Client Contractors - Pre-Go LiveClient Location</v>
          </cell>
        </row>
        <row r="240">
          <cell r="B240" t="str">
            <v>LatAmOrder to Cash13. Rebadged EmployeesClient Location</v>
          </cell>
        </row>
        <row r="241">
          <cell r="B241" t="str">
            <v>LatAmOrder to Cash14. Rebadged ContractorsClient Location</v>
          </cell>
        </row>
        <row r="242">
          <cell r="B242" t="str">
            <v>LatAmOrder to Cash15. Provider FTE's at: Client LocationIndia</v>
          </cell>
        </row>
        <row r="243">
          <cell r="B243" t="str">
            <v>LatAmOrder to Cash16. Provider FTE's at: IndiaIndia</v>
          </cell>
        </row>
        <row r="244">
          <cell r="B244" t="str">
            <v>LatAmOrder to Cash16. Provider FTE's at: PhilippinesPhilippines</v>
          </cell>
        </row>
        <row r="245">
          <cell r="B245" t="str">
            <v>LatAmOrder to Cash16. Provider FTE's at: &lt;Location 3&gt;&lt;Location 3&gt;</v>
          </cell>
        </row>
        <row r="246">
          <cell r="B246" t="str">
            <v>LatAmOrder to Cash16. Provider FTE's at: &lt;Location 4&gt;&lt;Location 4&gt;</v>
          </cell>
        </row>
        <row r="247">
          <cell r="B247" t="str">
            <v>LatAmOrder to Cash16. Provider FTE's at: &lt;Location 5&gt;&lt;Location 5&gt;</v>
          </cell>
        </row>
        <row r="248">
          <cell r="B248" t="str">
            <v>LatAmOrder to Cash16. Provider FTE's at: &lt;Location 6&gt;&lt;Location 6&gt;</v>
          </cell>
        </row>
        <row r="249">
          <cell r="B249" t="str">
            <v>LatAmOrder to Cash16. Provider FTE's at: &lt;Location 7&gt;&lt;Location 7&gt;</v>
          </cell>
        </row>
        <row r="250">
          <cell r="B250" t="str">
            <v>LatAmOrder to Cash16. Provider FTE's at: &lt;Location 8&gt;&lt;Location 8&gt;</v>
          </cell>
        </row>
        <row r="251">
          <cell r="B251" t="str">
            <v>LatAmOrder to Cash16. Provider FTE's at: &lt;Location 9&gt;&lt;Location 9&gt;</v>
          </cell>
        </row>
        <row r="252">
          <cell r="B252" t="str">
            <v>LatAmOrder to Cash16. Provider FTE's at: &lt;Location 10&gt;&lt;Location 10&gt;</v>
          </cell>
        </row>
        <row r="253">
          <cell r="B253" t="str">
            <v>LatAmOrder to Cash17. Client Operational FTE'sTotal</v>
          </cell>
        </row>
        <row r="254">
          <cell r="B254" t="str">
            <v>LatAmOrder to Cash18. Provider Operational FTE'sTotal</v>
          </cell>
        </row>
        <row r="255">
          <cell r="B255" t="str">
            <v>LatAmOrder to Cash19. Total Operational FTE'sTotal</v>
          </cell>
        </row>
        <row r="256">
          <cell r="B256" t="str">
            <v>EMEAOrder to Cash4. Client EmployeesClient Location</v>
          </cell>
        </row>
        <row r="257">
          <cell r="B257" t="str">
            <v>EMEAOrder to Cash5. Client ContractorsClient Location</v>
          </cell>
        </row>
        <row r="258">
          <cell r="B258" t="str">
            <v>EMEAOrder to Cash6. Provider FTE's at: Client Location</v>
          </cell>
        </row>
        <row r="259">
          <cell r="B259" t="str">
            <v>EMEAOrder to Cash7. Provider FTE's at: IndiaIndia</v>
          </cell>
        </row>
        <row r="260">
          <cell r="B260" t="str">
            <v>EMEAOrder to Cash7. Provider FTE's at: PhilippinesPhilippines</v>
          </cell>
        </row>
        <row r="261">
          <cell r="B261" t="str">
            <v>EMEAOrder to Cash7. Provider FTE's at: &lt;Location 3&gt;&lt;Location 3&gt;</v>
          </cell>
        </row>
        <row r="262">
          <cell r="B262" t="str">
            <v>EMEAOrder to Cash7. Provider FTE's at: &lt;Location 4&gt;&lt;Location 4&gt;</v>
          </cell>
        </row>
        <row r="263">
          <cell r="B263" t="str">
            <v>EMEAOrder to Cash7. Provider FTE's at: &lt;Location 5&gt;&lt;Location 5&gt;</v>
          </cell>
        </row>
        <row r="264">
          <cell r="B264" t="str">
            <v>EMEAOrder to Cash7. Provider FTE's at: &lt;Location 6&gt;&lt;Location 6&gt;</v>
          </cell>
        </row>
        <row r="265">
          <cell r="B265" t="str">
            <v>EMEAOrder to Cash7. Provider FTE's at: &lt;Location 7&gt;&lt;Location 7&gt;</v>
          </cell>
        </row>
        <row r="266">
          <cell r="B266" t="str">
            <v>EMEAOrder to Cash7. Provider FTE's at: &lt;Location 8&gt;&lt;Location 8&gt;</v>
          </cell>
        </row>
        <row r="267">
          <cell r="B267" t="str">
            <v>EMEAOrder to Cash7. Provider FTE's at: &lt;Location 9&gt;&lt;Location 9&gt;</v>
          </cell>
        </row>
        <row r="268">
          <cell r="B268" t="str">
            <v>EMEAOrder to Cash7. Provider FTE's at: &lt;Location 10&gt;&lt;Location 10&gt;</v>
          </cell>
        </row>
        <row r="269">
          <cell r="B269" t="str">
            <v>EMEAOrder to Cash8. Total Client FTE'sTotal</v>
          </cell>
        </row>
        <row r="270">
          <cell r="B270" t="str">
            <v>EMEAOrder to Cash9. Total Provider FTE'sTotal</v>
          </cell>
        </row>
        <row r="271">
          <cell r="B271" t="str">
            <v>EMEAOrder to Cash10. Total Transition FTE'sTotal</v>
          </cell>
        </row>
        <row r="272">
          <cell r="B272" t="str">
            <v>EMEAOrder to Cash11. Client Employees - Pre Go-LiveClient Location</v>
          </cell>
        </row>
        <row r="273">
          <cell r="B273" t="str">
            <v>EMEAOrder to Cash12. Client Contractors - Pre-Go LiveClient Location</v>
          </cell>
        </row>
        <row r="274">
          <cell r="B274" t="str">
            <v>EMEAOrder to Cash13. Rebadged EmployeesClient Location</v>
          </cell>
        </row>
        <row r="275">
          <cell r="B275" t="str">
            <v>EMEAOrder to Cash14. Rebadged ContractorsClient Location</v>
          </cell>
        </row>
        <row r="276">
          <cell r="B276" t="str">
            <v>EMEAOrder to Cash15. Provider FTE's at: Client LocationIndia</v>
          </cell>
        </row>
        <row r="277">
          <cell r="B277" t="str">
            <v>EMEAOrder to Cash16. Provider FTE's at: IndiaIndia</v>
          </cell>
        </row>
        <row r="278">
          <cell r="B278" t="str">
            <v>EMEAOrder to Cash16. Provider FTE's at: PhilippinesPhilippines</v>
          </cell>
        </row>
        <row r="279">
          <cell r="B279" t="str">
            <v>EMEAOrder to Cash16. Provider FTE's at: &lt;Location 3&gt;&lt;Location 3&gt;</v>
          </cell>
        </row>
        <row r="280">
          <cell r="B280" t="str">
            <v>EMEAOrder to Cash16. Provider FTE's at: &lt;Location 4&gt;&lt;Location 4&gt;</v>
          </cell>
        </row>
        <row r="281">
          <cell r="B281" t="str">
            <v>EMEAOrder to Cash16. Provider FTE's at: &lt;Location 5&gt;&lt;Location 5&gt;</v>
          </cell>
        </row>
        <row r="282">
          <cell r="B282" t="str">
            <v>EMEAOrder to Cash16. Provider FTE's at: &lt;Location 6&gt;&lt;Location 6&gt;</v>
          </cell>
        </row>
        <row r="283">
          <cell r="B283" t="str">
            <v>EMEAOrder to Cash16. Provider FTE's at: &lt;Location 7&gt;&lt;Location 7&gt;</v>
          </cell>
        </row>
        <row r="284">
          <cell r="B284" t="str">
            <v>EMEAOrder to Cash16. Provider FTE's at: &lt;Location 8&gt;&lt;Location 8&gt;</v>
          </cell>
        </row>
        <row r="285">
          <cell r="B285" t="str">
            <v>EMEAOrder to Cash16. Provider FTE's at: &lt;Location 9&gt;&lt;Location 9&gt;</v>
          </cell>
        </row>
        <row r="286">
          <cell r="B286" t="str">
            <v>EMEAOrder to Cash16. Provider FTE's at: &lt;Location 10&gt;&lt;Location 10&gt;</v>
          </cell>
        </row>
        <row r="287">
          <cell r="B287" t="str">
            <v>EMEAOrder to Cash17. Client Operational FTE'sTotal</v>
          </cell>
        </row>
        <row r="288">
          <cell r="B288" t="str">
            <v>EMEAOrder to Cash18. Provider Operational FTE'sTotal</v>
          </cell>
        </row>
        <row r="289">
          <cell r="B289" t="str">
            <v>EMEAOrder to Cash19. Total Operational FTE'sTotal</v>
          </cell>
        </row>
        <row r="290">
          <cell r="B290" t="str">
            <v>APACOrder to Cash4. Client EmployeesClient Location</v>
          </cell>
        </row>
        <row r="291">
          <cell r="B291" t="str">
            <v>APACOrder to Cash5. Client ContractorsClient Location</v>
          </cell>
        </row>
        <row r="292">
          <cell r="B292" t="str">
            <v>APACOrder to Cash6. Provider FTE's at: Client Location</v>
          </cell>
        </row>
        <row r="293">
          <cell r="B293" t="str">
            <v>APACOrder to Cash7. Provider FTE's at: IndiaIndia</v>
          </cell>
        </row>
        <row r="294">
          <cell r="B294" t="str">
            <v>APACOrder to Cash7. Provider FTE's at: PhilippinesPhilippines</v>
          </cell>
        </row>
        <row r="295">
          <cell r="B295" t="str">
            <v>APACOrder to Cash7. Provider FTE's at: &lt;Location 3&gt;&lt;Location 3&gt;</v>
          </cell>
        </row>
        <row r="296">
          <cell r="B296" t="str">
            <v>APACOrder to Cash7. Provider FTE's at: &lt;Location 4&gt;&lt;Location 4&gt;</v>
          </cell>
        </row>
        <row r="297">
          <cell r="B297" t="str">
            <v>APACOrder to Cash7. Provider FTE's at: &lt;Location 5&gt;&lt;Location 5&gt;</v>
          </cell>
        </row>
        <row r="298">
          <cell r="B298" t="str">
            <v>APACOrder to Cash7. Provider FTE's at: &lt;Location 6&gt;&lt;Location 6&gt;</v>
          </cell>
        </row>
        <row r="299">
          <cell r="B299" t="str">
            <v>APACOrder to Cash7. Provider FTE's at: &lt;Location 7&gt;&lt;Location 7&gt;</v>
          </cell>
        </row>
        <row r="300">
          <cell r="B300" t="str">
            <v>APACOrder to Cash7. Provider FTE's at: &lt;Location 8&gt;&lt;Location 8&gt;</v>
          </cell>
        </row>
        <row r="301">
          <cell r="B301" t="str">
            <v>APACOrder to Cash7. Provider FTE's at: &lt;Location 9&gt;&lt;Location 9&gt;</v>
          </cell>
        </row>
        <row r="302">
          <cell r="B302" t="str">
            <v>APACOrder to Cash7. Provider FTE's at: &lt;Location 10&gt;&lt;Location 10&gt;</v>
          </cell>
        </row>
        <row r="303">
          <cell r="B303" t="str">
            <v>APACOrder to Cash8. Total Client FTE'sTotal</v>
          </cell>
        </row>
        <row r="304">
          <cell r="B304" t="str">
            <v>APACOrder to Cash9. Total Provider FTE'sTotal</v>
          </cell>
        </row>
        <row r="305">
          <cell r="B305" t="str">
            <v>APACOrder to Cash10. Total Transition FTE'sTotal</v>
          </cell>
        </row>
        <row r="306">
          <cell r="B306" t="str">
            <v>APACOrder to Cash11. Client Employees - Pre Go-LiveClient Location</v>
          </cell>
        </row>
        <row r="307">
          <cell r="B307" t="str">
            <v>APACOrder to Cash12. Client Contractors - Pre-Go LiveClient Location</v>
          </cell>
        </row>
        <row r="308">
          <cell r="B308" t="str">
            <v>APACOrder to Cash13. Rebadged EmployeesClient Location</v>
          </cell>
        </row>
        <row r="309">
          <cell r="B309" t="str">
            <v>APACOrder to Cash14. Rebadged ContractorsClient Location</v>
          </cell>
        </row>
        <row r="310">
          <cell r="B310" t="str">
            <v>APACOrder to Cash15. Provider FTE's at: Client LocationIndia</v>
          </cell>
        </row>
        <row r="311">
          <cell r="B311" t="str">
            <v>APACOrder to Cash16. Provider FTE's at: IndiaIndia</v>
          </cell>
        </row>
        <row r="312">
          <cell r="B312" t="str">
            <v>APACOrder to Cash16. Provider FTE's at: PhilippinesPhilippines</v>
          </cell>
        </row>
        <row r="313">
          <cell r="B313" t="str">
            <v>APACOrder to Cash16. Provider FTE's at: &lt;Location 3&gt;&lt;Location 3&gt;</v>
          </cell>
        </row>
        <row r="314">
          <cell r="B314" t="str">
            <v>APACOrder to Cash16. Provider FTE's at: &lt;Location 4&gt;&lt;Location 4&gt;</v>
          </cell>
        </row>
        <row r="315">
          <cell r="B315" t="str">
            <v>APACOrder to Cash16. Provider FTE's at: &lt;Location 5&gt;&lt;Location 5&gt;</v>
          </cell>
        </row>
        <row r="316">
          <cell r="B316" t="str">
            <v>APACOrder to Cash16. Provider FTE's at: &lt;Location 6&gt;&lt;Location 6&gt;</v>
          </cell>
        </row>
        <row r="317">
          <cell r="B317" t="str">
            <v>APACOrder to Cash16. Provider FTE's at: &lt;Location 7&gt;&lt;Location 7&gt;</v>
          </cell>
        </row>
        <row r="318">
          <cell r="B318" t="str">
            <v>APACOrder to Cash16. Provider FTE's at: &lt;Location 8&gt;&lt;Location 8&gt;</v>
          </cell>
        </row>
        <row r="319">
          <cell r="B319" t="str">
            <v>APACOrder to Cash16. Provider FTE's at: &lt;Location 9&gt;&lt;Location 9&gt;</v>
          </cell>
        </row>
        <row r="320">
          <cell r="B320" t="str">
            <v>APACOrder to Cash16. Provider FTE's at: &lt;Location 10&gt;&lt;Location 10&gt;</v>
          </cell>
        </row>
        <row r="321">
          <cell r="B321" t="str">
            <v>APACOrder to Cash17. Client Operational FTE'sTotal</v>
          </cell>
        </row>
        <row r="322">
          <cell r="B322" t="str">
            <v>APACOrder to Cash18. Provider Operational FTE'sTotal</v>
          </cell>
        </row>
        <row r="323">
          <cell r="B323" t="str">
            <v>APACOrder to Cash19. Total Operational FTE'sTotal</v>
          </cell>
        </row>
        <row r="324">
          <cell r="B324" t="str">
            <v>GlobalOrder to Cash4. Client EmployeesClient Location</v>
          </cell>
        </row>
        <row r="325">
          <cell r="B325" t="str">
            <v>GlobalOrder to Cash5. Client ContractorsClient Location</v>
          </cell>
        </row>
        <row r="326">
          <cell r="B326" t="str">
            <v>GlobalOrder to Cash6. Provider FTE's at: Client Location</v>
          </cell>
        </row>
        <row r="327">
          <cell r="B327" t="str">
            <v>GlobalOrder to Cash7. Provider FTE's at: IndiaIndia</v>
          </cell>
        </row>
        <row r="328">
          <cell r="B328" t="str">
            <v>GlobalOrder to Cash7. Provider FTE's at: PhilippinesPhilippines</v>
          </cell>
        </row>
        <row r="329">
          <cell r="B329" t="str">
            <v>GlobalOrder to Cash7. Provider FTE's at: &lt;Location 3&gt;&lt;Location 3&gt;</v>
          </cell>
        </row>
        <row r="330">
          <cell r="B330" t="str">
            <v>GlobalOrder to Cash7. Provider FTE's at: &lt;Location 4&gt;&lt;Location 4&gt;</v>
          </cell>
        </row>
        <row r="331">
          <cell r="B331" t="str">
            <v>GlobalOrder to Cash7. Provider FTE's at: &lt;Location 5&gt;&lt;Location 5&gt;</v>
          </cell>
        </row>
        <row r="332">
          <cell r="B332" t="str">
            <v>GlobalOrder to Cash7. Provider FTE's at: &lt;Location 6&gt;&lt;Location 6&gt;</v>
          </cell>
        </row>
        <row r="333">
          <cell r="B333" t="str">
            <v>GlobalOrder to Cash7. Provider FTE's at: &lt;Location 7&gt;&lt;Location 7&gt;</v>
          </cell>
        </row>
        <row r="334">
          <cell r="B334" t="str">
            <v>GlobalOrder to Cash7. Provider FTE's at: &lt;Location 8&gt;&lt;Location 8&gt;</v>
          </cell>
        </row>
        <row r="335">
          <cell r="B335" t="str">
            <v>GlobalOrder to Cash7. Provider FTE's at: &lt;Location 9&gt;&lt;Location 9&gt;</v>
          </cell>
        </row>
        <row r="336">
          <cell r="B336" t="str">
            <v>GlobalOrder to Cash7. Provider FTE's at: &lt;Location 10&gt;&lt;Location 10&gt;</v>
          </cell>
        </row>
        <row r="337">
          <cell r="B337" t="str">
            <v>GlobalOrder to Cash8. Total Client FTE'sTotal</v>
          </cell>
        </row>
        <row r="338">
          <cell r="B338" t="str">
            <v>GlobalOrder to Cash9. Total Provider FTE'sTotal</v>
          </cell>
        </row>
        <row r="339">
          <cell r="B339" t="str">
            <v>GlobalOrder to Cash10. Total Transition FTE'sTotal</v>
          </cell>
        </row>
        <row r="340">
          <cell r="B340" t="str">
            <v>GlobalOrder to Cash11. Client Employees - Pre Go-LiveClient Location</v>
          </cell>
        </row>
        <row r="341">
          <cell r="B341" t="str">
            <v>GlobalOrder to Cash12. Client Contractors - Pre-Go LiveClient Location</v>
          </cell>
        </row>
        <row r="342">
          <cell r="B342" t="str">
            <v>GlobalOrder to Cash13. Rebadged EmployeesClient Location</v>
          </cell>
        </row>
        <row r="343">
          <cell r="B343" t="str">
            <v>GlobalOrder to Cash14. Rebadged ContractorsClient Location</v>
          </cell>
        </row>
        <row r="344">
          <cell r="B344" t="str">
            <v>GlobalOrder to Cash15. Provider FTE's at: Client LocationIndia</v>
          </cell>
        </row>
        <row r="345">
          <cell r="B345" t="str">
            <v>GlobalOrder to Cash16. Provider FTE's at: IndiaIndia</v>
          </cell>
        </row>
        <row r="346">
          <cell r="B346" t="str">
            <v>GlobalOrder to Cash16. Provider FTE's at: PhilippinesPhilippines</v>
          </cell>
        </row>
        <row r="347">
          <cell r="B347" t="str">
            <v>GlobalOrder to Cash16. Provider FTE's at: &lt;Location 3&gt;&lt;Location 3&gt;</v>
          </cell>
        </row>
        <row r="348">
          <cell r="B348" t="str">
            <v>GlobalOrder to Cash16. Provider FTE's at: &lt;Location 4&gt;&lt;Location 4&gt;</v>
          </cell>
        </row>
        <row r="349">
          <cell r="B349" t="str">
            <v>GlobalOrder to Cash16. Provider FTE's at: &lt;Location 5&gt;&lt;Location 5&gt;</v>
          </cell>
        </row>
        <row r="350">
          <cell r="B350" t="str">
            <v>GlobalOrder to Cash16. Provider FTE's at: &lt;Location 6&gt;&lt;Location 6&gt;</v>
          </cell>
        </row>
        <row r="351">
          <cell r="B351" t="str">
            <v>GlobalOrder to Cash16. Provider FTE's at: &lt;Location 7&gt;&lt;Location 7&gt;</v>
          </cell>
        </row>
        <row r="352">
          <cell r="B352" t="str">
            <v>GlobalOrder to Cash16. Provider FTE's at: &lt;Location 8&gt;&lt;Location 8&gt;</v>
          </cell>
        </row>
        <row r="353">
          <cell r="B353" t="str">
            <v>GlobalOrder to Cash16. Provider FTE's at: &lt;Location 9&gt;&lt;Location 9&gt;</v>
          </cell>
        </row>
        <row r="354">
          <cell r="B354" t="str">
            <v>GlobalOrder to Cash16. Provider FTE's at: &lt;Location 10&gt;&lt;Location 10&gt;</v>
          </cell>
        </row>
        <row r="355">
          <cell r="B355" t="str">
            <v>GlobalOrder to Cash17. Client Operational FTE'sTotal</v>
          </cell>
        </row>
        <row r="356">
          <cell r="B356" t="str">
            <v>GlobalOrder to Cash18. Provider Operational FTE'sTotal</v>
          </cell>
        </row>
        <row r="357">
          <cell r="B357" t="str">
            <v>GlobalOrder to Cash19. Total Operational FTE'sTotal</v>
          </cell>
        </row>
        <row r="358">
          <cell r="B358" t="str">
            <v>North AmericaRecord to Report4. Client EmployeesClient Location</v>
          </cell>
        </row>
        <row r="359">
          <cell r="B359" t="str">
            <v>North AmericaRecord to Report5. Client ContractorsClient Location</v>
          </cell>
        </row>
        <row r="360">
          <cell r="B360" t="str">
            <v>North AmericaRecord to Report6. Provider FTE's at: Client Location</v>
          </cell>
        </row>
        <row r="361">
          <cell r="B361" t="str">
            <v>North AmericaRecord to Report7. Provider FTE's at: IndiaIndia</v>
          </cell>
        </row>
        <row r="362">
          <cell r="B362" t="str">
            <v>North AmericaRecord to Report7. Provider FTE's at: PhilippinesPhilippines</v>
          </cell>
        </row>
        <row r="363">
          <cell r="B363" t="str">
            <v>North AmericaRecord to Report7. Provider FTE's at: &lt;Location 3&gt;&lt;Location 3&gt;</v>
          </cell>
        </row>
        <row r="364">
          <cell r="B364" t="str">
            <v>North AmericaRecord to Report7. Provider FTE's at: &lt;Location 4&gt;&lt;Location 4&gt;</v>
          </cell>
        </row>
        <row r="365">
          <cell r="B365" t="str">
            <v>North AmericaRecord to Report7. Provider FTE's at: &lt;Location 5&gt;&lt;Location 5&gt;</v>
          </cell>
        </row>
        <row r="366">
          <cell r="B366" t="str">
            <v>North AmericaRecord to Report7. Provider FTE's at: &lt;Location 6&gt;&lt;Location 6&gt;</v>
          </cell>
        </row>
        <row r="367">
          <cell r="B367" t="str">
            <v>North AmericaRecord to Report7. Provider FTE's at: &lt;Location 7&gt;&lt;Location 7&gt;</v>
          </cell>
        </row>
        <row r="368">
          <cell r="B368" t="str">
            <v>North AmericaRecord to Report7. Provider FTE's at: &lt;Location 8&gt;&lt;Location 8&gt;</v>
          </cell>
        </row>
        <row r="369">
          <cell r="B369" t="str">
            <v>North AmericaRecord to Report7. Provider FTE's at: &lt;Location 9&gt;&lt;Location 9&gt;</v>
          </cell>
        </row>
        <row r="370">
          <cell r="B370" t="str">
            <v>North AmericaRecord to Report7. Provider FTE's at: &lt;Location 10&gt;&lt;Location 10&gt;</v>
          </cell>
        </row>
        <row r="371">
          <cell r="B371" t="str">
            <v>North AmericaRecord to Report8. Total Client FTE'sTotal</v>
          </cell>
        </row>
        <row r="372">
          <cell r="B372" t="str">
            <v>North AmericaRecord to Report9. Total Provider FTE'sTotal</v>
          </cell>
        </row>
        <row r="373">
          <cell r="B373" t="str">
            <v>North AmericaRecord to Report10. Total Transition FTE'sTotal</v>
          </cell>
        </row>
        <row r="374">
          <cell r="B374" t="str">
            <v>North AmericaRecord to Report11. Client Employees - Pre Go-LiveClient Location</v>
          </cell>
        </row>
        <row r="375">
          <cell r="B375" t="str">
            <v>North AmericaRecord to Report12. Client Contractors - Pre-Go LiveClient Location</v>
          </cell>
        </row>
        <row r="376">
          <cell r="B376" t="str">
            <v>North AmericaRecord to Report13. Rebadged EmployeesClient Location</v>
          </cell>
        </row>
        <row r="377">
          <cell r="B377" t="str">
            <v>North AmericaRecord to Report14. Rebadged ContractorsClient Location</v>
          </cell>
        </row>
        <row r="378">
          <cell r="B378" t="str">
            <v>North AmericaRecord to Report15. Provider FTE's at: Client LocationIndia</v>
          </cell>
        </row>
        <row r="379">
          <cell r="B379" t="str">
            <v>North AmericaRecord to Report16. Provider FTE's at: IndiaIndia</v>
          </cell>
        </row>
        <row r="380">
          <cell r="B380" t="str">
            <v>North AmericaRecord to Report16. Provider FTE's at: PhilippinesPhilippines</v>
          </cell>
        </row>
        <row r="381">
          <cell r="B381" t="str">
            <v>North AmericaRecord to Report16. Provider FTE's at: &lt;Location 3&gt;&lt;Location 3&gt;</v>
          </cell>
        </row>
        <row r="382">
          <cell r="B382" t="str">
            <v>North AmericaRecord to Report16. Provider FTE's at: &lt;Location 4&gt;&lt;Location 4&gt;</v>
          </cell>
        </row>
        <row r="383">
          <cell r="B383" t="str">
            <v>North AmericaRecord to Report16. Provider FTE's at: &lt;Location 5&gt;&lt;Location 5&gt;</v>
          </cell>
        </row>
        <row r="384">
          <cell r="B384" t="str">
            <v>North AmericaRecord to Report16. Provider FTE's at: &lt;Location 6&gt;&lt;Location 6&gt;</v>
          </cell>
        </row>
        <row r="385">
          <cell r="B385" t="str">
            <v>North AmericaRecord to Report16. Provider FTE's at: &lt;Location 7&gt;&lt;Location 7&gt;</v>
          </cell>
        </row>
        <row r="386">
          <cell r="B386" t="str">
            <v>North AmericaRecord to Report16. Provider FTE's at: &lt;Location 8&gt;&lt;Location 8&gt;</v>
          </cell>
        </row>
        <row r="387">
          <cell r="B387" t="str">
            <v>North AmericaRecord to Report16. Provider FTE's at: &lt;Location 9&gt;&lt;Location 9&gt;</v>
          </cell>
        </row>
        <row r="388">
          <cell r="B388" t="str">
            <v>North AmericaRecord to Report16. Provider FTE's at: &lt;Location 10&gt;&lt;Location 10&gt;</v>
          </cell>
        </row>
        <row r="389">
          <cell r="B389" t="str">
            <v>North AmericaRecord to Report17. Client Operational FTE'sTotal</v>
          </cell>
        </row>
        <row r="390">
          <cell r="B390" t="str">
            <v>North AmericaRecord to Report18. Provider Operational FTE'sTotal</v>
          </cell>
        </row>
        <row r="391">
          <cell r="B391" t="str">
            <v>North AmericaRecord to Report19. Total Operational FTE'sTotal</v>
          </cell>
        </row>
        <row r="392">
          <cell r="B392" t="str">
            <v>LatAmRecord to Report4. Client EmployeesClient Location</v>
          </cell>
        </row>
        <row r="393">
          <cell r="B393" t="str">
            <v>LatAmRecord to Report5. Client ContractorsClient Location</v>
          </cell>
        </row>
        <row r="394">
          <cell r="B394" t="str">
            <v>LatAmRecord to Report6. Provider FTE's at: Client Location</v>
          </cell>
        </row>
        <row r="395">
          <cell r="B395" t="str">
            <v>LatAmRecord to Report7. Provider FTE's at: IndiaIndia</v>
          </cell>
        </row>
        <row r="396">
          <cell r="B396" t="str">
            <v>LatAmRecord to Report7. Provider FTE's at: PhilippinesPhilippines</v>
          </cell>
        </row>
        <row r="397">
          <cell r="B397" t="str">
            <v>LatAmRecord to Report7. Provider FTE's at: &lt;Location 3&gt;&lt;Location 3&gt;</v>
          </cell>
        </row>
        <row r="398">
          <cell r="B398" t="str">
            <v>LatAmRecord to Report7. Provider FTE's at: &lt;Location 4&gt;&lt;Location 4&gt;</v>
          </cell>
        </row>
        <row r="399">
          <cell r="B399" t="str">
            <v>LatAmRecord to Report7. Provider FTE's at: &lt;Location 5&gt;&lt;Location 5&gt;</v>
          </cell>
        </row>
        <row r="400">
          <cell r="B400" t="str">
            <v>LatAmRecord to Report7. Provider FTE's at: &lt;Location 6&gt;&lt;Location 6&gt;</v>
          </cell>
        </row>
        <row r="401">
          <cell r="B401" t="str">
            <v>LatAmRecord to Report7. Provider FTE's at: &lt;Location 7&gt;&lt;Location 7&gt;</v>
          </cell>
        </row>
        <row r="402">
          <cell r="B402" t="str">
            <v>LatAmRecord to Report7. Provider FTE's at: &lt;Location 8&gt;&lt;Location 8&gt;</v>
          </cell>
        </row>
        <row r="403">
          <cell r="B403" t="str">
            <v>LatAmRecord to Report7. Provider FTE's at: &lt;Location 9&gt;&lt;Location 9&gt;</v>
          </cell>
        </row>
        <row r="404">
          <cell r="B404" t="str">
            <v>LatAmRecord to Report7. Provider FTE's at: &lt;Location 10&gt;&lt;Location 10&gt;</v>
          </cell>
        </row>
        <row r="405">
          <cell r="B405" t="str">
            <v>LatAmRecord to Report8. Total Client FTE'sTotal</v>
          </cell>
        </row>
        <row r="406">
          <cell r="B406" t="str">
            <v>LatAmRecord to Report9. Total Provider FTE'sTotal</v>
          </cell>
        </row>
        <row r="407">
          <cell r="B407" t="str">
            <v>LatAmRecord to Report10. Total Transition FTE'sTotal</v>
          </cell>
        </row>
        <row r="408">
          <cell r="B408" t="str">
            <v>LatAmRecord to Report11. Client Employees - Pre Go-LiveClient Location</v>
          </cell>
        </row>
        <row r="409">
          <cell r="B409" t="str">
            <v>LatAmRecord to Report12. Client Contractors - Pre-Go LiveClient Location</v>
          </cell>
        </row>
        <row r="410">
          <cell r="B410" t="str">
            <v>LatAmRecord to Report13. Rebadged EmployeesClient Location</v>
          </cell>
        </row>
        <row r="411">
          <cell r="B411" t="str">
            <v>LatAmRecord to Report14. Rebadged ContractorsClient Location</v>
          </cell>
        </row>
        <row r="412">
          <cell r="B412" t="str">
            <v>LatAmRecord to Report15. Provider FTE's at: Client LocationIndia</v>
          </cell>
        </row>
        <row r="413">
          <cell r="B413" t="str">
            <v>LatAmRecord to Report16. Provider FTE's at: IndiaIndia</v>
          </cell>
        </row>
        <row r="414">
          <cell r="B414" t="str">
            <v>LatAmRecord to Report16. Provider FTE's at: PhilippinesPhilippines</v>
          </cell>
        </row>
        <row r="415">
          <cell r="B415" t="str">
            <v>LatAmRecord to Report16. Provider FTE's at: &lt;Location 3&gt;&lt;Location 3&gt;</v>
          </cell>
        </row>
        <row r="416">
          <cell r="B416" t="str">
            <v>LatAmRecord to Report16. Provider FTE's at: &lt;Location 4&gt;&lt;Location 4&gt;</v>
          </cell>
        </row>
        <row r="417">
          <cell r="B417" t="str">
            <v>LatAmRecord to Report16. Provider FTE's at: &lt;Location 5&gt;&lt;Location 5&gt;</v>
          </cell>
        </row>
        <row r="418">
          <cell r="B418" t="str">
            <v>LatAmRecord to Report16. Provider FTE's at: &lt;Location 6&gt;&lt;Location 6&gt;</v>
          </cell>
        </row>
        <row r="419">
          <cell r="B419" t="str">
            <v>LatAmRecord to Report16. Provider FTE's at: &lt;Location 7&gt;&lt;Location 7&gt;</v>
          </cell>
        </row>
        <row r="420">
          <cell r="B420" t="str">
            <v>LatAmRecord to Report16. Provider FTE's at: &lt;Location 8&gt;&lt;Location 8&gt;</v>
          </cell>
        </row>
        <row r="421">
          <cell r="B421" t="str">
            <v>LatAmRecord to Report16. Provider FTE's at: &lt;Location 9&gt;&lt;Location 9&gt;</v>
          </cell>
        </row>
        <row r="422">
          <cell r="B422" t="str">
            <v>LatAmRecord to Report16. Provider FTE's at: &lt;Location 10&gt;&lt;Location 10&gt;</v>
          </cell>
        </row>
        <row r="423">
          <cell r="B423" t="str">
            <v>LatAmRecord to Report17. Client Operational FTE'sTotal</v>
          </cell>
        </row>
        <row r="424">
          <cell r="B424" t="str">
            <v>LatAmRecord to Report18. Provider Operational FTE'sTotal</v>
          </cell>
        </row>
        <row r="425">
          <cell r="B425" t="str">
            <v>LatAmRecord to Report19. Total Operational FTE'sTotal</v>
          </cell>
        </row>
        <row r="426">
          <cell r="B426" t="str">
            <v>EMEARecord to Report4. Client EmployeesClient Location</v>
          </cell>
        </row>
        <row r="427">
          <cell r="B427" t="str">
            <v>EMEARecord to Report5. Client ContractorsClient Location</v>
          </cell>
        </row>
        <row r="428">
          <cell r="B428" t="str">
            <v>EMEARecord to Report6. Provider FTE's at: Client Location</v>
          </cell>
        </row>
        <row r="429">
          <cell r="B429" t="str">
            <v>EMEARecord to Report7. Provider FTE's at: IndiaIndia</v>
          </cell>
        </row>
        <row r="430">
          <cell r="B430" t="str">
            <v>EMEARecord to Report7. Provider FTE's at: PhilippinesPhilippines</v>
          </cell>
        </row>
        <row r="431">
          <cell r="B431" t="str">
            <v>EMEARecord to Report7. Provider FTE's at: &lt;Location 3&gt;&lt;Location 3&gt;</v>
          </cell>
        </row>
        <row r="432">
          <cell r="B432" t="str">
            <v>EMEARecord to Report7. Provider FTE's at: &lt;Location 4&gt;&lt;Location 4&gt;</v>
          </cell>
        </row>
        <row r="433">
          <cell r="B433" t="str">
            <v>EMEARecord to Report7. Provider FTE's at: &lt;Location 5&gt;&lt;Location 5&gt;</v>
          </cell>
        </row>
        <row r="434">
          <cell r="B434" t="str">
            <v>EMEARecord to Report7. Provider FTE's at: &lt;Location 6&gt;&lt;Location 6&gt;</v>
          </cell>
        </row>
        <row r="435">
          <cell r="B435" t="str">
            <v>EMEARecord to Report7. Provider FTE's at: &lt;Location 7&gt;&lt;Location 7&gt;</v>
          </cell>
        </row>
        <row r="436">
          <cell r="B436" t="str">
            <v>EMEARecord to Report7. Provider FTE's at: &lt;Location 8&gt;&lt;Location 8&gt;</v>
          </cell>
        </row>
        <row r="437">
          <cell r="B437" t="str">
            <v>EMEARecord to Report7. Provider FTE's at: &lt;Location 9&gt;&lt;Location 9&gt;</v>
          </cell>
        </row>
        <row r="438">
          <cell r="B438" t="str">
            <v>EMEARecord to Report7. Provider FTE's at: &lt;Location 10&gt;&lt;Location 10&gt;</v>
          </cell>
        </row>
        <row r="439">
          <cell r="B439" t="str">
            <v>EMEARecord to Report8. Total Client FTE'sTotal</v>
          </cell>
        </row>
        <row r="440">
          <cell r="B440" t="str">
            <v>EMEARecord to Report9. Total Provider FTE'sTotal</v>
          </cell>
        </row>
        <row r="441">
          <cell r="B441" t="str">
            <v>EMEARecord to Report10. Total Transition FTE'sTotal</v>
          </cell>
        </row>
        <row r="442">
          <cell r="B442" t="str">
            <v>EMEARecord to Report11. Client Employees - Pre Go-LiveClient Location</v>
          </cell>
        </row>
        <row r="443">
          <cell r="B443" t="str">
            <v>EMEARecord to Report12. Client Contractors - Pre-Go LiveClient Location</v>
          </cell>
        </row>
        <row r="444">
          <cell r="B444" t="str">
            <v>EMEARecord to Report13. Rebadged EmployeesClient Location</v>
          </cell>
        </row>
        <row r="445">
          <cell r="B445" t="str">
            <v>EMEARecord to Report14. Rebadged ContractorsClient Location</v>
          </cell>
        </row>
        <row r="446">
          <cell r="B446" t="str">
            <v>EMEARecord to Report15. Provider FTE's at: Client LocationIndia</v>
          </cell>
        </row>
        <row r="447">
          <cell r="B447" t="str">
            <v>EMEARecord to Report16. Provider FTE's at: IndiaIndia</v>
          </cell>
        </row>
        <row r="448">
          <cell r="B448" t="str">
            <v>EMEARecord to Report16. Provider FTE's at: PhilippinesPhilippines</v>
          </cell>
        </row>
        <row r="449">
          <cell r="B449" t="str">
            <v>EMEARecord to Report16. Provider FTE's at: &lt;Location 3&gt;&lt;Location 3&gt;</v>
          </cell>
        </row>
        <row r="450">
          <cell r="B450" t="str">
            <v>EMEARecord to Report16. Provider FTE's at: &lt;Location 4&gt;&lt;Location 4&gt;</v>
          </cell>
        </row>
        <row r="451">
          <cell r="B451" t="str">
            <v>EMEARecord to Report16. Provider FTE's at: &lt;Location 5&gt;&lt;Location 5&gt;</v>
          </cell>
        </row>
        <row r="452">
          <cell r="B452" t="str">
            <v>EMEARecord to Report16. Provider FTE's at: &lt;Location 6&gt;&lt;Location 6&gt;</v>
          </cell>
        </row>
        <row r="453">
          <cell r="B453" t="str">
            <v>EMEARecord to Report16. Provider FTE's at: &lt;Location 7&gt;&lt;Location 7&gt;</v>
          </cell>
        </row>
        <row r="454">
          <cell r="B454" t="str">
            <v>EMEARecord to Report16. Provider FTE's at: &lt;Location 8&gt;&lt;Location 8&gt;</v>
          </cell>
        </row>
        <row r="455">
          <cell r="B455" t="str">
            <v>EMEARecord to Report16. Provider FTE's at: &lt;Location 9&gt;&lt;Location 9&gt;</v>
          </cell>
        </row>
        <row r="456">
          <cell r="B456" t="str">
            <v>EMEARecord to Report16. Provider FTE's at: &lt;Location 10&gt;&lt;Location 10&gt;</v>
          </cell>
        </row>
        <row r="457">
          <cell r="B457" t="str">
            <v>EMEARecord to Report17. Client Operational FTE'sTotal</v>
          </cell>
        </row>
        <row r="458">
          <cell r="B458" t="str">
            <v>EMEARecord to Report18. Provider Operational FTE'sTotal</v>
          </cell>
        </row>
        <row r="459">
          <cell r="B459" t="str">
            <v>EMEARecord to Report19. Total Operational FTE'sTotal</v>
          </cell>
        </row>
        <row r="460">
          <cell r="B460" t="str">
            <v>APACRecord to Report4. Client EmployeesClient Location</v>
          </cell>
        </row>
        <row r="461">
          <cell r="B461" t="str">
            <v>APACRecord to Report5. Client ContractorsClient Location</v>
          </cell>
        </row>
        <row r="462">
          <cell r="B462" t="str">
            <v>APACRecord to Report6. Provider FTE's at: Client Location</v>
          </cell>
        </row>
        <row r="463">
          <cell r="B463" t="str">
            <v>APACRecord to Report7. Provider FTE's at: IndiaIndia</v>
          </cell>
        </row>
        <row r="464">
          <cell r="B464" t="str">
            <v>APACRecord to Report7. Provider FTE's at: PhilippinesPhilippines</v>
          </cell>
        </row>
        <row r="465">
          <cell r="B465" t="str">
            <v>APACRecord to Report7. Provider FTE's at: &lt;Location 3&gt;&lt;Location 3&gt;</v>
          </cell>
        </row>
        <row r="466">
          <cell r="B466" t="str">
            <v>APACRecord to Report7. Provider FTE's at: &lt;Location 4&gt;&lt;Location 4&gt;</v>
          </cell>
        </row>
        <row r="467">
          <cell r="B467" t="str">
            <v>APACRecord to Report7. Provider FTE's at: &lt;Location 5&gt;&lt;Location 5&gt;</v>
          </cell>
        </row>
        <row r="468">
          <cell r="B468" t="str">
            <v>APACRecord to Report7. Provider FTE's at: &lt;Location 6&gt;&lt;Location 6&gt;</v>
          </cell>
        </row>
        <row r="469">
          <cell r="B469" t="str">
            <v>APACRecord to Report7. Provider FTE's at: &lt;Location 7&gt;&lt;Location 7&gt;</v>
          </cell>
        </row>
        <row r="470">
          <cell r="B470" t="str">
            <v>APACRecord to Report7. Provider FTE's at: &lt;Location 8&gt;&lt;Location 8&gt;</v>
          </cell>
        </row>
        <row r="471">
          <cell r="B471" t="str">
            <v>APACRecord to Report7. Provider FTE's at: &lt;Location 9&gt;&lt;Location 9&gt;</v>
          </cell>
        </row>
        <row r="472">
          <cell r="B472" t="str">
            <v>APACRecord to Report7. Provider FTE's at: &lt;Location 10&gt;&lt;Location 10&gt;</v>
          </cell>
        </row>
        <row r="473">
          <cell r="B473" t="str">
            <v>APACRecord to Report8. Total Client FTE'sTotal</v>
          </cell>
        </row>
        <row r="474">
          <cell r="B474" t="str">
            <v>APACRecord to Report9. Total Provider FTE'sTotal</v>
          </cell>
        </row>
        <row r="475">
          <cell r="B475" t="str">
            <v>APACRecord to Report10. Total Transition FTE'sTotal</v>
          </cell>
        </row>
        <row r="476">
          <cell r="B476" t="str">
            <v>APACRecord to Report11. Client Employees - Pre Go-LiveClient Location</v>
          </cell>
        </row>
        <row r="477">
          <cell r="B477" t="str">
            <v>APACRecord to Report12. Client Contractors - Pre-Go LiveClient Location</v>
          </cell>
        </row>
        <row r="478">
          <cell r="B478" t="str">
            <v>APACRecord to Report13. Rebadged EmployeesClient Location</v>
          </cell>
        </row>
        <row r="479">
          <cell r="B479" t="str">
            <v>APACRecord to Report14. Rebadged ContractorsClient Location</v>
          </cell>
        </row>
        <row r="480">
          <cell r="B480" t="str">
            <v>APACRecord to Report15. Provider FTE's at: Client LocationIndia</v>
          </cell>
        </row>
        <row r="481">
          <cell r="B481" t="str">
            <v>APACRecord to Report16. Provider FTE's at: IndiaIndia</v>
          </cell>
        </row>
        <row r="482">
          <cell r="B482" t="str">
            <v>APACRecord to Report16. Provider FTE's at: PhilippinesPhilippines</v>
          </cell>
        </row>
        <row r="483">
          <cell r="B483" t="str">
            <v>APACRecord to Report16. Provider FTE's at: &lt;Location 3&gt;&lt;Location 3&gt;</v>
          </cell>
        </row>
        <row r="484">
          <cell r="B484" t="str">
            <v>APACRecord to Report16. Provider FTE's at: &lt;Location 4&gt;&lt;Location 4&gt;</v>
          </cell>
        </row>
        <row r="485">
          <cell r="B485" t="str">
            <v>APACRecord to Report16. Provider FTE's at: &lt;Location 5&gt;&lt;Location 5&gt;</v>
          </cell>
        </row>
        <row r="486">
          <cell r="B486" t="str">
            <v>APACRecord to Report16. Provider FTE's at: &lt;Location 6&gt;&lt;Location 6&gt;</v>
          </cell>
        </row>
        <row r="487">
          <cell r="B487" t="str">
            <v>APACRecord to Report16. Provider FTE's at: &lt;Location 7&gt;&lt;Location 7&gt;</v>
          </cell>
        </row>
        <row r="488">
          <cell r="B488" t="str">
            <v>APACRecord to Report16. Provider FTE's at: &lt;Location 8&gt;&lt;Location 8&gt;</v>
          </cell>
        </row>
        <row r="489">
          <cell r="B489" t="str">
            <v>APACRecord to Report16. Provider FTE's at: &lt;Location 9&gt;&lt;Location 9&gt;</v>
          </cell>
        </row>
        <row r="490">
          <cell r="B490" t="str">
            <v>APACRecord to Report16. Provider FTE's at: &lt;Location 10&gt;&lt;Location 10&gt;</v>
          </cell>
        </row>
        <row r="491">
          <cell r="B491" t="str">
            <v>APACRecord to Report17. Client Operational FTE'sTotal</v>
          </cell>
        </row>
        <row r="492">
          <cell r="B492" t="str">
            <v>APACRecord to Report18. Provider Operational FTE'sTotal</v>
          </cell>
        </row>
        <row r="493">
          <cell r="B493" t="str">
            <v>APACRecord to Report19. Total Operational FTE'sTotal</v>
          </cell>
        </row>
        <row r="494">
          <cell r="B494" t="str">
            <v>GlobalRecord to Report4. Client EmployeesClient Location</v>
          </cell>
        </row>
        <row r="495">
          <cell r="B495" t="str">
            <v>GlobalRecord to Report5. Client ContractorsClient Location</v>
          </cell>
        </row>
        <row r="496">
          <cell r="B496" t="str">
            <v>GlobalRecord to Report6. Provider FTE's at: Client Location</v>
          </cell>
        </row>
        <row r="497">
          <cell r="B497" t="str">
            <v>GlobalRecord to Report7. Provider FTE's at: IndiaIndia</v>
          </cell>
        </row>
        <row r="498">
          <cell r="B498" t="str">
            <v>GlobalRecord to Report7. Provider FTE's at: PhilippinesPhilippines</v>
          </cell>
        </row>
        <row r="499">
          <cell r="B499" t="str">
            <v>GlobalRecord to Report7. Provider FTE's at: &lt;Location 3&gt;&lt;Location 3&gt;</v>
          </cell>
        </row>
        <row r="500">
          <cell r="B500" t="str">
            <v>GlobalRecord to Report7. Provider FTE's at: &lt;Location 4&gt;&lt;Location 4&gt;</v>
          </cell>
        </row>
        <row r="501">
          <cell r="B501" t="str">
            <v>GlobalRecord to Report7. Provider FTE's at: &lt;Location 5&gt;&lt;Location 5&gt;</v>
          </cell>
        </row>
        <row r="502">
          <cell r="B502" t="str">
            <v>GlobalRecord to Report7. Provider FTE's at: &lt;Location 6&gt;&lt;Location 6&gt;</v>
          </cell>
        </row>
        <row r="503">
          <cell r="B503" t="str">
            <v>GlobalRecord to Report7. Provider FTE's at: &lt;Location 7&gt;&lt;Location 7&gt;</v>
          </cell>
        </row>
        <row r="504">
          <cell r="B504" t="str">
            <v>GlobalRecord to Report7. Provider FTE's at: &lt;Location 8&gt;&lt;Location 8&gt;</v>
          </cell>
        </row>
        <row r="505">
          <cell r="B505" t="str">
            <v>GlobalRecord to Report7. Provider FTE's at: &lt;Location 9&gt;&lt;Location 9&gt;</v>
          </cell>
        </row>
        <row r="506">
          <cell r="B506" t="str">
            <v>GlobalRecord to Report7. Provider FTE's at: &lt;Location 10&gt;&lt;Location 10&gt;</v>
          </cell>
        </row>
        <row r="507">
          <cell r="B507" t="str">
            <v>GlobalRecord to Report8. Total Client FTE'sTotal</v>
          </cell>
        </row>
        <row r="508">
          <cell r="B508" t="str">
            <v>GlobalRecord to Report9. Total Provider FTE'sTotal</v>
          </cell>
        </row>
        <row r="509">
          <cell r="B509" t="str">
            <v>GlobalRecord to Report10. Total Transition FTE'sTotal</v>
          </cell>
        </row>
        <row r="510">
          <cell r="B510" t="str">
            <v>GlobalRecord to Report11. Client Employees - Pre Go-LiveClient Location</v>
          </cell>
        </row>
        <row r="511">
          <cell r="B511" t="str">
            <v>GlobalRecord to Report12. Client Contractors - Pre-Go LiveClient Location</v>
          </cell>
        </row>
        <row r="512">
          <cell r="B512" t="str">
            <v>GlobalRecord to Report13. Rebadged EmployeesClient Location</v>
          </cell>
        </row>
        <row r="513">
          <cell r="B513" t="str">
            <v>GlobalRecord to Report14. Rebadged ContractorsClient Location</v>
          </cell>
        </row>
        <row r="514">
          <cell r="B514" t="str">
            <v>GlobalRecord to Report15. Provider FTE's at: Client LocationIndia</v>
          </cell>
        </row>
        <row r="515">
          <cell r="B515" t="str">
            <v>GlobalRecord to Report16. Provider FTE's at: IndiaIndia</v>
          </cell>
        </row>
        <row r="516">
          <cell r="B516" t="str">
            <v>GlobalRecord to Report16. Provider FTE's at: PhilippinesPhilippines</v>
          </cell>
        </row>
        <row r="517">
          <cell r="B517" t="str">
            <v>GlobalRecord to Report16. Provider FTE's at: &lt;Location 3&gt;&lt;Location 3&gt;</v>
          </cell>
        </row>
        <row r="518">
          <cell r="B518" t="str">
            <v>GlobalRecord to Report16. Provider FTE's at: &lt;Location 4&gt;&lt;Location 4&gt;</v>
          </cell>
        </row>
        <row r="519">
          <cell r="B519" t="str">
            <v>GlobalRecord to Report16. Provider FTE's at: &lt;Location 5&gt;&lt;Location 5&gt;</v>
          </cell>
        </row>
        <row r="520">
          <cell r="B520" t="str">
            <v>GlobalRecord to Report16. Provider FTE's at: &lt;Location 6&gt;&lt;Location 6&gt;</v>
          </cell>
        </row>
        <row r="521">
          <cell r="B521" t="str">
            <v>GlobalRecord to Report16. Provider FTE's at: &lt;Location 7&gt;&lt;Location 7&gt;</v>
          </cell>
        </row>
        <row r="522">
          <cell r="B522" t="str">
            <v>GlobalRecord to Report16. Provider FTE's at: &lt;Location 8&gt;&lt;Location 8&gt;</v>
          </cell>
        </row>
        <row r="523">
          <cell r="B523" t="str">
            <v>GlobalRecord to Report16. Provider FTE's at: &lt;Location 9&gt;&lt;Location 9&gt;</v>
          </cell>
        </row>
        <row r="524">
          <cell r="B524" t="str">
            <v>GlobalRecord to Report16. Provider FTE's at: &lt;Location 10&gt;&lt;Location 10&gt;</v>
          </cell>
        </row>
        <row r="525">
          <cell r="B525" t="str">
            <v>GlobalRecord to Report17. Client Operational FTE'sTotal</v>
          </cell>
        </row>
        <row r="526">
          <cell r="B526" t="str">
            <v>GlobalRecord to Report18. Provider Operational FTE'sTotal</v>
          </cell>
        </row>
        <row r="527">
          <cell r="B527" t="str">
            <v>GlobalRecord to Report19. Total Operational FTE'sTotal</v>
          </cell>
        </row>
        <row r="528">
          <cell r="B528" t="str">
            <v>North AmericaBusiness Performance Management4. Client EmployeesClient Location</v>
          </cell>
        </row>
        <row r="529">
          <cell r="B529" t="str">
            <v>North AmericaBusiness Performance Management5. Client ContractorsClient Location</v>
          </cell>
        </row>
        <row r="530">
          <cell r="B530" t="str">
            <v>North AmericaBusiness Performance Management6. Provider FTE's at: Client Location</v>
          </cell>
        </row>
        <row r="531">
          <cell r="B531" t="str">
            <v>North AmericaBusiness Performance Management7. Provider FTE's at: IndiaIndia</v>
          </cell>
        </row>
        <row r="532">
          <cell r="B532" t="str">
            <v>North AmericaBusiness Performance Management7. Provider FTE's at: PhilippinesPhilippines</v>
          </cell>
        </row>
        <row r="533">
          <cell r="B533" t="str">
            <v>North AmericaBusiness Performance Management7. Provider FTE's at: &lt;Location 3&gt;&lt;Location 3&gt;</v>
          </cell>
        </row>
        <row r="534">
          <cell r="B534" t="str">
            <v>North AmericaBusiness Performance Management7. Provider FTE's at: &lt;Location 4&gt;&lt;Location 4&gt;</v>
          </cell>
        </row>
        <row r="535">
          <cell r="B535" t="str">
            <v>North AmericaBusiness Performance Management7. Provider FTE's at: &lt;Location 5&gt;&lt;Location 5&gt;</v>
          </cell>
        </row>
        <row r="536">
          <cell r="B536" t="str">
            <v>North AmericaBusiness Performance Management7. Provider FTE's at: &lt;Location 6&gt;&lt;Location 6&gt;</v>
          </cell>
        </row>
        <row r="537">
          <cell r="B537" t="str">
            <v>North AmericaBusiness Performance Management7. Provider FTE's at: &lt;Location 7&gt;&lt;Location 7&gt;</v>
          </cell>
        </row>
        <row r="538">
          <cell r="B538" t="str">
            <v>North AmericaBusiness Performance Management7. Provider FTE's at: &lt;Location 8&gt;&lt;Location 8&gt;</v>
          </cell>
        </row>
        <row r="539">
          <cell r="B539" t="str">
            <v>North AmericaBusiness Performance Management7. Provider FTE's at: &lt;Location 9&gt;&lt;Location 9&gt;</v>
          </cell>
        </row>
        <row r="540">
          <cell r="B540" t="str">
            <v>North AmericaBusiness Performance Management7. Provider FTE's at: &lt;Location 10&gt;&lt;Location 10&gt;</v>
          </cell>
        </row>
        <row r="541">
          <cell r="B541" t="str">
            <v>North AmericaBusiness Performance Management8. Total Client FTE'sTotal</v>
          </cell>
        </row>
        <row r="542">
          <cell r="B542" t="str">
            <v>North AmericaBusiness Performance Management9. Total Provider FTE'sTotal</v>
          </cell>
        </row>
        <row r="543">
          <cell r="B543" t="str">
            <v>North AmericaBusiness Performance Management10. Total Transition FTE'sTotal</v>
          </cell>
        </row>
        <row r="544">
          <cell r="B544" t="str">
            <v>North AmericaBusiness Performance Management11. Client Employees - Pre Go-LiveClient Location</v>
          </cell>
        </row>
        <row r="545">
          <cell r="B545" t="str">
            <v>North AmericaBusiness Performance Management12. Client Contractors - Pre-Go LiveClient Location</v>
          </cell>
        </row>
        <row r="546">
          <cell r="B546" t="str">
            <v>North AmericaBusiness Performance Management13. Rebadged EmployeesClient Location</v>
          </cell>
        </row>
        <row r="547">
          <cell r="B547" t="str">
            <v>North AmericaBusiness Performance Management14. Rebadged ContractorsClient Location</v>
          </cell>
        </row>
        <row r="548">
          <cell r="B548" t="str">
            <v>North AmericaBusiness Performance Management15. Provider FTE's at: Client LocationIndia</v>
          </cell>
        </row>
        <row r="549">
          <cell r="B549" t="str">
            <v>North AmericaBusiness Performance Management16. Provider FTE's at: IndiaIndia</v>
          </cell>
        </row>
        <row r="550">
          <cell r="B550" t="str">
            <v>North AmericaBusiness Performance Management16. Provider FTE's at: PhilippinesPhilippines</v>
          </cell>
        </row>
        <row r="551">
          <cell r="B551" t="str">
            <v>North AmericaBusiness Performance Management16. Provider FTE's at: &lt;Location 3&gt;&lt;Location 3&gt;</v>
          </cell>
        </row>
        <row r="552">
          <cell r="B552" t="str">
            <v>North AmericaBusiness Performance Management16. Provider FTE's at: &lt;Location 4&gt;&lt;Location 4&gt;</v>
          </cell>
        </row>
        <row r="553">
          <cell r="B553" t="str">
            <v>North AmericaBusiness Performance Management16. Provider FTE's at: &lt;Location 5&gt;&lt;Location 5&gt;</v>
          </cell>
        </row>
        <row r="554">
          <cell r="B554" t="str">
            <v>North AmericaBusiness Performance Management16. Provider FTE's at: &lt;Location 6&gt;&lt;Location 6&gt;</v>
          </cell>
        </row>
        <row r="555">
          <cell r="B555" t="str">
            <v>North AmericaBusiness Performance Management16. Provider FTE's at: &lt;Location 7&gt;&lt;Location 7&gt;</v>
          </cell>
        </row>
        <row r="556">
          <cell r="B556" t="str">
            <v>North AmericaBusiness Performance Management16. Provider FTE's at: &lt;Location 8&gt;&lt;Location 8&gt;</v>
          </cell>
        </row>
        <row r="557">
          <cell r="B557" t="str">
            <v>North AmericaBusiness Performance Management16. Provider FTE's at: &lt;Location 9&gt;&lt;Location 9&gt;</v>
          </cell>
        </row>
        <row r="558">
          <cell r="B558" t="str">
            <v>North AmericaBusiness Performance Management16. Provider FTE's at: &lt;Location 10&gt;&lt;Location 10&gt;</v>
          </cell>
        </row>
        <row r="559">
          <cell r="B559" t="str">
            <v>North AmericaBusiness Performance Management17. Client Operational FTE'sTotal</v>
          </cell>
        </row>
        <row r="560">
          <cell r="B560" t="str">
            <v>North AmericaBusiness Performance Management18. Provider Operational FTE'sTotal</v>
          </cell>
        </row>
        <row r="561">
          <cell r="B561" t="str">
            <v>North AmericaBusiness Performance Management19. Total Operational FTE'sTotal</v>
          </cell>
        </row>
        <row r="562">
          <cell r="B562" t="str">
            <v>LatAmBusiness Performance Management4. Client EmployeesClient Location</v>
          </cell>
        </row>
        <row r="563">
          <cell r="B563" t="str">
            <v>LatAmBusiness Performance Management5. Client ContractorsClient Location</v>
          </cell>
        </row>
        <row r="564">
          <cell r="B564" t="str">
            <v>LatAmBusiness Performance Management6. Provider FTE's at: Client Location</v>
          </cell>
        </row>
        <row r="565">
          <cell r="B565" t="str">
            <v>LatAmBusiness Performance Management7. Provider FTE's at: IndiaIndia</v>
          </cell>
        </row>
        <row r="566">
          <cell r="B566" t="str">
            <v>LatAmBusiness Performance Management7. Provider FTE's at: PhilippinesPhilippines</v>
          </cell>
        </row>
        <row r="567">
          <cell r="B567" t="str">
            <v>LatAmBusiness Performance Management7. Provider FTE's at: &lt;Location 3&gt;&lt;Location 3&gt;</v>
          </cell>
        </row>
        <row r="568">
          <cell r="B568" t="str">
            <v>LatAmBusiness Performance Management7. Provider FTE's at: &lt;Location 4&gt;&lt;Location 4&gt;</v>
          </cell>
        </row>
        <row r="569">
          <cell r="B569" t="str">
            <v>LatAmBusiness Performance Management7. Provider FTE's at: &lt;Location 5&gt;&lt;Location 5&gt;</v>
          </cell>
        </row>
        <row r="570">
          <cell r="B570" t="str">
            <v>LatAmBusiness Performance Management7. Provider FTE's at: &lt;Location 6&gt;&lt;Location 6&gt;</v>
          </cell>
        </row>
        <row r="571">
          <cell r="B571" t="str">
            <v>LatAmBusiness Performance Management7. Provider FTE's at: &lt;Location 7&gt;&lt;Location 7&gt;</v>
          </cell>
        </row>
        <row r="572">
          <cell r="B572" t="str">
            <v>LatAmBusiness Performance Management7. Provider FTE's at: &lt;Location 8&gt;&lt;Location 8&gt;</v>
          </cell>
        </row>
        <row r="573">
          <cell r="B573" t="str">
            <v>LatAmBusiness Performance Management7. Provider FTE's at: &lt;Location 9&gt;&lt;Location 9&gt;</v>
          </cell>
        </row>
        <row r="574">
          <cell r="B574" t="str">
            <v>LatAmBusiness Performance Management7. Provider FTE's at: &lt;Location 10&gt;&lt;Location 10&gt;</v>
          </cell>
        </row>
        <row r="575">
          <cell r="B575" t="str">
            <v>LatAmBusiness Performance Management8. Total Client FTE'sTotal</v>
          </cell>
        </row>
        <row r="576">
          <cell r="B576" t="str">
            <v>LatAmBusiness Performance Management9. Total Provider FTE'sTotal</v>
          </cell>
        </row>
        <row r="577">
          <cell r="B577" t="str">
            <v>LatAmBusiness Performance Management10. Total Transition FTE'sTotal</v>
          </cell>
        </row>
        <row r="578">
          <cell r="B578" t="str">
            <v>LatAmBusiness Performance Management11. Client Employees - Pre Go-LiveClient Location</v>
          </cell>
        </row>
        <row r="579">
          <cell r="B579" t="str">
            <v>LatAmBusiness Performance Management12. Client Contractors - Pre-Go LiveClient Location</v>
          </cell>
        </row>
        <row r="580">
          <cell r="B580" t="str">
            <v>LatAmBusiness Performance Management13. Rebadged EmployeesClient Location</v>
          </cell>
        </row>
        <row r="581">
          <cell r="B581" t="str">
            <v>LatAmBusiness Performance Management14. Rebadged ContractorsClient Location</v>
          </cell>
        </row>
        <row r="582">
          <cell r="B582" t="str">
            <v>LatAmBusiness Performance Management15. Provider FTE's at: Client LocationIndia</v>
          </cell>
        </row>
        <row r="583">
          <cell r="B583" t="str">
            <v>LatAmBusiness Performance Management16. Provider FTE's at: IndiaIndia</v>
          </cell>
        </row>
        <row r="584">
          <cell r="B584" t="str">
            <v>LatAmBusiness Performance Management16. Provider FTE's at: PhilippinesPhilippines</v>
          </cell>
        </row>
        <row r="585">
          <cell r="B585" t="str">
            <v>LatAmBusiness Performance Management16. Provider FTE's at: &lt;Location 3&gt;&lt;Location 3&gt;</v>
          </cell>
        </row>
        <row r="586">
          <cell r="B586" t="str">
            <v>LatAmBusiness Performance Management16. Provider FTE's at: &lt;Location 4&gt;&lt;Location 4&gt;</v>
          </cell>
        </row>
        <row r="587">
          <cell r="B587" t="str">
            <v>LatAmBusiness Performance Management16. Provider FTE's at: &lt;Location 5&gt;&lt;Location 5&gt;</v>
          </cell>
        </row>
        <row r="588">
          <cell r="B588" t="str">
            <v>LatAmBusiness Performance Management16. Provider FTE's at: &lt;Location 6&gt;&lt;Location 6&gt;</v>
          </cell>
        </row>
        <row r="589">
          <cell r="B589" t="str">
            <v>LatAmBusiness Performance Management16. Provider FTE's at: &lt;Location 7&gt;&lt;Location 7&gt;</v>
          </cell>
        </row>
        <row r="590">
          <cell r="B590" t="str">
            <v>LatAmBusiness Performance Management16. Provider FTE's at: &lt;Location 8&gt;&lt;Location 8&gt;</v>
          </cell>
        </row>
        <row r="591">
          <cell r="B591" t="str">
            <v>LatAmBusiness Performance Management16. Provider FTE's at: &lt;Location 9&gt;&lt;Location 9&gt;</v>
          </cell>
        </row>
        <row r="592">
          <cell r="B592" t="str">
            <v>LatAmBusiness Performance Management16. Provider FTE's at: &lt;Location 10&gt;&lt;Location 10&gt;</v>
          </cell>
        </row>
        <row r="593">
          <cell r="B593" t="str">
            <v>LatAmBusiness Performance Management17. Client Operational FTE'sTotal</v>
          </cell>
        </row>
        <row r="594">
          <cell r="B594" t="str">
            <v>LatAmBusiness Performance Management18. Provider Operational FTE'sTotal</v>
          </cell>
        </row>
        <row r="595">
          <cell r="B595" t="str">
            <v>LatAmBusiness Performance Management19. Total Operational FTE'sTotal</v>
          </cell>
        </row>
        <row r="596">
          <cell r="B596" t="str">
            <v>EMEABusiness Performance Management4. Client EmployeesClient Location</v>
          </cell>
        </row>
        <row r="597">
          <cell r="B597" t="str">
            <v>EMEABusiness Performance Management5. Client ContractorsClient Location</v>
          </cell>
        </row>
        <row r="598">
          <cell r="B598" t="str">
            <v>EMEABusiness Performance Management6. Provider FTE's at: Client Location</v>
          </cell>
        </row>
        <row r="599">
          <cell r="B599" t="str">
            <v>EMEABusiness Performance Management7. Provider FTE's at: IndiaIndia</v>
          </cell>
        </row>
        <row r="600">
          <cell r="B600" t="str">
            <v>EMEABusiness Performance Management7. Provider FTE's at: PhilippinesPhilippines</v>
          </cell>
        </row>
        <row r="601">
          <cell r="B601" t="str">
            <v>EMEABusiness Performance Management7. Provider FTE's at: &lt;Location 3&gt;&lt;Location 3&gt;</v>
          </cell>
        </row>
        <row r="602">
          <cell r="B602" t="str">
            <v>EMEABusiness Performance Management7. Provider FTE's at: &lt;Location 4&gt;&lt;Location 4&gt;</v>
          </cell>
        </row>
        <row r="603">
          <cell r="B603" t="str">
            <v>EMEABusiness Performance Management7. Provider FTE's at: &lt;Location 5&gt;&lt;Location 5&gt;</v>
          </cell>
        </row>
        <row r="604">
          <cell r="B604" t="str">
            <v>EMEABusiness Performance Management7. Provider FTE's at: &lt;Location 6&gt;&lt;Location 6&gt;</v>
          </cell>
        </row>
        <row r="605">
          <cell r="B605" t="str">
            <v>EMEABusiness Performance Management7. Provider FTE's at: &lt;Location 7&gt;&lt;Location 7&gt;</v>
          </cell>
        </row>
        <row r="606">
          <cell r="B606" t="str">
            <v>EMEABusiness Performance Management7. Provider FTE's at: &lt;Location 8&gt;&lt;Location 8&gt;</v>
          </cell>
        </row>
        <row r="607">
          <cell r="B607" t="str">
            <v>EMEABusiness Performance Management7. Provider FTE's at: &lt;Location 9&gt;&lt;Location 9&gt;</v>
          </cell>
        </row>
        <row r="608">
          <cell r="B608" t="str">
            <v>EMEABusiness Performance Management7. Provider FTE's at: &lt;Location 10&gt;&lt;Location 10&gt;</v>
          </cell>
        </row>
        <row r="609">
          <cell r="B609" t="str">
            <v>EMEABusiness Performance Management8. Total Client FTE'sTotal</v>
          </cell>
        </row>
        <row r="610">
          <cell r="B610" t="str">
            <v>EMEABusiness Performance Management9. Total Provider FTE'sTotal</v>
          </cell>
        </row>
        <row r="611">
          <cell r="B611" t="str">
            <v>EMEABusiness Performance Management10. Total Transition FTE'sTotal</v>
          </cell>
        </row>
        <row r="612">
          <cell r="B612" t="str">
            <v>EMEABusiness Performance Management11. Client Employees - Pre Go-LiveClient Location</v>
          </cell>
        </row>
        <row r="613">
          <cell r="B613" t="str">
            <v>EMEABusiness Performance Management12. Client Contractors - Pre-Go LiveClient Location</v>
          </cell>
        </row>
        <row r="614">
          <cell r="B614" t="str">
            <v>EMEABusiness Performance Management13. Rebadged EmployeesClient Location</v>
          </cell>
        </row>
        <row r="615">
          <cell r="B615" t="str">
            <v>EMEABusiness Performance Management14. Rebadged ContractorsClient Location</v>
          </cell>
        </row>
        <row r="616">
          <cell r="B616" t="str">
            <v>EMEABusiness Performance Management15. Provider FTE's at: Client LocationIndia</v>
          </cell>
        </row>
        <row r="617">
          <cell r="B617" t="str">
            <v>EMEABusiness Performance Management16. Provider FTE's at: IndiaIndia</v>
          </cell>
        </row>
        <row r="618">
          <cell r="B618" t="str">
            <v>EMEABusiness Performance Management16. Provider FTE's at: PhilippinesPhilippines</v>
          </cell>
        </row>
        <row r="619">
          <cell r="B619" t="str">
            <v>EMEABusiness Performance Management16. Provider FTE's at: &lt;Location 3&gt;&lt;Location 3&gt;</v>
          </cell>
        </row>
        <row r="620">
          <cell r="B620" t="str">
            <v>EMEABusiness Performance Management16. Provider FTE's at: &lt;Location 4&gt;&lt;Location 4&gt;</v>
          </cell>
        </row>
        <row r="621">
          <cell r="B621" t="str">
            <v>EMEABusiness Performance Management16. Provider FTE's at: &lt;Location 5&gt;&lt;Location 5&gt;</v>
          </cell>
        </row>
        <row r="622">
          <cell r="B622" t="str">
            <v>EMEABusiness Performance Management16. Provider FTE's at: &lt;Location 6&gt;&lt;Location 6&gt;</v>
          </cell>
        </row>
        <row r="623">
          <cell r="B623" t="str">
            <v>EMEABusiness Performance Management16. Provider FTE's at: &lt;Location 7&gt;&lt;Location 7&gt;</v>
          </cell>
        </row>
        <row r="624">
          <cell r="B624" t="str">
            <v>EMEABusiness Performance Management16. Provider FTE's at: &lt;Location 8&gt;&lt;Location 8&gt;</v>
          </cell>
        </row>
        <row r="625">
          <cell r="B625" t="str">
            <v>EMEABusiness Performance Management16. Provider FTE's at: &lt;Location 9&gt;&lt;Location 9&gt;</v>
          </cell>
        </row>
        <row r="626">
          <cell r="B626" t="str">
            <v>EMEABusiness Performance Management16. Provider FTE's at: &lt;Location 10&gt;&lt;Location 10&gt;</v>
          </cell>
        </row>
        <row r="627">
          <cell r="B627" t="str">
            <v>EMEABusiness Performance Management17. Client Operational FTE'sTotal</v>
          </cell>
        </row>
        <row r="628">
          <cell r="B628" t="str">
            <v>EMEABusiness Performance Management18. Provider Operational FTE'sTotal</v>
          </cell>
        </row>
        <row r="629">
          <cell r="B629" t="str">
            <v>EMEABusiness Performance Management19. Total Operational FTE'sTotal</v>
          </cell>
        </row>
        <row r="630">
          <cell r="B630" t="str">
            <v>APACBusiness Performance Management4. Client EmployeesClient Location</v>
          </cell>
        </row>
        <row r="631">
          <cell r="B631" t="str">
            <v>APACBusiness Performance Management5. Client ContractorsClient Location</v>
          </cell>
        </row>
        <row r="632">
          <cell r="B632" t="str">
            <v>APACBusiness Performance Management6. Provider FTE's at: Client Location</v>
          </cell>
        </row>
        <row r="633">
          <cell r="B633" t="str">
            <v>APACBusiness Performance Management7. Provider FTE's at: IndiaIndia</v>
          </cell>
        </row>
        <row r="634">
          <cell r="B634" t="str">
            <v>APACBusiness Performance Management7. Provider FTE's at: PhilippinesPhilippines</v>
          </cell>
        </row>
        <row r="635">
          <cell r="B635" t="str">
            <v>APACBusiness Performance Management7. Provider FTE's at: &lt;Location 3&gt;&lt;Location 3&gt;</v>
          </cell>
        </row>
        <row r="636">
          <cell r="B636" t="str">
            <v>APACBusiness Performance Management7. Provider FTE's at: &lt;Location 4&gt;&lt;Location 4&gt;</v>
          </cell>
        </row>
        <row r="637">
          <cell r="B637" t="str">
            <v>APACBusiness Performance Management7. Provider FTE's at: &lt;Location 5&gt;&lt;Location 5&gt;</v>
          </cell>
        </row>
        <row r="638">
          <cell r="B638" t="str">
            <v>APACBusiness Performance Management7. Provider FTE's at: &lt;Location 6&gt;&lt;Location 6&gt;</v>
          </cell>
        </row>
        <row r="639">
          <cell r="B639" t="str">
            <v>APACBusiness Performance Management7. Provider FTE's at: &lt;Location 7&gt;&lt;Location 7&gt;</v>
          </cell>
        </row>
        <row r="640">
          <cell r="B640" t="str">
            <v>APACBusiness Performance Management7. Provider FTE's at: &lt;Location 8&gt;&lt;Location 8&gt;</v>
          </cell>
        </row>
        <row r="641">
          <cell r="B641" t="str">
            <v>APACBusiness Performance Management7. Provider FTE's at: &lt;Location 9&gt;&lt;Location 9&gt;</v>
          </cell>
        </row>
        <row r="642">
          <cell r="B642" t="str">
            <v>APACBusiness Performance Management7. Provider FTE's at: &lt;Location 10&gt;&lt;Location 10&gt;</v>
          </cell>
        </row>
        <row r="643">
          <cell r="B643" t="str">
            <v>APACBusiness Performance Management8. Total Client FTE'sTotal</v>
          </cell>
        </row>
        <row r="644">
          <cell r="B644" t="str">
            <v>APACBusiness Performance Management9. Total Provider FTE'sTotal</v>
          </cell>
        </row>
        <row r="645">
          <cell r="B645" t="str">
            <v>APACBusiness Performance Management10. Total Transition FTE'sTotal</v>
          </cell>
        </row>
        <row r="646">
          <cell r="B646" t="str">
            <v>APACBusiness Performance Management11. Client Employees - Pre Go-LiveClient Location</v>
          </cell>
        </row>
        <row r="647">
          <cell r="B647" t="str">
            <v>APACBusiness Performance Management12. Client Contractors - Pre-Go LiveClient Location</v>
          </cell>
        </row>
        <row r="648">
          <cell r="B648" t="str">
            <v>APACBusiness Performance Management13. Rebadged EmployeesClient Location</v>
          </cell>
        </row>
        <row r="649">
          <cell r="B649" t="str">
            <v>APACBusiness Performance Management14. Rebadged ContractorsClient Location</v>
          </cell>
        </row>
        <row r="650">
          <cell r="B650" t="str">
            <v>APACBusiness Performance Management15. Provider FTE's at: Client LocationIndia</v>
          </cell>
        </row>
        <row r="651">
          <cell r="B651" t="str">
            <v>APACBusiness Performance Management16. Provider FTE's at: IndiaIndia</v>
          </cell>
        </row>
        <row r="652">
          <cell r="B652" t="str">
            <v>APACBusiness Performance Management16. Provider FTE's at: PhilippinesPhilippines</v>
          </cell>
        </row>
        <row r="653">
          <cell r="B653" t="str">
            <v>APACBusiness Performance Management16. Provider FTE's at: &lt;Location 3&gt;&lt;Location 3&gt;</v>
          </cell>
        </row>
        <row r="654">
          <cell r="B654" t="str">
            <v>APACBusiness Performance Management16. Provider FTE's at: &lt;Location 4&gt;&lt;Location 4&gt;</v>
          </cell>
        </row>
        <row r="655">
          <cell r="B655" t="str">
            <v>APACBusiness Performance Management16. Provider FTE's at: &lt;Location 5&gt;&lt;Location 5&gt;</v>
          </cell>
        </row>
        <row r="656">
          <cell r="B656" t="str">
            <v>APACBusiness Performance Management16. Provider FTE's at: &lt;Location 6&gt;&lt;Location 6&gt;</v>
          </cell>
        </row>
        <row r="657">
          <cell r="B657" t="str">
            <v>APACBusiness Performance Management16. Provider FTE's at: &lt;Location 7&gt;&lt;Location 7&gt;</v>
          </cell>
        </row>
        <row r="658">
          <cell r="B658" t="str">
            <v>APACBusiness Performance Management16. Provider FTE's at: &lt;Location 8&gt;&lt;Location 8&gt;</v>
          </cell>
        </row>
        <row r="659">
          <cell r="B659" t="str">
            <v>APACBusiness Performance Management16. Provider FTE's at: &lt;Location 9&gt;&lt;Location 9&gt;</v>
          </cell>
        </row>
        <row r="660">
          <cell r="B660" t="str">
            <v>APACBusiness Performance Management16. Provider FTE's at: &lt;Location 10&gt;&lt;Location 10&gt;</v>
          </cell>
        </row>
        <row r="661">
          <cell r="B661" t="str">
            <v>APACBusiness Performance Management17. Client Operational FTE'sTotal</v>
          </cell>
        </row>
        <row r="662">
          <cell r="B662" t="str">
            <v>APACBusiness Performance Management18. Provider Operational FTE'sTotal</v>
          </cell>
        </row>
        <row r="663">
          <cell r="B663" t="str">
            <v>APACBusiness Performance Management19. Total Operational FTE'sTotal</v>
          </cell>
        </row>
        <row r="664">
          <cell r="B664" t="str">
            <v>GlobalBusiness Performance Management4. Client EmployeesClient Location</v>
          </cell>
        </row>
        <row r="665">
          <cell r="B665" t="str">
            <v>GlobalBusiness Performance Management5. Client ContractorsClient Location</v>
          </cell>
        </row>
        <row r="666">
          <cell r="B666" t="str">
            <v>GlobalBusiness Performance Management6. Provider FTE's at: Client Location</v>
          </cell>
        </row>
        <row r="667">
          <cell r="B667" t="str">
            <v>GlobalBusiness Performance Management7. Provider FTE's at: IndiaIndia</v>
          </cell>
        </row>
        <row r="668">
          <cell r="B668" t="str">
            <v>GlobalBusiness Performance Management7. Provider FTE's at: PhilippinesPhilippines</v>
          </cell>
        </row>
        <row r="669">
          <cell r="B669" t="str">
            <v>GlobalBusiness Performance Management7. Provider FTE's at: &lt;Location 3&gt;&lt;Location 3&gt;</v>
          </cell>
        </row>
        <row r="670">
          <cell r="B670" t="str">
            <v>GlobalBusiness Performance Management7. Provider FTE's at: &lt;Location 4&gt;&lt;Location 4&gt;</v>
          </cell>
        </row>
        <row r="671">
          <cell r="B671" t="str">
            <v>GlobalBusiness Performance Management7. Provider FTE's at: &lt;Location 5&gt;&lt;Location 5&gt;</v>
          </cell>
        </row>
        <row r="672">
          <cell r="B672" t="str">
            <v>GlobalBusiness Performance Management7. Provider FTE's at: &lt;Location 6&gt;&lt;Location 6&gt;</v>
          </cell>
        </row>
        <row r="673">
          <cell r="B673" t="str">
            <v>GlobalBusiness Performance Management7. Provider FTE's at: &lt;Location 7&gt;&lt;Location 7&gt;</v>
          </cell>
        </row>
        <row r="674">
          <cell r="B674" t="str">
            <v>GlobalBusiness Performance Management7. Provider FTE's at: &lt;Location 8&gt;&lt;Location 8&gt;</v>
          </cell>
        </row>
        <row r="675">
          <cell r="B675" t="str">
            <v>GlobalBusiness Performance Management7. Provider FTE's at: &lt;Location 9&gt;&lt;Location 9&gt;</v>
          </cell>
        </row>
        <row r="676">
          <cell r="B676" t="str">
            <v>GlobalBusiness Performance Management7. Provider FTE's at: &lt;Location 10&gt;&lt;Location 10&gt;</v>
          </cell>
        </row>
        <row r="677">
          <cell r="B677" t="str">
            <v>GlobalBusiness Performance Management8. Total Client FTE'sTotal</v>
          </cell>
        </row>
        <row r="678">
          <cell r="B678" t="str">
            <v>GlobalBusiness Performance Management9. Total Provider FTE'sTotal</v>
          </cell>
        </row>
        <row r="679">
          <cell r="B679" t="str">
            <v>GlobalBusiness Performance Management10. Total Transition FTE'sTotal</v>
          </cell>
        </row>
        <row r="680">
          <cell r="B680" t="str">
            <v>GlobalBusiness Performance Management11. Client Employees - Pre Go-LiveClient Location</v>
          </cell>
        </row>
        <row r="681">
          <cell r="B681" t="str">
            <v>GlobalBusiness Performance Management12. Client Contractors - Pre-Go LiveClient Location</v>
          </cell>
        </row>
        <row r="682">
          <cell r="B682" t="str">
            <v>GlobalBusiness Performance Management13. Rebadged EmployeesClient Location</v>
          </cell>
        </row>
        <row r="683">
          <cell r="B683" t="str">
            <v>GlobalBusiness Performance Management14. Rebadged ContractorsClient Location</v>
          </cell>
        </row>
        <row r="684">
          <cell r="B684" t="str">
            <v>GlobalBusiness Performance Management15. Provider FTE's at: Client LocationIndia</v>
          </cell>
        </row>
        <row r="685">
          <cell r="B685" t="str">
            <v>GlobalBusiness Performance Management16. Provider FTE's at: IndiaIndia</v>
          </cell>
        </row>
        <row r="686">
          <cell r="B686" t="str">
            <v>GlobalBusiness Performance Management16. Provider FTE's at: PhilippinesPhilippines</v>
          </cell>
        </row>
        <row r="687">
          <cell r="B687" t="str">
            <v>GlobalBusiness Performance Management16. Provider FTE's at: &lt;Location 3&gt;&lt;Location 3&gt;</v>
          </cell>
        </row>
        <row r="688">
          <cell r="B688" t="str">
            <v>GlobalBusiness Performance Management16. Provider FTE's at: &lt;Location 4&gt;&lt;Location 4&gt;</v>
          </cell>
        </row>
        <row r="689">
          <cell r="B689" t="str">
            <v>GlobalBusiness Performance Management16. Provider FTE's at: &lt;Location 5&gt;&lt;Location 5&gt;</v>
          </cell>
        </row>
        <row r="690">
          <cell r="B690" t="str">
            <v>GlobalBusiness Performance Management16. Provider FTE's at: &lt;Location 6&gt;&lt;Location 6&gt;</v>
          </cell>
        </row>
        <row r="691">
          <cell r="B691" t="str">
            <v>GlobalBusiness Performance Management16. Provider FTE's at: &lt;Location 7&gt;&lt;Location 7&gt;</v>
          </cell>
        </row>
        <row r="692">
          <cell r="B692" t="str">
            <v>GlobalBusiness Performance Management16. Provider FTE's at: &lt;Location 8&gt;&lt;Location 8&gt;</v>
          </cell>
        </row>
        <row r="693">
          <cell r="B693" t="str">
            <v>GlobalBusiness Performance Management16. Provider FTE's at: &lt;Location 9&gt;&lt;Location 9&gt;</v>
          </cell>
        </row>
        <row r="694">
          <cell r="B694" t="str">
            <v>GlobalBusiness Performance Management16. Provider FTE's at: &lt;Location 10&gt;&lt;Location 10&gt;</v>
          </cell>
        </row>
        <row r="695">
          <cell r="B695" t="str">
            <v>GlobalBusiness Performance Management17. Client Operational FTE'sTotal</v>
          </cell>
        </row>
        <row r="696">
          <cell r="B696" t="str">
            <v>GlobalBusiness Performance Management18. Provider Operational FTE'sTotal</v>
          </cell>
        </row>
        <row r="697">
          <cell r="B697" t="str">
            <v>GlobalBusiness Performance Management19. Total Operational FTE'sTotal</v>
          </cell>
        </row>
        <row r="698">
          <cell r="B698" t="str">
            <v>North AmericaOther4. Client EmployeesClient Location</v>
          </cell>
        </row>
        <row r="699">
          <cell r="B699" t="str">
            <v>North AmericaOther5. Client ContractorsClient Location</v>
          </cell>
        </row>
        <row r="700">
          <cell r="B700" t="str">
            <v>North AmericaOther6. Provider FTE's at: Client Location</v>
          </cell>
        </row>
        <row r="701">
          <cell r="B701" t="str">
            <v>North AmericaOther7. Provider FTE's at: IndiaIndia</v>
          </cell>
        </row>
        <row r="702">
          <cell r="B702" t="str">
            <v>North AmericaOther7. Provider FTE's at: PhilippinesPhilippines</v>
          </cell>
        </row>
        <row r="703">
          <cell r="B703" t="str">
            <v>North AmericaOther7. Provider FTE's at: &lt;Location 3&gt;&lt;Location 3&gt;</v>
          </cell>
        </row>
        <row r="704">
          <cell r="B704" t="str">
            <v>North AmericaOther7. Provider FTE's at: &lt;Location 4&gt;&lt;Location 4&gt;</v>
          </cell>
        </row>
        <row r="705">
          <cell r="B705" t="str">
            <v>North AmericaOther7. Provider FTE's at: &lt;Location 5&gt;&lt;Location 5&gt;</v>
          </cell>
        </row>
        <row r="706">
          <cell r="B706" t="str">
            <v>North AmericaOther7. Provider FTE's at: &lt;Location 6&gt;&lt;Location 6&gt;</v>
          </cell>
        </row>
        <row r="707">
          <cell r="B707" t="str">
            <v>North AmericaOther7. Provider FTE's at: &lt;Location 7&gt;&lt;Location 7&gt;</v>
          </cell>
        </row>
        <row r="708">
          <cell r="B708" t="str">
            <v>North AmericaOther7. Provider FTE's at: &lt;Location 8&gt;&lt;Location 8&gt;</v>
          </cell>
        </row>
        <row r="709">
          <cell r="B709" t="str">
            <v>North AmericaOther7. Provider FTE's at: &lt;Location 9&gt;&lt;Location 9&gt;</v>
          </cell>
        </row>
        <row r="710">
          <cell r="B710" t="str">
            <v>North AmericaOther7. Provider FTE's at: &lt;Location 10&gt;&lt;Location 10&gt;</v>
          </cell>
        </row>
        <row r="711">
          <cell r="B711" t="str">
            <v>North AmericaOther8. Total Client FTE'sTotal</v>
          </cell>
        </row>
        <row r="712">
          <cell r="B712" t="str">
            <v>North AmericaOther9. Total Provider FTE'sTotal</v>
          </cell>
        </row>
        <row r="713">
          <cell r="B713" t="str">
            <v>North AmericaOther10. Total Transition FTE'sTotal</v>
          </cell>
        </row>
        <row r="714">
          <cell r="B714" t="str">
            <v>North AmericaOther11. Client Employees - Pre Go-LiveClient Location</v>
          </cell>
        </row>
        <row r="715">
          <cell r="B715" t="str">
            <v>North AmericaOther12. Client Contractors - Pre-Go LiveClient Location</v>
          </cell>
        </row>
        <row r="716">
          <cell r="B716" t="str">
            <v>North AmericaOther13. Rebadged EmployeesClient Location</v>
          </cell>
        </row>
        <row r="717">
          <cell r="B717" t="str">
            <v>North AmericaOther14. Rebadged ContractorsClient Location</v>
          </cell>
        </row>
        <row r="718">
          <cell r="B718" t="str">
            <v>North AmericaOther15. Provider FTE's at: Client LocationIndia</v>
          </cell>
        </row>
        <row r="719">
          <cell r="B719" t="str">
            <v>North AmericaOther16. Provider FTE's at: IndiaIndia</v>
          </cell>
        </row>
        <row r="720">
          <cell r="B720" t="str">
            <v>North AmericaOther16. Provider FTE's at: PhilippinesPhilippines</v>
          </cell>
        </row>
        <row r="721">
          <cell r="B721" t="str">
            <v>North AmericaOther16. Provider FTE's at: &lt;Location 3&gt;&lt;Location 3&gt;</v>
          </cell>
        </row>
        <row r="722">
          <cell r="B722" t="str">
            <v>North AmericaOther16. Provider FTE's at: &lt;Location 4&gt;&lt;Location 4&gt;</v>
          </cell>
        </row>
        <row r="723">
          <cell r="B723" t="str">
            <v>North AmericaOther16. Provider FTE's at: &lt;Location 5&gt;&lt;Location 5&gt;</v>
          </cell>
        </row>
        <row r="724">
          <cell r="B724" t="str">
            <v>North AmericaOther16. Provider FTE's at: &lt;Location 6&gt;&lt;Location 6&gt;</v>
          </cell>
        </row>
        <row r="725">
          <cell r="B725" t="str">
            <v>North AmericaOther16. Provider FTE's at: &lt;Location 7&gt;&lt;Location 7&gt;</v>
          </cell>
        </row>
        <row r="726">
          <cell r="B726" t="str">
            <v>North AmericaOther16. Provider FTE's at: &lt;Location 8&gt;&lt;Location 8&gt;</v>
          </cell>
        </row>
        <row r="727">
          <cell r="B727" t="str">
            <v>North AmericaOther16. Provider FTE's at: &lt;Location 9&gt;&lt;Location 9&gt;</v>
          </cell>
        </row>
        <row r="728">
          <cell r="B728" t="str">
            <v>North AmericaOther16. Provider FTE's at: &lt;Location 10&gt;&lt;Location 10&gt;</v>
          </cell>
        </row>
        <row r="729">
          <cell r="B729" t="str">
            <v>North AmericaOther17. Client Operational FTE'sTotal</v>
          </cell>
        </row>
        <row r="730">
          <cell r="B730" t="str">
            <v>North AmericaOther18. Provider Operational FTE'sTotal</v>
          </cell>
        </row>
        <row r="731">
          <cell r="B731" t="str">
            <v>North AmericaOther19. Total Operational FTE'sTotal</v>
          </cell>
        </row>
        <row r="732">
          <cell r="B732" t="str">
            <v>LatAmOther4. Client EmployeesClient Location</v>
          </cell>
        </row>
        <row r="733">
          <cell r="B733" t="str">
            <v>LatAmOther5. Client ContractorsClient Location</v>
          </cell>
        </row>
        <row r="734">
          <cell r="B734" t="str">
            <v>LatAmOther6. Provider FTE's at: Client Location</v>
          </cell>
        </row>
        <row r="735">
          <cell r="B735" t="str">
            <v>LatAmOther7. Provider FTE's at: IndiaIndia</v>
          </cell>
        </row>
        <row r="736">
          <cell r="B736" t="str">
            <v>LatAmOther7. Provider FTE's at: PhilippinesPhilippines</v>
          </cell>
        </row>
        <row r="737">
          <cell r="B737" t="str">
            <v>LatAmOther7. Provider FTE's at: &lt;Location 3&gt;&lt;Location 3&gt;</v>
          </cell>
        </row>
        <row r="738">
          <cell r="B738" t="str">
            <v>LatAmOther7. Provider FTE's at: &lt;Location 4&gt;&lt;Location 4&gt;</v>
          </cell>
        </row>
        <row r="739">
          <cell r="B739" t="str">
            <v>LatAmOther7. Provider FTE's at: &lt;Location 5&gt;&lt;Location 5&gt;</v>
          </cell>
        </row>
        <row r="740">
          <cell r="B740" t="str">
            <v>LatAmOther7. Provider FTE's at: &lt;Location 6&gt;&lt;Location 6&gt;</v>
          </cell>
        </row>
        <row r="741">
          <cell r="B741" t="str">
            <v>LatAmOther7. Provider FTE's at: &lt;Location 7&gt;&lt;Location 7&gt;</v>
          </cell>
        </row>
        <row r="742">
          <cell r="B742" t="str">
            <v>LatAmOther7. Provider FTE's at: &lt;Location 8&gt;&lt;Location 8&gt;</v>
          </cell>
        </row>
        <row r="743">
          <cell r="B743" t="str">
            <v>LatAmOther7. Provider FTE's at: &lt;Location 9&gt;&lt;Location 9&gt;</v>
          </cell>
        </row>
        <row r="744">
          <cell r="B744" t="str">
            <v>LatAmOther7. Provider FTE's at: &lt;Location 10&gt;&lt;Location 10&gt;</v>
          </cell>
        </row>
        <row r="745">
          <cell r="B745" t="str">
            <v>LatAmOther8. Total Client FTE'sTotal</v>
          </cell>
        </row>
        <row r="746">
          <cell r="B746" t="str">
            <v>LatAmOther9. Total Provider FTE'sTotal</v>
          </cell>
        </row>
        <row r="747">
          <cell r="B747" t="str">
            <v>LatAmOther10. Total Transition FTE'sTotal</v>
          </cell>
        </row>
        <row r="748">
          <cell r="B748" t="str">
            <v>LatAmOther11. Client Employees - Pre Go-LiveClient Location</v>
          </cell>
        </row>
        <row r="749">
          <cell r="B749" t="str">
            <v>LatAmOther12. Client Contractors - Pre-Go LiveClient Location</v>
          </cell>
        </row>
        <row r="750">
          <cell r="B750" t="str">
            <v>LatAmOther13. Rebadged EmployeesClient Location</v>
          </cell>
        </row>
        <row r="751">
          <cell r="B751" t="str">
            <v>LatAmOther14. Rebadged ContractorsClient Location</v>
          </cell>
        </row>
        <row r="752">
          <cell r="B752" t="str">
            <v>LatAmOther15. Provider FTE's at: Client LocationIndia</v>
          </cell>
        </row>
        <row r="753">
          <cell r="B753" t="str">
            <v>LatAmOther16. Provider FTE's at: IndiaIndia</v>
          </cell>
        </row>
        <row r="754">
          <cell r="B754" t="str">
            <v>LatAmOther16. Provider FTE's at: PhilippinesPhilippines</v>
          </cell>
        </row>
        <row r="755">
          <cell r="B755" t="str">
            <v>LatAmOther16. Provider FTE's at: &lt;Location 3&gt;&lt;Location 3&gt;</v>
          </cell>
        </row>
        <row r="756">
          <cell r="B756" t="str">
            <v>LatAmOther16. Provider FTE's at: &lt;Location 4&gt;&lt;Location 4&gt;</v>
          </cell>
        </row>
        <row r="757">
          <cell r="B757" t="str">
            <v>LatAmOther16. Provider FTE's at: &lt;Location 5&gt;&lt;Location 5&gt;</v>
          </cell>
        </row>
        <row r="758">
          <cell r="B758" t="str">
            <v>LatAmOther16. Provider FTE's at: &lt;Location 6&gt;&lt;Location 6&gt;</v>
          </cell>
        </row>
        <row r="759">
          <cell r="B759" t="str">
            <v>LatAmOther16. Provider FTE's at: &lt;Location 7&gt;&lt;Location 7&gt;</v>
          </cell>
        </row>
        <row r="760">
          <cell r="B760" t="str">
            <v>LatAmOther16. Provider FTE's at: &lt;Location 8&gt;&lt;Location 8&gt;</v>
          </cell>
        </row>
        <row r="761">
          <cell r="B761" t="str">
            <v>LatAmOther16. Provider FTE's at: &lt;Location 9&gt;&lt;Location 9&gt;</v>
          </cell>
        </row>
        <row r="762">
          <cell r="B762" t="str">
            <v>LatAmOther16. Provider FTE's at: &lt;Location 10&gt;&lt;Location 10&gt;</v>
          </cell>
        </row>
        <row r="763">
          <cell r="B763" t="str">
            <v>LatAmOther17. Client Operational FTE'sTotal</v>
          </cell>
        </row>
        <row r="764">
          <cell r="B764" t="str">
            <v>LatAmOther18. Provider Operational FTE'sTotal</v>
          </cell>
        </row>
        <row r="765">
          <cell r="B765" t="str">
            <v>LatAmOther19. Total Operational FTE'sTotal</v>
          </cell>
        </row>
        <row r="766">
          <cell r="B766" t="str">
            <v>EMEAOther4. Client EmployeesClient Location</v>
          </cell>
        </row>
        <row r="767">
          <cell r="B767" t="str">
            <v>EMEAOther5. Client ContractorsClient Location</v>
          </cell>
        </row>
        <row r="768">
          <cell r="B768" t="str">
            <v>EMEAOther6. Provider FTE's at: Client Location</v>
          </cell>
        </row>
        <row r="769">
          <cell r="B769" t="str">
            <v>EMEAOther7. Provider FTE's at: IndiaIndia</v>
          </cell>
        </row>
        <row r="770">
          <cell r="B770" t="str">
            <v>EMEAOther7. Provider FTE's at: PhilippinesPhilippines</v>
          </cell>
        </row>
        <row r="771">
          <cell r="B771" t="str">
            <v>EMEAOther7. Provider FTE's at: &lt;Location 3&gt;&lt;Location 3&gt;</v>
          </cell>
        </row>
        <row r="772">
          <cell r="B772" t="str">
            <v>EMEAOther7. Provider FTE's at: &lt;Location 4&gt;&lt;Location 4&gt;</v>
          </cell>
        </row>
        <row r="773">
          <cell r="B773" t="str">
            <v>EMEAOther7. Provider FTE's at: &lt;Location 5&gt;&lt;Location 5&gt;</v>
          </cell>
        </row>
        <row r="774">
          <cell r="B774" t="str">
            <v>EMEAOther7. Provider FTE's at: &lt;Location 6&gt;&lt;Location 6&gt;</v>
          </cell>
        </row>
        <row r="775">
          <cell r="B775" t="str">
            <v>EMEAOther7. Provider FTE's at: &lt;Location 7&gt;&lt;Location 7&gt;</v>
          </cell>
        </row>
        <row r="776">
          <cell r="B776" t="str">
            <v>EMEAOther7. Provider FTE's at: &lt;Location 8&gt;&lt;Location 8&gt;</v>
          </cell>
        </row>
        <row r="777">
          <cell r="B777" t="str">
            <v>EMEAOther7. Provider FTE's at: &lt;Location 9&gt;&lt;Location 9&gt;</v>
          </cell>
        </row>
        <row r="778">
          <cell r="B778" t="str">
            <v>EMEAOther7. Provider FTE's at: &lt;Location 10&gt;&lt;Location 10&gt;</v>
          </cell>
        </row>
        <row r="779">
          <cell r="B779" t="str">
            <v>EMEAOther8. Total Client FTE'sTotal</v>
          </cell>
        </row>
        <row r="780">
          <cell r="B780" t="str">
            <v>EMEAOther9. Total Provider FTE'sTotal</v>
          </cell>
        </row>
        <row r="781">
          <cell r="B781" t="str">
            <v>EMEAOther10. Total Transition FTE'sTotal</v>
          </cell>
        </row>
        <row r="782">
          <cell r="B782" t="str">
            <v>EMEAOther11. Client Employees - Pre Go-LiveClient Location</v>
          </cell>
        </row>
        <row r="783">
          <cell r="B783" t="str">
            <v>EMEAOther12. Client Contractors - Pre-Go LiveClient Location</v>
          </cell>
        </row>
        <row r="784">
          <cell r="B784" t="str">
            <v>EMEAOther13. Rebadged EmployeesClient Location</v>
          </cell>
        </row>
        <row r="785">
          <cell r="B785" t="str">
            <v>EMEAOther14. Rebadged ContractorsClient Location</v>
          </cell>
        </row>
        <row r="786">
          <cell r="B786" t="str">
            <v>EMEAOther15. Provider FTE's at: Client LocationIndia</v>
          </cell>
        </row>
        <row r="787">
          <cell r="B787" t="str">
            <v>EMEAOther16. Provider FTE's at: IndiaIndia</v>
          </cell>
        </row>
        <row r="788">
          <cell r="B788" t="str">
            <v>EMEAOther16. Provider FTE's at: PhilippinesPhilippines</v>
          </cell>
        </row>
        <row r="789">
          <cell r="B789" t="str">
            <v>EMEAOther16. Provider FTE's at: &lt;Location 3&gt;&lt;Location 3&gt;</v>
          </cell>
        </row>
        <row r="790">
          <cell r="B790" t="str">
            <v>EMEAOther16. Provider FTE's at: &lt;Location 4&gt;&lt;Location 4&gt;</v>
          </cell>
        </row>
        <row r="791">
          <cell r="B791" t="str">
            <v>EMEAOther16. Provider FTE's at: &lt;Location 5&gt;&lt;Location 5&gt;</v>
          </cell>
        </row>
        <row r="792">
          <cell r="B792" t="str">
            <v>EMEAOther16. Provider FTE's at: &lt;Location 6&gt;&lt;Location 6&gt;</v>
          </cell>
        </row>
        <row r="793">
          <cell r="B793" t="str">
            <v>EMEAOther16. Provider FTE's at: &lt;Location 7&gt;&lt;Location 7&gt;</v>
          </cell>
        </row>
        <row r="794">
          <cell r="B794" t="str">
            <v>EMEAOther16. Provider FTE's at: &lt;Location 8&gt;&lt;Location 8&gt;</v>
          </cell>
        </row>
        <row r="795">
          <cell r="B795" t="str">
            <v>EMEAOther16. Provider FTE's at: &lt;Location 9&gt;&lt;Location 9&gt;</v>
          </cell>
        </row>
        <row r="796">
          <cell r="B796" t="str">
            <v>EMEAOther16. Provider FTE's at: &lt;Location 10&gt;&lt;Location 10&gt;</v>
          </cell>
        </row>
        <row r="797">
          <cell r="B797" t="str">
            <v>EMEAOther17. Client Operational FTE'sTotal</v>
          </cell>
        </row>
        <row r="798">
          <cell r="B798" t="str">
            <v>EMEAOther18. Provider Operational FTE'sTotal</v>
          </cell>
        </row>
        <row r="799">
          <cell r="B799" t="str">
            <v>EMEAOther19. Total Operational FTE'sTotal</v>
          </cell>
        </row>
        <row r="800">
          <cell r="B800" t="str">
            <v>APACOther4. Client EmployeesClient Location</v>
          </cell>
        </row>
        <row r="801">
          <cell r="B801" t="str">
            <v>APACOther5. Client ContractorsClient Location</v>
          </cell>
        </row>
        <row r="802">
          <cell r="B802" t="str">
            <v>APACOther6. Provider FTE's at: Client Location</v>
          </cell>
        </row>
        <row r="803">
          <cell r="B803" t="str">
            <v>APACOther7. Provider FTE's at: IndiaIndia</v>
          </cell>
        </row>
        <row r="804">
          <cell r="B804" t="str">
            <v>APACOther7. Provider FTE's at: PhilippinesPhilippines</v>
          </cell>
        </row>
        <row r="805">
          <cell r="B805" t="str">
            <v>APACOther7. Provider FTE's at: &lt;Location 3&gt;&lt;Location 3&gt;</v>
          </cell>
        </row>
        <row r="806">
          <cell r="B806" t="str">
            <v>APACOther7. Provider FTE's at: &lt;Location 4&gt;&lt;Location 4&gt;</v>
          </cell>
        </row>
        <row r="807">
          <cell r="B807" t="str">
            <v>APACOther7. Provider FTE's at: &lt;Location 5&gt;&lt;Location 5&gt;</v>
          </cell>
        </row>
        <row r="808">
          <cell r="B808" t="str">
            <v>APACOther7. Provider FTE's at: &lt;Location 6&gt;&lt;Location 6&gt;</v>
          </cell>
        </row>
        <row r="809">
          <cell r="B809" t="str">
            <v>APACOther7. Provider FTE's at: &lt;Location 7&gt;&lt;Location 7&gt;</v>
          </cell>
        </row>
        <row r="810">
          <cell r="B810" t="str">
            <v>APACOther7. Provider FTE's at: &lt;Location 8&gt;&lt;Location 8&gt;</v>
          </cell>
        </row>
        <row r="811">
          <cell r="B811" t="str">
            <v>APACOther7. Provider FTE's at: &lt;Location 9&gt;&lt;Location 9&gt;</v>
          </cell>
        </row>
        <row r="812">
          <cell r="B812" t="str">
            <v>APACOther7. Provider FTE's at: &lt;Location 10&gt;&lt;Location 10&gt;</v>
          </cell>
        </row>
        <row r="813">
          <cell r="B813" t="str">
            <v>APACOther8. Total Client FTE'sTotal</v>
          </cell>
        </row>
        <row r="814">
          <cell r="B814" t="str">
            <v>APACOther9. Total Provider FTE'sTotal</v>
          </cell>
        </row>
        <row r="815">
          <cell r="B815" t="str">
            <v>APACOther10. Total Transition FTE'sTotal</v>
          </cell>
        </row>
        <row r="816">
          <cell r="B816" t="str">
            <v>APACOther11. Client Employees - Pre Go-LiveClient Location</v>
          </cell>
        </row>
        <row r="817">
          <cell r="B817" t="str">
            <v>APACOther12. Client Contractors - Pre-Go LiveClient Location</v>
          </cell>
        </row>
        <row r="818">
          <cell r="B818" t="str">
            <v>APACOther13. Rebadged EmployeesClient Location</v>
          </cell>
        </row>
        <row r="819">
          <cell r="B819" t="str">
            <v>APACOther14. Rebadged ContractorsClient Location</v>
          </cell>
        </row>
        <row r="820">
          <cell r="B820" t="str">
            <v>APACOther15. Provider FTE's at: Client LocationIndia</v>
          </cell>
        </row>
        <row r="821">
          <cell r="B821" t="str">
            <v>APACOther16. Provider FTE's at: IndiaIndia</v>
          </cell>
        </row>
        <row r="822">
          <cell r="B822" t="str">
            <v>APACOther16. Provider FTE's at: PhilippinesPhilippines</v>
          </cell>
        </row>
        <row r="823">
          <cell r="B823" t="str">
            <v>APACOther16. Provider FTE's at: &lt;Location 3&gt;&lt;Location 3&gt;</v>
          </cell>
        </row>
        <row r="824">
          <cell r="B824" t="str">
            <v>APACOther16. Provider FTE's at: &lt;Location 4&gt;&lt;Location 4&gt;</v>
          </cell>
        </row>
        <row r="825">
          <cell r="B825" t="str">
            <v>APACOther16. Provider FTE's at: &lt;Location 5&gt;&lt;Location 5&gt;</v>
          </cell>
        </row>
        <row r="826">
          <cell r="B826" t="str">
            <v>APACOther16. Provider FTE's at: &lt;Location 6&gt;&lt;Location 6&gt;</v>
          </cell>
        </row>
        <row r="827">
          <cell r="B827" t="str">
            <v>APACOther16. Provider FTE's at: &lt;Location 7&gt;&lt;Location 7&gt;</v>
          </cell>
        </row>
        <row r="828">
          <cell r="B828" t="str">
            <v>APACOther16. Provider FTE's at: &lt;Location 8&gt;&lt;Location 8&gt;</v>
          </cell>
        </row>
        <row r="829">
          <cell r="B829" t="str">
            <v>APACOther16. Provider FTE's at: &lt;Location 9&gt;&lt;Location 9&gt;</v>
          </cell>
        </row>
        <row r="830">
          <cell r="B830" t="str">
            <v>APACOther16. Provider FTE's at: &lt;Location 10&gt;&lt;Location 10&gt;</v>
          </cell>
        </row>
        <row r="831">
          <cell r="B831" t="str">
            <v>APACOther17. Client Operational FTE'sTotal</v>
          </cell>
        </row>
        <row r="832">
          <cell r="B832" t="str">
            <v>APACOther18. Provider Operational FTE'sTotal</v>
          </cell>
        </row>
        <row r="833">
          <cell r="B833" t="str">
            <v>APACOther19. Total Operational FTE'sTotal</v>
          </cell>
        </row>
        <row r="834">
          <cell r="B834" t="str">
            <v>GlobalOther4. Client EmployeesClient Location</v>
          </cell>
        </row>
        <row r="835">
          <cell r="B835" t="str">
            <v>GlobalOther5. Client ContractorsClient Location</v>
          </cell>
        </row>
        <row r="836">
          <cell r="B836" t="str">
            <v>GlobalOther6. Provider FTE's at: Client Location</v>
          </cell>
        </row>
        <row r="837">
          <cell r="B837" t="str">
            <v>GlobalOther7. Provider FTE's at: IndiaIndia</v>
          </cell>
        </row>
        <row r="838">
          <cell r="B838" t="str">
            <v>GlobalOther7. Provider FTE's at: PhilippinesPhilippines</v>
          </cell>
        </row>
        <row r="839">
          <cell r="B839" t="str">
            <v>GlobalOther7. Provider FTE's at: &lt;Location 3&gt;&lt;Location 3&gt;</v>
          </cell>
        </row>
        <row r="840">
          <cell r="B840" t="str">
            <v>GlobalOther7. Provider FTE's at: &lt;Location 4&gt;&lt;Location 4&gt;</v>
          </cell>
        </row>
        <row r="841">
          <cell r="B841" t="str">
            <v>GlobalOther7. Provider FTE's at: &lt;Location 5&gt;&lt;Location 5&gt;</v>
          </cell>
        </row>
        <row r="842">
          <cell r="B842" t="str">
            <v>GlobalOther7. Provider FTE's at: &lt;Location 6&gt;&lt;Location 6&gt;</v>
          </cell>
        </row>
        <row r="843">
          <cell r="B843" t="str">
            <v>GlobalOther7. Provider FTE's at: &lt;Location 7&gt;&lt;Location 7&gt;</v>
          </cell>
        </row>
        <row r="844">
          <cell r="B844" t="str">
            <v>GlobalOther7. Provider FTE's at: &lt;Location 8&gt;&lt;Location 8&gt;</v>
          </cell>
        </row>
        <row r="845">
          <cell r="B845" t="str">
            <v>GlobalOther7. Provider FTE's at: &lt;Location 9&gt;&lt;Location 9&gt;</v>
          </cell>
        </row>
        <row r="846">
          <cell r="B846" t="str">
            <v>GlobalOther7. Provider FTE's at: &lt;Location 10&gt;&lt;Location 10&gt;</v>
          </cell>
        </row>
        <row r="847">
          <cell r="B847" t="str">
            <v>GlobalOther8. Total Client FTE'sTotal</v>
          </cell>
        </row>
        <row r="848">
          <cell r="B848" t="str">
            <v>GlobalOther9. Total Provider FTE'sTotal</v>
          </cell>
        </row>
        <row r="849">
          <cell r="B849" t="str">
            <v>GlobalOther10. Total Transition FTE'sTotal</v>
          </cell>
        </row>
        <row r="850">
          <cell r="B850" t="str">
            <v>GlobalOther11. Client Employees - Pre Go-LiveClient Location</v>
          </cell>
        </row>
        <row r="851">
          <cell r="B851" t="str">
            <v>GlobalOther12. Client Contractors - Pre-Go LiveClient Location</v>
          </cell>
        </row>
        <row r="852">
          <cell r="B852" t="str">
            <v>GlobalOther13. Rebadged EmployeesClient Location</v>
          </cell>
        </row>
        <row r="853">
          <cell r="B853" t="str">
            <v>GlobalOther14. Rebadged ContractorsClient Location</v>
          </cell>
        </row>
        <row r="854">
          <cell r="B854" t="str">
            <v>GlobalOther15. Provider FTE's at: Client LocationIndia</v>
          </cell>
        </row>
        <row r="855">
          <cell r="B855" t="str">
            <v>GlobalOther16. Provider FTE's at: IndiaIndia</v>
          </cell>
        </row>
        <row r="856">
          <cell r="B856" t="str">
            <v>GlobalOther16. Provider FTE's at: PhilippinesPhilippines</v>
          </cell>
        </row>
        <row r="857">
          <cell r="B857" t="str">
            <v>GlobalOther16. Provider FTE's at: &lt;Location 3&gt;&lt;Location 3&gt;</v>
          </cell>
        </row>
        <row r="858">
          <cell r="B858" t="str">
            <v>GlobalOther16. Provider FTE's at: &lt;Location 4&gt;&lt;Location 4&gt;</v>
          </cell>
        </row>
        <row r="859">
          <cell r="B859" t="str">
            <v>GlobalOther16. Provider FTE's at: &lt;Location 5&gt;&lt;Location 5&gt;</v>
          </cell>
        </row>
        <row r="860">
          <cell r="B860" t="str">
            <v>GlobalOther16. Provider FTE's at: &lt;Location 6&gt;&lt;Location 6&gt;</v>
          </cell>
        </row>
        <row r="861">
          <cell r="B861" t="str">
            <v>GlobalOther16. Provider FTE's at: &lt;Location 7&gt;&lt;Location 7&gt;</v>
          </cell>
        </row>
        <row r="862">
          <cell r="B862" t="str">
            <v>GlobalOther16. Provider FTE's at: &lt;Location 8&gt;&lt;Location 8&gt;</v>
          </cell>
        </row>
        <row r="863">
          <cell r="B863" t="str">
            <v>GlobalOther16. Provider FTE's at: &lt;Location 9&gt;&lt;Location 9&gt;</v>
          </cell>
        </row>
        <row r="864">
          <cell r="B864" t="str">
            <v>GlobalOther16. Provider FTE's at: &lt;Location 10&gt;&lt;Location 10&gt;</v>
          </cell>
        </row>
        <row r="865">
          <cell r="B865" t="str">
            <v>GlobalOther17. Client Operational FTE'sTotal</v>
          </cell>
        </row>
        <row r="866">
          <cell r="B866" t="str">
            <v>GlobalOther18. Provider Operational FTE'sTotal</v>
          </cell>
        </row>
        <row r="867">
          <cell r="B867" t="str">
            <v>GlobalOther19. Total Operational FTE'sTotal</v>
          </cell>
        </row>
        <row r="868">
          <cell r="B868" t="str">
            <v>North AmericaTOTAL4. Client EmployeesClient Location</v>
          </cell>
        </row>
        <row r="869">
          <cell r="B869" t="str">
            <v>North AmericaTOTAL5. Client ContractorsClient Location</v>
          </cell>
        </row>
        <row r="870">
          <cell r="B870" t="str">
            <v>North AmericaTOTAL6. Provider FTE's at:Client Location</v>
          </cell>
        </row>
        <row r="871">
          <cell r="B871" t="str">
            <v>North AmericaTOTAL7. Provider FTE's at: IndiaIndia</v>
          </cell>
        </row>
        <row r="872">
          <cell r="B872" t="str">
            <v>North AmericaTOTAL7. Provider FTE's at: PhilippinesPhilippines</v>
          </cell>
        </row>
        <row r="873">
          <cell r="B873" t="str">
            <v>North AmericaTOTAL7. Provider FTE's at: &lt;Location 3&gt;&lt;Location 3&gt;</v>
          </cell>
        </row>
        <row r="874">
          <cell r="B874" t="str">
            <v>North AmericaTOTAL7. Provider FTE's at: &lt;Location 4&gt;&lt;Location 4&gt;</v>
          </cell>
        </row>
        <row r="875">
          <cell r="B875" t="str">
            <v>North AmericaTOTAL7. Provider FTE's at: &lt;Location 5&gt;&lt;Location 5&gt;</v>
          </cell>
        </row>
        <row r="876">
          <cell r="B876" t="str">
            <v>North AmericaTOTAL7. Provider FTE's at: &lt;Location 6&gt;&lt;Location 6&gt;</v>
          </cell>
        </row>
        <row r="877">
          <cell r="B877" t="str">
            <v>North AmericaTOTAL7. Provider FTE's at: &lt;Location 7&gt;&lt;Location 7&gt;</v>
          </cell>
        </row>
        <row r="878">
          <cell r="B878" t="str">
            <v>North AmericaTOTAL7. Provider FTE's at: &lt;Location 8&gt;&lt;Location 8&gt;</v>
          </cell>
        </row>
        <row r="879">
          <cell r="B879" t="str">
            <v>North AmericaTOTAL7. Provider FTE's at: &lt;Location 9&gt;&lt;Location 9&gt;</v>
          </cell>
        </row>
        <row r="880">
          <cell r="B880" t="str">
            <v>North AmericaTOTAL7. Provider FTE's at: &lt;Location 10&gt;&lt;Location 10&gt;</v>
          </cell>
        </row>
        <row r="881">
          <cell r="B881" t="str">
            <v>North AmericaTOTAL8. Total Client FTE'sTotal</v>
          </cell>
        </row>
        <row r="882">
          <cell r="B882" t="str">
            <v>North AmericaTOTAL9. Total Provider FTE'sTotal</v>
          </cell>
        </row>
        <row r="883">
          <cell r="B883" t="str">
            <v>North AmericaTOTAL10. Total Transition FTE'sTotal</v>
          </cell>
        </row>
        <row r="884">
          <cell r="B884" t="str">
            <v>North AmericaTOTAL11. Client Employees - Pre Go-LiveClient Location</v>
          </cell>
        </row>
        <row r="885">
          <cell r="B885" t="str">
            <v>North AmericaTOTAL12. Client Contractors - Pre-Go LiveClient Location</v>
          </cell>
        </row>
        <row r="886">
          <cell r="B886" t="str">
            <v>North AmericaTOTAL13. Rebadged EmployeesClient Location</v>
          </cell>
        </row>
        <row r="887">
          <cell r="B887" t="str">
            <v>North AmericaTOTAL14. Rebadged ContractorsClient Location</v>
          </cell>
        </row>
        <row r="888">
          <cell r="B888" t="str">
            <v>North AmericaTOTAL15. Provider FTE's at: Client LocationIndia</v>
          </cell>
        </row>
        <row r="889">
          <cell r="B889" t="str">
            <v>North AmericaTOTAL16. Provider FTE's at: IndiaIndia</v>
          </cell>
        </row>
        <row r="890">
          <cell r="B890" t="str">
            <v>North AmericaTOTAL16. Provider FTE's at: PhilippinesPhilippines</v>
          </cell>
        </row>
        <row r="891">
          <cell r="B891" t="str">
            <v>North AmericaTOTAL16. Provider FTE's at: &lt;Location 3&gt;&lt;Location 3&gt;</v>
          </cell>
        </row>
        <row r="892">
          <cell r="B892" t="str">
            <v>North AmericaTOTAL16. Provider FTE's at: &lt;Location 4&gt;&lt;Location 4&gt;</v>
          </cell>
        </row>
        <row r="893">
          <cell r="B893" t="str">
            <v>North AmericaTOTAL16. Provider FTE's at: &lt;Location 5&gt;&lt;Location 5&gt;</v>
          </cell>
        </row>
        <row r="894">
          <cell r="B894" t="str">
            <v>North AmericaTOTAL16. Provider FTE's at: &lt;Location 6&gt;&lt;Location 6&gt;</v>
          </cell>
        </row>
        <row r="895">
          <cell r="B895" t="str">
            <v>North AmericaTOTAL16. Provider FTE's at: &lt;Location 7&gt;&lt;Location 7&gt;</v>
          </cell>
        </row>
        <row r="896">
          <cell r="B896" t="str">
            <v>North AmericaTOTAL16. Provider FTE's at: &lt;Location 8&gt;&lt;Location 8&gt;</v>
          </cell>
        </row>
        <row r="897">
          <cell r="B897" t="str">
            <v>North AmericaTOTAL16. Provider FTE's at: &lt;Location 9&gt;&lt;Location 9&gt;</v>
          </cell>
        </row>
        <row r="898">
          <cell r="B898" t="str">
            <v>North AmericaTOTAL16. Provider FTE's at: &lt;Location 10&gt;&lt;Location 10&gt;</v>
          </cell>
        </row>
        <row r="899">
          <cell r="B899" t="str">
            <v>North AmericaTOTAL17. Client Operational FTE'sTotal</v>
          </cell>
        </row>
        <row r="900">
          <cell r="B900" t="str">
            <v>North AmericaTOTAL18. Provider Operational FTE'sTotal</v>
          </cell>
        </row>
        <row r="901">
          <cell r="B901" t="str">
            <v>North AmericaTOTAL19. Total Operational FTE'sTotal</v>
          </cell>
        </row>
        <row r="902">
          <cell r="B902" t="str">
            <v>LatAmTOTAL4. Client EmployeesClient Location</v>
          </cell>
        </row>
        <row r="903">
          <cell r="B903" t="str">
            <v>LatAmTOTAL5. Client ContractorsClient Location</v>
          </cell>
        </row>
        <row r="904">
          <cell r="B904" t="str">
            <v>LatAmTOTAL6. Provider FTE's at:Client Location</v>
          </cell>
        </row>
        <row r="905">
          <cell r="B905" t="str">
            <v>LatAmTOTAL7. Provider FTE's at: IndiaIndia</v>
          </cell>
        </row>
        <row r="906">
          <cell r="B906" t="str">
            <v>LatAmTOTAL7. Provider FTE's at: PhilippinesPhilippines</v>
          </cell>
        </row>
        <row r="907">
          <cell r="B907" t="str">
            <v>LatAmTOTAL7. Provider FTE's at: &lt;Location 3&gt;&lt;Location 3&gt;</v>
          </cell>
        </row>
        <row r="908">
          <cell r="B908" t="str">
            <v>LatAmTOTAL7. Provider FTE's at: &lt;Location 4&gt;&lt;Location 4&gt;</v>
          </cell>
        </row>
        <row r="909">
          <cell r="B909" t="str">
            <v>LatAmTOTAL7. Provider FTE's at: &lt;Location 5&gt;&lt;Location 5&gt;</v>
          </cell>
        </row>
        <row r="910">
          <cell r="B910" t="str">
            <v>LatAmTOTAL7. Provider FTE's at: &lt;Location 6&gt;&lt;Location 6&gt;</v>
          </cell>
        </row>
        <row r="911">
          <cell r="B911" t="str">
            <v>LatAmTOTAL7. Provider FTE's at: &lt;Location 7&gt;&lt;Location 7&gt;</v>
          </cell>
        </row>
        <row r="912">
          <cell r="B912" t="str">
            <v>LatAmTOTAL7. Provider FTE's at: &lt;Location 8&gt;&lt;Location 8&gt;</v>
          </cell>
        </row>
        <row r="913">
          <cell r="B913" t="str">
            <v>LatAmTOTAL7. Provider FTE's at: &lt;Location 9&gt;&lt;Location 9&gt;</v>
          </cell>
        </row>
        <row r="914">
          <cell r="B914" t="str">
            <v>LatAmTOTAL7. Provider FTE's at: &lt;Location 10&gt;&lt;Location 10&gt;</v>
          </cell>
        </row>
        <row r="915">
          <cell r="B915" t="str">
            <v>LatAmTOTAL8. Total Client FTE'sTotal</v>
          </cell>
        </row>
        <row r="916">
          <cell r="B916" t="str">
            <v>LatAmTOTAL9. Total Provider FTE'sTotal</v>
          </cell>
        </row>
        <row r="917">
          <cell r="B917" t="str">
            <v>LatAmTOTAL10. Total Transition FTE'sTotal</v>
          </cell>
        </row>
        <row r="918">
          <cell r="B918" t="str">
            <v>LatAmTOTAL11. Client Employees - Pre Go-LiveClient Location</v>
          </cell>
        </row>
        <row r="919">
          <cell r="B919" t="str">
            <v>LatAmTOTAL12. Client Contractors - Pre-Go LiveClient Location</v>
          </cell>
        </row>
        <row r="920">
          <cell r="B920" t="str">
            <v>LatAmTOTAL13. Rebadged EmployeesClient Location</v>
          </cell>
        </row>
        <row r="921">
          <cell r="B921" t="str">
            <v>LatAmTOTAL14. Rebadged ContractorsClient Location</v>
          </cell>
        </row>
        <row r="922">
          <cell r="B922" t="str">
            <v>LatAmTOTAL15. Provider FTE's at: Client LocationIndia</v>
          </cell>
        </row>
        <row r="923">
          <cell r="B923" t="str">
            <v>LatAmTOTAL16. Provider FTE's at: IndiaIndia</v>
          </cell>
        </row>
        <row r="924">
          <cell r="B924" t="str">
            <v>LatAmTOTAL16. Provider FTE's at: PhilippinesPhilippines</v>
          </cell>
        </row>
        <row r="925">
          <cell r="B925" t="str">
            <v>LatAmTOTAL16. Provider FTE's at: &lt;Location 3&gt;&lt;Location 3&gt;</v>
          </cell>
        </row>
        <row r="926">
          <cell r="B926" t="str">
            <v>LatAmTOTAL16. Provider FTE's at: &lt;Location 4&gt;&lt;Location 4&gt;</v>
          </cell>
        </row>
        <row r="927">
          <cell r="B927" t="str">
            <v>LatAmTOTAL16. Provider FTE's at: &lt;Location 5&gt;&lt;Location 5&gt;</v>
          </cell>
        </row>
        <row r="928">
          <cell r="B928" t="str">
            <v>LatAmTOTAL16. Provider FTE's at: &lt;Location 6&gt;&lt;Location 6&gt;</v>
          </cell>
        </row>
        <row r="929">
          <cell r="B929" t="str">
            <v>LatAmTOTAL16. Provider FTE's at: &lt;Location 7&gt;&lt;Location 7&gt;</v>
          </cell>
        </row>
        <row r="930">
          <cell r="B930" t="str">
            <v>LatAmTOTAL16. Provider FTE's at: &lt;Location 8&gt;&lt;Location 8&gt;</v>
          </cell>
        </row>
        <row r="931">
          <cell r="B931" t="str">
            <v>LatAmTOTAL16. Provider FTE's at: &lt;Location 9&gt;&lt;Location 9&gt;</v>
          </cell>
        </row>
        <row r="932">
          <cell r="B932" t="str">
            <v>LatAmTOTAL16. Provider FTE's at: &lt;Location 10&gt;&lt;Location 10&gt;</v>
          </cell>
        </row>
        <row r="933">
          <cell r="B933" t="str">
            <v>LatAmTOTAL17. Client Operational FTE'sTotal</v>
          </cell>
        </row>
        <row r="934">
          <cell r="B934" t="str">
            <v>LatAmTOTAL18. Provider Operational FTE'sTotal</v>
          </cell>
        </row>
        <row r="935">
          <cell r="B935" t="str">
            <v>LatAmTOTAL19. Total Operational FTE'sTotal</v>
          </cell>
        </row>
        <row r="936">
          <cell r="B936" t="str">
            <v>EMEATOTAL4. Client EmployeesClient Location</v>
          </cell>
        </row>
        <row r="937">
          <cell r="B937" t="str">
            <v>EMEATOTAL5. Client ContractorsClient Location</v>
          </cell>
        </row>
        <row r="938">
          <cell r="B938" t="str">
            <v>EMEATOTAL6. Provider FTE's at:Client Location</v>
          </cell>
        </row>
        <row r="939">
          <cell r="B939" t="str">
            <v>EMEATOTAL7. Provider FTE's at: IndiaIndia</v>
          </cell>
        </row>
        <row r="940">
          <cell r="B940" t="str">
            <v>EMEATOTAL7. Provider FTE's at: PhilippinesPhilippines</v>
          </cell>
        </row>
        <row r="941">
          <cell r="B941" t="str">
            <v>EMEATOTAL7. Provider FTE's at: &lt;Location 3&gt;&lt;Location 3&gt;</v>
          </cell>
        </row>
        <row r="942">
          <cell r="B942" t="str">
            <v>EMEATOTAL7. Provider FTE's at: &lt;Location 4&gt;&lt;Location 4&gt;</v>
          </cell>
        </row>
        <row r="943">
          <cell r="B943" t="str">
            <v>EMEATOTAL7. Provider FTE's at: &lt;Location 5&gt;&lt;Location 5&gt;</v>
          </cell>
        </row>
        <row r="944">
          <cell r="B944" t="str">
            <v>EMEATOTAL7. Provider FTE's at: &lt;Location 6&gt;&lt;Location 6&gt;</v>
          </cell>
        </row>
        <row r="945">
          <cell r="B945" t="str">
            <v>EMEATOTAL7. Provider FTE's at: &lt;Location 7&gt;&lt;Location 7&gt;</v>
          </cell>
        </row>
        <row r="946">
          <cell r="B946" t="str">
            <v>EMEATOTAL7. Provider FTE's at: &lt;Location 8&gt;&lt;Location 8&gt;</v>
          </cell>
        </row>
        <row r="947">
          <cell r="B947" t="str">
            <v>EMEATOTAL7. Provider FTE's at: &lt;Location 9&gt;&lt;Location 9&gt;</v>
          </cell>
        </row>
        <row r="948">
          <cell r="B948" t="str">
            <v>EMEATOTAL7. Provider FTE's at: &lt;Location 10&gt;&lt;Location 10&gt;</v>
          </cell>
        </row>
        <row r="949">
          <cell r="B949" t="str">
            <v>EMEATOTAL8. Total Client FTE'sTotal</v>
          </cell>
        </row>
        <row r="950">
          <cell r="B950" t="str">
            <v>EMEATOTAL9. Total Provider FTE'sTotal</v>
          </cell>
        </row>
        <row r="951">
          <cell r="B951" t="str">
            <v>EMEATOTAL10. Total Transition FTE'sTotal</v>
          </cell>
        </row>
        <row r="952">
          <cell r="B952" t="str">
            <v>EMEATOTAL11. Client Employees - Pre Go-LiveClient Location</v>
          </cell>
        </row>
        <row r="953">
          <cell r="B953" t="str">
            <v>EMEATOTAL12. Client Contractors - Pre-Go LiveClient Location</v>
          </cell>
        </row>
        <row r="954">
          <cell r="B954" t="str">
            <v>EMEATOTAL13. Rebadged EmployeesClient Location</v>
          </cell>
        </row>
        <row r="955">
          <cell r="B955" t="str">
            <v>EMEATOTAL14. Rebadged ContractorsClient Location</v>
          </cell>
        </row>
        <row r="956">
          <cell r="B956" t="str">
            <v>EMEATOTAL15. Provider FTE's at: Client LocationIndia</v>
          </cell>
        </row>
        <row r="957">
          <cell r="B957" t="str">
            <v>EMEATOTAL16. Provider FTE's at: IndiaIndia</v>
          </cell>
        </row>
        <row r="958">
          <cell r="B958" t="str">
            <v>EMEATOTAL16. Provider FTE's at: PhilippinesPhilippines</v>
          </cell>
        </row>
        <row r="959">
          <cell r="B959" t="str">
            <v>EMEATOTAL16. Provider FTE's at: &lt;Location 3&gt;&lt;Location 3&gt;</v>
          </cell>
        </row>
        <row r="960">
          <cell r="B960" t="str">
            <v>EMEATOTAL16. Provider FTE's at: &lt;Location 4&gt;&lt;Location 4&gt;</v>
          </cell>
        </row>
        <row r="961">
          <cell r="B961" t="str">
            <v>EMEATOTAL16. Provider FTE's at: &lt;Location 5&gt;&lt;Location 5&gt;</v>
          </cell>
        </row>
        <row r="962">
          <cell r="B962" t="str">
            <v>EMEATOTAL16. Provider FTE's at: &lt;Location 6&gt;&lt;Location 6&gt;</v>
          </cell>
        </row>
        <row r="963">
          <cell r="B963" t="str">
            <v>EMEATOTAL16. Provider FTE's at: &lt;Location 7&gt;&lt;Location 7&gt;</v>
          </cell>
        </row>
        <row r="964">
          <cell r="B964" t="str">
            <v>EMEATOTAL16. Provider FTE's at: &lt;Location 8&gt;&lt;Location 8&gt;</v>
          </cell>
        </row>
        <row r="965">
          <cell r="B965" t="str">
            <v>EMEATOTAL16. Provider FTE's at: &lt;Location 9&gt;&lt;Location 9&gt;</v>
          </cell>
        </row>
        <row r="966">
          <cell r="B966" t="str">
            <v>EMEATOTAL16. Provider FTE's at: &lt;Location 10&gt;&lt;Location 10&gt;</v>
          </cell>
        </row>
        <row r="967">
          <cell r="B967" t="str">
            <v>EMEATOTAL17. Client Operational FTE'sTotal</v>
          </cell>
        </row>
        <row r="968">
          <cell r="B968" t="str">
            <v>EMEATOTAL18. Provider Operational FTE'sTotal</v>
          </cell>
        </row>
        <row r="969">
          <cell r="B969" t="str">
            <v>EMEATOTAL19. Total Operational FTE'sTotal</v>
          </cell>
        </row>
        <row r="970">
          <cell r="B970" t="str">
            <v>APACTOTAL4. Client EmployeesClient Location</v>
          </cell>
        </row>
        <row r="971">
          <cell r="B971" t="str">
            <v>APACTOTAL5. Client ContractorsClient Location</v>
          </cell>
        </row>
        <row r="972">
          <cell r="B972" t="str">
            <v>APACTOTAL6. Provider FTE's at:Client Location</v>
          </cell>
        </row>
        <row r="973">
          <cell r="B973" t="str">
            <v>APACTOTAL7. Provider FTE's at: IndiaIndia</v>
          </cell>
        </row>
        <row r="974">
          <cell r="B974" t="str">
            <v>APACTOTAL7. Provider FTE's at: PhilippinesPhilippines</v>
          </cell>
        </row>
        <row r="975">
          <cell r="B975" t="str">
            <v>APACTOTAL7. Provider FTE's at: &lt;Location 3&gt;&lt;Location 3&gt;</v>
          </cell>
        </row>
        <row r="976">
          <cell r="B976" t="str">
            <v>APACTOTAL7. Provider FTE's at: &lt;Location 4&gt;&lt;Location 4&gt;</v>
          </cell>
        </row>
        <row r="977">
          <cell r="B977" t="str">
            <v>APACTOTAL7. Provider FTE's at: &lt;Location 5&gt;&lt;Location 5&gt;</v>
          </cell>
        </row>
        <row r="978">
          <cell r="B978" t="str">
            <v>APACTOTAL7. Provider FTE's at: &lt;Location 6&gt;&lt;Location 6&gt;</v>
          </cell>
        </row>
        <row r="979">
          <cell r="B979" t="str">
            <v>APACTOTAL7. Provider FTE's at: &lt;Location 7&gt;&lt;Location 7&gt;</v>
          </cell>
        </row>
        <row r="980">
          <cell r="B980" t="str">
            <v>APACTOTAL7. Provider FTE's at: &lt;Location 8&gt;&lt;Location 8&gt;</v>
          </cell>
        </row>
        <row r="981">
          <cell r="B981" t="str">
            <v>APACTOTAL7. Provider FTE's at: &lt;Location 9&gt;&lt;Location 9&gt;</v>
          </cell>
        </row>
        <row r="982">
          <cell r="B982" t="str">
            <v>APACTOTAL7. Provider FTE's at: &lt;Location 10&gt;&lt;Location 10&gt;</v>
          </cell>
        </row>
        <row r="983">
          <cell r="B983" t="str">
            <v>APACTOTAL8. Total Client FTE'sTotal</v>
          </cell>
        </row>
        <row r="984">
          <cell r="B984" t="str">
            <v>APACTOTAL9. Total Provider FTE'sTotal</v>
          </cell>
        </row>
        <row r="985">
          <cell r="B985" t="str">
            <v>APACTOTAL10. Total Transition FTE'sTotal</v>
          </cell>
        </row>
        <row r="986">
          <cell r="B986" t="str">
            <v>APACTOTAL11. Client Employees - Pre Go-LiveClient Location</v>
          </cell>
        </row>
        <row r="987">
          <cell r="B987" t="str">
            <v>APACTOTAL12. Client Contractors - Pre-Go LiveClient Location</v>
          </cell>
        </row>
        <row r="988">
          <cell r="B988" t="str">
            <v>APACTOTAL13. Rebadged EmployeesClient Location</v>
          </cell>
        </row>
        <row r="989">
          <cell r="B989" t="str">
            <v>APACTOTAL14. Rebadged ContractorsClient Location</v>
          </cell>
        </row>
        <row r="990">
          <cell r="B990" t="str">
            <v>APACTOTAL15. Provider FTE's at: Client LocationIndia</v>
          </cell>
        </row>
        <row r="991">
          <cell r="B991" t="str">
            <v>APACTOTAL16. Provider FTE's at: IndiaIndia</v>
          </cell>
        </row>
        <row r="992">
          <cell r="B992" t="str">
            <v>APACTOTAL16. Provider FTE's at: PhilippinesPhilippines</v>
          </cell>
        </row>
        <row r="993">
          <cell r="B993" t="str">
            <v>APACTOTAL16. Provider FTE's at: &lt;Location 3&gt;&lt;Location 3&gt;</v>
          </cell>
        </row>
        <row r="994">
          <cell r="B994" t="str">
            <v>APACTOTAL16. Provider FTE's at: &lt;Location 4&gt;&lt;Location 4&gt;</v>
          </cell>
        </row>
        <row r="995">
          <cell r="B995" t="str">
            <v>APACTOTAL16. Provider FTE's at: &lt;Location 5&gt;&lt;Location 5&gt;</v>
          </cell>
        </row>
        <row r="996">
          <cell r="B996" t="str">
            <v>APACTOTAL16. Provider FTE's at: &lt;Location 6&gt;&lt;Location 6&gt;</v>
          </cell>
        </row>
        <row r="997">
          <cell r="B997" t="str">
            <v>APACTOTAL16. Provider FTE's at: &lt;Location 7&gt;&lt;Location 7&gt;</v>
          </cell>
        </row>
        <row r="998">
          <cell r="B998" t="str">
            <v>APACTOTAL16. Provider FTE's at: &lt;Location 8&gt;&lt;Location 8&gt;</v>
          </cell>
        </row>
        <row r="999">
          <cell r="B999" t="str">
            <v>APACTOTAL16. Provider FTE's at: &lt;Location 9&gt;&lt;Location 9&gt;</v>
          </cell>
        </row>
        <row r="1000">
          <cell r="B1000" t="str">
            <v>APACTOTAL16. Provider FTE's at: &lt;Location 10&gt;&lt;Location 10&gt;</v>
          </cell>
        </row>
        <row r="1001">
          <cell r="B1001" t="str">
            <v>APACTOTAL17. Client Operational FTE'sTotal</v>
          </cell>
        </row>
        <row r="1002">
          <cell r="B1002" t="str">
            <v>APACTOTAL18. Provider Operational FTE'sTotal</v>
          </cell>
        </row>
        <row r="1003">
          <cell r="B1003" t="str">
            <v>APACTOTAL19. Total Operational FTE'sTotal</v>
          </cell>
        </row>
        <row r="1004">
          <cell r="B1004" t="str">
            <v>GlobalTOTAL4. Client EmployeesClient Location</v>
          </cell>
        </row>
        <row r="1005">
          <cell r="B1005" t="str">
            <v>GlobalTOTAL5. Client ContractorsClient Location</v>
          </cell>
        </row>
        <row r="1006">
          <cell r="B1006" t="str">
            <v>GlobalTOTAL6. Provider FTE's at:Client Location</v>
          </cell>
        </row>
        <row r="1007">
          <cell r="B1007" t="str">
            <v>GlobalTOTAL7. Provider FTE's at: IndiaIndia</v>
          </cell>
        </row>
        <row r="1008">
          <cell r="B1008" t="str">
            <v>GlobalTOTAL7. Provider FTE's at: PhilippinesPhilippines</v>
          </cell>
        </row>
        <row r="1009">
          <cell r="B1009" t="str">
            <v>GlobalTOTAL7. Provider FTE's at: &lt;Location 3&gt;&lt;Location 3&gt;</v>
          </cell>
        </row>
        <row r="1010">
          <cell r="B1010" t="str">
            <v>GlobalTOTAL7. Provider FTE's at: &lt;Location 4&gt;&lt;Location 4&gt;</v>
          </cell>
        </row>
        <row r="1011">
          <cell r="B1011" t="str">
            <v>GlobalTOTAL7. Provider FTE's at: &lt;Location 5&gt;&lt;Location 5&gt;</v>
          </cell>
        </row>
        <row r="1012">
          <cell r="B1012" t="str">
            <v>GlobalTOTAL7. Provider FTE's at: &lt;Location 6&gt;&lt;Location 6&gt;</v>
          </cell>
        </row>
        <row r="1013">
          <cell r="B1013" t="str">
            <v>GlobalTOTAL7. Provider FTE's at: &lt;Location 7&gt;&lt;Location 7&gt;</v>
          </cell>
        </row>
        <row r="1014">
          <cell r="B1014" t="str">
            <v>GlobalTOTAL7. Provider FTE's at: &lt;Location 8&gt;&lt;Location 8&gt;</v>
          </cell>
        </row>
        <row r="1015">
          <cell r="B1015" t="str">
            <v>GlobalTOTAL7. Provider FTE's at: &lt;Location 9&gt;&lt;Location 9&gt;</v>
          </cell>
        </row>
        <row r="1016">
          <cell r="B1016" t="str">
            <v>GlobalTOTAL7. Provider FTE's at: &lt;Location 10&gt;&lt;Location 10&gt;</v>
          </cell>
        </row>
        <row r="1017">
          <cell r="B1017" t="str">
            <v>GlobalTOTAL8. Total Client FTE'sTotal</v>
          </cell>
        </row>
        <row r="1018">
          <cell r="B1018" t="str">
            <v>GlobalTOTAL9. Total Provider FTE'sTotal</v>
          </cell>
        </row>
        <row r="1019">
          <cell r="B1019" t="str">
            <v>GlobalTOTAL10. Total Transition FTE'sTotal</v>
          </cell>
        </row>
        <row r="1020">
          <cell r="B1020" t="str">
            <v>GlobalTOTAL11. Client Employees - Pre Go-LiveClient Location</v>
          </cell>
        </row>
        <row r="1021">
          <cell r="B1021" t="str">
            <v>GlobalTOTAL12. Client Contractors - Pre-Go LiveClient Location</v>
          </cell>
        </row>
        <row r="1022">
          <cell r="B1022" t="str">
            <v>GlobalTOTAL13. Rebadged EmployeesClient Location</v>
          </cell>
        </row>
        <row r="1023">
          <cell r="B1023" t="str">
            <v>GlobalTOTAL14. Rebadged ContractorsClient Location</v>
          </cell>
        </row>
        <row r="1024">
          <cell r="B1024" t="str">
            <v>GlobalTOTAL15. Provider FTE's at: Client LocationIndia</v>
          </cell>
        </row>
        <row r="1025">
          <cell r="B1025" t="str">
            <v>GlobalTOTAL16. Provider FTE's at: IndiaIndia</v>
          </cell>
        </row>
        <row r="1026">
          <cell r="B1026" t="str">
            <v>GlobalTOTAL16. Provider FTE's at: PhilippinesPhilippines</v>
          </cell>
        </row>
        <row r="1027">
          <cell r="B1027" t="str">
            <v>GlobalTOTAL16. Provider FTE's at: &lt;Location 3&gt;&lt;Location 3&gt;</v>
          </cell>
        </row>
        <row r="1028">
          <cell r="B1028" t="str">
            <v>GlobalTOTAL16. Provider FTE's at: &lt;Location 4&gt;&lt;Location 4&gt;</v>
          </cell>
        </row>
        <row r="1029">
          <cell r="B1029" t="str">
            <v>GlobalTOTAL16. Provider FTE's at: &lt;Location 5&gt;&lt;Location 5&gt;</v>
          </cell>
        </row>
        <row r="1030">
          <cell r="B1030" t="str">
            <v>GlobalTOTAL16. Provider FTE's at: &lt;Location 6&gt;&lt;Location 6&gt;</v>
          </cell>
        </row>
        <row r="1031">
          <cell r="B1031" t="str">
            <v>GlobalTOTAL16. Provider FTE's at: &lt;Location 7&gt;&lt;Location 7&gt;</v>
          </cell>
        </row>
        <row r="1032">
          <cell r="B1032" t="str">
            <v>GlobalTOTAL16. Provider FTE's at: &lt;Location 8&gt;&lt;Location 8&gt;</v>
          </cell>
        </row>
        <row r="1033">
          <cell r="B1033" t="str">
            <v>GlobalTOTAL16. Provider FTE's at: &lt;Location 9&gt;&lt;Location 9&gt;</v>
          </cell>
        </row>
        <row r="1034">
          <cell r="B1034" t="str">
            <v>GlobalTOTAL16. Provider FTE's at: &lt;Location 10&gt;&lt;Location 10&gt;</v>
          </cell>
        </row>
        <row r="1035">
          <cell r="B1035" t="str">
            <v>GlobalTOTAL17. Client Operational FTE'sTotal</v>
          </cell>
        </row>
        <row r="1036">
          <cell r="B1036" t="str">
            <v>GlobalTOTAL18. Provider Operational FTE'sTotal</v>
          </cell>
        </row>
        <row r="1037">
          <cell r="B1037" t="str">
            <v>GlobalTOTAL19. Total Operational FTE'sTotal</v>
          </cell>
        </row>
        <row r="1038">
          <cell r="B1038" t="str">
            <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L48"/>
  <sheetViews>
    <sheetView showGridLines="0" topLeftCell="A10" workbookViewId="0">
      <selection activeCell="C18" sqref="C18"/>
    </sheetView>
  </sheetViews>
  <sheetFormatPr defaultColWidth="6.625" defaultRowHeight="12.75" x14ac:dyDescent="0.2"/>
  <cols>
    <col min="1" max="1" width="2.875" style="4" customWidth="1"/>
    <col min="2" max="2" width="38.125" style="4" customWidth="1"/>
    <col min="3" max="3" width="45.625" style="4" customWidth="1"/>
    <col min="4" max="16384" width="6.625" style="4"/>
  </cols>
  <sheetData>
    <row r="1" spans="2:12" x14ac:dyDescent="0.2">
      <c r="B1" s="39"/>
      <c r="C1" s="39"/>
      <c r="D1" s="39"/>
      <c r="E1" s="39"/>
      <c r="F1" s="39"/>
      <c r="G1" s="39"/>
      <c r="H1" s="39"/>
      <c r="I1" s="39"/>
      <c r="J1" s="39"/>
      <c r="K1" s="39"/>
      <c r="L1" s="39"/>
    </row>
    <row r="2" spans="2:12" x14ac:dyDescent="0.2">
      <c r="B2" s="39"/>
      <c r="C2" s="39"/>
      <c r="D2" s="39"/>
      <c r="E2" s="39"/>
      <c r="F2" s="39"/>
      <c r="G2" s="39"/>
      <c r="H2" s="39"/>
      <c r="I2" s="39"/>
      <c r="J2" s="39"/>
      <c r="K2" s="39"/>
      <c r="L2" s="39"/>
    </row>
    <row r="3" spans="2:12" x14ac:dyDescent="0.2">
      <c r="B3" s="39"/>
      <c r="C3" s="39"/>
      <c r="D3" s="39"/>
      <c r="E3" s="39"/>
      <c r="F3" s="39"/>
      <c r="G3" s="39"/>
      <c r="H3" s="39"/>
      <c r="I3" s="39"/>
      <c r="J3" s="39"/>
      <c r="K3" s="39"/>
      <c r="L3" s="39"/>
    </row>
    <row r="4" spans="2:12" x14ac:dyDescent="0.2">
      <c r="B4" s="39"/>
      <c r="C4" s="39"/>
      <c r="D4" s="39"/>
      <c r="E4" s="39"/>
      <c r="F4" s="39"/>
      <c r="G4" s="39"/>
      <c r="H4" s="39"/>
      <c r="I4" s="39"/>
      <c r="J4" s="39"/>
      <c r="K4" s="39"/>
      <c r="L4" s="39"/>
    </row>
    <row r="5" spans="2:12" x14ac:dyDescent="0.2">
      <c r="B5" s="39"/>
      <c r="C5" s="39"/>
      <c r="D5" s="39"/>
      <c r="E5" s="39"/>
      <c r="F5" s="39"/>
      <c r="G5" s="39"/>
      <c r="H5" s="39"/>
      <c r="I5" s="39"/>
      <c r="J5" s="39"/>
      <c r="K5" s="39"/>
      <c r="L5" s="39"/>
    </row>
    <row r="6" spans="2:12" x14ac:dyDescent="0.2">
      <c r="B6" s="39"/>
      <c r="C6" s="39"/>
      <c r="D6" s="39"/>
      <c r="E6" s="39"/>
      <c r="F6" s="39"/>
      <c r="G6" s="39"/>
      <c r="H6" s="39"/>
      <c r="I6" s="39"/>
      <c r="J6" s="39"/>
      <c r="K6" s="39"/>
      <c r="L6" s="39"/>
    </row>
    <row r="7" spans="2:12" x14ac:dyDescent="0.2">
      <c r="B7" s="50"/>
      <c r="C7" s="51"/>
      <c r="D7" s="50"/>
      <c r="E7" s="50"/>
      <c r="F7" s="50"/>
      <c r="G7" s="39"/>
      <c r="H7" s="39"/>
      <c r="I7" s="39"/>
      <c r="J7" s="39"/>
      <c r="K7" s="39"/>
      <c r="L7" s="39"/>
    </row>
    <row r="8" spans="2:12" ht="20.25" x14ac:dyDescent="0.3">
      <c r="B8" s="50"/>
      <c r="C8" s="52" t="s">
        <v>0</v>
      </c>
      <c r="D8" s="50"/>
      <c r="E8" s="50"/>
      <c r="F8" s="50"/>
      <c r="G8" s="39"/>
      <c r="H8" s="39"/>
      <c r="I8" s="39"/>
      <c r="J8" s="39"/>
      <c r="K8" s="39"/>
      <c r="L8" s="39"/>
    </row>
    <row r="9" spans="2:12" ht="20.25" x14ac:dyDescent="0.3">
      <c r="B9" s="50"/>
      <c r="C9" s="52" t="s">
        <v>1</v>
      </c>
      <c r="D9" s="50"/>
      <c r="E9" s="50"/>
      <c r="F9" s="50"/>
      <c r="G9" s="39"/>
      <c r="H9" s="39"/>
      <c r="I9" s="39"/>
      <c r="J9" s="39"/>
      <c r="K9" s="39"/>
      <c r="L9" s="39"/>
    </row>
    <row r="10" spans="2:12" ht="20.25" x14ac:dyDescent="0.3">
      <c r="B10" s="50"/>
      <c r="C10" s="52" t="s">
        <v>333</v>
      </c>
      <c r="D10" s="50"/>
      <c r="E10" s="50"/>
      <c r="F10" s="50"/>
      <c r="G10" s="39"/>
      <c r="H10" s="39"/>
      <c r="I10" s="39"/>
      <c r="J10" s="39"/>
      <c r="K10" s="39"/>
      <c r="L10" s="39"/>
    </row>
    <row r="11" spans="2:12" ht="20.25" x14ac:dyDescent="0.3">
      <c r="B11" s="50"/>
      <c r="C11" s="53"/>
      <c r="D11" s="50"/>
      <c r="E11" s="50"/>
      <c r="F11" s="50"/>
      <c r="G11" s="39"/>
      <c r="H11" s="39"/>
      <c r="I11" s="39"/>
      <c r="J11" s="39"/>
      <c r="K11" s="39"/>
      <c r="L11" s="39"/>
    </row>
    <row r="12" spans="2:12" ht="21" thickBot="1" x14ac:dyDescent="0.35">
      <c r="B12" s="50"/>
      <c r="C12" s="53" t="s">
        <v>2</v>
      </c>
      <c r="D12" s="50"/>
      <c r="E12" s="50"/>
      <c r="F12" s="50"/>
      <c r="G12" s="39"/>
      <c r="H12" s="39"/>
      <c r="I12" s="39"/>
      <c r="J12" s="39"/>
      <c r="K12" s="39"/>
      <c r="L12" s="39"/>
    </row>
    <row r="13" spans="2:12" ht="21.75" thickTop="1" thickBot="1" x14ac:dyDescent="0.35">
      <c r="B13" s="50"/>
      <c r="C13" s="54">
        <v>44602</v>
      </c>
      <c r="D13" s="50"/>
      <c r="E13" s="50"/>
      <c r="F13" s="50"/>
      <c r="G13" s="39"/>
      <c r="H13" s="39"/>
      <c r="I13" s="39"/>
      <c r="J13" s="39"/>
      <c r="K13" s="39"/>
      <c r="L13" s="39"/>
    </row>
    <row r="14" spans="2:12" s="5" customFormat="1" ht="13.5" thickTop="1" x14ac:dyDescent="0.2">
      <c r="B14" s="55"/>
      <c r="C14" s="55"/>
      <c r="D14" s="55"/>
      <c r="E14" s="55"/>
      <c r="F14" s="55"/>
      <c r="G14" s="41"/>
      <c r="H14" s="41"/>
      <c r="I14" s="41"/>
      <c r="J14" s="41"/>
      <c r="K14" s="41"/>
      <c r="L14" s="41"/>
    </row>
    <row r="15" spans="2:12" ht="21" thickBot="1" x14ac:dyDescent="0.35">
      <c r="B15" s="50"/>
      <c r="C15" s="52" t="s">
        <v>3</v>
      </c>
      <c r="D15" s="50"/>
      <c r="E15" s="50"/>
      <c r="F15" s="50"/>
      <c r="G15" s="39"/>
      <c r="H15" s="39"/>
      <c r="I15" s="39"/>
      <c r="J15" s="39"/>
      <c r="K15" s="39"/>
      <c r="L15" s="39"/>
    </row>
    <row r="16" spans="2:12" ht="21.75" thickTop="1" thickBot="1" x14ac:dyDescent="0.35">
      <c r="B16" s="50"/>
      <c r="C16" s="54" t="s">
        <v>414</v>
      </c>
      <c r="D16" s="50"/>
      <c r="E16" s="50"/>
      <c r="F16" s="50"/>
      <c r="G16" s="39"/>
      <c r="H16" s="39"/>
      <c r="I16" s="39"/>
      <c r="J16" s="39"/>
      <c r="K16" s="39"/>
      <c r="L16" s="39"/>
    </row>
    <row r="17" spans="2:12" ht="21" thickTop="1" x14ac:dyDescent="0.3">
      <c r="B17" s="50"/>
      <c r="C17" s="52"/>
      <c r="D17" s="50"/>
      <c r="E17" s="50"/>
      <c r="F17" s="50"/>
      <c r="G17" s="39"/>
      <c r="H17" s="39"/>
      <c r="I17" s="39"/>
      <c r="J17" s="39"/>
      <c r="K17" s="39"/>
      <c r="L17" s="39"/>
    </row>
    <row r="18" spans="2:12" ht="21" thickBot="1" x14ac:dyDescent="0.35">
      <c r="B18" s="50"/>
      <c r="C18" s="52" t="s">
        <v>4</v>
      </c>
      <c r="D18" s="50"/>
      <c r="E18" s="50"/>
      <c r="F18" s="50"/>
      <c r="G18" s="39"/>
      <c r="H18" s="39"/>
      <c r="I18" s="39"/>
      <c r="J18" s="39"/>
      <c r="K18" s="39"/>
      <c r="L18" s="39"/>
    </row>
    <row r="19" spans="2:12" ht="21.75" thickTop="1" thickBot="1" x14ac:dyDescent="0.35">
      <c r="B19" s="50"/>
      <c r="C19" s="214"/>
      <c r="D19" s="50"/>
      <c r="E19" s="50"/>
      <c r="F19" s="50"/>
      <c r="G19" s="39"/>
      <c r="H19" s="39"/>
      <c r="I19" s="39"/>
      <c r="J19" s="39"/>
      <c r="K19" s="39"/>
      <c r="L19" s="39"/>
    </row>
    <row r="20" spans="2:12" ht="21" thickTop="1" x14ac:dyDescent="0.3">
      <c r="B20" s="50"/>
      <c r="C20" s="52"/>
      <c r="D20" s="50"/>
      <c r="E20" s="50"/>
      <c r="F20" s="50"/>
      <c r="G20" s="39"/>
      <c r="H20" s="39"/>
      <c r="I20" s="39"/>
      <c r="J20" s="39"/>
      <c r="K20" s="39"/>
      <c r="L20" s="39"/>
    </row>
    <row r="21" spans="2:12" ht="20.25" x14ac:dyDescent="0.3">
      <c r="B21" s="50"/>
      <c r="C21" s="52"/>
      <c r="D21" s="50"/>
      <c r="E21" s="50"/>
      <c r="F21" s="50"/>
      <c r="G21" s="39"/>
      <c r="H21" s="39"/>
      <c r="I21" s="39"/>
      <c r="J21" s="39"/>
      <c r="K21" s="39"/>
      <c r="L21" s="39"/>
    </row>
    <row r="22" spans="2:12" ht="20.25" x14ac:dyDescent="0.3">
      <c r="B22" s="50"/>
      <c r="C22" s="52"/>
      <c r="D22" s="50"/>
      <c r="E22" s="50"/>
      <c r="F22" s="50"/>
      <c r="G22" s="39"/>
      <c r="H22" s="39"/>
      <c r="I22" s="39"/>
      <c r="J22" s="39"/>
      <c r="K22" s="39"/>
      <c r="L22" s="39"/>
    </row>
    <row r="23" spans="2:12" ht="20.25" x14ac:dyDescent="0.3">
      <c r="B23" s="50"/>
      <c r="C23" s="52"/>
      <c r="D23" s="50"/>
      <c r="E23" s="50"/>
      <c r="F23" s="50"/>
      <c r="G23" s="39"/>
      <c r="H23" s="39"/>
      <c r="I23" s="39"/>
      <c r="J23" s="39"/>
      <c r="K23" s="39"/>
      <c r="L23" s="39"/>
    </row>
    <row r="24" spans="2:12" ht="20.25" x14ac:dyDescent="0.3">
      <c r="B24" s="50"/>
      <c r="C24" s="52"/>
      <c r="D24" s="50"/>
      <c r="E24" s="50"/>
      <c r="F24" s="50"/>
      <c r="G24" s="39"/>
      <c r="H24" s="39"/>
      <c r="I24" s="39"/>
      <c r="J24" s="39"/>
      <c r="K24" s="39"/>
      <c r="L24" s="39"/>
    </row>
    <row r="25" spans="2:12" x14ac:dyDescent="0.2">
      <c r="B25" s="50"/>
      <c r="C25" s="50"/>
      <c r="D25" s="50"/>
      <c r="E25" s="50"/>
      <c r="F25" s="50"/>
      <c r="G25" s="39"/>
      <c r="H25" s="39"/>
      <c r="I25" s="39"/>
      <c r="J25" s="39"/>
      <c r="K25" s="39"/>
      <c r="L25" s="39"/>
    </row>
    <row r="26" spans="2:12" ht="26.25" customHeight="1" x14ac:dyDescent="0.35">
      <c r="B26" s="39"/>
      <c r="C26" s="40"/>
      <c r="D26" s="39"/>
      <c r="E26" s="39"/>
      <c r="F26" s="39"/>
      <c r="G26" s="39"/>
      <c r="H26" s="39"/>
      <c r="I26" s="39"/>
      <c r="J26" s="39"/>
      <c r="K26" s="39"/>
      <c r="L26" s="39"/>
    </row>
    <row r="27" spans="2:12" x14ac:dyDescent="0.2">
      <c r="B27" s="39"/>
      <c r="C27" s="39"/>
      <c r="D27" s="39"/>
      <c r="E27" s="39"/>
      <c r="F27" s="39"/>
      <c r="G27" s="39"/>
      <c r="H27" s="39"/>
      <c r="I27" s="39"/>
      <c r="J27" s="39"/>
      <c r="K27" s="39"/>
      <c r="L27" s="39"/>
    </row>
    <row r="28" spans="2:12" x14ac:dyDescent="0.2">
      <c r="B28" s="39"/>
      <c r="C28" s="39"/>
      <c r="D28" s="39"/>
      <c r="E28" s="39"/>
      <c r="F28" s="39"/>
      <c r="G28" s="39"/>
      <c r="H28" s="39"/>
      <c r="I28" s="39"/>
      <c r="J28" s="39"/>
      <c r="K28" s="39"/>
      <c r="L28" s="39"/>
    </row>
    <row r="29" spans="2:12" x14ac:dyDescent="0.2">
      <c r="B29" s="39"/>
      <c r="C29" s="39"/>
      <c r="D29" s="39"/>
      <c r="E29" s="39"/>
      <c r="F29" s="39"/>
      <c r="G29" s="39"/>
      <c r="H29" s="39"/>
      <c r="I29" s="39"/>
      <c r="J29" s="39"/>
      <c r="K29" s="39"/>
      <c r="L29" s="39"/>
    </row>
    <row r="30" spans="2:12" x14ac:dyDescent="0.2">
      <c r="B30" s="39"/>
      <c r="C30" s="39"/>
      <c r="D30" s="39"/>
      <c r="E30" s="39"/>
      <c r="F30" s="39"/>
      <c r="G30" s="39"/>
      <c r="H30" s="39"/>
      <c r="I30" s="39"/>
      <c r="J30" s="39"/>
      <c r="K30" s="39"/>
      <c r="L30" s="39"/>
    </row>
    <row r="31" spans="2:12" x14ac:dyDescent="0.2">
      <c r="B31" s="39"/>
      <c r="C31" s="39"/>
      <c r="D31" s="39"/>
      <c r="E31" s="39"/>
      <c r="F31" s="39"/>
      <c r="G31" s="39"/>
      <c r="H31" s="39"/>
      <c r="I31" s="39"/>
      <c r="J31" s="39"/>
      <c r="K31" s="39"/>
      <c r="L31" s="39"/>
    </row>
    <row r="32" spans="2:12" x14ac:dyDescent="0.2">
      <c r="B32" s="39"/>
      <c r="C32" s="39"/>
      <c r="D32" s="39"/>
      <c r="E32" s="39"/>
      <c r="F32" s="39"/>
      <c r="G32" s="39"/>
      <c r="H32" s="39"/>
      <c r="I32" s="39"/>
      <c r="J32" s="39"/>
      <c r="K32" s="39"/>
      <c r="L32" s="39"/>
    </row>
    <row r="33" spans="2:12" x14ac:dyDescent="0.2">
      <c r="B33" s="39"/>
      <c r="C33" s="39"/>
      <c r="D33" s="39"/>
      <c r="E33" s="39"/>
      <c r="F33" s="39"/>
      <c r="G33" s="39"/>
      <c r="H33" s="39"/>
      <c r="I33" s="39"/>
      <c r="J33" s="39"/>
      <c r="K33" s="39"/>
      <c r="L33" s="39"/>
    </row>
    <row r="34" spans="2:12" x14ac:dyDescent="0.2">
      <c r="B34" s="39"/>
      <c r="C34" s="39"/>
      <c r="D34" s="39"/>
      <c r="E34" s="39"/>
      <c r="F34" s="39"/>
      <c r="G34" s="39"/>
      <c r="H34" s="39"/>
      <c r="I34" s="39"/>
      <c r="J34" s="39"/>
      <c r="K34" s="39"/>
      <c r="L34" s="39"/>
    </row>
    <row r="35" spans="2:12" x14ac:dyDescent="0.2">
      <c r="B35" s="39"/>
      <c r="C35" s="39"/>
      <c r="D35" s="39"/>
      <c r="E35" s="39"/>
      <c r="F35" s="39"/>
      <c r="G35" s="39"/>
      <c r="H35" s="39"/>
      <c r="I35" s="39"/>
      <c r="J35" s="39"/>
      <c r="K35" s="39"/>
      <c r="L35" s="39"/>
    </row>
    <row r="36" spans="2:12" x14ac:dyDescent="0.2">
      <c r="B36" s="39"/>
      <c r="C36" s="39"/>
      <c r="D36" s="39"/>
      <c r="E36" s="39"/>
      <c r="F36" s="39"/>
      <c r="G36" s="39"/>
      <c r="H36" s="39"/>
      <c r="I36" s="39"/>
      <c r="J36" s="39"/>
      <c r="K36" s="39"/>
      <c r="L36" s="39"/>
    </row>
    <row r="37" spans="2:12" x14ac:dyDescent="0.2">
      <c r="B37" s="39"/>
      <c r="C37" s="39"/>
      <c r="D37" s="39"/>
      <c r="E37" s="39"/>
      <c r="F37" s="39"/>
      <c r="G37" s="39"/>
      <c r="H37" s="39"/>
      <c r="I37" s="39"/>
      <c r="J37" s="39"/>
      <c r="K37" s="39"/>
      <c r="L37" s="39"/>
    </row>
    <row r="38" spans="2:12" x14ac:dyDescent="0.2">
      <c r="B38" s="39"/>
      <c r="C38" s="39"/>
      <c r="D38" s="39"/>
      <c r="E38" s="39"/>
      <c r="F38" s="39"/>
      <c r="G38" s="39"/>
      <c r="H38" s="39"/>
      <c r="I38" s="39"/>
      <c r="J38" s="39"/>
      <c r="K38" s="39"/>
      <c r="L38" s="39"/>
    </row>
    <row r="39" spans="2:12" x14ac:dyDescent="0.2">
      <c r="B39" s="39"/>
      <c r="C39" s="39"/>
      <c r="D39" s="39"/>
      <c r="E39" s="39"/>
      <c r="F39" s="39"/>
      <c r="G39" s="39"/>
      <c r="H39" s="39"/>
      <c r="I39" s="39"/>
      <c r="J39" s="39"/>
      <c r="K39" s="39"/>
      <c r="L39" s="39"/>
    </row>
    <row r="40" spans="2:12" x14ac:dyDescent="0.2">
      <c r="B40" s="39"/>
      <c r="C40" s="39"/>
      <c r="D40" s="39"/>
      <c r="E40" s="39"/>
      <c r="F40" s="39"/>
      <c r="G40" s="39"/>
      <c r="H40" s="39"/>
      <c r="I40" s="39"/>
      <c r="J40" s="39"/>
      <c r="K40" s="39"/>
      <c r="L40" s="39"/>
    </row>
    <row r="41" spans="2:12" x14ac:dyDescent="0.2">
      <c r="B41" s="39"/>
      <c r="C41" s="39"/>
      <c r="D41" s="39"/>
      <c r="E41" s="39"/>
      <c r="F41" s="39"/>
      <c r="G41" s="39"/>
      <c r="H41" s="39"/>
      <c r="I41" s="39"/>
      <c r="J41" s="39"/>
      <c r="K41" s="39"/>
      <c r="L41" s="39"/>
    </row>
    <row r="42" spans="2:12" x14ac:dyDescent="0.2">
      <c r="B42" s="39"/>
      <c r="C42" s="39"/>
      <c r="D42" s="39"/>
      <c r="E42" s="39"/>
      <c r="F42" s="39"/>
      <c r="G42" s="39"/>
      <c r="H42" s="39"/>
      <c r="I42" s="39"/>
      <c r="J42" s="39"/>
      <c r="K42" s="39"/>
      <c r="L42" s="39"/>
    </row>
    <row r="43" spans="2:12" x14ac:dyDescent="0.2">
      <c r="B43" s="39"/>
      <c r="C43" s="39"/>
      <c r="D43" s="39"/>
      <c r="E43" s="39"/>
      <c r="F43" s="39"/>
      <c r="G43" s="39"/>
      <c r="H43" s="39"/>
      <c r="I43" s="39"/>
      <c r="J43" s="39"/>
      <c r="K43" s="39"/>
      <c r="L43" s="39"/>
    </row>
    <row r="44" spans="2:12" x14ac:dyDescent="0.2">
      <c r="B44" s="39"/>
      <c r="C44" s="39"/>
      <c r="D44" s="39"/>
      <c r="E44" s="39"/>
      <c r="F44" s="39"/>
      <c r="G44" s="39"/>
      <c r="H44" s="39"/>
      <c r="I44" s="39"/>
      <c r="J44" s="39"/>
      <c r="K44" s="39"/>
      <c r="L44" s="39"/>
    </row>
    <row r="45" spans="2:12" x14ac:dyDescent="0.2">
      <c r="B45" s="39"/>
      <c r="C45" s="39"/>
      <c r="D45" s="39"/>
      <c r="E45" s="39"/>
      <c r="F45" s="39"/>
      <c r="G45" s="39"/>
      <c r="H45" s="39"/>
      <c r="I45" s="39"/>
      <c r="J45" s="39"/>
      <c r="K45" s="39"/>
      <c r="L45" s="39"/>
    </row>
    <row r="46" spans="2:12" x14ac:dyDescent="0.2">
      <c r="B46" s="39"/>
      <c r="C46" s="39"/>
      <c r="D46" s="39"/>
      <c r="E46" s="39"/>
      <c r="F46" s="39"/>
      <c r="G46" s="39"/>
      <c r="H46" s="39"/>
      <c r="I46" s="39"/>
      <c r="J46" s="39"/>
      <c r="K46" s="39"/>
      <c r="L46" s="39"/>
    </row>
    <row r="47" spans="2:12" x14ac:dyDescent="0.2">
      <c r="B47" s="39"/>
      <c r="C47" s="39"/>
      <c r="D47" s="39"/>
      <c r="E47" s="39"/>
      <c r="F47" s="39"/>
      <c r="G47" s="39"/>
      <c r="H47" s="39"/>
      <c r="I47" s="39"/>
      <c r="J47" s="39"/>
      <c r="K47" s="39"/>
      <c r="L47" s="39"/>
    </row>
    <row r="48" spans="2:12" x14ac:dyDescent="0.2">
      <c r="B48" s="39"/>
      <c r="C48" s="39"/>
      <c r="D48" s="39"/>
      <c r="E48" s="39"/>
      <c r="F48" s="39"/>
      <c r="G48" s="39"/>
      <c r="H48" s="39"/>
      <c r="I48" s="39"/>
      <c r="J48" s="39"/>
      <c r="K48" s="39"/>
      <c r="L48" s="39"/>
    </row>
  </sheetData>
  <pageMargins left="0.70866141732283472" right="0.70866141732283472" top="0.74803149606299213" bottom="0.74803149606299213" header="0.31496062992125984" footer="0.31496062992125984"/>
  <pageSetup paperSize="9" scale="83" orientation="landscape" horizontalDpi="300" verticalDpi="300" r:id="rId1"/>
  <headerFooter>
    <oddHeader>&amp;C&amp;"-,Vet"COMMERCIEEL VERTROUWELIJK</oddHeader>
    <oddFooter>&amp;L&amp;"-,Vet"&amp;F
&amp;A&amp;R&amp;"-,Vet"&amp;P VAN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1"/>
  <sheetViews>
    <sheetView zoomScaleNormal="100" zoomScalePageLayoutView="115" workbookViewId="0">
      <selection activeCell="A22" sqref="A22"/>
    </sheetView>
  </sheetViews>
  <sheetFormatPr defaultColWidth="8.875" defaultRowHeight="11.25" x14ac:dyDescent="0.15"/>
  <cols>
    <col min="1" max="1" width="15" customWidth="1"/>
    <col min="2" max="2" width="12.625" customWidth="1"/>
    <col min="3" max="5" width="13.125" bestFit="1" customWidth="1"/>
    <col min="6" max="6" width="16.5" customWidth="1"/>
    <col min="7" max="9" width="13.125" bestFit="1" customWidth="1"/>
    <col min="10" max="10" width="13.125" customWidth="1"/>
    <col min="11" max="11" width="13.125" bestFit="1" customWidth="1"/>
    <col min="12" max="12" width="14.375" customWidth="1"/>
  </cols>
  <sheetData>
    <row r="1" spans="1:7" ht="15" x14ac:dyDescent="0.2">
      <c r="A1" s="221" t="s">
        <v>387</v>
      </c>
    </row>
    <row r="2" spans="1:7" ht="11.25" customHeight="1" x14ac:dyDescent="0.15">
      <c r="A2" s="285" t="s">
        <v>386</v>
      </c>
      <c r="B2" s="285"/>
      <c r="C2" s="285"/>
      <c r="D2" s="285"/>
      <c r="E2" s="285"/>
      <c r="F2" s="285"/>
      <c r="G2" s="285"/>
    </row>
    <row r="3" spans="1:7" ht="11.25" customHeight="1" x14ac:dyDescent="0.15">
      <c r="A3" s="285"/>
      <c r="B3" s="285"/>
      <c r="C3" s="285"/>
      <c r="D3" s="285"/>
      <c r="E3" s="285"/>
      <c r="F3" s="285"/>
      <c r="G3" s="285"/>
    </row>
    <row r="4" spans="1:7" ht="12" thickBot="1" x14ac:dyDescent="0.2">
      <c r="A4" s="286"/>
      <c r="B4" s="286"/>
      <c r="C4" s="286"/>
      <c r="D4" s="286"/>
      <c r="E4" s="286"/>
      <c r="F4" s="286"/>
      <c r="G4" s="286"/>
    </row>
    <row r="5" spans="1:7" ht="12" thickTop="1" x14ac:dyDescent="0.15">
      <c r="A5" s="223" t="s">
        <v>342</v>
      </c>
      <c r="B5" s="224" t="s">
        <v>351</v>
      </c>
      <c r="C5" s="224" t="s">
        <v>362</v>
      </c>
      <c r="D5" s="225" t="s">
        <v>402</v>
      </c>
      <c r="E5" s="225" t="s">
        <v>406</v>
      </c>
      <c r="F5" s="225" t="s">
        <v>403</v>
      </c>
      <c r="G5" s="226" t="s">
        <v>405</v>
      </c>
    </row>
    <row r="6" spans="1:7" x14ac:dyDescent="0.15">
      <c r="A6" s="241" t="s">
        <v>371</v>
      </c>
      <c r="B6" s="227"/>
      <c r="C6" s="227"/>
      <c r="D6" s="227"/>
      <c r="E6" s="227"/>
      <c r="F6" s="227"/>
      <c r="G6" s="228"/>
    </row>
    <row r="7" spans="1:7" x14ac:dyDescent="0.15">
      <c r="A7" s="242" t="s">
        <v>346</v>
      </c>
      <c r="B7" s="227">
        <v>10</v>
      </c>
      <c r="C7" s="229">
        <v>44864</v>
      </c>
      <c r="D7" s="230">
        <f t="shared" ref="D7:D13" si="0">IF(C7&lt;&gt;"",IF(C7&lt;=$F$7,$G$7,IF(C7&lt;=$F$8,$G$8,IF(C7&lt;=$F$9,$G$9,IF(C7&lt;=$F$10,$G$10,IF(C7&lt;=$F$11,$G$11,IF(C7&lt;=$F$12,$G$12,$G$13)))))),0)</f>
        <v>1</v>
      </c>
      <c r="E7" s="239">
        <f>D7*B7</f>
        <v>10</v>
      </c>
      <c r="F7" s="231">
        <v>44865</v>
      </c>
      <c r="G7" s="232">
        <v>1</v>
      </c>
    </row>
    <row r="8" spans="1:7" x14ac:dyDescent="0.15">
      <c r="A8" s="242" t="s">
        <v>347</v>
      </c>
      <c r="B8" s="227">
        <v>10</v>
      </c>
      <c r="C8" s="229">
        <v>44886</v>
      </c>
      <c r="D8" s="230">
        <f t="shared" si="0"/>
        <v>0.9</v>
      </c>
      <c r="E8" s="239">
        <f t="shared" ref="E8:E13" si="1">D8*B8</f>
        <v>9</v>
      </c>
      <c r="F8" s="231">
        <v>44895</v>
      </c>
      <c r="G8" s="232">
        <v>0.9</v>
      </c>
    </row>
    <row r="9" spans="1:7" x14ac:dyDescent="0.15">
      <c r="A9" s="242" t="s">
        <v>348</v>
      </c>
      <c r="B9" s="227">
        <v>10</v>
      </c>
      <c r="C9" s="229"/>
      <c r="D9" s="230">
        <f t="shared" si="0"/>
        <v>0</v>
      </c>
      <c r="E9" s="239">
        <f t="shared" si="1"/>
        <v>0</v>
      </c>
      <c r="F9" s="231">
        <v>44926</v>
      </c>
      <c r="G9" s="232">
        <v>0.7</v>
      </c>
    </row>
    <row r="10" spans="1:7" x14ac:dyDescent="0.15">
      <c r="A10" s="242" t="s">
        <v>349</v>
      </c>
      <c r="B10" s="227">
        <v>10</v>
      </c>
      <c r="C10" s="229"/>
      <c r="D10" s="230">
        <f t="shared" si="0"/>
        <v>0</v>
      </c>
      <c r="E10" s="239">
        <f t="shared" si="1"/>
        <v>0</v>
      </c>
      <c r="F10" s="231">
        <v>44957</v>
      </c>
      <c r="G10" s="232">
        <v>0.5</v>
      </c>
    </row>
    <row r="11" spans="1:7" x14ac:dyDescent="0.15">
      <c r="A11" s="242" t="s">
        <v>350</v>
      </c>
      <c r="B11" s="227">
        <v>10</v>
      </c>
      <c r="C11" s="229"/>
      <c r="D11" s="230">
        <f t="shared" si="0"/>
        <v>0</v>
      </c>
      <c r="E11" s="239">
        <f t="shared" si="1"/>
        <v>0</v>
      </c>
      <c r="F11" s="231">
        <v>44985</v>
      </c>
      <c r="G11" s="232">
        <v>0.3</v>
      </c>
    </row>
    <row r="12" spans="1:7" x14ac:dyDescent="0.15">
      <c r="A12" s="241" t="s">
        <v>343</v>
      </c>
      <c r="B12" s="227">
        <v>10</v>
      </c>
      <c r="C12" s="229"/>
      <c r="D12" s="230">
        <f t="shared" si="0"/>
        <v>0</v>
      </c>
      <c r="E12" s="239">
        <f t="shared" si="1"/>
        <v>0</v>
      </c>
      <c r="F12" s="231">
        <v>45016</v>
      </c>
      <c r="G12" s="232">
        <v>0.1</v>
      </c>
    </row>
    <row r="13" spans="1:7" x14ac:dyDescent="0.15">
      <c r="A13" s="241" t="s">
        <v>344</v>
      </c>
      <c r="B13" s="227">
        <v>40</v>
      </c>
      <c r="C13" s="229">
        <v>44895</v>
      </c>
      <c r="D13" s="230">
        <f t="shared" si="0"/>
        <v>0.9</v>
      </c>
      <c r="E13" s="239">
        <f t="shared" si="1"/>
        <v>36</v>
      </c>
      <c r="F13" s="231" t="s">
        <v>404</v>
      </c>
      <c r="G13" s="232">
        <v>0</v>
      </c>
    </row>
    <row r="14" spans="1:7" ht="12" thickBot="1" x14ac:dyDescent="0.2">
      <c r="A14" s="233" t="s">
        <v>6</v>
      </c>
      <c r="B14" s="234">
        <f>SUM(B7:B13)</f>
        <v>100</v>
      </c>
      <c r="C14" s="235"/>
      <c r="D14" s="236"/>
      <c r="E14" s="240">
        <f>SUM(E7:E13)</f>
        <v>55</v>
      </c>
      <c r="F14" s="237"/>
      <c r="G14" s="238"/>
    </row>
    <row r="15" spans="1:7" ht="12" thickTop="1" x14ac:dyDescent="0.15"/>
    <row r="16" spans="1:7" x14ac:dyDescent="0.15">
      <c r="A16" t="s">
        <v>345</v>
      </c>
      <c r="B16" s="203">
        <v>44713</v>
      </c>
      <c r="C16" s="193"/>
    </row>
    <row r="17" spans="1:3" x14ac:dyDescent="0.15">
      <c r="A17" t="s">
        <v>368</v>
      </c>
      <c r="B17" s="203">
        <f>DATE(YEAR(B16),MONTH(B16)+B18,1)-1</f>
        <v>45046</v>
      </c>
      <c r="C17" s="193"/>
    </row>
    <row r="18" spans="1:3" x14ac:dyDescent="0.15">
      <c r="A18" t="s">
        <v>369</v>
      </c>
      <c r="B18">
        <v>11</v>
      </c>
      <c r="C18" t="s">
        <v>370</v>
      </c>
    </row>
    <row r="20" spans="1:3" x14ac:dyDescent="0.15">
      <c r="A20" t="s">
        <v>388</v>
      </c>
    </row>
    <row r="21" spans="1:3" x14ac:dyDescent="0.15">
      <c r="A21" t="s">
        <v>407</v>
      </c>
    </row>
  </sheetData>
  <sheetProtection selectLockedCells="1"/>
  <mergeCells count="1">
    <mergeCell ref="A2:G4"/>
  </mergeCells>
  <pageMargins left="0.7" right="0.7" top="0.75" bottom="0.75" header="0.3" footer="0.3"/>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8"/>
  <sheetViews>
    <sheetView tabSelected="1" zoomScale="120" zoomScaleNormal="120" workbookViewId="0">
      <selection activeCell="C8" sqref="C8"/>
    </sheetView>
  </sheetViews>
  <sheetFormatPr defaultColWidth="8.875" defaultRowHeight="11.25" x14ac:dyDescent="0.15"/>
  <cols>
    <col min="2" max="2" width="67" customWidth="1"/>
    <col min="3" max="3" width="31.875" customWidth="1"/>
  </cols>
  <sheetData>
    <row r="1" spans="1:5" ht="12.75" customHeight="1" x14ac:dyDescent="0.15">
      <c r="B1" s="20"/>
      <c r="C1" s="20"/>
      <c r="D1" s="20"/>
      <c r="E1" s="20"/>
    </row>
    <row r="2" spans="1:5" ht="24" customHeight="1" x14ac:dyDescent="0.2">
      <c r="A2" s="212" t="s">
        <v>41</v>
      </c>
      <c r="B2" s="211" t="s">
        <v>338</v>
      </c>
      <c r="C2" s="213" t="s">
        <v>42</v>
      </c>
      <c r="D2" s="47"/>
      <c r="E2" s="20"/>
    </row>
    <row r="3" spans="1:5" ht="23.25" customHeight="1" x14ac:dyDescent="0.2">
      <c r="A3" s="212" t="s">
        <v>43</v>
      </c>
      <c r="B3" s="211" t="s">
        <v>44</v>
      </c>
      <c r="C3" s="211"/>
      <c r="D3" s="47"/>
      <c r="E3" s="20"/>
    </row>
    <row r="4" spans="1:5" ht="32.25" customHeight="1" x14ac:dyDescent="0.2">
      <c r="A4" s="212" t="s">
        <v>45</v>
      </c>
      <c r="B4" s="211" t="s">
        <v>46</v>
      </c>
      <c r="C4" s="211"/>
      <c r="D4" s="47"/>
      <c r="E4" s="20"/>
    </row>
    <row r="5" spans="1:5" ht="17.25" customHeight="1" x14ac:dyDescent="0.2">
      <c r="A5" s="212" t="s">
        <v>47</v>
      </c>
      <c r="B5" s="211" t="s">
        <v>48</v>
      </c>
      <c r="C5" s="211"/>
      <c r="D5" s="47"/>
      <c r="E5" s="20"/>
    </row>
    <row r="6" spans="1:5" ht="45.75" customHeight="1" x14ac:dyDescent="0.2">
      <c r="A6" s="212" t="s">
        <v>49</v>
      </c>
      <c r="B6" s="211" t="s">
        <v>376</v>
      </c>
      <c r="C6" s="211"/>
      <c r="D6" s="47"/>
      <c r="E6" s="20"/>
    </row>
    <row r="7" spans="1:5" ht="21" customHeight="1" x14ac:dyDescent="0.2">
      <c r="A7" s="212" t="s">
        <v>50</v>
      </c>
      <c r="B7" s="211" t="s">
        <v>51</v>
      </c>
      <c r="C7" s="211"/>
      <c r="D7" s="47"/>
      <c r="E7" s="20"/>
    </row>
    <row r="8" spans="1:5" ht="63.75" customHeight="1" x14ac:dyDescent="0.2">
      <c r="A8" s="212" t="s">
        <v>374</v>
      </c>
      <c r="B8" s="211" t="s">
        <v>392</v>
      </c>
      <c r="C8" s="211"/>
      <c r="D8" s="47"/>
      <c r="E8" s="20"/>
    </row>
    <row r="9" spans="1:5" ht="48.75" customHeight="1" thickBot="1" x14ac:dyDescent="0.25">
      <c r="A9" s="212" t="s">
        <v>393</v>
      </c>
      <c r="B9" s="211" t="s">
        <v>375</v>
      </c>
      <c r="C9" s="49"/>
      <c r="D9" s="47"/>
      <c r="E9" s="20"/>
    </row>
    <row r="10" spans="1:5" ht="12.75" x14ac:dyDescent="0.2">
      <c r="A10" s="48"/>
      <c r="B10" s="215" t="s">
        <v>52</v>
      </c>
      <c r="C10" s="216"/>
      <c r="D10" s="47"/>
      <c r="E10" s="20"/>
    </row>
    <row r="11" spans="1:5" ht="12.75" x14ac:dyDescent="0.2">
      <c r="A11" s="48"/>
      <c r="B11" s="217" t="s">
        <v>2</v>
      </c>
      <c r="C11" s="218"/>
      <c r="D11" s="47"/>
      <c r="E11" s="20"/>
    </row>
    <row r="12" spans="1:5" ht="12.75" x14ac:dyDescent="0.2">
      <c r="A12" s="48"/>
      <c r="B12" s="217" t="s">
        <v>53</v>
      </c>
      <c r="C12" s="218"/>
      <c r="D12" s="47"/>
      <c r="E12" s="20"/>
    </row>
    <row r="13" spans="1:5" ht="12.75" x14ac:dyDescent="0.2">
      <c r="A13" s="48"/>
      <c r="B13" s="217" t="s">
        <v>54</v>
      </c>
      <c r="C13" s="218"/>
      <c r="D13" s="47"/>
      <c r="E13" s="20"/>
    </row>
    <row r="14" spans="1:5" ht="13.5" thickBot="1" x14ac:dyDescent="0.25">
      <c r="A14" s="48"/>
      <c r="B14" s="219" t="s">
        <v>55</v>
      </c>
      <c r="C14" s="220"/>
      <c r="D14" s="47"/>
      <c r="E14" s="20"/>
    </row>
    <row r="15" spans="1:5" ht="12.75" x14ac:dyDescent="0.2">
      <c r="A15" s="48"/>
      <c r="B15" s="49"/>
      <c r="C15" s="49"/>
      <c r="D15" s="47"/>
      <c r="E15" s="20"/>
    </row>
    <row r="16" spans="1:5" ht="12.75" x14ac:dyDescent="0.2">
      <c r="A16" s="48"/>
      <c r="B16" s="49"/>
      <c r="C16" s="49"/>
      <c r="D16" s="47"/>
      <c r="E16" s="20"/>
    </row>
    <row r="17" spans="1:5" x14ac:dyDescent="0.15">
      <c r="A17" s="42"/>
      <c r="B17" s="43"/>
      <c r="C17" s="43"/>
      <c r="D17" s="20"/>
      <c r="E17" s="20"/>
    </row>
    <row r="18" spans="1:5" x14ac:dyDescent="0.15">
      <c r="B18" s="20"/>
      <c r="C18" s="20"/>
      <c r="D18" s="20"/>
      <c r="E18" s="2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8"/>
  <sheetViews>
    <sheetView topLeftCell="B4" zoomScaleNormal="100" workbookViewId="0">
      <selection activeCell="P18" sqref="P18"/>
    </sheetView>
  </sheetViews>
  <sheetFormatPr defaultColWidth="8.875" defaultRowHeight="12.75" x14ac:dyDescent="0.2"/>
  <cols>
    <col min="1" max="1" width="55" style="1" customWidth="1"/>
    <col min="2" max="2" width="10" style="1" customWidth="1"/>
    <col min="3" max="3" width="12.125" style="1" customWidth="1"/>
    <col min="4" max="4" width="14.125" style="1" customWidth="1"/>
    <col min="5" max="5" width="13.125" style="1" customWidth="1"/>
    <col min="6" max="15" width="12.875" style="1" customWidth="1"/>
    <col min="16" max="16" width="14" style="2" customWidth="1"/>
  </cols>
  <sheetData>
    <row r="1" spans="1:16" ht="89.1" customHeight="1" x14ac:dyDescent="0.15">
      <c r="A1" s="128" t="s">
        <v>69</v>
      </c>
      <c r="B1" s="129"/>
      <c r="C1" s="129"/>
      <c r="D1" s="129"/>
      <c r="E1" s="129"/>
      <c r="F1" s="129"/>
      <c r="G1" s="129"/>
      <c r="H1" s="129"/>
      <c r="I1" s="129"/>
      <c r="J1" s="93"/>
      <c r="K1" s="129"/>
      <c r="L1" s="129"/>
      <c r="M1" s="129"/>
      <c r="N1" s="129"/>
      <c r="O1" s="93"/>
      <c r="P1" s="21"/>
    </row>
    <row r="2" spans="1:16" ht="35.1" customHeight="1" x14ac:dyDescent="0.15">
      <c r="A2" s="34" t="s">
        <v>97</v>
      </c>
      <c r="B2" s="130" t="s">
        <v>71</v>
      </c>
      <c r="C2" s="130"/>
      <c r="D2" s="130" t="s">
        <v>119</v>
      </c>
      <c r="E2" s="130"/>
      <c r="F2" s="33" t="s">
        <v>78</v>
      </c>
      <c r="G2" s="33" t="s">
        <v>79</v>
      </c>
      <c r="H2" s="33" t="s">
        <v>80</v>
      </c>
      <c r="I2" s="33" t="s">
        <v>81</v>
      </c>
      <c r="J2" s="33" t="s">
        <v>82</v>
      </c>
      <c r="K2" s="33" t="s">
        <v>83</v>
      </c>
      <c r="L2" s="33" t="s">
        <v>111</v>
      </c>
      <c r="M2" s="33" t="s">
        <v>112</v>
      </c>
      <c r="N2" s="33" t="s">
        <v>113</v>
      </c>
      <c r="O2" s="33" t="s">
        <v>114</v>
      </c>
      <c r="P2" s="33" t="s">
        <v>115</v>
      </c>
    </row>
    <row r="3" spans="1:16" ht="27.95" customHeight="1" x14ac:dyDescent="0.2">
      <c r="A3" s="58"/>
      <c r="B3" s="46" t="s">
        <v>73</v>
      </c>
      <c r="C3" s="46" t="s">
        <v>72</v>
      </c>
      <c r="D3" s="45" t="s">
        <v>7</v>
      </c>
      <c r="E3" s="45" t="s">
        <v>68</v>
      </c>
      <c r="F3" s="45"/>
      <c r="G3" s="45"/>
      <c r="H3" s="45"/>
      <c r="I3" s="45"/>
      <c r="J3" s="45"/>
      <c r="K3" s="45"/>
      <c r="L3" s="45"/>
      <c r="M3" s="45"/>
      <c r="N3" s="45"/>
      <c r="O3" s="45"/>
      <c r="P3" s="72"/>
    </row>
    <row r="4" spans="1:16" ht="14.1" customHeight="1" x14ac:dyDescent="0.2">
      <c r="A4" s="73" t="s">
        <v>8</v>
      </c>
      <c r="B4" s="159">
        <v>1500</v>
      </c>
      <c r="C4" s="160">
        <v>6500</v>
      </c>
      <c r="D4" s="86"/>
      <c r="E4" s="87"/>
      <c r="F4" s="60">
        <f>12*(($B4*$D4)+($C4*$E4))</f>
        <v>0</v>
      </c>
      <c r="G4" s="60">
        <f t="shared" ref="G4:O4" si="0">12*(($B4*$D4)+($C4*$E4))</f>
        <v>0</v>
      </c>
      <c r="H4" s="60">
        <f t="shared" si="0"/>
        <v>0</v>
      </c>
      <c r="I4" s="60">
        <f t="shared" si="0"/>
        <v>0</v>
      </c>
      <c r="J4" s="60">
        <f t="shared" si="0"/>
        <v>0</v>
      </c>
      <c r="K4" s="60">
        <f t="shared" si="0"/>
        <v>0</v>
      </c>
      <c r="L4" s="60">
        <f t="shared" si="0"/>
        <v>0</v>
      </c>
      <c r="M4" s="60">
        <f t="shared" si="0"/>
        <v>0</v>
      </c>
      <c r="N4" s="60">
        <f t="shared" si="0"/>
        <v>0</v>
      </c>
      <c r="O4" s="60">
        <f t="shared" si="0"/>
        <v>0</v>
      </c>
      <c r="P4" s="117">
        <f>SUM(F4:O4)</f>
        <v>0</v>
      </c>
    </row>
    <row r="5" spans="1:16" ht="14.1" customHeight="1" x14ac:dyDescent="0.2">
      <c r="A5" s="73" t="s">
        <v>9</v>
      </c>
      <c r="B5" s="244">
        <v>4000</v>
      </c>
      <c r="C5" s="245">
        <v>16000</v>
      </c>
      <c r="D5" s="86"/>
      <c r="E5" s="87"/>
      <c r="F5" s="60">
        <f>12*(($B5*$D5)+($C5*$E5))</f>
        <v>0</v>
      </c>
      <c r="G5" s="60">
        <f t="shared" ref="G5:O6" si="1">12*(($B5*$D5)+($C5*$E5))</f>
        <v>0</v>
      </c>
      <c r="H5" s="60">
        <f t="shared" si="1"/>
        <v>0</v>
      </c>
      <c r="I5" s="60">
        <f t="shared" si="1"/>
        <v>0</v>
      </c>
      <c r="J5" s="60">
        <f t="shared" si="1"/>
        <v>0</v>
      </c>
      <c r="K5" s="60">
        <f t="shared" si="1"/>
        <v>0</v>
      </c>
      <c r="L5" s="60">
        <f t="shared" si="1"/>
        <v>0</v>
      </c>
      <c r="M5" s="60">
        <f t="shared" si="1"/>
        <v>0</v>
      </c>
      <c r="N5" s="60">
        <f t="shared" si="1"/>
        <v>0</v>
      </c>
      <c r="O5" s="60">
        <f t="shared" si="1"/>
        <v>0</v>
      </c>
      <c r="P5" s="117">
        <f t="shared" ref="P5:P6" si="2">SUM(F5:O5)</f>
        <v>0</v>
      </c>
    </row>
    <row r="6" spans="1:16" ht="14.1" customHeight="1" x14ac:dyDescent="0.2">
      <c r="A6" s="73" t="s">
        <v>99</v>
      </c>
      <c r="B6" s="159">
        <v>350000</v>
      </c>
      <c r="C6" s="160">
        <v>2200000</v>
      </c>
      <c r="D6" s="86"/>
      <c r="E6" s="87"/>
      <c r="F6" s="60">
        <f>12*(($B6*$D6)+($C6*$E6))</f>
        <v>0</v>
      </c>
      <c r="G6" s="60">
        <f t="shared" si="1"/>
        <v>0</v>
      </c>
      <c r="H6" s="60">
        <f t="shared" si="1"/>
        <v>0</v>
      </c>
      <c r="I6" s="155"/>
      <c r="J6" s="156"/>
      <c r="K6" s="172"/>
      <c r="L6" s="172"/>
      <c r="M6" s="172"/>
      <c r="N6" s="172"/>
      <c r="O6" s="157"/>
      <c r="P6" s="117">
        <f t="shared" si="2"/>
        <v>0</v>
      </c>
    </row>
    <row r="7" spans="1:16" ht="12" x14ac:dyDescent="0.2">
      <c r="A7" s="61"/>
      <c r="B7" s="62"/>
      <c r="C7" s="62"/>
      <c r="D7" s="62"/>
      <c r="E7" s="62"/>
      <c r="F7" s="62"/>
      <c r="G7" s="62"/>
      <c r="H7" s="62"/>
      <c r="I7" s="62"/>
      <c r="J7" s="62"/>
      <c r="K7" s="62"/>
      <c r="L7" s="62"/>
      <c r="M7" s="62"/>
      <c r="N7" s="62"/>
      <c r="O7" s="62"/>
      <c r="P7" s="143"/>
    </row>
    <row r="8" spans="1:16" ht="12" x14ac:dyDescent="0.2">
      <c r="A8" s="259" t="s">
        <v>85</v>
      </c>
      <c r="B8" s="260"/>
      <c r="C8" s="260"/>
      <c r="D8" s="260"/>
      <c r="E8" s="261"/>
      <c r="F8" s="118">
        <f>SUM(F4:F6)</f>
        <v>0</v>
      </c>
      <c r="G8" s="118">
        <f t="shared" ref="G8:O8" si="3">SUM(G4:G6)</f>
        <v>0</v>
      </c>
      <c r="H8" s="118">
        <f t="shared" si="3"/>
        <v>0</v>
      </c>
      <c r="I8" s="118">
        <f t="shared" si="3"/>
        <v>0</v>
      </c>
      <c r="J8" s="118">
        <f t="shared" si="3"/>
        <v>0</v>
      </c>
      <c r="K8" s="118">
        <f t="shared" si="3"/>
        <v>0</v>
      </c>
      <c r="L8" s="118">
        <f t="shared" si="3"/>
        <v>0</v>
      </c>
      <c r="M8" s="118">
        <f t="shared" si="3"/>
        <v>0</v>
      </c>
      <c r="N8" s="118">
        <f t="shared" si="3"/>
        <v>0</v>
      </c>
      <c r="O8" s="118">
        <f t="shared" si="3"/>
        <v>0</v>
      </c>
      <c r="P8" s="118">
        <f>SUM(P4:P6)</f>
        <v>0</v>
      </c>
    </row>
    <row r="9" spans="1:16" ht="12" x14ac:dyDescent="0.2">
      <c r="A9" s="71"/>
      <c r="B9" s="29"/>
      <c r="C9" s="29"/>
      <c r="D9" s="29"/>
      <c r="E9" s="29"/>
      <c r="F9" s="29"/>
      <c r="G9" s="29"/>
      <c r="H9" s="29"/>
      <c r="I9" s="29"/>
      <c r="J9" s="29"/>
      <c r="K9" s="29"/>
      <c r="L9" s="29"/>
      <c r="M9" s="29"/>
      <c r="N9" s="29"/>
      <c r="O9" s="29"/>
      <c r="P9" s="74"/>
    </row>
    <row r="10" spans="1:16" ht="36" x14ac:dyDescent="0.2">
      <c r="A10" s="32" t="s">
        <v>100</v>
      </c>
      <c r="B10" s="33" t="s">
        <v>36</v>
      </c>
      <c r="C10" s="130" t="s">
        <v>410</v>
      </c>
      <c r="D10" s="78"/>
      <c r="E10" s="78"/>
      <c r="F10" s="33" t="s">
        <v>78</v>
      </c>
      <c r="G10" s="33" t="s">
        <v>79</v>
      </c>
      <c r="H10" s="33" t="s">
        <v>80</v>
      </c>
      <c r="I10" s="33" t="s">
        <v>81</v>
      </c>
      <c r="J10" s="33" t="s">
        <v>82</v>
      </c>
      <c r="K10" s="33" t="s">
        <v>83</v>
      </c>
      <c r="L10" s="33" t="s">
        <v>111</v>
      </c>
      <c r="M10" s="33" t="s">
        <v>112</v>
      </c>
      <c r="N10" s="33" t="s">
        <v>113</v>
      </c>
      <c r="O10" s="33" t="s">
        <v>114</v>
      </c>
      <c r="P10" s="33" t="s">
        <v>115</v>
      </c>
    </row>
    <row r="11" spans="1:16" ht="12" x14ac:dyDescent="0.2">
      <c r="A11" s="44"/>
      <c r="B11" s="45"/>
      <c r="C11" s="46"/>
      <c r="D11" s="46"/>
      <c r="E11" s="46"/>
      <c r="F11" s="45"/>
      <c r="G11" s="45"/>
      <c r="H11" s="45"/>
      <c r="I11" s="45"/>
      <c r="J11" s="45"/>
      <c r="K11" s="45"/>
      <c r="L11" s="45"/>
      <c r="M11" s="45"/>
      <c r="N11" s="45"/>
      <c r="O11" s="45"/>
      <c r="P11" s="75"/>
    </row>
    <row r="12" spans="1:16" ht="12" x14ac:dyDescent="0.2">
      <c r="A12" s="77" t="s">
        <v>75</v>
      </c>
      <c r="B12" s="161">
        <v>3750</v>
      </c>
      <c r="C12" s="88"/>
      <c r="D12" s="131"/>
      <c r="E12" s="131"/>
      <c r="F12" s="82">
        <f>$B12*$C12*12</f>
        <v>0</v>
      </c>
      <c r="G12" s="82">
        <f t="shared" ref="G12:O21" si="4">$B12*$C12*12</f>
        <v>0</v>
      </c>
      <c r="H12" s="82">
        <f t="shared" ref="H12:O12" si="5">$B12*$C12*12</f>
        <v>0</v>
      </c>
      <c r="I12" s="82">
        <f t="shared" si="5"/>
        <v>0</v>
      </c>
      <c r="J12" s="82">
        <f>$B12*$C12*12</f>
        <v>0</v>
      </c>
      <c r="K12" s="82">
        <f t="shared" si="5"/>
        <v>0</v>
      </c>
      <c r="L12" s="82">
        <f t="shared" si="5"/>
        <v>0</v>
      </c>
      <c r="M12" s="82">
        <f t="shared" si="5"/>
        <v>0</v>
      </c>
      <c r="N12" s="82">
        <f t="shared" si="5"/>
        <v>0</v>
      </c>
      <c r="O12" s="82">
        <f t="shared" si="5"/>
        <v>0</v>
      </c>
      <c r="P12" s="68">
        <f>SUM(F12:O12)</f>
        <v>0</v>
      </c>
    </row>
    <row r="13" spans="1:16" ht="12" x14ac:dyDescent="0.2">
      <c r="A13" s="247" t="s">
        <v>409</v>
      </c>
      <c r="B13" s="248">
        <f>0.05*4300</f>
        <v>215</v>
      </c>
      <c r="C13" s="246"/>
      <c r="D13" s="131"/>
      <c r="E13" s="131"/>
      <c r="F13" s="82">
        <f>$B13*$C13</f>
        <v>0</v>
      </c>
      <c r="G13" s="82">
        <f>$B13*$C13</f>
        <v>0</v>
      </c>
      <c r="H13" s="82">
        <f t="shared" ref="H13:O13" si="6">$B13*$C13</f>
        <v>0</v>
      </c>
      <c r="I13" s="82">
        <f t="shared" si="6"/>
        <v>0</v>
      </c>
      <c r="J13" s="82">
        <f t="shared" si="6"/>
        <v>0</v>
      </c>
      <c r="K13" s="82">
        <f t="shared" si="6"/>
        <v>0</v>
      </c>
      <c r="L13" s="82">
        <f t="shared" si="6"/>
        <v>0</v>
      </c>
      <c r="M13" s="82">
        <f t="shared" si="6"/>
        <v>0</v>
      </c>
      <c r="N13" s="82">
        <f t="shared" si="6"/>
        <v>0</v>
      </c>
      <c r="O13" s="82">
        <f t="shared" si="6"/>
        <v>0</v>
      </c>
      <c r="P13" s="68">
        <f>SUM(F13:O13)</f>
        <v>0</v>
      </c>
    </row>
    <row r="14" spans="1:16" ht="12" x14ac:dyDescent="0.2">
      <c r="A14" s="77" t="s">
        <v>74</v>
      </c>
      <c r="B14" s="161">
        <v>125</v>
      </c>
      <c r="C14" s="88"/>
      <c r="D14" s="131"/>
      <c r="E14" s="131"/>
      <c r="F14" s="82">
        <f t="shared" ref="F14:F21" si="7">$B14*$C14*12</f>
        <v>0</v>
      </c>
      <c r="G14" s="82">
        <f t="shared" si="4"/>
        <v>0</v>
      </c>
      <c r="H14" s="82">
        <f t="shared" si="4"/>
        <v>0</v>
      </c>
      <c r="I14" s="82">
        <f t="shared" si="4"/>
        <v>0</v>
      </c>
      <c r="J14" s="82">
        <f t="shared" si="4"/>
        <v>0</v>
      </c>
      <c r="K14" s="82">
        <f t="shared" si="4"/>
        <v>0</v>
      </c>
      <c r="L14" s="82">
        <f t="shared" si="4"/>
        <v>0</v>
      </c>
      <c r="M14" s="82">
        <f t="shared" si="4"/>
        <v>0</v>
      </c>
      <c r="N14" s="82">
        <f t="shared" si="4"/>
        <v>0</v>
      </c>
      <c r="O14" s="82">
        <f t="shared" si="4"/>
        <v>0</v>
      </c>
      <c r="P14" s="68">
        <f t="shared" ref="P14:P21" si="8">SUM(F14:O14)</f>
        <v>0</v>
      </c>
    </row>
    <row r="15" spans="1:16" ht="12" x14ac:dyDescent="0.2">
      <c r="A15" s="77" t="s">
        <v>130</v>
      </c>
      <c r="B15" s="161">
        <v>20</v>
      </c>
      <c r="C15" s="88"/>
      <c r="D15" s="131"/>
      <c r="E15" s="131"/>
      <c r="F15" s="82">
        <f t="shared" si="7"/>
        <v>0</v>
      </c>
      <c r="G15" s="82">
        <f t="shared" si="4"/>
        <v>0</v>
      </c>
      <c r="H15" s="82">
        <f t="shared" si="4"/>
        <v>0</v>
      </c>
      <c r="I15" s="82">
        <f t="shared" si="4"/>
        <v>0</v>
      </c>
      <c r="J15" s="82">
        <f t="shared" si="4"/>
        <v>0</v>
      </c>
      <c r="K15" s="82">
        <f t="shared" si="4"/>
        <v>0</v>
      </c>
      <c r="L15" s="82">
        <f t="shared" si="4"/>
        <v>0</v>
      </c>
      <c r="M15" s="82">
        <f t="shared" si="4"/>
        <v>0</v>
      </c>
      <c r="N15" s="82">
        <f t="shared" si="4"/>
        <v>0</v>
      </c>
      <c r="O15" s="82">
        <f t="shared" si="4"/>
        <v>0</v>
      </c>
      <c r="P15" s="68">
        <f t="shared" si="8"/>
        <v>0</v>
      </c>
    </row>
    <row r="16" spans="1:16" ht="12" x14ac:dyDescent="0.2">
      <c r="A16" s="77" t="s">
        <v>76</v>
      </c>
      <c r="B16" s="161">
        <v>500</v>
      </c>
      <c r="C16" s="88"/>
      <c r="D16" s="131"/>
      <c r="E16" s="131"/>
      <c r="F16" s="82">
        <f t="shared" si="7"/>
        <v>0</v>
      </c>
      <c r="G16" s="82">
        <f t="shared" si="4"/>
        <v>0</v>
      </c>
      <c r="H16" s="82">
        <f t="shared" si="4"/>
        <v>0</v>
      </c>
      <c r="I16" s="155"/>
      <c r="J16" s="156"/>
      <c r="K16" s="172"/>
      <c r="L16" s="172"/>
      <c r="M16" s="172"/>
      <c r="N16" s="172"/>
      <c r="O16" s="157"/>
      <c r="P16" s="68">
        <f t="shared" si="8"/>
        <v>0</v>
      </c>
    </row>
    <row r="17" spans="1:16" ht="12" x14ac:dyDescent="0.2">
      <c r="A17" s="77" t="s">
        <v>77</v>
      </c>
      <c r="B17" s="161">
        <v>500</v>
      </c>
      <c r="C17" s="88"/>
      <c r="D17" s="131"/>
      <c r="E17" s="131"/>
      <c r="F17" s="82">
        <f t="shared" si="7"/>
        <v>0</v>
      </c>
      <c r="G17" s="82">
        <f t="shared" si="4"/>
        <v>0</v>
      </c>
      <c r="H17" s="82">
        <f t="shared" si="4"/>
        <v>0</v>
      </c>
      <c r="I17" s="155"/>
      <c r="J17" s="156"/>
      <c r="K17" s="172"/>
      <c r="L17" s="172"/>
      <c r="M17" s="172"/>
      <c r="N17" s="172"/>
      <c r="O17" s="157"/>
      <c r="P17" s="68">
        <f t="shared" si="8"/>
        <v>0</v>
      </c>
    </row>
    <row r="18" spans="1:16" ht="12" x14ac:dyDescent="0.2">
      <c r="A18" s="249" t="s">
        <v>411</v>
      </c>
      <c r="B18" s="250">
        <v>190</v>
      </c>
      <c r="C18" s="88"/>
      <c r="D18" s="131"/>
      <c r="E18" s="131"/>
      <c r="F18" s="82">
        <f t="shared" si="7"/>
        <v>0</v>
      </c>
      <c r="G18" s="82">
        <f t="shared" si="4"/>
        <v>0</v>
      </c>
      <c r="H18" s="82">
        <f t="shared" si="4"/>
        <v>0</v>
      </c>
      <c r="I18" s="82">
        <f t="shared" si="4"/>
        <v>0</v>
      </c>
      <c r="J18" s="82">
        <f t="shared" si="4"/>
        <v>0</v>
      </c>
      <c r="K18" s="82">
        <f t="shared" si="4"/>
        <v>0</v>
      </c>
      <c r="L18" s="82">
        <f t="shared" si="4"/>
        <v>0</v>
      </c>
      <c r="M18" s="82">
        <f t="shared" si="4"/>
        <v>0</v>
      </c>
      <c r="N18" s="82">
        <f t="shared" si="4"/>
        <v>0</v>
      </c>
      <c r="O18" s="82">
        <f t="shared" si="4"/>
        <v>0</v>
      </c>
      <c r="P18" s="68">
        <f t="shared" ref="P18" si="9">SUM(F18:O18)</f>
        <v>0</v>
      </c>
    </row>
    <row r="19" spans="1:16" ht="12" x14ac:dyDescent="0.2">
      <c r="A19" s="79" t="s">
        <v>118</v>
      </c>
      <c r="B19" s="162">
        <v>20</v>
      </c>
      <c r="C19" s="88"/>
      <c r="D19" s="131"/>
      <c r="E19" s="131"/>
      <c r="F19" s="82">
        <f t="shared" si="7"/>
        <v>0</v>
      </c>
      <c r="G19" s="82">
        <f t="shared" si="4"/>
        <v>0</v>
      </c>
      <c r="H19" s="82">
        <f t="shared" si="4"/>
        <v>0</v>
      </c>
      <c r="I19" s="82">
        <f t="shared" si="4"/>
        <v>0</v>
      </c>
      <c r="J19" s="82">
        <f t="shared" si="4"/>
        <v>0</v>
      </c>
      <c r="K19" s="82">
        <f t="shared" si="4"/>
        <v>0</v>
      </c>
      <c r="L19" s="82">
        <f t="shared" si="4"/>
        <v>0</v>
      </c>
      <c r="M19" s="82">
        <f t="shared" si="4"/>
        <v>0</v>
      </c>
      <c r="N19" s="82">
        <f t="shared" si="4"/>
        <v>0</v>
      </c>
      <c r="O19" s="82">
        <f t="shared" si="4"/>
        <v>0</v>
      </c>
      <c r="P19" s="68">
        <f t="shared" si="8"/>
        <v>0</v>
      </c>
    </row>
    <row r="20" spans="1:16" ht="12" x14ac:dyDescent="0.2">
      <c r="A20" s="79" t="s">
        <v>39</v>
      </c>
      <c r="B20" s="163">
        <v>5</v>
      </c>
      <c r="C20" s="88"/>
      <c r="D20" s="131"/>
      <c r="E20" s="131"/>
      <c r="F20" s="82">
        <f t="shared" si="7"/>
        <v>0</v>
      </c>
      <c r="G20" s="82">
        <f t="shared" si="4"/>
        <v>0</v>
      </c>
      <c r="H20" s="82">
        <f t="shared" si="4"/>
        <v>0</v>
      </c>
      <c r="I20" s="82">
        <f t="shared" si="4"/>
        <v>0</v>
      </c>
      <c r="J20" s="82">
        <f t="shared" si="4"/>
        <v>0</v>
      </c>
      <c r="K20" s="82">
        <f t="shared" si="4"/>
        <v>0</v>
      </c>
      <c r="L20" s="82">
        <f t="shared" si="4"/>
        <v>0</v>
      </c>
      <c r="M20" s="82">
        <f t="shared" si="4"/>
        <v>0</v>
      </c>
      <c r="N20" s="82">
        <f t="shared" si="4"/>
        <v>0</v>
      </c>
      <c r="O20" s="82">
        <f t="shared" si="4"/>
        <v>0</v>
      </c>
      <c r="P20" s="68">
        <f t="shared" si="8"/>
        <v>0</v>
      </c>
    </row>
    <row r="21" spans="1:16" ht="12" x14ac:dyDescent="0.2">
      <c r="A21" s="79" t="s">
        <v>10</v>
      </c>
      <c r="B21" s="163">
        <v>5</v>
      </c>
      <c r="C21" s="88"/>
      <c r="D21" s="131"/>
      <c r="E21" s="131"/>
      <c r="F21" s="82">
        <f t="shared" si="7"/>
        <v>0</v>
      </c>
      <c r="G21" s="82">
        <f t="shared" si="4"/>
        <v>0</v>
      </c>
      <c r="H21" s="82">
        <f t="shared" si="4"/>
        <v>0</v>
      </c>
      <c r="I21" s="82">
        <f t="shared" si="4"/>
        <v>0</v>
      </c>
      <c r="J21" s="82">
        <f t="shared" si="4"/>
        <v>0</v>
      </c>
      <c r="K21" s="82">
        <f t="shared" si="4"/>
        <v>0</v>
      </c>
      <c r="L21" s="82">
        <f t="shared" si="4"/>
        <v>0</v>
      </c>
      <c r="M21" s="82">
        <f t="shared" si="4"/>
        <v>0</v>
      </c>
      <c r="N21" s="82">
        <f t="shared" si="4"/>
        <v>0</v>
      </c>
      <c r="O21" s="82">
        <f t="shared" si="4"/>
        <v>0</v>
      </c>
      <c r="P21" s="68">
        <f t="shared" si="8"/>
        <v>0</v>
      </c>
    </row>
    <row r="22" spans="1:16" ht="12" x14ac:dyDescent="0.2">
      <c r="A22" s="65"/>
      <c r="B22" s="66"/>
      <c r="C22" s="66"/>
      <c r="D22" s="66"/>
      <c r="E22" s="66"/>
      <c r="F22" s="66"/>
      <c r="G22" s="66"/>
      <c r="H22" s="66"/>
      <c r="I22" s="67"/>
      <c r="J22" s="95"/>
      <c r="K22" s="95"/>
      <c r="L22" s="95"/>
      <c r="M22" s="95"/>
      <c r="N22" s="95"/>
      <c r="O22" s="95"/>
      <c r="P22" s="69"/>
    </row>
    <row r="23" spans="1:16" ht="12" x14ac:dyDescent="0.2">
      <c r="A23" s="256" t="s">
        <v>85</v>
      </c>
      <c r="B23" s="257"/>
      <c r="C23" s="257"/>
      <c r="D23" s="257"/>
      <c r="E23" s="258"/>
      <c r="F23" s="83">
        <f t="shared" ref="F23:N23" si="10">SUM(F12:F21)</f>
        <v>0</v>
      </c>
      <c r="G23" s="83">
        <f t="shared" si="10"/>
        <v>0</v>
      </c>
      <c r="H23" s="83">
        <f t="shared" si="10"/>
        <v>0</v>
      </c>
      <c r="I23" s="83">
        <f t="shared" si="10"/>
        <v>0</v>
      </c>
      <c r="J23" s="83">
        <f t="shared" si="10"/>
        <v>0</v>
      </c>
      <c r="K23" s="83">
        <f t="shared" si="10"/>
        <v>0</v>
      </c>
      <c r="L23" s="83">
        <f t="shared" si="10"/>
        <v>0</v>
      </c>
      <c r="M23" s="83">
        <f t="shared" si="10"/>
        <v>0</v>
      </c>
      <c r="N23" s="83">
        <f t="shared" si="10"/>
        <v>0</v>
      </c>
      <c r="O23" s="83">
        <f>SUM(O12:O21)</f>
        <v>0</v>
      </c>
      <c r="P23" s="84">
        <f>SUM(P12:P21)</f>
        <v>0</v>
      </c>
    </row>
    <row r="24" spans="1:16" ht="12" x14ac:dyDescent="0.2">
      <c r="A24" s="29"/>
      <c r="B24" s="29"/>
      <c r="C24" s="29"/>
      <c r="D24" s="29"/>
      <c r="E24" s="29"/>
      <c r="F24" s="29"/>
      <c r="G24" s="29"/>
      <c r="H24" s="29"/>
      <c r="I24" s="29"/>
      <c r="J24" s="29"/>
      <c r="K24" s="29"/>
      <c r="L24" s="29"/>
      <c r="M24" s="29"/>
      <c r="N24" s="29"/>
      <c r="O24" s="29"/>
      <c r="P24" s="76"/>
    </row>
    <row r="25" spans="1:16" ht="26.1" customHeight="1" x14ac:dyDescent="0.15">
      <c r="A25" s="32" t="s">
        <v>98</v>
      </c>
      <c r="B25" s="33" t="s">
        <v>36</v>
      </c>
      <c r="C25" s="130" t="s">
        <v>60</v>
      </c>
      <c r="D25" s="33"/>
      <c r="E25" s="32"/>
      <c r="F25" s="33" t="s">
        <v>78</v>
      </c>
      <c r="G25" s="33" t="s">
        <v>79</v>
      </c>
      <c r="H25" s="33" t="s">
        <v>80</v>
      </c>
      <c r="I25" s="33" t="s">
        <v>81</v>
      </c>
      <c r="J25" s="33" t="s">
        <v>82</v>
      </c>
      <c r="K25" s="33" t="s">
        <v>83</v>
      </c>
      <c r="L25" s="33" t="s">
        <v>111</v>
      </c>
      <c r="M25" s="33" t="s">
        <v>112</v>
      </c>
      <c r="N25" s="33" t="s">
        <v>113</v>
      </c>
      <c r="O25" s="33" t="s">
        <v>114</v>
      </c>
      <c r="P25" s="33" t="s">
        <v>115</v>
      </c>
    </row>
    <row r="26" spans="1:16" x14ac:dyDescent="0.2">
      <c r="A26" s="80"/>
      <c r="B26" s="173"/>
      <c r="C26" s="80"/>
      <c r="D26" s="80"/>
      <c r="E26" s="81"/>
      <c r="F26" s="45"/>
      <c r="G26" s="45"/>
      <c r="H26" s="45"/>
      <c r="I26" s="45"/>
      <c r="J26" s="45"/>
      <c r="K26" s="45"/>
      <c r="L26" s="45"/>
      <c r="M26" s="45"/>
      <c r="N26" s="45"/>
      <c r="O26" s="45"/>
      <c r="P26" s="75"/>
    </row>
    <row r="27" spans="1:16" ht="12" x14ac:dyDescent="0.2">
      <c r="A27" s="166" t="s">
        <v>120</v>
      </c>
      <c r="B27" s="164">
        <v>1</v>
      </c>
      <c r="C27" s="94"/>
      <c r="D27" s="132"/>
      <c r="E27" s="132"/>
      <c r="F27" s="82">
        <f>$B27*$C27*12</f>
        <v>0</v>
      </c>
      <c r="G27" s="82">
        <f t="shared" ref="G27:O29" si="11">$B27*$C27*12</f>
        <v>0</v>
      </c>
      <c r="H27" s="82">
        <f t="shared" si="11"/>
        <v>0</v>
      </c>
      <c r="I27" s="82">
        <f t="shared" si="11"/>
        <v>0</v>
      </c>
      <c r="J27" s="82">
        <f t="shared" si="11"/>
        <v>0</v>
      </c>
      <c r="K27" s="82">
        <f t="shared" si="11"/>
        <v>0</v>
      </c>
      <c r="L27" s="82">
        <f t="shared" si="11"/>
        <v>0</v>
      </c>
      <c r="M27" s="82">
        <f t="shared" si="11"/>
        <v>0</v>
      </c>
      <c r="N27" s="82">
        <f t="shared" si="11"/>
        <v>0</v>
      </c>
      <c r="O27" s="82">
        <f t="shared" si="11"/>
        <v>0</v>
      </c>
      <c r="P27" s="68">
        <f>SUM(F27:O27)</f>
        <v>0</v>
      </c>
    </row>
    <row r="28" spans="1:16" ht="12" x14ac:dyDescent="0.2">
      <c r="A28" s="209" t="s">
        <v>385</v>
      </c>
      <c r="B28" s="165">
        <v>1</v>
      </c>
      <c r="C28" s="89"/>
      <c r="D28" s="131"/>
      <c r="E28" s="131"/>
      <c r="F28" s="82">
        <f>$B28*$C28*12</f>
        <v>0</v>
      </c>
      <c r="G28" s="82">
        <f t="shared" si="11"/>
        <v>0</v>
      </c>
      <c r="H28" s="82">
        <f t="shared" si="11"/>
        <v>0</v>
      </c>
      <c r="I28" s="82">
        <f t="shared" si="11"/>
        <v>0</v>
      </c>
      <c r="J28" s="82">
        <f t="shared" si="11"/>
        <v>0</v>
      </c>
      <c r="K28" s="82">
        <f t="shared" si="11"/>
        <v>0</v>
      </c>
      <c r="L28" s="82">
        <f t="shared" si="11"/>
        <v>0</v>
      </c>
      <c r="M28" s="82">
        <f t="shared" si="11"/>
        <v>0</v>
      </c>
      <c r="N28" s="82">
        <f t="shared" si="11"/>
        <v>0</v>
      </c>
      <c r="O28" s="82">
        <f t="shared" si="11"/>
        <v>0</v>
      </c>
      <c r="P28" s="68">
        <f>SUM(F28:O28)</f>
        <v>0</v>
      </c>
    </row>
    <row r="29" spans="1:16" ht="24" x14ac:dyDescent="0.2">
      <c r="A29" s="209" t="s">
        <v>391</v>
      </c>
      <c r="B29" s="165">
        <v>2</v>
      </c>
      <c r="C29" s="89"/>
      <c r="D29" s="263" t="s">
        <v>363</v>
      </c>
      <c r="E29" s="263"/>
      <c r="F29" s="82">
        <f>$B29*$C29*12</f>
        <v>0</v>
      </c>
      <c r="G29" s="82">
        <f t="shared" si="11"/>
        <v>0</v>
      </c>
      <c r="H29" s="82">
        <f t="shared" si="11"/>
        <v>0</v>
      </c>
      <c r="I29" s="82">
        <f t="shared" si="11"/>
        <v>0</v>
      </c>
      <c r="J29" s="82">
        <f t="shared" si="11"/>
        <v>0</v>
      </c>
      <c r="K29" s="82">
        <f t="shared" si="11"/>
        <v>0</v>
      </c>
      <c r="L29" s="82">
        <f t="shared" si="11"/>
        <v>0</v>
      </c>
      <c r="M29" s="82">
        <f t="shared" si="11"/>
        <v>0</v>
      </c>
      <c r="N29" s="82">
        <f t="shared" si="11"/>
        <v>0</v>
      </c>
      <c r="O29" s="82">
        <f t="shared" si="11"/>
        <v>0</v>
      </c>
      <c r="P29" s="68">
        <f>SUM(F29:O29)</f>
        <v>0</v>
      </c>
    </row>
    <row r="30" spans="1:16" ht="12" x14ac:dyDescent="0.15">
      <c r="A30" s="253" t="s">
        <v>85</v>
      </c>
      <c r="B30" s="254"/>
      <c r="C30" s="254"/>
      <c r="D30" s="254"/>
      <c r="E30" s="255"/>
      <c r="F30" s="85">
        <f>SUM(F27:F29)</f>
        <v>0</v>
      </c>
      <c r="G30" s="85">
        <f t="shared" ref="G30:P30" si="12">SUM(G27:G29)</f>
        <v>0</v>
      </c>
      <c r="H30" s="85">
        <f t="shared" si="12"/>
        <v>0</v>
      </c>
      <c r="I30" s="85">
        <f t="shared" si="12"/>
        <v>0</v>
      </c>
      <c r="J30" s="85">
        <f t="shared" si="12"/>
        <v>0</v>
      </c>
      <c r="K30" s="85">
        <f t="shared" si="12"/>
        <v>0</v>
      </c>
      <c r="L30" s="85">
        <f t="shared" si="12"/>
        <v>0</v>
      </c>
      <c r="M30" s="85">
        <f t="shared" si="12"/>
        <v>0</v>
      </c>
      <c r="N30" s="85">
        <f t="shared" si="12"/>
        <v>0</v>
      </c>
      <c r="O30" s="85">
        <f t="shared" si="12"/>
        <v>0</v>
      </c>
      <c r="P30" s="85">
        <f t="shared" si="12"/>
        <v>0</v>
      </c>
    </row>
    <row r="31" spans="1:16" ht="13.5" thickBot="1" x14ac:dyDescent="0.25">
      <c r="A31" s="30"/>
      <c r="B31" s="30"/>
      <c r="C31" s="30"/>
      <c r="D31" s="30"/>
      <c r="E31" s="30"/>
      <c r="F31" s="30"/>
      <c r="G31" s="30"/>
      <c r="H31" s="30"/>
      <c r="I31" s="30"/>
      <c r="J31" s="30"/>
      <c r="K31" s="30"/>
      <c r="L31" s="30"/>
      <c r="M31" s="30"/>
      <c r="N31" s="30"/>
      <c r="O31" s="30"/>
      <c r="P31" s="31"/>
    </row>
    <row r="32" spans="1:16" ht="13.5" thickBot="1" x14ac:dyDescent="0.25">
      <c r="A32" s="116" t="s">
        <v>129</v>
      </c>
      <c r="B32" s="262">
        <f>SUM(P8,P23,P30)</f>
        <v>0</v>
      </c>
      <c r="C32" s="262"/>
      <c r="D32" s="30"/>
      <c r="E32" s="29"/>
      <c r="F32" s="30"/>
      <c r="G32" s="30"/>
      <c r="H32" s="30"/>
      <c r="I32" s="30"/>
      <c r="J32" s="30"/>
      <c r="K32" s="30"/>
      <c r="L32" s="30"/>
      <c r="M32" s="30"/>
      <c r="N32" s="30"/>
      <c r="O32" s="30"/>
      <c r="P32" s="31"/>
    </row>
    <row r="33" spans="1:16" x14ac:dyDescent="0.2">
      <c r="A33" s="30"/>
      <c r="B33" s="30"/>
      <c r="C33" s="30"/>
      <c r="D33" s="30"/>
      <c r="E33" s="29"/>
      <c r="F33" s="30"/>
      <c r="G33" s="30"/>
      <c r="H33" s="30"/>
      <c r="I33" s="30"/>
      <c r="J33" s="30"/>
      <c r="K33" s="30"/>
      <c r="L33" s="30"/>
      <c r="M33" s="30"/>
      <c r="N33" s="30"/>
      <c r="O33" s="30"/>
      <c r="P33" s="31"/>
    </row>
    <row r="34" spans="1:16" x14ac:dyDescent="0.2">
      <c r="A34" s="30" t="s">
        <v>377</v>
      </c>
      <c r="B34" s="30"/>
      <c r="C34" s="30"/>
      <c r="D34" s="30"/>
      <c r="E34" s="30"/>
      <c r="F34" s="30"/>
      <c r="G34" s="30"/>
      <c r="H34" s="30"/>
      <c r="I34" s="30"/>
      <c r="J34" s="30"/>
      <c r="K34" s="30"/>
      <c r="L34" s="30"/>
      <c r="M34" s="30"/>
      <c r="N34" s="30"/>
      <c r="O34" s="30"/>
      <c r="P34" s="31"/>
    </row>
    <row r="35" spans="1:16" x14ac:dyDescent="0.2">
      <c r="A35" s="30" t="s">
        <v>378</v>
      </c>
      <c r="B35" s="29"/>
      <c r="C35" s="29"/>
      <c r="D35" s="29"/>
      <c r="E35" s="30"/>
      <c r="F35" s="30"/>
      <c r="G35" s="30"/>
      <c r="H35" s="30"/>
      <c r="I35" s="30"/>
      <c r="J35" s="30"/>
      <c r="K35" s="30"/>
      <c r="L35" s="30"/>
      <c r="M35" s="30"/>
      <c r="N35" s="30"/>
      <c r="O35" s="30"/>
      <c r="P35" s="31"/>
    </row>
    <row r="36" spans="1:16" x14ac:dyDescent="0.2">
      <c r="A36" s="30" t="s">
        <v>379</v>
      </c>
      <c r="B36" s="29"/>
      <c r="C36" s="29"/>
      <c r="D36" s="29"/>
      <c r="E36" s="30"/>
      <c r="F36" s="30"/>
      <c r="G36" s="30"/>
      <c r="H36" s="30"/>
      <c r="I36" s="30"/>
      <c r="J36" s="30"/>
      <c r="K36" s="30"/>
      <c r="L36" s="30"/>
      <c r="M36" s="30"/>
      <c r="N36" s="30"/>
      <c r="O36" s="30"/>
      <c r="P36" s="31"/>
    </row>
    <row r="37" spans="1:16" x14ac:dyDescent="0.2">
      <c r="A37" s="30" t="s">
        <v>380</v>
      </c>
      <c r="B37" s="29"/>
      <c r="C37" s="29"/>
      <c r="D37" s="29"/>
      <c r="E37" s="30"/>
      <c r="F37" s="30"/>
      <c r="G37" s="30"/>
      <c r="H37" s="30"/>
      <c r="I37" s="30"/>
      <c r="J37" s="30"/>
      <c r="K37" s="30"/>
      <c r="L37" s="30"/>
      <c r="M37" s="30"/>
      <c r="N37" s="30"/>
      <c r="O37" s="30"/>
      <c r="P37" s="31"/>
    </row>
    <row r="38" spans="1:16" x14ac:dyDescent="0.2">
      <c r="A38" s="1" t="s">
        <v>384</v>
      </c>
    </row>
  </sheetData>
  <mergeCells count="5">
    <mergeCell ref="A30:E30"/>
    <mergeCell ref="A23:E23"/>
    <mergeCell ref="A8:E8"/>
    <mergeCell ref="B32:C32"/>
    <mergeCell ref="D29:E2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71"/>
  <sheetViews>
    <sheetView zoomScale="130" zoomScaleNormal="130" workbookViewId="0">
      <selection activeCell="A9" sqref="A9"/>
    </sheetView>
  </sheetViews>
  <sheetFormatPr defaultColWidth="8.875" defaultRowHeight="12.75" x14ac:dyDescent="0.2"/>
  <cols>
    <col min="1" max="1" width="75.125" style="1" customWidth="1"/>
    <col min="2" max="2" width="8.125" style="1" customWidth="1"/>
    <col min="3" max="3" width="12.125" style="1" customWidth="1"/>
    <col min="4" max="4" width="14.125" style="1" customWidth="1"/>
    <col min="5" max="5" width="13.125" style="1" customWidth="1"/>
    <col min="6" max="15" width="12.875" style="1" customWidth="1"/>
    <col min="16" max="16" width="16" style="2" customWidth="1"/>
    <col min="17" max="17" width="26.125" style="3" bestFit="1" customWidth="1"/>
  </cols>
  <sheetData>
    <row r="1" spans="1:19" ht="89.1" customHeight="1" x14ac:dyDescent="0.15">
      <c r="A1" s="128" t="s">
        <v>70</v>
      </c>
      <c r="B1" s="129"/>
      <c r="C1" s="129"/>
      <c r="D1" s="129"/>
      <c r="E1" s="129"/>
      <c r="F1" s="129"/>
      <c r="G1" s="129"/>
      <c r="H1" s="129"/>
      <c r="I1" s="129"/>
      <c r="J1" s="129"/>
      <c r="K1" s="129"/>
      <c r="L1" s="129"/>
      <c r="M1" s="129"/>
      <c r="N1" s="129"/>
      <c r="O1" s="129"/>
      <c r="P1" s="21"/>
      <c r="Q1" s="21"/>
      <c r="R1" s="20"/>
      <c r="S1" s="20"/>
    </row>
    <row r="2" spans="1:19" ht="48.75" customHeight="1" x14ac:dyDescent="0.2">
      <c r="A2" s="34" t="s">
        <v>103</v>
      </c>
      <c r="B2" s="33" t="s">
        <v>36</v>
      </c>
      <c r="C2" s="130" t="s">
        <v>106</v>
      </c>
      <c r="D2" s="130" t="s">
        <v>107</v>
      </c>
      <c r="E2" s="130" t="s">
        <v>60</v>
      </c>
      <c r="F2" s="97" t="s">
        <v>78</v>
      </c>
      <c r="G2" s="97" t="s">
        <v>79</v>
      </c>
      <c r="H2" s="97" t="s">
        <v>80</v>
      </c>
      <c r="I2" s="97" t="s">
        <v>81</v>
      </c>
      <c r="J2" s="97" t="s">
        <v>82</v>
      </c>
      <c r="K2" s="97" t="s">
        <v>83</v>
      </c>
      <c r="L2" s="97" t="s">
        <v>111</v>
      </c>
      <c r="M2" s="97" t="s">
        <v>112</v>
      </c>
      <c r="N2" s="97" t="s">
        <v>113</v>
      </c>
      <c r="O2" s="97" t="s">
        <v>114</v>
      </c>
      <c r="P2" s="33" t="s">
        <v>115</v>
      </c>
      <c r="Q2" s="22"/>
      <c r="R2" s="20"/>
      <c r="S2" s="20"/>
    </row>
    <row r="3" spans="1:19" x14ac:dyDescent="0.2">
      <c r="A3" s="136" t="s">
        <v>56</v>
      </c>
      <c r="B3" s="137"/>
      <c r="C3" s="137"/>
      <c r="D3" s="137"/>
      <c r="E3" s="137"/>
      <c r="F3" s="137"/>
      <c r="G3" s="137"/>
      <c r="H3" s="137"/>
      <c r="I3" s="138"/>
      <c r="J3" s="137"/>
      <c r="K3" s="137"/>
      <c r="L3" s="137"/>
      <c r="M3" s="137"/>
      <c r="N3" s="137"/>
      <c r="O3" s="137"/>
      <c r="P3" s="150"/>
      <c r="Q3" s="24"/>
      <c r="R3" s="25"/>
      <c r="S3" s="20"/>
    </row>
    <row r="4" spans="1:19" ht="14.1" customHeight="1" x14ac:dyDescent="0.15">
      <c r="A4" s="251" t="s">
        <v>412</v>
      </c>
      <c r="B4" s="243">
        <v>24000</v>
      </c>
      <c r="C4" s="64"/>
      <c r="D4" s="90"/>
      <c r="E4" s="60">
        <f>B4*D4</f>
        <v>0</v>
      </c>
      <c r="F4" s="57">
        <f>12*$E4</f>
        <v>0</v>
      </c>
      <c r="G4" s="57">
        <f t="shared" ref="G4:O4" si="0">12*$E4</f>
        <v>0</v>
      </c>
      <c r="H4" s="57">
        <f t="shared" si="0"/>
        <v>0</v>
      </c>
      <c r="I4" s="57">
        <f t="shared" si="0"/>
        <v>0</v>
      </c>
      <c r="J4" s="57">
        <f t="shared" si="0"/>
        <v>0</v>
      </c>
      <c r="K4" s="57">
        <f t="shared" si="0"/>
        <v>0</v>
      </c>
      <c r="L4" s="57">
        <f t="shared" si="0"/>
        <v>0</v>
      </c>
      <c r="M4" s="57">
        <f t="shared" si="0"/>
        <v>0</v>
      </c>
      <c r="N4" s="57">
        <f t="shared" si="0"/>
        <v>0</v>
      </c>
      <c r="O4" s="57">
        <f t="shared" si="0"/>
        <v>0</v>
      </c>
      <c r="P4" s="63">
        <f>SUM(F4:O4)</f>
        <v>0</v>
      </c>
      <c r="Q4" s="23"/>
      <c r="R4" s="20"/>
      <c r="S4" s="20"/>
    </row>
    <row r="5" spans="1:19" x14ac:dyDescent="0.2">
      <c r="A5" s="30"/>
      <c r="B5" s="30"/>
      <c r="C5" s="30"/>
      <c r="D5" s="30"/>
      <c r="E5" s="30"/>
      <c r="F5" s="30"/>
      <c r="G5" s="30"/>
      <c r="H5" s="30"/>
      <c r="I5" s="30"/>
      <c r="J5" s="30"/>
      <c r="K5" s="30"/>
      <c r="L5" s="30"/>
      <c r="M5" s="30"/>
      <c r="N5" s="30"/>
      <c r="O5" s="30"/>
      <c r="P5" s="31"/>
      <c r="Q5" s="27"/>
    </row>
    <row r="6" spans="1:19" ht="14.1" customHeight="1" x14ac:dyDescent="0.15">
      <c r="A6" s="252" t="s">
        <v>401</v>
      </c>
      <c r="B6" s="192">
        <f>SUM(B4:B4)</f>
        <v>24000</v>
      </c>
      <c r="C6" s="59" t="s">
        <v>65</v>
      </c>
      <c r="D6" s="91"/>
      <c r="E6" s="60">
        <f>$B$6*D6</f>
        <v>0</v>
      </c>
      <c r="F6" s="184">
        <f t="shared" ref="F6:F11" si="1">$B$6*$D6*F16*12</f>
        <v>0</v>
      </c>
      <c r="G6" s="184">
        <f t="shared" ref="G6:O6" si="2">$B$6*$D6*G16*12</f>
        <v>0</v>
      </c>
      <c r="H6" s="184">
        <f t="shared" si="2"/>
        <v>0</v>
      </c>
      <c r="I6" s="184">
        <f t="shared" si="2"/>
        <v>0</v>
      </c>
      <c r="J6" s="184">
        <f t="shared" si="2"/>
        <v>0</v>
      </c>
      <c r="K6" s="184">
        <f t="shared" si="2"/>
        <v>0</v>
      </c>
      <c r="L6" s="184">
        <f t="shared" si="2"/>
        <v>0</v>
      </c>
      <c r="M6" s="184">
        <f t="shared" si="2"/>
        <v>0</v>
      </c>
      <c r="N6" s="184">
        <f t="shared" si="2"/>
        <v>0</v>
      </c>
      <c r="O6" s="184">
        <f t="shared" si="2"/>
        <v>0</v>
      </c>
      <c r="P6" s="117">
        <f t="shared" ref="P6:P27" si="3">SUM(F6:O6)</f>
        <v>0</v>
      </c>
      <c r="Q6" s="23"/>
      <c r="R6" s="20"/>
      <c r="S6" s="20"/>
    </row>
    <row r="7" spans="1:19" ht="14.1" customHeight="1" x14ac:dyDescent="0.15">
      <c r="A7" s="145"/>
      <c r="B7" s="148"/>
      <c r="C7" s="59" t="s">
        <v>86</v>
      </c>
      <c r="D7" s="91"/>
      <c r="E7" s="60">
        <f t="shared" ref="E7:E11" si="4">$B$6*D7</f>
        <v>0</v>
      </c>
      <c r="F7" s="57">
        <f t="shared" si="1"/>
        <v>0</v>
      </c>
      <c r="G7" s="57">
        <f t="shared" ref="G7:O7" si="5">$B$6*$D7*G17*12</f>
        <v>0</v>
      </c>
      <c r="H7" s="57">
        <f t="shared" si="5"/>
        <v>0</v>
      </c>
      <c r="I7" s="57">
        <f t="shared" si="5"/>
        <v>0</v>
      </c>
      <c r="J7" s="57">
        <f t="shared" si="5"/>
        <v>0</v>
      </c>
      <c r="K7" s="57">
        <f t="shared" si="5"/>
        <v>0</v>
      </c>
      <c r="L7" s="57">
        <f t="shared" si="5"/>
        <v>0</v>
      </c>
      <c r="M7" s="57">
        <f t="shared" si="5"/>
        <v>0</v>
      </c>
      <c r="N7" s="57">
        <f t="shared" si="5"/>
        <v>0</v>
      </c>
      <c r="O7" s="57">
        <f t="shared" si="5"/>
        <v>0</v>
      </c>
      <c r="P7" s="63">
        <f t="shared" si="3"/>
        <v>0</v>
      </c>
      <c r="Q7" s="23"/>
      <c r="R7" s="20"/>
      <c r="S7" s="20"/>
    </row>
    <row r="8" spans="1:19" ht="14.1" customHeight="1" x14ac:dyDescent="0.15">
      <c r="A8" s="145"/>
      <c r="B8" s="148"/>
      <c r="C8" s="59" t="s">
        <v>66</v>
      </c>
      <c r="D8" s="91"/>
      <c r="E8" s="60">
        <f t="shared" si="4"/>
        <v>0</v>
      </c>
      <c r="F8" s="57">
        <f t="shared" si="1"/>
        <v>0</v>
      </c>
      <c r="G8" s="57">
        <f t="shared" ref="G8:O8" si="6">$B$6*$D8*G18*12</f>
        <v>0</v>
      </c>
      <c r="H8" s="57">
        <f t="shared" si="6"/>
        <v>0</v>
      </c>
      <c r="I8" s="57">
        <f t="shared" si="6"/>
        <v>0</v>
      </c>
      <c r="J8" s="57">
        <f t="shared" si="6"/>
        <v>0</v>
      </c>
      <c r="K8" s="57">
        <f t="shared" si="6"/>
        <v>0</v>
      </c>
      <c r="L8" s="57">
        <f t="shared" si="6"/>
        <v>0</v>
      </c>
      <c r="M8" s="57">
        <f t="shared" si="6"/>
        <v>0</v>
      </c>
      <c r="N8" s="57">
        <f t="shared" si="6"/>
        <v>0</v>
      </c>
      <c r="O8" s="57">
        <f t="shared" si="6"/>
        <v>0</v>
      </c>
      <c r="P8" s="63">
        <f t="shared" si="3"/>
        <v>0</v>
      </c>
      <c r="Q8" s="23"/>
      <c r="R8" s="20"/>
      <c r="S8" s="20"/>
    </row>
    <row r="9" spans="1:19" ht="14.1" customHeight="1" x14ac:dyDescent="0.2">
      <c r="A9" s="145"/>
      <c r="B9" s="148"/>
      <c r="C9" s="144" t="s">
        <v>101</v>
      </c>
      <c r="D9" s="91"/>
      <c r="E9" s="60">
        <f t="shared" si="4"/>
        <v>0</v>
      </c>
      <c r="F9" s="57">
        <f t="shared" si="1"/>
        <v>0</v>
      </c>
      <c r="G9" s="57">
        <f t="shared" ref="G9:O9" si="7">$B$6*$D9*G19*12</f>
        <v>0</v>
      </c>
      <c r="H9" s="57">
        <f t="shared" si="7"/>
        <v>0</v>
      </c>
      <c r="I9" s="57">
        <f t="shared" si="7"/>
        <v>0</v>
      </c>
      <c r="J9" s="57">
        <f t="shared" si="7"/>
        <v>0</v>
      </c>
      <c r="K9" s="57">
        <f t="shared" si="7"/>
        <v>0</v>
      </c>
      <c r="L9" s="57">
        <f t="shared" si="7"/>
        <v>0</v>
      </c>
      <c r="M9" s="57">
        <f t="shared" si="7"/>
        <v>0</v>
      </c>
      <c r="N9" s="57">
        <f t="shared" si="7"/>
        <v>0</v>
      </c>
      <c r="O9" s="57">
        <f t="shared" si="7"/>
        <v>0</v>
      </c>
      <c r="P9" s="63">
        <f t="shared" si="3"/>
        <v>0</v>
      </c>
      <c r="Q9" s="23"/>
      <c r="R9" s="20"/>
      <c r="S9" s="20"/>
    </row>
    <row r="10" spans="1:19" ht="14.1" customHeight="1" x14ac:dyDescent="0.15">
      <c r="A10" s="146"/>
      <c r="B10" s="148"/>
      <c r="C10" s="59" t="s">
        <v>102</v>
      </c>
      <c r="D10" s="91"/>
      <c r="E10" s="60">
        <f t="shared" si="4"/>
        <v>0</v>
      </c>
      <c r="F10" s="57">
        <f t="shared" si="1"/>
        <v>0</v>
      </c>
      <c r="G10" s="57">
        <f t="shared" ref="G10:O10" si="8">$B$6*$D10*G20*12</f>
        <v>0</v>
      </c>
      <c r="H10" s="57">
        <f t="shared" si="8"/>
        <v>0</v>
      </c>
      <c r="I10" s="57">
        <f t="shared" si="8"/>
        <v>0</v>
      </c>
      <c r="J10" s="57">
        <f t="shared" si="8"/>
        <v>0</v>
      </c>
      <c r="K10" s="57">
        <f t="shared" si="8"/>
        <v>0</v>
      </c>
      <c r="L10" s="57">
        <f t="shared" si="8"/>
        <v>0</v>
      </c>
      <c r="M10" s="57">
        <f t="shared" si="8"/>
        <v>0</v>
      </c>
      <c r="N10" s="57">
        <f t="shared" si="8"/>
        <v>0</v>
      </c>
      <c r="O10" s="57">
        <f t="shared" si="8"/>
        <v>0</v>
      </c>
      <c r="P10" s="63">
        <f t="shared" si="3"/>
        <v>0</v>
      </c>
      <c r="Q10" s="23"/>
      <c r="R10" s="20"/>
      <c r="S10" s="20"/>
    </row>
    <row r="11" spans="1:19" ht="14.1" customHeight="1" x14ac:dyDescent="0.15">
      <c r="A11" s="147"/>
      <c r="B11" s="149"/>
      <c r="C11" s="59" t="s">
        <v>116</v>
      </c>
      <c r="D11" s="91"/>
      <c r="E11" s="60">
        <f t="shared" si="4"/>
        <v>0</v>
      </c>
      <c r="F11" s="57">
        <f t="shared" si="1"/>
        <v>0</v>
      </c>
      <c r="G11" s="57">
        <f t="shared" ref="G11:O11" si="9">$B$6*$D11*G21*12</f>
        <v>0</v>
      </c>
      <c r="H11" s="57">
        <f t="shared" si="9"/>
        <v>0</v>
      </c>
      <c r="I11" s="57">
        <f t="shared" si="9"/>
        <v>0</v>
      </c>
      <c r="J11" s="57">
        <f t="shared" si="9"/>
        <v>0</v>
      </c>
      <c r="K11" s="57">
        <f t="shared" si="9"/>
        <v>0</v>
      </c>
      <c r="L11" s="57">
        <f t="shared" si="9"/>
        <v>0</v>
      </c>
      <c r="M11" s="57">
        <f t="shared" si="9"/>
        <v>0</v>
      </c>
      <c r="N11" s="57">
        <f t="shared" si="9"/>
        <v>0</v>
      </c>
      <c r="O11" s="57">
        <f t="shared" si="9"/>
        <v>0</v>
      </c>
      <c r="P11" s="63">
        <f t="shared" si="3"/>
        <v>0</v>
      </c>
      <c r="Q11" s="23"/>
      <c r="R11" s="20"/>
      <c r="S11" s="20"/>
    </row>
    <row r="12" spans="1:19" x14ac:dyDescent="0.2">
      <c r="A12" s="30"/>
      <c r="B12" s="30"/>
      <c r="C12" s="30"/>
      <c r="D12" s="30"/>
      <c r="E12" s="30"/>
      <c r="F12" s="30"/>
      <c r="G12" s="30"/>
      <c r="H12" s="30"/>
      <c r="I12" s="30"/>
      <c r="J12" s="30"/>
      <c r="K12" s="30"/>
      <c r="L12" s="30"/>
      <c r="M12" s="30"/>
      <c r="N12" s="30"/>
      <c r="O12" s="30"/>
      <c r="P12" s="31"/>
      <c r="Q12" s="27"/>
    </row>
    <row r="13" spans="1:19" ht="12" x14ac:dyDescent="0.15">
      <c r="A13" s="111"/>
      <c r="B13" s="112"/>
      <c r="C13" s="112"/>
      <c r="D13" s="112"/>
      <c r="E13" s="113" t="s">
        <v>134</v>
      </c>
      <c r="F13" s="96">
        <f t="shared" ref="F13:P13" si="10">SUM(F4:F11)</f>
        <v>0</v>
      </c>
      <c r="G13" s="96">
        <f t="shared" si="10"/>
        <v>0</v>
      </c>
      <c r="H13" s="96">
        <f t="shared" si="10"/>
        <v>0</v>
      </c>
      <c r="I13" s="96">
        <f t="shared" si="10"/>
        <v>0</v>
      </c>
      <c r="J13" s="96">
        <f t="shared" si="10"/>
        <v>0</v>
      </c>
      <c r="K13" s="96">
        <f t="shared" si="10"/>
        <v>0</v>
      </c>
      <c r="L13" s="96">
        <f t="shared" si="10"/>
        <v>0</v>
      </c>
      <c r="M13" s="96">
        <f t="shared" si="10"/>
        <v>0</v>
      </c>
      <c r="N13" s="96">
        <f t="shared" si="10"/>
        <v>0</v>
      </c>
      <c r="O13" s="96">
        <f t="shared" si="10"/>
        <v>0</v>
      </c>
      <c r="P13" s="96">
        <f t="shared" si="10"/>
        <v>0</v>
      </c>
      <c r="Q13" s="20"/>
    </row>
    <row r="14" spans="1:19" x14ac:dyDescent="0.2">
      <c r="A14" s="30"/>
      <c r="B14" s="30"/>
      <c r="C14" s="30"/>
      <c r="D14" s="30"/>
      <c r="E14" s="30"/>
      <c r="F14" s="30"/>
      <c r="G14" s="30"/>
      <c r="H14" s="30"/>
      <c r="I14" s="30"/>
      <c r="J14" s="30"/>
      <c r="K14" s="30"/>
      <c r="L14" s="30"/>
      <c r="M14" s="30"/>
      <c r="N14" s="30"/>
      <c r="O14" s="30"/>
      <c r="P14" s="31"/>
      <c r="Q14" s="27"/>
    </row>
    <row r="15" spans="1:19" x14ac:dyDescent="0.2">
      <c r="A15" s="186" t="s">
        <v>133</v>
      </c>
      <c r="B15" s="187"/>
      <c r="C15" s="187"/>
      <c r="D15" s="187"/>
      <c r="E15" s="187"/>
      <c r="F15" s="188">
        <f>SUM(F16:F21)</f>
        <v>1.0000000000000002</v>
      </c>
      <c r="G15" s="188">
        <f t="shared" ref="G15:O15" si="11">SUM(G16:G21)</f>
        <v>1.0000000000000002</v>
      </c>
      <c r="H15" s="188">
        <f t="shared" si="11"/>
        <v>1.0000000000000002</v>
      </c>
      <c r="I15" s="188">
        <f t="shared" si="11"/>
        <v>1</v>
      </c>
      <c r="J15" s="188">
        <f t="shared" si="11"/>
        <v>1</v>
      </c>
      <c r="K15" s="188">
        <f t="shared" si="11"/>
        <v>1</v>
      </c>
      <c r="L15" s="188">
        <f t="shared" si="11"/>
        <v>1</v>
      </c>
      <c r="M15" s="188">
        <f t="shared" si="11"/>
        <v>1</v>
      </c>
      <c r="N15" s="188">
        <f t="shared" si="11"/>
        <v>1</v>
      </c>
      <c r="O15" s="188">
        <f t="shared" si="11"/>
        <v>1</v>
      </c>
      <c r="P15" s="189" t="s">
        <v>132</v>
      </c>
      <c r="Q15" s="24"/>
      <c r="R15" s="25"/>
      <c r="S15" s="20"/>
    </row>
    <row r="16" spans="1:19" ht="14.1" customHeight="1" x14ac:dyDescent="0.2">
      <c r="A16" s="175"/>
      <c r="B16" s="266" t="s">
        <v>131</v>
      </c>
      <c r="C16" s="59" t="str">
        <f>C6</f>
        <v>0 - 20 TB</v>
      </c>
      <c r="D16" s="176"/>
      <c r="E16" s="177"/>
      <c r="F16" s="185">
        <v>0.6</v>
      </c>
      <c r="G16" s="185">
        <v>0.6</v>
      </c>
      <c r="H16" s="185">
        <v>0.2</v>
      </c>
      <c r="I16" s="185">
        <v>0.2</v>
      </c>
      <c r="J16" s="185">
        <v>0.1</v>
      </c>
      <c r="K16" s="185">
        <v>0.1</v>
      </c>
      <c r="L16" s="185">
        <v>0.05</v>
      </c>
      <c r="M16" s="185">
        <v>0.05</v>
      </c>
      <c r="N16" s="185">
        <v>0.05</v>
      </c>
      <c r="O16" s="185">
        <v>0.05</v>
      </c>
      <c r="P16" s="182">
        <f>SUM(F16:O16)</f>
        <v>2</v>
      </c>
      <c r="Q16" s="23"/>
      <c r="R16" s="20"/>
      <c r="S16" s="20"/>
    </row>
    <row r="17" spans="1:19" ht="14.1" customHeight="1" x14ac:dyDescent="0.2">
      <c r="A17" s="175"/>
      <c r="B17" s="266"/>
      <c r="C17" s="59" t="str">
        <f t="shared" ref="C17:C21" si="12">C7</f>
        <v>20 - 30 TB</v>
      </c>
      <c r="D17" s="178"/>
      <c r="E17" s="179"/>
      <c r="F17" s="185">
        <v>0.2</v>
      </c>
      <c r="G17" s="185">
        <v>0.2</v>
      </c>
      <c r="H17" s="185">
        <v>0.6</v>
      </c>
      <c r="I17" s="185">
        <v>0.5</v>
      </c>
      <c r="J17" s="185">
        <v>0.2</v>
      </c>
      <c r="K17" s="185">
        <v>0.1</v>
      </c>
      <c r="L17" s="185">
        <v>0.05</v>
      </c>
      <c r="M17" s="185">
        <v>0.05</v>
      </c>
      <c r="N17" s="185">
        <v>0.05</v>
      </c>
      <c r="O17" s="185">
        <v>0.05</v>
      </c>
      <c r="P17" s="182">
        <f t="shared" ref="P17:P21" si="13">SUM(F17:O17)</f>
        <v>2</v>
      </c>
      <c r="Q17" s="23"/>
      <c r="R17" s="20"/>
      <c r="S17" s="20"/>
    </row>
    <row r="18" spans="1:19" ht="14.1" customHeight="1" x14ac:dyDescent="0.2">
      <c r="A18" s="175"/>
      <c r="B18" s="266"/>
      <c r="C18" s="59" t="str">
        <f t="shared" si="12"/>
        <v>30 - 35 TB</v>
      </c>
      <c r="D18" s="178"/>
      <c r="E18" s="179"/>
      <c r="F18" s="185">
        <v>0.05</v>
      </c>
      <c r="G18" s="185">
        <v>0.05</v>
      </c>
      <c r="H18" s="185">
        <v>0.05</v>
      </c>
      <c r="I18" s="185">
        <v>0.15</v>
      </c>
      <c r="J18" s="185">
        <v>0.45</v>
      </c>
      <c r="K18" s="185">
        <v>0.5</v>
      </c>
      <c r="L18" s="185">
        <v>0.25</v>
      </c>
      <c r="M18" s="185">
        <v>0.25</v>
      </c>
      <c r="N18" s="185">
        <v>0.15</v>
      </c>
      <c r="O18" s="185">
        <v>0.1</v>
      </c>
      <c r="P18" s="182">
        <f t="shared" si="13"/>
        <v>2</v>
      </c>
      <c r="Q18" s="23"/>
      <c r="R18" s="20"/>
      <c r="S18" s="20"/>
    </row>
    <row r="19" spans="1:19" ht="14.1" customHeight="1" x14ac:dyDescent="0.2">
      <c r="A19" s="175"/>
      <c r="B19" s="266"/>
      <c r="C19" s="59" t="str">
        <f t="shared" si="12"/>
        <v>35 - 40 TB</v>
      </c>
      <c r="D19" s="178"/>
      <c r="E19" s="179"/>
      <c r="F19" s="185">
        <v>0.05</v>
      </c>
      <c r="G19" s="185">
        <v>0.05</v>
      </c>
      <c r="H19" s="185">
        <v>0.05</v>
      </c>
      <c r="I19" s="185">
        <v>0.05</v>
      </c>
      <c r="J19" s="185">
        <v>0.15</v>
      </c>
      <c r="K19" s="185">
        <v>0.2</v>
      </c>
      <c r="L19" s="185">
        <v>0.5</v>
      </c>
      <c r="M19" s="185">
        <v>0.5</v>
      </c>
      <c r="N19" s="185">
        <v>0.25</v>
      </c>
      <c r="O19" s="185">
        <v>0.2</v>
      </c>
      <c r="P19" s="182">
        <f t="shared" si="13"/>
        <v>2</v>
      </c>
      <c r="Q19" s="23"/>
      <c r="R19" s="20"/>
      <c r="S19" s="20"/>
    </row>
    <row r="20" spans="1:19" ht="14.1" customHeight="1" x14ac:dyDescent="0.2">
      <c r="A20" s="175"/>
      <c r="B20" s="266"/>
      <c r="C20" s="59" t="str">
        <f t="shared" si="12"/>
        <v>40 - 45 TB</v>
      </c>
      <c r="D20" s="178"/>
      <c r="E20" s="179"/>
      <c r="F20" s="185">
        <v>0.05</v>
      </c>
      <c r="G20" s="185">
        <v>0.05</v>
      </c>
      <c r="H20" s="185">
        <v>0.05</v>
      </c>
      <c r="I20" s="185">
        <v>0.05</v>
      </c>
      <c r="J20" s="185">
        <v>0.05</v>
      </c>
      <c r="K20" s="185">
        <v>0.05</v>
      </c>
      <c r="L20" s="185">
        <v>0.1</v>
      </c>
      <c r="M20" s="185">
        <v>0.1</v>
      </c>
      <c r="N20" s="185">
        <v>0.3</v>
      </c>
      <c r="O20" s="185">
        <v>0.2</v>
      </c>
      <c r="P20" s="182">
        <f t="shared" si="13"/>
        <v>1</v>
      </c>
      <c r="Q20" s="23"/>
      <c r="R20" s="20"/>
      <c r="S20" s="20"/>
    </row>
    <row r="21" spans="1:19" ht="14.1" customHeight="1" x14ac:dyDescent="0.2">
      <c r="A21" s="183"/>
      <c r="B21" s="267"/>
      <c r="C21" s="59" t="str">
        <f t="shared" si="12"/>
        <v>45 - 50 TB</v>
      </c>
      <c r="D21" s="180"/>
      <c r="E21" s="181"/>
      <c r="F21" s="185">
        <v>0.05</v>
      </c>
      <c r="G21" s="185">
        <v>0.05</v>
      </c>
      <c r="H21" s="185">
        <v>0.05</v>
      </c>
      <c r="I21" s="185">
        <v>0.05</v>
      </c>
      <c r="J21" s="185">
        <v>0.05</v>
      </c>
      <c r="K21" s="185">
        <v>0.05</v>
      </c>
      <c r="L21" s="185">
        <v>0.05</v>
      </c>
      <c r="M21" s="185">
        <v>0.05</v>
      </c>
      <c r="N21" s="185">
        <v>0.2</v>
      </c>
      <c r="O21" s="185">
        <v>0.4</v>
      </c>
      <c r="P21" s="190">
        <f t="shared" si="13"/>
        <v>1</v>
      </c>
      <c r="Q21" s="23"/>
      <c r="R21" s="20"/>
      <c r="S21" s="20"/>
    </row>
    <row r="22" spans="1:19" x14ac:dyDescent="0.2">
      <c r="A22" s="30"/>
      <c r="B22" s="30"/>
      <c r="C22" s="30"/>
      <c r="D22" s="30"/>
      <c r="E22" s="30"/>
      <c r="F22" s="30"/>
      <c r="G22" s="30"/>
      <c r="H22" s="30"/>
      <c r="I22" s="30"/>
      <c r="J22" s="30"/>
      <c r="K22" s="30"/>
      <c r="L22" s="30"/>
      <c r="M22" s="30"/>
      <c r="N22" s="30"/>
      <c r="O22" s="30"/>
      <c r="P22" s="31"/>
      <c r="Q22" s="27"/>
    </row>
    <row r="23" spans="1:19" x14ac:dyDescent="0.2">
      <c r="A23" s="136" t="s">
        <v>57</v>
      </c>
      <c r="B23" s="137"/>
      <c r="C23" s="137"/>
      <c r="D23" s="137"/>
      <c r="E23" s="137"/>
      <c r="F23" s="137"/>
      <c r="G23" s="137"/>
      <c r="H23" s="137"/>
      <c r="I23" s="138"/>
      <c r="J23" s="137"/>
      <c r="K23" s="137"/>
      <c r="L23" s="137"/>
      <c r="M23" s="137"/>
      <c r="N23" s="137"/>
      <c r="O23" s="137"/>
      <c r="P23" s="150"/>
      <c r="Q23" s="24"/>
      <c r="R23" s="25"/>
      <c r="S23" s="20"/>
    </row>
    <row r="24" spans="1:19" x14ac:dyDescent="0.2">
      <c r="A24" s="222" t="s">
        <v>400</v>
      </c>
      <c r="B24" s="174">
        <v>4000</v>
      </c>
      <c r="C24" s="120" t="s">
        <v>64</v>
      </c>
      <c r="D24" s="92"/>
      <c r="E24" s="60">
        <f>$B$24*D24</f>
        <v>0</v>
      </c>
      <c r="F24" s="57">
        <f>$B$24*$D24*F32*12</f>
        <v>0</v>
      </c>
      <c r="G24" s="57">
        <f t="shared" ref="G24:O24" si="14">$B$24*$D24*G32*12</f>
        <v>0</v>
      </c>
      <c r="H24" s="57">
        <f t="shared" si="14"/>
        <v>0</v>
      </c>
      <c r="I24" s="57">
        <f t="shared" si="14"/>
        <v>0</v>
      </c>
      <c r="J24" s="57">
        <f t="shared" si="14"/>
        <v>0</v>
      </c>
      <c r="K24" s="57">
        <f t="shared" si="14"/>
        <v>0</v>
      </c>
      <c r="L24" s="57">
        <f t="shared" si="14"/>
        <v>0</v>
      </c>
      <c r="M24" s="57">
        <f t="shared" si="14"/>
        <v>0</v>
      </c>
      <c r="N24" s="57">
        <f t="shared" si="14"/>
        <v>0</v>
      </c>
      <c r="O24" s="57">
        <f t="shared" si="14"/>
        <v>0</v>
      </c>
      <c r="P24" s="63">
        <f t="shared" si="3"/>
        <v>0</v>
      </c>
      <c r="Q24" s="191"/>
      <c r="R24" s="25"/>
      <c r="S24" s="20"/>
    </row>
    <row r="25" spans="1:19" x14ac:dyDescent="0.15">
      <c r="A25" s="139"/>
      <c r="B25" s="141"/>
      <c r="C25" s="120" t="s">
        <v>58</v>
      </c>
      <c r="D25" s="92"/>
      <c r="E25" s="60">
        <f>$B$24*D25</f>
        <v>0</v>
      </c>
      <c r="F25" s="57">
        <f t="shared" ref="F25:O27" si="15">$B$24*$D25*F33*12</f>
        <v>0</v>
      </c>
      <c r="G25" s="57">
        <f t="shared" si="15"/>
        <v>0</v>
      </c>
      <c r="H25" s="57">
        <f t="shared" si="15"/>
        <v>0</v>
      </c>
      <c r="I25" s="57">
        <f t="shared" si="15"/>
        <v>0</v>
      </c>
      <c r="J25" s="57">
        <f t="shared" si="15"/>
        <v>0</v>
      </c>
      <c r="K25" s="57">
        <f t="shared" si="15"/>
        <v>0</v>
      </c>
      <c r="L25" s="57">
        <f t="shared" si="15"/>
        <v>0</v>
      </c>
      <c r="M25" s="57">
        <f t="shared" si="15"/>
        <v>0</v>
      </c>
      <c r="N25" s="57">
        <f t="shared" si="15"/>
        <v>0</v>
      </c>
      <c r="O25" s="57">
        <f t="shared" si="15"/>
        <v>0</v>
      </c>
      <c r="P25" s="63">
        <f t="shared" si="3"/>
        <v>0</v>
      </c>
      <c r="Q25" s="26"/>
      <c r="R25" s="25"/>
      <c r="S25" s="20"/>
    </row>
    <row r="26" spans="1:19" x14ac:dyDescent="0.15">
      <c r="A26" s="140"/>
      <c r="B26" s="141"/>
      <c r="C26" s="120" t="s">
        <v>59</v>
      </c>
      <c r="D26" s="92"/>
      <c r="E26" s="60">
        <f>$B$24*D26</f>
        <v>0</v>
      </c>
      <c r="F26" s="57">
        <f t="shared" si="15"/>
        <v>0</v>
      </c>
      <c r="G26" s="57">
        <f t="shared" si="15"/>
        <v>0</v>
      </c>
      <c r="H26" s="57">
        <f t="shared" si="15"/>
        <v>0</v>
      </c>
      <c r="I26" s="57">
        <f t="shared" si="15"/>
        <v>0</v>
      </c>
      <c r="J26" s="57">
        <f t="shared" si="15"/>
        <v>0</v>
      </c>
      <c r="K26" s="57">
        <f t="shared" si="15"/>
        <v>0</v>
      </c>
      <c r="L26" s="57">
        <f t="shared" si="15"/>
        <v>0</v>
      </c>
      <c r="M26" s="57">
        <f t="shared" si="15"/>
        <v>0</v>
      </c>
      <c r="N26" s="57">
        <f t="shared" si="15"/>
        <v>0</v>
      </c>
      <c r="O26" s="57">
        <f t="shared" si="15"/>
        <v>0</v>
      </c>
      <c r="P26" s="63">
        <f t="shared" si="3"/>
        <v>0</v>
      </c>
      <c r="Q26" s="26"/>
      <c r="R26" s="25"/>
      <c r="S26" s="20"/>
    </row>
    <row r="27" spans="1:19" x14ac:dyDescent="0.15">
      <c r="A27" s="140"/>
      <c r="B27" s="142"/>
      <c r="C27" s="120" t="s">
        <v>117</v>
      </c>
      <c r="D27" s="92"/>
      <c r="E27" s="60">
        <f>$B$24*D27</f>
        <v>0</v>
      </c>
      <c r="F27" s="57">
        <f t="shared" si="15"/>
        <v>0</v>
      </c>
      <c r="G27" s="57">
        <f t="shared" si="15"/>
        <v>0</v>
      </c>
      <c r="H27" s="57">
        <f t="shared" si="15"/>
        <v>0</v>
      </c>
      <c r="I27" s="57">
        <f t="shared" si="15"/>
        <v>0</v>
      </c>
      <c r="J27" s="57">
        <f t="shared" si="15"/>
        <v>0</v>
      </c>
      <c r="K27" s="57">
        <f t="shared" si="15"/>
        <v>0</v>
      </c>
      <c r="L27" s="57">
        <f t="shared" si="15"/>
        <v>0</v>
      </c>
      <c r="M27" s="57">
        <f t="shared" si="15"/>
        <v>0</v>
      </c>
      <c r="N27" s="57">
        <f t="shared" si="15"/>
        <v>0</v>
      </c>
      <c r="O27" s="57">
        <f t="shared" si="15"/>
        <v>0</v>
      </c>
      <c r="P27" s="63">
        <f t="shared" si="3"/>
        <v>0</v>
      </c>
      <c r="Q27" s="26"/>
      <c r="R27" s="25"/>
      <c r="S27" s="20"/>
    </row>
    <row r="28" spans="1:19" x14ac:dyDescent="0.2">
      <c r="A28" s="30"/>
      <c r="B28" s="30"/>
      <c r="C28" s="30"/>
      <c r="D28" s="30"/>
      <c r="E28" s="30"/>
      <c r="F28" s="30"/>
      <c r="G28" s="30"/>
      <c r="H28" s="30"/>
      <c r="I28" s="30"/>
      <c r="J28" s="30"/>
      <c r="K28" s="30"/>
      <c r="L28" s="30"/>
      <c r="M28" s="30"/>
      <c r="N28" s="30"/>
      <c r="O28" s="30"/>
      <c r="P28" s="31"/>
      <c r="Q28" s="27"/>
    </row>
    <row r="29" spans="1:19" ht="12" x14ac:dyDescent="0.15">
      <c r="A29" s="111"/>
      <c r="B29" s="112"/>
      <c r="C29" s="112"/>
      <c r="D29" s="112"/>
      <c r="E29" s="113" t="s">
        <v>134</v>
      </c>
      <c r="F29" s="96">
        <f>SUM(F24:F27)</f>
        <v>0</v>
      </c>
      <c r="G29" s="96">
        <f t="shared" ref="G29:P29" si="16">SUM(G24:G27)</f>
        <v>0</v>
      </c>
      <c r="H29" s="96">
        <f t="shared" si="16"/>
        <v>0</v>
      </c>
      <c r="I29" s="96">
        <f t="shared" si="16"/>
        <v>0</v>
      </c>
      <c r="J29" s="96">
        <f t="shared" si="16"/>
        <v>0</v>
      </c>
      <c r="K29" s="96">
        <f t="shared" si="16"/>
        <v>0</v>
      </c>
      <c r="L29" s="96">
        <f t="shared" si="16"/>
        <v>0</v>
      </c>
      <c r="M29" s="96">
        <f t="shared" si="16"/>
        <v>0</v>
      </c>
      <c r="N29" s="96">
        <f t="shared" si="16"/>
        <v>0</v>
      </c>
      <c r="O29" s="96">
        <f t="shared" si="16"/>
        <v>0</v>
      </c>
      <c r="P29" s="96">
        <f t="shared" si="16"/>
        <v>0</v>
      </c>
      <c r="Q29" s="20"/>
    </row>
    <row r="30" spans="1:19" x14ac:dyDescent="0.2">
      <c r="A30" s="30"/>
      <c r="B30" s="30"/>
      <c r="C30" s="30"/>
      <c r="D30" s="30"/>
      <c r="E30" s="30"/>
      <c r="F30" s="30"/>
      <c r="G30" s="30"/>
      <c r="H30" s="30"/>
      <c r="I30" s="30"/>
      <c r="J30" s="30"/>
      <c r="K30" s="30"/>
      <c r="L30" s="30"/>
      <c r="M30" s="30"/>
      <c r="N30" s="30"/>
      <c r="O30" s="30"/>
      <c r="P30" s="31"/>
      <c r="Q30" s="27"/>
    </row>
    <row r="31" spans="1:19" x14ac:dyDescent="0.2">
      <c r="A31" s="186" t="s">
        <v>135</v>
      </c>
      <c r="B31" s="187"/>
      <c r="C31" s="187"/>
      <c r="D31" s="187"/>
      <c r="E31" s="187"/>
      <c r="F31" s="188">
        <f t="shared" ref="F31:O31" si="17">SUM(F32:F36)</f>
        <v>1</v>
      </c>
      <c r="G31" s="188">
        <f t="shared" si="17"/>
        <v>1</v>
      </c>
      <c r="H31" s="188">
        <f t="shared" si="17"/>
        <v>1</v>
      </c>
      <c r="I31" s="188">
        <f t="shared" si="17"/>
        <v>1</v>
      </c>
      <c r="J31" s="188">
        <f t="shared" si="17"/>
        <v>1</v>
      </c>
      <c r="K31" s="188">
        <f t="shared" si="17"/>
        <v>1</v>
      </c>
      <c r="L31" s="188">
        <f t="shared" si="17"/>
        <v>1</v>
      </c>
      <c r="M31" s="188">
        <f t="shared" si="17"/>
        <v>1</v>
      </c>
      <c r="N31" s="188">
        <f t="shared" si="17"/>
        <v>1</v>
      </c>
      <c r="O31" s="188">
        <f t="shared" si="17"/>
        <v>1</v>
      </c>
      <c r="P31" s="189" t="s">
        <v>132</v>
      </c>
      <c r="Q31" s="24"/>
      <c r="R31" s="25"/>
      <c r="S31" s="20"/>
    </row>
    <row r="32" spans="1:19" ht="14.1" customHeight="1" x14ac:dyDescent="0.2">
      <c r="A32" s="175"/>
      <c r="B32" s="266" t="s">
        <v>131</v>
      </c>
      <c r="C32" s="59" t="str">
        <f>C24</f>
        <v>0 - 15 TB</v>
      </c>
      <c r="D32" s="176"/>
      <c r="E32" s="177"/>
      <c r="F32" s="185">
        <v>0.7</v>
      </c>
      <c r="G32" s="185">
        <v>0.6</v>
      </c>
      <c r="H32" s="185">
        <v>0.5</v>
      </c>
      <c r="I32" s="185">
        <v>0.4</v>
      </c>
      <c r="J32" s="185">
        <v>0.3</v>
      </c>
      <c r="K32" s="185">
        <v>0.2</v>
      </c>
      <c r="L32" s="185">
        <v>0.1</v>
      </c>
      <c r="M32" s="185">
        <v>0.1</v>
      </c>
      <c r="N32" s="185">
        <v>0.05</v>
      </c>
      <c r="O32" s="185">
        <v>0.05</v>
      </c>
      <c r="P32" s="182">
        <f>SUM(F32:O32)</f>
        <v>2.9999999999999996</v>
      </c>
      <c r="Q32" s="23"/>
      <c r="R32" s="20"/>
      <c r="S32" s="20"/>
    </row>
    <row r="33" spans="1:19" ht="14.1" customHeight="1" x14ac:dyDescent="0.2">
      <c r="A33" s="175"/>
      <c r="B33" s="266"/>
      <c r="C33" s="59" t="str">
        <f t="shared" ref="C33:C35" si="18">C25</f>
        <v>15 - 20 TB</v>
      </c>
      <c r="D33" s="178"/>
      <c r="E33" s="179"/>
      <c r="F33" s="185">
        <v>0.2</v>
      </c>
      <c r="G33" s="185">
        <v>0.3</v>
      </c>
      <c r="H33" s="185">
        <v>0.35</v>
      </c>
      <c r="I33" s="185">
        <v>0.4</v>
      </c>
      <c r="J33" s="185">
        <v>0.5</v>
      </c>
      <c r="K33" s="185">
        <v>0.5</v>
      </c>
      <c r="L33" s="185">
        <v>0.35</v>
      </c>
      <c r="M33" s="185">
        <v>0.2</v>
      </c>
      <c r="N33" s="185">
        <v>0.15</v>
      </c>
      <c r="O33" s="185">
        <v>0.05</v>
      </c>
      <c r="P33" s="182">
        <f t="shared" ref="P33:P35" si="19">SUM(F33:O33)</f>
        <v>3</v>
      </c>
      <c r="Q33" s="23"/>
      <c r="R33" s="20"/>
      <c r="S33" s="20"/>
    </row>
    <row r="34" spans="1:19" ht="14.1" customHeight="1" x14ac:dyDescent="0.2">
      <c r="A34" s="175"/>
      <c r="B34" s="266"/>
      <c r="C34" s="59" t="str">
        <f t="shared" si="18"/>
        <v>20 - 25 TB</v>
      </c>
      <c r="D34" s="178"/>
      <c r="E34" s="179"/>
      <c r="F34" s="185">
        <v>0.05</v>
      </c>
      <c r="G34" s="185">
        <v>0.05</v>
      </c>
      <c r="H34" s="185">
        <v>0.1</v>
      </c>
      <c r="I34" s="185">
        <v>0.15</v>
      </c>
      <c r="J34" s="185">
        <v>0.15</v>
      </c>
      <c r="K34" s="185">
        <v>0.25</v>
      </c>
      <c r="L34" s="185">
        <v>0.5</v>
      </c>
      <c r="M34" s="185">
        <v>0.4</v>
      </c>
      <c r="N34" s="185">
        <v>0.25</v>
      </c>
      <c r="O34" s="185">
        <v>0.1</v>
      </c>
      <c r="P34" s="182">
        <f t="shared" si="19"/>
        <v>2</v>
      </c>
      <c r="Q34" s="23"/>
      <c r="R34" s="20"/>
      <c r="S34" s="20"/>
    </row>
    <row r="35" spans="1:19" ht="14.1" customHeight="1" x14ac:dyDescent="0.2">
      <c r="A35" s="183"/>
      <c r="B35" s="267"/>
      <c r="C35" s="59" t="str">
        <f t="shared" si="18"/>
        <v>25 - 30 TB</v>
      </c>
      <c r="D35" s="180"/>
      <c r="E35" s="181"/>
      <c r="F35" s="185">
        <v>0.05</v>
      </c>
      <c r="G35" s="185">
        <v>0.05</v>
      </c>
      <c r="H35" s="185">
        <v>0.05</v>
      </c>
      <c r="I35" s="185">
        <v>0.05</v>
      </c>
      <c r="J35" s="185">
        <v>0.05</v>
      </c>
      <c r="K35" s="185">
        <v>0.05</v>
      </c>
      <c r="L35" s="185">
        <v>0.05</v>
      </c>
      <c r="M35" s="185">
        <v>0.3</v>
      </c>
      <c r="N35" s="185">
        <v>0.55000000000000004</v>
      </c>
      <c r="O35" s="185">
        <v>0.8</v>
      </c>
      <c r="P35" s="190">
        <f t="shared" si="19"/>
        <v>2</v>
      </c>
      <c r="Q35" s="23"/>
      <c r="R35" s="20"/>
      <c r="S35" s="20"/>
    </row>
    <row r="36" spans="1:19" x14ac:dyDescent="0.2">
      <c r="A36" s="30"/>
      <c r="B36" s="30"/>
      <c r="C36" s="30"/>
      <c r="D36" s="30"/>
      <c r="E36" s="30"/>
      <c r="F36" s="30"/>
      <c r="G36" s="30"/>
      <c r="H36" s="30"/>
      <c r="I36" s="30"/>
      <c r="J36" s="30"/>
      <c r="K36" s="30"/>
      <c r="L36" s="30"/>
      <c r="M36" s="30"/>
      <c r="N36" s="30"/>
      <c r="O36" s="30"/>
      <c r="P36" s="31"/>
      <c r="Q36" s="27"/>
    </row>
    <row r="37" spans="1:19" ht="36.75" customHeight="1" x14ac:dyDescent="0.2">
      <c r="A37" s="158" t="s">
        <v>109</v>
      </c>
      <c r="B37" s="130" t="s">
        <v>84</v>
      </c>
      <c r="C37" s="130" t="s">
        <v>61</v>
      </c>
      <c r="D37" s="33"/>
      <c r="E37" s="130" t="s">
        <v>60</v>
      </c>
      <c r="F37" s="97" t="s">
        <v>78</v>
      </c>
      <c r="G37" s="97" t="s">
        <v>79</v>
      </c>
      <c r="H37" s="97" t="s">
        <v>80</v>
      </c>
      <c r="I37" s="97" t="s">
        <v>81</v>
      </c>
      <c r="J37" s="97" t="s">
        <v>82</v>
      </c>
      <c r="K37" s="97" t="s">
        <v>83</v>
      </c>
      <c r="L37" s="97" t="s">
        <v>111</v>
      </c>
      <c r="M37" s="97" t="s">
        <v>112</v>
      </c>
      <c r="N37" s="97" t="s">
        <v>113</v>
      </c>
      <c r="O37" s="97" t="s">
        <v>114</v>
      </c>
      <c r="P37" s="33" t="s">
        <v>115</v>
      </c>
      <c r="Q37" s="28"/>
      <c r="R37" s="20"/>
      <c r="S37" s="20"/>
    </row>
    <row r="38" spans="1:19" x14ac:dyDescent="0.2">
      <c r="A38" s="114" t="s">
        <v>110</v>
      </c>
      <c r="B38" s="105">
        <v>150</v>
      </c>
      <c r="C38" s="106"/>
      <c r="D38" s="104"/>
      <c r="E38" s="107">
        <f>B38*C38</f>
        <v>0</v>
      </c>
      <c r="F38" s="108">
        <f>12*E38</f>
        <v>0</v>
      </c>
      <c r="G38" s="108">
        <f>F38</f>
        <v>0</v>
      </c>
      <c r="H38" s="108">
        <f>G38</f>
        <v>0</v>
      </c>
      <c r="I38" s="108">
        <f>F38</f>
        <v>0</v>
      </c>
      <c r="J38" s="108">
        <f>F38</f>
        <v>0</v>
      </c>
      <c r="K38" s="108">
        <f>G38</f>
        <v>0</v>
      </c>
      <c r="L38" s="108">
        <f>H38</f>
        <v>0</v>
      </c>
      <c r="M38" s="108">
        <f>I38</f>
        <v>0</v>
      </c>
      <c r="N38" s="108">
        <f>J38</f>
        <v>0</v>
      </c>
      <c r="O38" s="108">
        <f>F38</f>
        <v>0</v>
      </c>
      <c r="P38" s="109">
        <f>SUM(F38:O38)</f>
        <v>0</v>
      </c>
      <c r="Q38" s="28"/>
      <c r="R38" s="20"/>
      <c r="S38" s="20"/>
    </row>
    <row r="39" spans="1:19" ht="12" x14ac:dyDescent="0.15">
      <c r="A39" s="133"/>
      <c r="B39" s="134"/>
      <c r="C39" s="134"/>
      <c r="D39" s="134"/>
      <c r="E39" s="134"/>
      <c r="F39" s="134"/>
      <c r="G39" s="134"/>
      <c r="H39" s="134"/>
      <c r="I39" s="134"/>
      <c r="J39" s="134"/>
      <c r="K39" s="134"/>
      <c r="L39" s="134"/>
      <c r="M39" s="134"/>
      <c r="N39" s="134"/>
      <c r="O39" s="134"/>
      <c r="P39" s="135"/>
      <c r="Q39" s="20"/>
    </row>
    <row r="40" spans="1:19" ht="12" x14ac:dyDescent="0.2">
      <c r="A40" s="111" t="s">
        <v>85</v>
      </c>
      <c r="B40" s="112"/>
      <c r="C40" s="112"/>
      <c r="D40" s="112"/>
      <c r="E40" s="113"/>
      <c r="F40" s="96">
        <f>SUM(F38:F38)</f>
        <v>0</v>
      </c>
      <c r="G40" s="96">
        <f t="shared" ref="G40:O40" si="20">SUM(G38:G38)</f>
        <v>0</v>
      </c>
      <c r="H40" s="96">
        <f t="shared" si="20"/>
        <v>0</v>
      </c>
      <c r="I40" s="96">
        <f t="shared" si="20"/>
        <v>0</v>
      </c>
      <c r="J40" s="96">
        <f t="shared" si="20"/>
        <v>0</v>
      </c>
      <c r="K40" s="96">
        <f t="shared" si="20"/>
        <v>0</v>
      </c>
      <c r="L40" s="96">
        <f t="shared" si="20"/>
        <v>0</v>
      </c>
      <c r="M40" s="96">
        <f t="shared" si="20"/>
        <v>0</v>
      </c>
      <c r="N40" s="96">
        <f t="shared" si="20"/>
        <v>0</v>
      </c>
      <c r="O40" s="96">
        <f t="shared" si="20"/>
        <v>0</v>
      </c>
      <c r="P40" s="110">
        <f>SUM(P38:P38)</f>
        <v>0</v>
      </c>
      <c r="Q40" s="20"/>
    </row>
    <row r="41" spans="1:19" x14ac:dyDescent="0.2">
      <c r="A41" s="30"/>
      <c r="B41" s="30"/>
      <c r="C41" s="30"/>
      <c r="D41" s="30"/>
      <c r="E41" s="98"/>
      <c r="F41" s="98"/>
      <c r="G41" s="98"/>
      <c r="H41" s="98"/>
      <c r="I41" s="98"/>
      <c r="J41" s="98"/>
      <c r="K41" s="98"/>
      <c r="L41" s="98"/>
      <c r="M41" s="98"/>
      <c r="N41" s="98"/>
      <c r="O41" s="98"/>
      <c r="P41" s="103"/>
      <c r="Q41" s="27"/>
    </row>
    <row r="42" spans="1:19" ht="13.5" thickBot="1" x14ac:dyDescent="0.25">
      <c r="A42" s="30"/>
      <c r="B42" s="30"/>
      <c r="C42" s="30"/>
      <c r="D42" s="30"/>
      <c r="E42" s="98"/>
      <c r="F42" s="98"/>
      <c r="G42" s="99"/>
      <c r="H42" s="99"/>
      <c r="I42" s="99"/>
      <c r="J42" s="99"/>
      <c r="K42" s="99"/>
      <c r="L42" s="99"/>
      <c r="M42" s="99"/>
      <c r="N42" s="99"/>
      <c r="O42" s="99"/>
      <c r="P42" s="100"/>
      <c r="Q42" s="27"/>
    </row>
    <row r="43" spans="1:19" ht="13.5" thickBot="1" x14ac:dyDescent="0.25">
      <c r="A43" s="116" t="s">
        <v>108</v>
      </c>
      <c r="B43" s="264">
        <f>SUM(P13,P29,P40)</f>
        <v>0</v>
      </c>
      <c r="C43" s="265"/>
      <c r="D43" s="30"/>
      <c r="E43" s="98"/>
      <c r="F43" s="98"/>
      <c r="G43" s="101"/>
      <c r="H43" s="101"/>
      <c r="I43" s="101"/>
      <c r="J43" s="101"/>
      <c r="K43" s="101"/>
      <c r="L43" s="101"/>
      <c r="M43" s="101"/>
      <c r="N43" s="101"/>
      <c r="O43" s="101"/>
      <c r="P43" s="100"/>
      <c r="Q43" s="27"/>
    </row>
    <row r="44" spans="1:19" x14ac:dyDescent="0.2">
      <c r="A44" s="56"/>
      <c r="B44" s="30"/>
      <c r="C44" s="30"/>
      <c r="D44" s="30"/>
      <c r="E44" s="98"/>
      <c r="F44" s="98"/>
      <c r="G44" s="101"/>
      <c r="H44" s="101"/>
      <c r="I44" s="101"/>
      <c r="J44" s="101"/>
      <c r="K44" s="101"/>
      <c r="L44" s="101"/>
      <c r="M44" s="101"/>
      <c r="N44" s="101"/>
      <c r="O44" s="101"/>
      <c r="P44" s="100"/>
      <c r="Q44" s="27"/>
    </row>
    <row r="45" spans="1:19" x14ac:dyDescent="0.2">
      <c r="A45" s="30"/>
      <c r="B45" s="30"/>
      <c r="C45" s="30"/>
      <c r="D45" s="30"/>
      <c r="E45" s="62"/>
      <c r="F45" s="62"/>
      <c r="G45" s="62"/>
      <c r="H45" s="62"/>
      <c r="I45" s="62"/>
      <c r="J45" s="62"/>
      <c r="K45" s="62"/>
      <c r="L45" s="62"/>
      <c r="M45" s="62"/>
      <c r="N45" s="62"/>
      <c r="O45" s="62"/>
      <c r="P45" s="100"/>
      <c r="Q45" s="27"/>
    </row>
    <row r="46" spans="1:19" x14ac:dyDescent="0.2">
      <c r="A46" s="30"/>
      <c r="B46" s="30"/>
      <c r="C46" s="30"/>
      <c r="D46" s="30"/>
      <c r="E46" s="30"/>
      <c r="F46" s="30"/>
      <c r="G46" s="30"/>
      <c r="H46" s="30"/>
      <c r="I46" s="30"/>
      <c r="J46" s="102"/>
      <c r="K46" s="102"/>
      <c r="L46" s="102"/>
      <c r="M46" s="102"/>
      <c r="N46" s="102"/>
      <c r="O46" s="102"/>
      <c r="P46" s="100"/>
      <c r="Q46" s="27"/>
    </row>
    <row r="47" spans="1:19" x14ac:dyDescent="0.2">
      <c r="A47" s="30"/>
      <c r="B47" s="30"/>
      <c r="C47" s="30"/>
      <c r="D47" s="30"/>
      <c r="E47" s="30"/>
      <c r="F47" s="30"/>
      <c r="G47" s="30"/>
      <c r="H47" s="30"/>
      <c r="I47" s="30"/>
      <c r="J47" s="30"/>
      <c r="K47" s="30"/>
      <c r="L47" s="30"/>
      <c r="M47" s="30"/>
      <c r="N47" s="30"/>
      <c r="O47" s="30"/>
      <c r="P47" s="31"/>
      <c r="Q47" s="27"/>
    </row>
    <row r="48" spans="1:19" x14ac:dyDescent="0.2">
      <c r="A48" s="30"/>
      <c r="B48" s="30"/>
      <c r="C48" s="30"/>
      <c r="D48" s="30"/>
      <c r="E48" s="30"/>
      <c r="F48" s="30"/>
      <c r="G48" s="30"/>
      <c r="H48" s="30"/>
      <c r="I48" s="30"/>
      <c r="J48" s="30"/>
      <c r="K48" s="30"/>
      <c r="L48" s="30"/>
      <c r="M48" s="30"/>
      <c r="N48" s="30"/>
      <c r="O48" s="30"/>
      <c r="P48" s="31"/>
      <c r="Q48" s="27"/>
    </row>
    <row r="49" spans="1:17" x14ac:dyDescent="0.2">
      <c r="A49" s="30"/>
      <c r="B49" s="30"/>
      <c r="C49" s="30"/>
      <c r="D49" s="30"/>
      <c r="E49" s="30"/>
      <c r="F49" s="30"/>
      <c r="G49" s="30"/>
      <c r="H49" s="30"/>
      <c r="I49" s="30"/>
      <c r="J49" s="30"/>
      <c r="K49" s="30"/>
      <c r="L49" s="30"/>
      <c r="M49" s="30"/>
      <c r="N49" s="30"/>
      <c r="O49" s="30"/>
      <c r="P49" s="31"/>
      <c r="Q49" s="27"/>
    </row>
    <row r="50" spans="1:17" x14ac:dyDescent="0.2">
      <c r="A50" s="30"/>
      <c r="B50" s="30"/>
      <c r="C50" s="30"/>
      <c r="D50" s="30"/>
      <c r="E50" s="30"/>
      <c r="F50" s="30"/>
      <c r="G50" s="30"/>
      <c r="H50" s="30"/>
      <c r="I50" s="30"/>
      <c r="J50" s="30"/>
      <c r="K50" s="30"/>
      <c r="L50" s="30"/>
      <c r="M50" s="30"/>
      <c r="N50" s="30"/>
      <c r="O50" s="30"/>
      <c r="P50" s="31"/>
      <c r="Q50" s="27"/>
    </row>
    <row r="51" spans="1:17" x14ac:dyDescent="0.2">
      <c r="A51" s="30"/>
      <c r="B51" s="30"/>
      <c r="C51" s="30"/>
      <c r="D51" s="30"/>
      <c r="E51" s="30"/>
      <c r="F51" s="30"/>
      <c r="G51" s="30"/>
      <c r="H51" s="30"/>
      <c r="I51" s="30"/>
      <c r="J51" s="30"/>
      <c r="K51" s="30"/>
      <c r="L51" s="30"/>
      <c r="M51" s="30"/>
      <c r="N51" s="30"/>
      <c r="O51" s="30"/>
      <c r="P51" s="31"/>
      <c r="Q51" s="27"/>
    </row>
    <row r="52" spans="1:17" x14ac:dyDescent="0.2">
      <c r="A52" s="30"/>
      <c r="B52" s="30"/>
      <c r="C52" s="30"/>
      <c r="D52" s="30"/>
      <c r="E52" s="30"/>
      <c r="F52" s="30"/>
      <c r="G52" s="30"/>
      <c r="H52" s="30"/>
      <c r="I52" s="30"/>
      <c r="J52" s="30"/>
      <c r="K52" s="30"/>
      <c r="L52" s="30"/>
      <c r="M52" s="30"/>
      <c r="N52" s="30"/>
      <c r="O52" s="30"/>
      <c r="P52" s="31"/>
      <c r="Q52" s="27"/>
    </row>
    <row r="53" spans="1:17" x14ac:dyDescent="0.2">
      <c r="A53" s="30"/>
      <c r="B53" s="30"/>
      <c r="C53" s="30"/>
      <c r="D53" s="30"/>
      <c r="E53" s="30"/>
      <c r="F53" s="30"/>
      <c r="G53" s="30"/>
      <c r="H53" s="30"/>
      <c r="I53" s="30"/>
      <c r="J53" s="30"/>
      <c r="K53" s="30"/>
      <c r="L53" s="30"/>
      <c r="M53" s="30"/>
      <c r="N53" s="30"/>
      <c r="O53" s="30"/>
      <c r="P53" s="31"/>
      <c r="Q53" s="27"/>
    </row>
    <row r="54" spans="1:17" x14ac:dyDescent="0.2">
      <c r="A54" s="30"/>
      <c r="B54" s="30"/>
      <c r="C54" s="30"/>
      <c r="D54" s="30"/>
      <c r="E54" s="30"/>
      <c r="F54" s="30"/>
      <c r="G54" s="30"/>
      <c r="H54" s="30"/>
      <c r="I54" s="30"/>
      <c r="J54" s="30"/>
      <c r="K54" s="30"/>
      <c r="L54" s="30"/>
      <c r="M54" s="30"/>
      <c r="N54" s="30"/>
      <c r="O54" s="30"/>
      <c r="P54" s="31"/>
      <c r="Q54" s="27"/>
    </row>
    <row r="55" spans="1:17" x14ac:dyDescent="0.2">
      <c r="A55" s="30"/>
      <c r="B55" s="30"/>
      <c r="C55" s="30"/>
      <c r="D55" s="30"/>
      <c r="E55" s="30"/>
      <c r="F55" s="30"/>
      <c r="G55" s="30"/>
      <c r="H55" s="30"/>
      <c r="I55" s="30"/>
      <c r="J55" s="30"/>
      <c r="K55" s="30"/>
      <c r="L55" s="30"/>
      <c r="M55" s="30"/>
      <c r="N55" s="30"/>
      <c r="O55" s="30"/>
      <c r="P55" s="31"/>
      <c r="Q55" s="27"/>
    </row>
    <row r="56" spans="1:17" x14ac:dyDescent="0.2">
      <c r="A56" s="30"/>
      <c r="B56" s="30"/>
      <c r="C56" s="30"/>
      <c r="D56" s="30"/>
      <c r="E56" s="30"/>
      <c r="F56" s="30"/>
      <c r="G56" s="30"/>
      <c r="H56" s="30"/>
      <c r="I56" s="30"/>
      <c r="J56" s="30"/>
      <c r="K56" s="30"/>
      <c r="L56" s="30"/>
      <c r="M56" s="30"/>
      <c r="N56" s="30"/>
      <c r="O56" s="30"/>
      <c r="P56" s="31"/>
      <c r="Q56" s="27"/>
    </row>
    <row r="57" spans="1:17" x14ac:dyDescent="0.2">
      <c r="A57" s="30"/>
      <c r="B57" s="30"/>
      <c r="C57" s="30"/>
      <c r="D57" s="30"/>
      <c r="E57" s="30"/>
      <c r="F57" s="30"/>
      <c r="G57" s="30"/>
      <c r="H57" s="30"/>
      <c r="I57" s="30"/>
      <c r="J57" s="30"/>
      <c r="K57" s="30"/>
      <c r="L57" s="30"/>
      <c r="M57" s="30"/>
      <c r="N57" s="30"/>
      <c r="O57" s="30"/>
      <c r="P57" s="31"/>
      <c r="Q57" s="27"/>
    </row>
    <row r="58" spans="1:17" x14ac:dyDescent="0.2">
      <c r="A58" s="30"/>
      <c r="B58" s="30"/>
      <c r="C58" s="30"/>
      <c r="D58" s="30"/>
      <c r="E58" s="30"/>
      <c r="F58" s="30"/>
      <c r="G58" s="30"/>
      <c r="H58" s="30"/>
      <c r="I58" s="30"/>
      <c r="J58" s="30"/>
      <c r="K58" s="30"/>
      <c r="L58" s="30"/>
      <c r="M58" s="30"/>
      <c r="N58" s="30"/>
      <c r="O58" s="30"/>
      <c r="P58" s="31"/>
      <c r="Q58" s="27"/>
    </row>
    <row r="59" spans="1:17" x14ac:dyDescent="0.2">
      <c r="A59" s="30"/>
      <c r="B59" s="30"/>
      <c r="C59" s="30"/>
      <c r="D59" s="30"/>
      <c r="E59" s="30"/>
      <c r="F59" s="30"/>
      <c r="G59" s="30"/>
      <c r="H59" s="30"/>
      <c r="I59" s="30"/>
      <c r="J59" s="30"/>
      <c r="K59" s="30"/>
      <c r="L59" s="30"/>
      <c r="M59" s="30"/>
      <c r="N59" s="30"/>
      <c r="O59" s="30"/>
      <c r="P59" s="31"/>
      <c r="Q59" s="27"/>
    </row>
    <row r="60" spans="1:17" x14ac:dyDescent="0.2">
      <c r="A60" s="30"/>
      <c r="B60" s="30"/>
      <c r="C60" s="30"/>
      <c r="D60" s="30"/>
      <c r="E60" s="30"/>
      <c r="F60" s="30"/>
      <c r="G60" s="30"/>
      <c r="H60" s="30"/>
      <c r="I60" s="30"/>
      <c r="J60" s="30"/>
      <c r="K60" s="30"/>
      <c r="L60" s="30"/>
      <c r="M60" s="30"/>
      <c r="N60" s="30"/>
      <c r="O60" s="30"/>
      <c r="P60" s="31"/>
      <c r="Q60" s="27"/>
    </row>
    <row r="61" spans="1:17" x14ac:dyDescent="0.2">
      <c r="A61" s="30"/>
      <c r="B61" s="30"/>
      <c r="C61" s="30"/>
      <c r="D61" s="30"/>
      <c r="E61" s="30"/>
      <c r="F61" s="30"/>
      <c r="G61" s="30"/>
      <c r="H61" s="30"/>
      <c r="I61" s="30"/>
      <c r="J61" s="30"/>
      <c r="K61" s="30"/>
      <c r="L61" s="30"/>
      <c r="M61" s="30"/>
      <c r="N61" s="30"/>
      <c r="O61" s="30"/>
      <c r="P61" s="31"/>
      <c r="Q61" s="27"/>
    </row>
    <row r="62" spans="1:17" x14ac:dyDescent="0.2">
      <c r="A62" s="30"/>
      <c r="B62" s="30"/>
      <c r="C62" s="30"/>
      <c r="D62" s="30"/>
      <c r="E62" s="30"/>
      <c r="F62" s="30"/>
      <c r="G62" s="30"/>
      <c r="H62" s="30"/>
      <c r="I62" s="30"/>
      <c r="J62" s="30"/>
      <c r="K62" s="30"/>
      <c r="L62" s="30"/>
      <c r="M62" s="30"/>
      <c r="N62" s="30"/>
      <c r="O62" s="30"/>
      <c r="P62" s="31"/>
      <c r="Q62" s="27"/>
    </row>
    <row r="63" spans="1:17" x14ac:dyDescent="0.2">
      <c r="A63" s="30"/>
      <c r="B63" s="30"/>
      <c r="C63" s="30"/>
      <c r="D63" s="30"/>
      <c r="E63" s="30"/>
      <c r="F63" s="30"/>
      <c r="G63" s="30"/>
      <c r="H63" s="30"/>
      <c r="I63" s="30"/>
      <c r="J63" s="30"/>
      <c r="K63" s="30"/>
      <c r="L63" s="30"/>
      <c r="M63" s="30"/>
      <c r="N63" s="30"/>
      <c r="O63" s="30"/>
      <c r="P63" s="31"/>
      <c r="Q63" s="27"/>
    </row>
    <row r="64" spans="1:17" x14ac:dyDescent="0.2">
      <c r="A64" s="30"/>
      <c r="B64" s="30"/>
      <c r="C64" s="30"/>
      <c r="D64" s="30"/>
      <c r="E64" s="30"/>
      <c r="F64" s="30"/>
      <c r="G64" s="30"/>
      <c r="H64" s="30"/>
      <c r="I64" s="30"/>
      <c r="J64" s="30"/>
      <c r="K64" s="30"/>
      <c r="L64" s="30"/>
      <c r="M64" s="30"/>
      <c r="N64" s="30"/>
      <c r="O64" s="30"/>
      <c r="P64" s="31"/>
      <c r="Q64" s="27"/>
    </row>
    <row r="65" spans="1:17" x14ac:dyDescent="0.2">
      <c r="A65" s="30"/>
      <c r="B65" s="30"/>
      <c r="C65" s="30"/>
      <c r="D65" s="30"/>
      <c r="E65" s="30"/>
      <c r="F65" s="30"/>
      <c r="G65" s="30"/>
      <c r="H65" s="30"/>
      <c r="I65" s="30"/>
      <c r="J65" s="30"/>
      <c r="K65" s="30"/>
      <c r="L65" s="30"/>
      <c r="M65" s="30"/>
      <c r="N65" s="30"/>
      <c r="O65" s="30"/>
      <c r="P65" s="31"/>
      <c r="Q65" s="27"/>
    </row>
    <row r="66" spans="1:17" x14ac:dyDescent="0.2">
      <c r="A66" s="30"/>
      <c r="B66" s="30"/>
      <c r="C66" s="30"/>
      <c r="D66" s="30"/>
      <c r="E66" s="30"/>
      <c r="F66" s="30"/>
      <c r="G66" s="30"/>
      <c r="H66" s="30"/>
      <c r="I66" s="30"/>
      <c r="J66" s="30"/>
      <c r="K66" s="30"/>
      <c r="L66" s="30"/>
      <c r="M66" s="30"/>
      <c r="N66" s="30"/>
      <c r="O66" s="30"/>
      <c r="P66" s="31"/>
      <c r="Q66" s="27"/>
    </row>
    <row r="67" spans="1:17" x14ac:dyDescent="0.2">
      <c r="A67" s="30"/>
      <c r="B67" s="30"/>
      <c r="C67" s="30"/>
      <c r="D67" s="30"/>
      <c r="E67" s="30"/>
      <c r="F67" s="30"/>
      <c r="G67" s="30"/>
      <c r="H67" s="30"/>
      <c r="I67" s="30"/>
      <c r="J67" s="30"/>
      <c r="K67" s="30"/>
      <c r="L67" s="30"/>
      <c r="M67" s="30"/>
      <c r="N67" s="30"/>
      <c r="O67" s="30"/>
      <c r="P67" s="31"/>
      <c r="Q67" s="27"/>
    </row>
    <row r="68" spans="1:17" x14ac:dyDescent="0.2">
      <c r="A68" s="30"/>
      <c r="B68" s="30"/>
      <c r="C68" s="30"/>
      <c r="D68" s="30"/>
      <c r="E68" s="30"/>
      <c r="F68" s="30"/>
      <c r="G68" s="30"/>
      <c r="H68" s="30"/>
      <c r="I68" s="30"/>
      <c r="J68" s="30"/>
      <c r="K68" s="30"/>
      <c r="L68" s="30"/>
      <c r="M68" s="30"/>
      <c r="N68" s="30"/>
      <c r="O68" s="30"/>
      <c r="P68" s="31"/>
      <c r="Q68" s="27"/>
    </row>
    <row r="69" spans="1:17" x14ac:dyDescent="0.2">
      <c r="A69" s="30"/>
      <c r="B69" s="30"/>
      <c r="C69" s="30"/>
      <c r="D69" s="30"/>
      <c r="E69" s="30"/>
      <c r="F69" s="30"/>
      <c r="G69" s="30"/>
      <c r="H69" s="30"/>
      <c r="I69" s="30"/>
      <c r="J69" s="30"/>
      <c r="K69" s="30"/>
      <c r="L69" s="30"/>
      <c r="M69" s="30"/>
      <c r="N69" s="30"/>
      <c r="O69" s="30"/>
      <c r="P69" s="31"/>
      <c r="Q69" s="27"/>
    </row>
    <row r="70" spans="1:17" x14ac:dyDescent="0.2">
      <c r="A70" s="30"/>
      <c r="B70" s="30"/>
      <c r="C70" s="30"/>
      <c r="D70" s="30"/>
      <c r="E70" s="30"/>
      <c r="F70" s="30"/>
      <c r="G70" s="30"/>
      <c r="H70" s="30"/>
      <c r="I70" s="30"/>
      <c r="J70" s="30"/>
      <c r="K70" s="30"/>
      <c r="L70" s="30"/>
      <c r="M70" s="30"/>
      <c r="N70" s="30"/>
      <c r="O70" s="30"/>
      <c r="P70" s="31"/>
      <c r="Q70" s="27"/>
    </row>
    <row r="71" spans="1:17" x14ac:dyDescent="0.2">
      <c r="A71" s="30"/>
      <c r="B71" s="30"/>
      <c r="C71" s="30"/>
      <c r="D71" s="30"/>
      <c r="E71" s="30"/>
      <c r="F71" s="30"/>
      <c r="G71" s="30"/>
      <c r="H71" s="30"/>
      <c r="I71" s="30"/>
      <c r="J71" s="30"/>
      <c r="K71" s="30"/>
      <c r="L71" s="30"/>
      <c r="M71" s="30"/>
      <c r="N71" s="30"/>
      <c r="O71" s="30"/>
      <c r="P71" s="31"/>
      <c r="Q71" s="27"/>
    </row>
  </sheetData>
  <sheetProtection selectLockedCells="1"/>
  <mergeCells count="3">
    <mergeCell ref="B43:C43"/>
    <mergeCell ref="B16:B21"/>
    <mergeCell ref="B32:B35"/>
  </mergeCells>
  <pageMargins left="0.23622047244094491" right="0.23622047244094491" top="0.74803149606299213" bottom="0.74803149606299213" header="0.31496062992125984" footer="0.31496062992125984"/>
  <pageSetup paperSize="9"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91"/>
  <sheetViews>
    <sheetView zoomScaleNormal="100" workbookViewId="0">
      <selection activeCell="F25" sqref="F25"/>
    </sheetView>
  </sheetViews>
  <sheetFormatPr defaultColWidth="9" defaultRowHeight="12" x14ac:dyDescent="0.2"/>
  <cols>
    <col min="1" max="1" width="39.125" style="35" customWidth="1"/>
    <col min="2" max="2" width="14.875" style="36" customWidth="1"/>
    <col min="3" max="16384" width="9" style="14"/>
  </cols>
  <sheetData>
    <row r="1" spans="1:3" ht="87.95" customHeight="1" x14ac:dyDescent="0.15">
      <c r="A1" s="268" t="s">
        <v>105</v>
      </c>
      <c r="B1" s="268"/>
      <c r="C1" s="268"/>
    </row>
    <row r="2" spans="1:3" ht="30.95" customHeight="1" x14ac:dyDescent="0.15">
      <c r="A2" s="37" t="s">
        <v>96</v>
      </c>
      <c r="B2" s="37" t="s">
        <v>33</v>
      </c>
    </row>
    <row r="3" spans="1:3" x14ac:dyDescent="0.15">
      <c r="A3" s="38" t="s">
        <v>62</v>
      </c>
      <c r="B3" s="151">
        <v>1</v>
      </c>
    </row>
    <row r="4" spans="1:3" x14ac:dyDescent="0.15">
      <c r="A4" s="38" t="s">
        <v>12</v>
      </c>
      <c r="B4" s="151">
        <v>1</v>
      </c>
    </row>
    <row r="5" spans="1:3" x14ac:dyDescent="0.15">
      <c r="A5" s="38" t="s">
        <v>14</v>
      </c>
      <c r="B5" s="151">
        <v>1</v>
      </c>
    </row>
    <row r="6" spans="1:3" x14ac:dyDescent="0.15">
      <c r="A6" s="38" t="s">
        <v>15</v>
      </c>
      <c r="B6" s="151">
        <v>1</v>
      </c>
    </row>
    <row r="7" spans="1:3" x14ac:dyDescent="0.15">
      <c r="A7" s="38" t="s">
        <v>16</v>
      </c>
      <c r="B7" s="151">
        <v>1</v>
      </c>
    </row>
    <row r="8" spans="1:3" x14ac:dyDescent="0.15">
      <c r="A8" s="38" t="s">
        <v>18</v>
      </c>
      <c r="B8" s="151">
        <v>1</v>
      </c>
    </row>
    <row r="9" spans="1:3" x14ac:dyDescent="0.15">
      <c r="A9" s="38" t="s">
        <v>20</v>
      </c>
      <c r="B9" s="151">
        <v>1</v>
      </c>
    </row>
    <row r="10" spans="1:3" x14ac:dyDescent="0.15">
      <c r="A10" s="38" t="s">
        <v>63</v>
      </c>
      <c r="B10" s="151">
        <v>1</v>
      </c>
    </row>
    <row r="11" spans="1:3" x14ac:dyDescent="0.15">
      <c r="A11" s="38" t="s">
        <v>22</v>
      </c>
      <c r="B11" s="151">
        <v>1</v>
      </c>
    </row>
    <row r="12" spans="1:3" x14ac:dyDescent="0.15">
      <c r="A12" s="38" t="s">
        <v>23</v>
      </c>
      <c r="B12" s="151">
        <v>1</v>
      </c>
    </row>
    <row r="13" spans="1:3" x14ac:dyDescent="0.15">
      <c r="A13" s="38" t="s">
        <v>25</v>
      </c>
      <c r="B13" s="151">
        <v>1</v>
      </c>
    </row>
    <row r="14" spans="1:3" x14ac:dyDescent="0.15">
      <c r="A14" s="38" t="s">
        <v>27</v>
      </c>
      <c r="B14" s="151">
        <v>1</v>
      </c>
    </row>
    <row r="15" spans="1:3" x14ac:dyDescent="0.15">
      <c r="A15" s="38" t="s">
        <v>29</v>
      </c>
      <c r="B15" s="151">
        <v>1</v>
      </c>
    </row>
    <row r="16" spans="1:3" x14ac:dyDescent="0.15">
      <c r="A16" s="38" t="s">
        <v>30</v>
      </c>
      <c r="B16" s="151">
        <v>1</v>
      </c>
    </row>
    <row r="17" spans="1:3" x14ac:dyDescent="0.15">
      <c r="A17" s="38" t="s">
        <v>32</v>
      </c>
      <c r="B17" s="151">
        <v>1</v>
      </c>
    </row>
    <row r="18" spans="1:3" x14ac:dyDescent="0.15">
      <c r="A18" s="38" t="s">
        <v>11</v>
      </c>
      <c r="B18" s="151">
        <v>1</v>
      </c>
    </row>
    <row r="19" spans="1:3" x14ac:dyDescent="0.15">
      <c r="A19" s="38" t="s">
        <v>13</v>
      </c>
      <c r="B19" s="151">
        <v>1</v>
      </c>
    </row>
    <row r="20" spans="1:3" x14ac:dyDescent="0.15">
      <c r="A20" s="38" t="s">
        <v>17</v>
      </c>
      <c r="B20" s="151">
        <v>1</v>
      </c>
    </row>
    <row r="21" spans="1:3" x14ac:dyDescent="0.15">
      <c r="A21" s="38" t="s">
        <v>19</v>
      </c>
      <c r="B21" s="151">
        <v>1</v>
      </c>
    </row>
    <row r="22" spans="1:3" x14ac:dyDescent="0.15">
      <c r="A22" s="38" t="s">
        <v>40</v>
      </c>
      <c r="B22" s="151">
        <v>1</v>
      </c>
    </row>
    <row r="23" spans="1:3" x14ac:dyDescent="0.15">
      <c r="A23" s="38" t="s">
        <v>21</v>
      </c>
      <c r="B23" s="151">
        <v>1</v>
      </c>
    </row>
    <row r="24" spans="1:3" x14ac:dyDescent="0.15">
      <c r="A24" s="38" t="s">
        <v>24</v>
      </c>
      <c r="B24" s="151">
        <v>1</v>
      </c>
    </row>
    <row r="25" spans="1:3" x14ac:dyDescent="0.15">
      <c r="A25" s="38" t="s">
        <v>26</v>
      </c>
      <c r="B25" s="151">
        <v>1</v>
      </c>
    </row>
    <row r="26" spans="1:3" x14ac:dyDescent="0.15">
      <c r="A26" s="38" t="s">
        <v>104</v>
      </c>
      <c r="B26" s="151">
        <v>1</v>
      </c>
    </row>
    <row r="27" spans="1:3" x14ac:dyDescent="0.15">
      <c r="A27" s="38" t="s">
        <v>28</v>
      </c>
      <c r="B27" s="151">
        <v>1</v>
      </c>
    </row>
    <row r="28" spans="1:3" x14ac:dyDescent="0.15">
      <c r="A28" s="38" t="s">
        <v>34</v>
      </c>
      <c r="B28" s="151">
        <v>1</v>
      </c>
    </row>
    <row r="29" spans="1:3" x14ac:dyDescent="0.15">
      <c r="A29" s="70" t="s">
        <v>31</v>
      </c>
      <c r="B29" s="151">
        <v>1</v>
      </c>
    </row>
    <row r="30" spans="1:3" x14ac:dyDescent="0.2">
      <c r="A30" s="152"/>
      <c r="B30" s="127"/>
      <c r="C30" s="198" t="s">
        <v>138</v>
      </c>
    </row>
    <row r="31" spans="1:3" x14ac:dyDescent="0.2">
      <c r="A31" s="152"/>
      <c r="B31" s="127"/>
      <c r="C31" s="14" t="s">
        <v>136</v>
      </c>
    </row>
    <row r="32" spans="1:3" x14ac:dyDescent="0.2">
      <c r="A32" s="152"/>
      <c r="B32" s="127"/>
      <c r="C32" s="14" t="s">
        <v>137</v>
      </c>
    </row>
    <row r="33" spans="1:3" x14ac:dyDescent="0.15">
      <c r="A33" s="153"/>
      <c r="B33" s="127"/>
      <c r="C33" s="14" t="s">
        <v>139</v>
      </c>
    </row>
    <row r="34" spans="1:3" x14ac:dyDescent="0.15">
      <c r="A34" s="153"/>
      <c r="B34" s="127"/>
    </row>
    <row r="35" spans="1:3" x14ac:dyDescent="0.15">
      <c r="A35" s="153"/>
      <c r="B35" s="127"/>
    </row>
    <row r="36" spans="1:3" x14ac:dyDescent="0.15">
      <c r="A36" s="153"/>
      <c r="B36" s="127"/>
    </row>
    <row r="37" spans="1:3" x14ac:dyDescent="0.15">
      <c r="A37" s="153"/>
      <c r="B37" s="127"/>
    </row>
    <row r="38" spans="1:3" x14ac:dyDescent="0.15">
      <c r="A38" s="153"/>
      <c r="B38" s="127"/>
    </row>
    <row r="39" spans="1:3" x14ac:dyDescent="0.15">
      <c r="A39" s="153"/>
      <c r="B39" s="127"/>
    </row>
    <row r="40" spans="1:3" x14ac:dyDescent="0.15">
      <c r="A40" s="153"/>
      <c r="B40" s="127"/>
    </row>
    <row r="41" spans="1:3" x14ac:dyDescent="0.15">
      <c r="A41" s="153"/>
      <c r="B41" s="127"/>
    </row>
    <row r="42" spans="1:3" x14ac:dyDescent="0.15">
      <c r="A42" s="153"/>
      <c r="B42" s="127"/>
    </row>
    <row r="43" spans="1:3" x14ac:dyDescent="0.15">
      <c r="A43" s="153"/>
      <c r="B43" s="127"/>
    </row>
    <row r="44" spans="1:3" x14ac:dyDescent="0.15">
      <c r="A44" s="153"/>
      <c r="B44" s="127"/>
    </row>
    <row r="45" spans="1:3" x14ac:dyDescent="0.15">
      <c r="A45" s="153"/>
      <c r="B45" s="127"/>
    </row>
    <row r="46" spans="1:3" x14ac:dyDescent="0.15">
      <c r="A46" s="153"/>
      <c r="B46" s="127"/>
    </row>
    <row r="47" spans="1:3" x14ac:dyDescent="0.15">
      <c r="A47" s="153"/>
      <c r="B47" s="127"/>
    </row>
    <row r="48" spans="1:3" x14ac:dyDescent="0.15">
      <c r="A48" s="153"/>
      <c r="B48" s="127"/>
    </row>
    <row r="49" spans="1:2" x14ac:dyDescent="0.2">
      <c r="A49" s="154"/>
      <c r="B49" s="127"/>
    </row>
    <row r="50" spans="1:2" ht="11.25" x14ac:dyDescent="0.15">
      <c r="A50" s="14"/>
      <c r="B50" s="14"/>
    </row>
    <row r="51" spans="1:2" ht="11.25" x14ac:dyDescent="0.15">
      <c r="A51" s="14"/>
      <c r="B51" s="14"/>
    </row>
    <row r="52" spans="1:2" ht="11.25" x14ac:dyDescent="0.15">
      <c r="A52" s="14"/>
      <c r="B52" s="14"/>
    </row>
    <row r="53" spans="1:2" ht="11.25" x14ac:dyDescent="0.15">
      <c r="A53" s="14"/>
      <c r="B53" s="14"/>
    </row>
    <row r="54" spans="1:2" ht="11.25" x14ac:dyDescent="0.15">
      <c r="A54" s="14"/>
      <c r="B54" s="14"/>
    </row>
    <row r="55" spans="1:2" ht="11.25" x14ac:dyDescent="0.15">
      <c r="A55" s="14"/>
      <c r="B55" s="14"/>
    </row>
    <row r="56" spans="1:2" ht="11.25" x14ac:dyDescent="0.15">
      <c r="A56" s="14"/>
      <c r="B56" s="14"/>
    </row>
    <row r="57" spans="1:2" ht="11.25" x14ac:dyDescent="0.15">
      <c r="A57" s="14"/>
      <c r="B57" s="14"/>
    </row>
    <row r="58" spans="1:2" ht="11.25" x14ac:dyDescent="0.15">
      <c r="A58" s="14"/>
      <c r="B58" s="14"/>
    </row>
    <row r="59" spans="1:2" ht="11.25" x14ac:dyDescent="0.15">
      <c r="A59" s="14"/>
      <c r="B59" s="14"/>
    </row>
    <row r="60" spans="1:2" ht="11.25" x14ac:dyDescent="0.15">
      <c r="A60" s="14"/>
      <c r="B60" s="14"/>
    </row>
    <row r="61" spans="1:2" ht="11.25" x14ac:dyDescent="0.15">
      <c r="A61" s="14"/>
      <c r="B61" s="14"/>
    </row>
    <row r="62" spans="1:2" ht="11.25" x14ac:dyDescent="0.15">
      <c r="A62" s="14"/>
      <c r="B62" s="14"/>
    </row>
    <row r="63" spans="1:2" ht="11.25" x14ac:dyDescent="0.15">
      <c r="A63" s="14"/>
      <c r="B63" s="14"/>
    </row>
    <row r="64" spans="1:2" ht="11.25" x14ac:dyDescent="0.15">
      <c r="A64" s="14"/>
      <c r="B64" s="14"/>
    </row>
    <row r="65" spans="1:2" ht="11.25" x14ac:dyDescent="0.15">
      <c r="A65" s="14"/>
      <c r="B65" s="14"/>
    </row>
    <row r="66" spans="1:2" ht="11.25" x14ac:dyDescent="0.15">
      <c r="A66" s="14"/>
      <c r="B66" s="14"/>
    </row>
    <row r="67" spans="1:2" ht="11.25" x14ac:dyDescent="0.15">
      <c r="A67" s="14"/>
      <c r="B67" s="14"/>
    </row>
    <row r="68" spans="1:2" ht="11.25" x14ac:dyDescent="0.15">
      <c r="A68" s="14"/>
      <c r="B68" s="14"/>
    </row>
    <row r="69" spans="1:2" ht="11.25" x14ac:dyDescent="0.15">
      <c r="A69" s="14"/>
      <c r="B69" s="14"/>
    </row>
    <row r="70" spans="1:2" ht="11.25" x14ac:dyDescent="0.15">
      <c r="A70" s="14"/>
      <c r="B70" s="14"/>
    </row>
    <row r="71" spans="1:2" ht="11.25" x14ac:dyDescent="0.15">
      <c r="A71" s="14"/>
      <c r="B71" s="14"/>
    </row>
    <row r="72" spans="1:2" ht="11.25" x14ac:dyDescent="0.15">
      <c r="A72" s="14"/>
      <c r="B72" s="14"/>
    </row>
    <row r="73" spans="1:2" ht="11.25" x14ac:dyDescent="0.15">
      <c r="A73" s="14"/>
      <c r="B73" s="14"/>
    </row>
    <row r="74" spans="1:2" ht="11.25" x14ac:dyDescent="0.15">
      <c r="A74" s="14"/>
      <c r="B74" s="14"/>
    </row>
    <row r="75" spans="1:2" ht="11.25" x14ac:dyDescent="0.15">
      <c r="A75" s="14"/>
      <c r="B75" s="14"/>
    </row>
    <row r="76" spans="1:2" ht="11.25" x14ac:dyDescent="0.15">
      <c r="A76" s="14"/>
      <c r="B76" s="14"/>
    </row>
    <row r="77" spans="1:2" ht="11.25" x14ac:dyDescent="0.15">
      <c r="A77" s="14"/>
      <c r="B77" s="14"/>
    </row>
    <row r="78" spans="1:2" ht="11.25" x14ac:dyDescent="0.15">
      <c r="A78" s="14"/>
      <c r="B78" s="14"/>
    </row>
    <row r="79" spans="1:2" ht="11.25" x14ac:dyDescent="0.15">
      <c r="A79" s="14"/>
      <c r="B79" s="14"/>
    </row>
    <row r="80" spans="1:2" ht="11.25" x14ac:dyDescent="0.15">
      <c r="A80" s="14"/>
      <c r="B80" s="14"/>
    </row>
    <row r="81" spans="1:2" ht="11.25" x14ac:dyDescent="0.15">
      <c r="A81" s="14"/>
      <c r="B81" s="14"/>
    </row>
    <row r="82" spans="1:2" ht="11.25" x14ac:dyDescent="0.15">
      <c r="A82" s="14"/>
      <c r="B82" s="14"/>
    </row>
    <row r="83" spans="1:2" ht="11.25" x14ac:dyDescent="0.15">
      <c r="A83" s="14"/>
      <c r="B83" s="14"/>
    </row>
    <row r="84" spans="1:2" ht="11.25" x14ac:dyDescent="0.15">
      <c r="A84" s="14"/>
      <c r="B84" s="14"/>
    </row>
    <row r="85" spans="1:2" ht="11.25" x14ac:dyDescent="0.15">
      <c r="A85" s="14"/>
      <c r="B85" s="14"/>
    </row>
    <row r="86" spans="1:2" ht="11.25" x14ac:dyDescent="0.15">
      <c r="A86" s="14"/>
      <c r="B86" s="14"/>
    </row>
    <row r="87" spans="1:2" ht="11.25" x14ac:dyDescent="0.15">
      <c r="A87" s="14"/>
      <c r="B87" s="14"/>
    </row>
    <row r="88" spans="1:2" ht="11.25" x14ac:dyDescent="0.15">
      <c r="A88" s="14"/>
      <c r="B88" s="14"/>
    </row>
    <row r="89" spans="1:2" ht="11.25" x14ac:dyDescent="0.15">
      <c r="A89" s="14"/>
      <c r="B89" s="14"/>
    </row>
    <row r="90" spans="1:2" ht="11.25" x14ac:dyDescent="0.15">
      <c r="A90" s="14"/>
      <c r="B90" s="14"/>
    </row>
    <row r="91" spans="1:2" ht="11.25" x14ac:dyDescent="0.15">
      <c r="A91" s="14"/>
      <c r="B91" s="14"/>
    </row>
    <row r="92" spans="1:2" ht="11.25" x14ac:dyDescent="0.15">
      <c r="A92" s="14"/>
      <c r="B92" s="14"/>
    </row>
    <row r="93" spans="1:2" ht="11.25" x14ac:dyDescent="0.15">
      <c r="A93" s="14"/>
      <c r="B93" s="14"/>
    </row>
    <row r="94" spans="1:2" ht="11.25" x14ac:dyDescent="0.15">
      <c r="A94" s="14"/>
      <c r="B94" s="14"/>
    </row>
    <row r="95" spans="1:2" ht="11.25" x14ac:dyDescent="0.15">
      <c r="A95" s="14"/>
      <c r="B95" s="14"/>
    </row>
    <row r="96" spans="1:2" ht="11.25" x14ac:dyDescent="0.15">
      <c r="A96" s="14"/>
      <c r="B96" s="14"/>
    </row>
    <row r="97" spans="1:2" ht="11.25" x14ac:dyDescent="0.15">
      <c r="A97" s="14"/>
      <c r="B97" s="14"/>
    </row>
    <row r="98" spans="1:2" ht="11.25" x14ac:dyDescent="0.15">
      <c r="A98" s="14"/>
      <c r="B98" s="14"/>
    </row>
    <row r="99" spans="1:2" ht="11.25" x14ac:dyDescent="0.15">
      <c r="A99" s="14"/>
      <c r="B99" s="14"/>
    </row>
    <row r="100" spans="1:2" ht="11.25" x14ac:dyDescent="0.15">
      <c r="A100" s="14"/>
      <c r="B100" s="14"/>
    </row>
    <row r="101" spans="1:2" ht="11.25" x14ac:dyDescent="0.15">
      <c r="A101" s="14"/>
      <c r="B101" s="14"/>
    </row>
    <row r="102" spans="1:2" ht="11.25" x14ac:dyDescent="0.15">
      <c r="A102" s="14"/>
      <c r="B102" s="14"/>
    </row>
    <row r="103" spans="1:2" ht="11.25" x14ac:dyDescent="0.15">
      <c r="A103" s="14"/>
      <c r="B103" s="14"/>
    </row>
    <row r="104" spans="1:2" ht="11.25" x14ac:dyDescent="0.15">
      <c r="A104" s="14"/>
      <c r="B104" s="14"/>
    </row>
    <row r="105" spans="1:2" ht="11.25" x14ac:dyDescent="0.15">
      <c r="A105" s="14"/>
      <c r="B105" s="14"/>
    </row>
    <row r="106" spans="1:2" ht="11.25" x14ac:dyDescent="0.15">
      <c r="A106" s="14"/>
      <c r="B106" s="14"/>
    </row>
    <row r="107" spans="1:2" ht="11.25" x14ac:dyDescent="0.15">
      <c r="A107" s="14"/>
      <c r="B107" s="14"/>
    </row>
    <row r="108" spans="1:2" ht="11.25" x14ac:dyDescent="0.15">
      <c r="A108" s="14"/>
      <c r="B108" s="14"/>
    </row>
    <row r="109" spans="1:2" ht="11.25" x14ac:dyDescent="0.15">
      <c r="A109" s="14"/>
      <c r="B109" s="14"/>
    </row>
    <row r="110" spans="1:2" ht="11.25" x14ac:dyDescent="0.15">
      <c r="A110" s="14"/>
      <c r="B110" s="14"/>
    </row>
    <row r="111" spans="1:2" ht="11.25" x14ac:dyDescent="0.15">
      <c r="A111" s="14"/>
      <c r="B111" s="14"/>
    </row>
    <row r="112" spans="1:2" ht="11.25" x14ac:dyDescent="0.15">
      <c r="A112" s="14"/>
      <c r="B112" s="14"/>
    </row>
    <row r="113" spans="1:2" ht="11.25" x14ac:dyDescent="0.15">
      <c r="A113" s="14"/>
      <c r="B113" s="14"/>
    </row>
    <row r="114" spans="1:2" ht="11.25" x14ac:dyDescent="0.15">
      <c r="A114" s="14"/>
      <c r="B114" s="14"/>
    </row>
    <row r="115" spans="1:2" ht="11.25" x14ac:dyDescent="0.15">
      <c r="A115" s="14"/>
      <c r="B115" s="14"/>
    </row>
    <row r="116" spans="1:2" ht="11.25" x14ac:dyDescent="0.15">
      <c r="A116" s="14"/>
      <c r="B116" s="14"/>
    </row>
    <row r="117" spans="1:2" ht="11.25" x14ac:dyDescent="0.15">
      <c r="A117" s="14"/>
      <c r="B117" s="14"/>
    </row>
    <row r="118" spans="1:2" ht="11.25" x14ac:dyDescent="0.15">
      <c r="A118" s="14"/>
      <c r="B118" s="14"/>
    </row>
    <row r="119" spans="1:2" ht="11.25" x14ac:dyDescent="0.15">
      <c r="A119" s="14"/>
      <c r="B119" s="14"/>
    </row>
    <row r="120" spans="1:2" ht="11.25" x14ac:dyDescent="0.15">
      <c r="A120" s="14"/>
      <c r="B120" s="14"/>
    </row>
    <row r="121" spans="1:2" ht="11.25" x14ac:dyDescent="0.15">
      <c r="A121" s="14"/>
      <c r="B121" s="14"/>
    </row>
    <row r="122" spans="1:2" ht="11.25" x14ac:dyDescent="0.15">
      <c r="A122" s="14"/>
      <c r="B122" s="14"/>
    </row>
    <row r="123" spans="1:2" ht="11.25" x14ac:dyDescent="0.15">
      <c r="A123" s="14"/>
      <c r="B123" s="14"/>
    </row>
    <row r="124" spans="1:2" ht="11.25" x14ac:dyDescent="0.15">
      <c r="A124" s="14"/>
      <c r="B124" s="14"/>
    </row>
    <row r="125" spans="1:2" ht="11.25" x14ac:dyDescent="0.15">
      <c r="A125" s="14"/>
      <c r="B125" s="14"/>
    </row>
    <row r="126" spans="1:2" ht="11.25" x14ac:dyDescent="0.15">
      <c r="A126" s="14"/>
      <c r="B126" s="14"/>
    </row>
    <row r="127" spans="1:2" ht="11.25" x14ac:dyDescent="0.15">
      <c r="A127" s="14"/>
      <c r="B127" s="14"/>
    </row>
    <row r="128" spans="1:2" ht="11.25" x14ac:dyDescent="0.15">
      <c r="A128" s="14"/>
      <c r="B128" s="14"/>
    </row>
    <row r="129" spans="1:2" ht="11.25" x14ac:dyDescent="0.15">
      <c r="A129" s="14"/>
      <c r="B129" s="14"/>
    </row>
    <row r="130" spans="1:2" ht="11.25" x14ac:dyDescent="0.15">
      <c r="A130" s="14"/>
      <c r="B130" s="14"/>
    </row>
    <row r="131" spans="1:2" ht="11.25" x14ac:dyDescent="0.15">
      <c r="A131" s="14"/>
      <c r="B131" s="14"/>
    </row>
    <row r="132" spans="1:2" ht="11.25" x14ac:dyDescent="0.15">
      <c r="A132" s="14"/>
      <c r="B132" s="14"/>
    </row>
    <row r="133" spans="1:2" ht="11.25" x14ac:dyDescent="0.15">
      <c r="A133" s="14"/>
      <c r="B133" s="14"/>
    </row>
    <row r="134" spans="1:2" ht="11.25" x14ac:dyDescent="0.15">
      <c r="A134" s="14"/>
      <c r="B134" s="14"/>
    </row>
    <row r="135" spans="1:2" ht="11.25" x14ac:dyDescent="0.15">
      <c r="A135" s="14"/>
      <c r="B135" s="14"/>
    </row>
    <row r="136" spans="1:2" ht="11.25" x14ac:dyDescent="0.15">
      <c r="A136" s="14"/>
      <c r="B136" s="14"/>
    </row>
    <row r="137" spans="1:2" ht="11.25" x14ac:dyDescent="0.15">
      <c r="A137" s="14"/>
      <c r="B137" s="14"/>
    </row>
    <row r="138" spans="1:2" ht="11.25" x14ac:dyDescent="0.15">
      <c r="A138" s="14"/>
      <c r="B138" s="14"/>
    </row>
    <row r="139" spans="1:2" ht="11.25" x14ac:dyDescent="0.15">
      <c r="A139" s="14"/>
      <c r="B139" s="14"/>
    </row>
    <row r="140" spans="1:2" ht="11.25" x14ac:dyDescent="0.15">
      <c r="A140" s="14"/>
      <c r="B140" s="14"/>
    </row>
    <row r="141" spans="1:2" ht="11.25" x14ac:dyDescent="0.15">
      <c r="A141" s="14"/>
      <c r="B141" s="14"/>
    </row>
    <row r="142" spans="1:2" ht="11.25" x14ac:dyDescent="0.15">
      <c r="A142" s="14"/>
      <c r="B142" s="14"/>
    </row>
    <row r="143" spans="1:2" ht="11.25" x14ac:dyDescent="0.15">
      <c r="A143" s="14"/>
      <c r="B143" s="14"/>
    </row>
    <row r="144" spans="1:2" ht="11.25" x14ac:dyDescent="0.15">
      <c r="A144" s="14"/>
      <c r="B144" s="14"/>
    </row>
    <row r="145" spans="1:2" ht="11.25" x14ac:dyDescent="0.15">
      <c r="A145" s="14"/>
      <c r="B145" s="14"/>
    </row>
    <row r="146" spans="1:2" ht="11.25" x14ac:dyDescent="0.15">
      <c r="A146" s="14"/>
      <c r="B146" s="14"/>
    </row>
    <row r="147" spans="1:2" ht="11.25" x14ac:dyDescent="0.15">
      <c r="A147" s="14"/>
      <c r="B147" s="14"/>
    </row>
    <row r="148" spans="1:2" ht="11.25" x14ac:dyDescent="0.15">
      <c r="A148" s="14"/>
      <c r="B148" s="14"/>
    </row>
    <row r="149" spans="1:2" ht="11.25" x14ac:dyDescent="0.15">
      <c r="A149" s="14"/>
      <c r="B149" s="14"/>
    </row>
    <row r="150" spans="1:2" ht="11.25" x14ac:dyDescent="0.15">
      <c r="A150" s="14"/>
      <c r="B150" s="14"/>
    </row>
    <row r="151" spans="1:2" ht="11.25" x14ac:dyDescent="0.15">
      <c r="A151" s="14"/>
      <c r="B151" s="14"/>
    </row>
    <row r="152" spans="1:2" ht="11.25" x14ac:dyDescent="0.15">
      <c r="A152" s="14"/>
      <c r="B152" s="14"/>
    </row>
    <row r="153" spans="1:2" ht="11.25" x14ac:dyDescent="0.15">
      <c r="A153" s="14"/>
      <c r="B153" s="14"/>
    </row>
    <row r="154" spans="1:2" ht="11.25" x14ac:dyDescent="0.15">
      <c r="A154" s="14"/>
      <c r="B154" s="14"/>
    </row>
    <row r="155" spans="1:2" ht="11.25" x14ac:dyDescent="0.15">
      <c r="A155" s="14"/>
      <c r="B155" s="14"/>
    </row>
    <row r="156" spans="1:2" ht="11.25" x14ac:dyDescent="0.15">
      <c r="A156" s="14"/>
      <c r="B156" s="14"/>
    </row>
    <row r="157" spans="1:2" ht="11.25" x14ac:dyDescent="0.15">
      <c r="A157" s="14"/>
      <c r="B157" s="14"/>
    </row>
    <row r="158" spans="1:2" ht="11.25" x14ac:dyDescent="0.15">
      <c r="A158" s="14"/>
      <c r="B158" s="14"/>
    </row>
    <row r="159" spans="1:2" ht="11.25" x14ac:dyDescent="0.15">
      <c r="A159" s="14"/>
      <c r="B159" s="14"/>
    </row>
    <row r="160" spans="1:2" ht="11.25" x14ac:dyDescent="0.15">
      <c r="A160" s="14"/>
      <c r="B160" s="14"/>
    </row>
    <row r="161" spans="1:2" ht="11.25" x14ac:dyDescent="0.15">
      <c r="A161" s="14"/>
      <c r="B161" s="14"/>
    </row>
    <row r="162" spans="1:2" ht="11.25" x14ac:dyDescent="0.15">
      <c r="A162" s="14"/>
      <c r="B162" s="14"/>
    </row>
    <row r="163" spans="1:2" ht="15" customHeight="1" x14ac:dyDescent="0.15">
      <c r="A163" s="14"/>
      <c r="B163" s="14"/>
    </row>
    <row r="164" spans="1:2" ht="12.95" customHeight="1" x14ac:dyDescent="0.15">
      <c r="A164" s="14"/>
      <c r="B164" s="14"/>
    </row>
    <row r="165" spans="1:2" ht="11.25" x14ac:dyDescent="0.15">
      <c r="A165" s="14"/>
      <c r="B165" s="14"/>
    </row>
    <row r="166" spans="1:2" ht="11.25" x14ac:dyDescent="0.15">
      <c r="A166" s="14"/>
      <c r="B166" s="14"/>
    </row>
    <row r="167" spans="1:2" ht="11.25" x14ac:dyDescent="0.15">
      <c r="A167" s="14"/>
      <c r="B167" s="14"/>
    </row>
    <row r="168" spans="1:2" ht="11.25" x14ac:dyDescent="0.15">
      <c r="A168" s="14"/>
      <c r="B168" s="14"/>
    </row>
    <row r="169" spans="1:2" ht="11.25" x14ac:dyDescent="0.15">
      <c r="A169" s="14"/>
      <c r="B169" s="14"/>
    </row>
    <row r="170" spans="1:2" ht="11.25" x14ac:dyDescent="0.15">
      <c r="A170" s="14"/>
      <c r="B170" s="14"/>
    </row>
    <row r="171" spans="1:2" ht="11.25" x14ac:dyDescent="0.15">
      <c r="A171" s="14"/>
      <c r="B171" s="14"/>
    </row>
    <row r="172" spans="1:2" ht="11.25" x14ac:dyDescent="0.15">
      <c r="A172" s="14"/>
      <c r="B172" s="14"/>
    </row>
    <row r="173" spans="1:2" ht="11.25" x14ac:dyDescent="0.15">
      <c r="A173" s="14"/>
      <c r="B173" s="14"/>
    </row>
    <row r="174" spans="1:2" ht="11.25" x14ac:dyDescent="0.15">
      <c r="A174" s="14"/>
      <c r="B174" s="14"/>
    </row>
    <row r="175" spans="1:2" ht="11.25" x14ac:dyDescent="0.15">
      <c r="A175" s="14"/>
      <c r="B175" s="14"/>
    </row>
    <row r="176" spans="1:2" ht="11.25" x14ac:dyDescent="0.15">
      <c r="A176" s="14"/>
      <c r="B176" s="14"/>
    </row>
    <row r="177" spans="1:2" ht="11.25" x14ac:dyDescent="0.15">
      <c r="A177" s="14"/>
      <c r="B177" s="14"/>
    </row>
    <row r="178" spans="1:2" ht="11.25" x14ac:dyDescent="0.15">
      <c r="A178" s="14"/>
      <c r="B178" s="14"/>
    </row>
    <row r="179" spans="1:2" ht="11.25" x14ac:dyDescent="0.15">
      <c r="A179" s="14"/>
      <c r="B179" s="14"/>
    </row>
    <row r="180" spans="1:2" ht="11.25" x14ac:dyDescent="0.15">
      <c r="A180" s="14"/>
      <c r="B180" s="14"/>
    </row>
    <row r="181" spans="1:2" ht="11.25" x14ac:dyDescent="0.15">
      <c r="A181" s="14"/>
      <c r="B181" s="14"/>
    </row>
    <row r="182" spans="1:2" ht="11.25" x14ac:dyDescent="0.15">
      <c r="A182" s="14"/>
      <c r="B182" s="14"/>
    </row>
    <row r="183" spans="1:2" ht="11.25" x14ac:dyDescent="0.15">
      <c r="A183" s="14"/>
      <c r="B183" s="14"/>
    </row>
    <row r="184" spans="1:2" ht="11.25" x14ac:dyDescent="0.15">
      <c r="A184" s="14"/>
      <c r="B184" s="14"/>
    </row>
    <row r="185" spans="1:2" ht="11.25" x14ac:dyDescent="0.15">
      <c r="A185" s="14"/>
      <c r="B185" s="14"/>
    </row>
    <row r="186" spans="1:2" ht="11.25" x14ac:dyDescent="0.15">
      <c r="A186" s="14"/>
      <c r="B186" s="14"/>
    </row>
    <row r="187" spans="1:2" ht="11.25" x14ac:dyDescent="0.15">
      <c r="A187" s="14"/>
      <c r="B187" s="14"/>
    </row>
    <row r="188" spans="1:2" ht="11.25" x14ac:dyDescent="0.15">
      <c r="A188" s="14"/>
      <c r="B188" s="14"/>
    </row>
    <row r="189" spans="1:2" ht="11.25" x14ac:dyDescent="0.15">
      <c r="A189" s="14"/>
      <c r="B189" s="14"/>
    </row>
    <row r="190" spans="1:2" ht="11.25" x14ac:dyDescent="0.15">
      <c r="A190" s="14"/>
      <c r="B190" s="14"/>
    </row>
    <row r="191" spans="1:2" ht="11.25" x14ac:dyDescent="0.15">
      <c r="A191" s="14"/>
      <c r="B191" s="14"/>
    </row>
  </sheetData>
  <sortState ref="A6:A48">
    <sortCondition ref="A6:A48"/>
  </sortState>
  <mergeCells count="1">
    <mergeCell ref="A1:C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90"/>
  <sheetViews>
    <sheetView zoomScale="120" zoomScaleNormal="120" workbookViewId="0">
      <selection activeCell="D4" sqref="D4"/>
    </sheetView>
  </sheetViews>
  <sheetFormatPr defaultColWidth="8.875" defaultRowHeight="11.25" x14ac:dyDescent="0.15"/>
  <cols>
    <col min="1" max="1" width="8" bestFit="1" customWidth="1"/>
    <col min="2" max="2" width="33.375" customWidth="1"/>
    <col min="3" max="3" width="13.125" customWidth="1"/>
    <col min="4" max="5" width="15.5" customWidth="1"/>
    <col min="6" max="6" width="13.375" customWidth="1"/>
    <col min="7" max="7" width="15.5" customWidth="1"/>
    <col min="8" max="8" width="14.625" customWidth="1"/>
    <col min="9" max="9" width="16.375" customWidth="1"/>
    <col min="10" max="10" width="10.625" customWidth="1"/>
  </cols>
  <sheetData>
    <row r="1" spans="1:10" ht="50.25" customHeight="1" x14ac:dyDescent="0.15">
      <c r="A1" s="269" t="s">
        <v>381</v>
      </c>
      <c r="B1" s="269"/>
      <c r="C1" s="269"/>
      <c r="D1" s="269"/>
      <c r="E1" s="269"/>
      <c r="F1" s="269"/>
      <c r="G1" s="269"/>
      <c r="H1" s="269"/>
      <c r="I1" s="269"/>
    </row>
    <row r="2" spans="1:10" ht="12" x14ac:dyDescent="0.15">
      <c r="C2" s="124" t="s">
        <v>94</v>
      </c>
      <c r="D2" s="125">
        <f t="shared" ref="D2:I2" si="0">SUM(D4:D74)</f>
        <v>0</v>
      </c>
      <c r="E2" s="125">
        <f t="shared" si="0"/>
        <v>0</v>
      </c>
      <c r="F2" s="125">
        <f t="shared" si="0"/>
        <v>0</v>
      </c>
      <c r="G2" s="125">
        <f t="shared" si="0"/>
        <v>0</v>
      </c>
      <c r="H2" s="125">
        <f t="shared" si="0"/>
        <v>0</v>
      </c>
      <c r="I2" s="125">
        <f t="shared" si="0"/>
        <v>0</v>
      </c>
    </row>
    <row r="3" spans="1:10" ht="24" x14ac:dyDescent="0.15">
      <c r="A3" s="34" t="s">
        <v>87</v>
      </c>
      <c r="B3" s="115" t="s">
        <v>88</v>
      </c>
      <c r="C3" s="115" t="s">
        <v>89</v>
      </c>
      <c r="D3" s="115" t="s">
        <v>397</v>
      </c>
      <c r="E3" s="115" t="s">
        <v>91</v>
      </c>
      <c r="F3" s="119" t="s">
        <v>122</v>
      </c>
      <c r="G3" s="119" t="s">
        <v>92</v>
      </c>
      <c r="H3" s="119" t="s">
        <v>90</v>
      </c>
      <c r="I3" s="119" t="s">
        <v>93</v>
      </c>
    </row>
    <row r="4" spans="1:10" ht="12" x14ac:dyDescent="0.15">
      <c r="A4" s="121" t="s">
        <v>140</v>
      </c>
      <c r="B4" s="121" t="s">
        <v>142</v>
      </c>
      <c r="C4" s="121" t="s">
        <v>141</v>
      </c>
      <c r="D4" s="86"/>
      <c r="E4" s="122">
        <f>D4/72</f>
        <v>0</v>
      </c>
      <c r="F4" s="167">
        <f t="shared" ref="F4:F35" si="1">(D4*$A$83)/12</f>
        <v>0</v>
      </c>
      <c r="G4" s="122">
        <f t="shared" ref="G4:G35" si="2">E4+F4</f>
        <v>0</v>
      </c>
      <c r="H4" s="122">
        <f>G4*12</f>
        <v>0</v>
      </c>
      <c r="I4" s="122">
        <f>D4+(120*F4)</f>
        <v>0</v>
      </c>
      <c r="J4" s="123"/>
    </row>
    <row r="5" spans="1:10" ht="12" x14ac:dyDescent="0.15">
      <c r="A5" s="121" t="s">
        <v>143</v>
      </c>
      <c r="B5" s="121" t="s">
        <v>144</v>
      </c>
      <c r="C5" s="121" t="s">
        <v>141</v>
      </c>
      <c r="D5" s="86"/>
      <c r="E5" s="122">
        <f t="shared" ref="E5:E67" si="3">D5/72</f>
        <v>0</v>
      </c>
      <c r="F5" s="167">
        <f t="shared" si="1"/>
        <v>0</v>
      </c>
      <c r="G5" s="122">
        <f t="shared" si="2"/>
        <v>0</v>
      </c>
      <c r="H5" s="122">
        <f t="shared" ref="H5:H67" si="4">G5*12</f>
        <v>0</v>
      </c>
      <c r="I5" s="122">
        <f t="shared" ref="I5:I35" si="5">D5+(120*F5)</f>
        <v>0</v>
      </c>
    </row>
    <row r="6" spans="1:10" ht="12" x14ac:dyDescent="0.15">
      <c r="A6" s="121" t="s">
        <v>145</v>
      </c>
      <c r="B6" s="121" t="s">
        <v>147</v>
      </c>
      <c r="C6" s="121" t="s">
        <v>146</v>
      </c>
      <c r="D6" s="86"/>
      <c r="E6" s="122">
        <f t="shared" si="3"/>
        <v>0</v>
      </c>
      <c r="F6" s="167">
        <f t="shared" si="1"/>
        <v>0</v>
      </c>
      <c r="G6" s="122">
        <f t="shared" si="2"/>
        <v>0</v>
      </c>
      <c r="H6" s="122">
        <f t="shared" si="4"/>
        <v>0</v>
      </c>
      <c r="I6" s="122">
        <f t="shared" si="5"/>
        <v>0</v>
      </c>
      <c r="J6" s="123"/>
    </row>
    <row r="7" spans="1:10" ht="12" x14ac:dyDescent="0.15">
      <c r="A7" s="121" t="s">
        <v>148</v>
      </c>
      <c r="B7" s="121" t="s">
        <v>150</v>
      </c>
      <c r="C7" s="121" t="s">
        <v>149</v>
      </c>
      <c r="D7" s="86"/>
      <c r="E7" s="122">
        <f t="shared" si="3"/>
        <v>0</v>
      </c>
      <c r="F7" s="167">
        <f t="shared" si="1"/>
        <v>0</v>
      </c>
      <c r="G7" s="122">
        <f t="shared" si="2"/>
        <v>0</v>
      </c>
      <c r="H7" s="122">
        <f t="shared" si="4"/>
        <v>0</v>
      </c>
      <c r="I7" s="122">
        <f t="shared" si="5"/>
        <v>0</v>
      </c>
    </row>
    <row r="8" spans="1:10" ht="12" x14ac:dyDescent="0.15">
      <c r="A8" s="121" t="s">
        <v>151</v>
      </c>
      <c r="B8" s="121" t="s">
        <v>153</v>
      </c>
      <c r="C8" s="121" t="s">
        <v>152</v>
      </c>
      <c r="D8" s="86"/>
      <c r="E8" s="122">
        <f t="shared" si="3"/>
        <v>0</v>
      </c>
      <c r="F8" s="167">
        <f t="shared" si="1"/>
        <v>0</v>
      </c>
      <c r="G8" s="122">
        <f t="shared" si="2"/>
        <v>0</v>
      </c>
      <c r="H8" s="122">
        <f t="shared" si="4"/>
        <v>0</v>
      </c>
      <c r="I8" s="122">
        <f t="shared" si="5"/>
        <v>0</v>
      </c>
    </row>
    <row r="9" spans="1:10" ht="12" x14ac:dyDescent="0.15">
      <c r="A9" s="121" t="s">
        <v>154</v>
      </c>
      <c r="B9" s="121" t="s">
        <v>156</v>
      </c>
      <c r="C9" s="121" t="s">
        <v>155</v>
      </c>
      <c r="D9" s="86"/>
      <c r="E9" s="122">
        <f t="shared" si="3"/>
        <v>0</v>
      </c>
      <c r="F9" s="167">
        <f t="shared" si="1"/>
        <v>0</v>
      </c>
      <c r="G9" s="122">
        <f t="shared" si="2"/>
        <v>0</v>
      </c>
      <c r="H9" s="122">
        <f t="shared" si="4"/>
        <v>0</v>
      </c>
      <c r="I9" s="122">
        <f t="shared" si="5"/>
        <v>0</v>
      </c>
    </row>
    <row r="10" spans="1:10" ht="12" x14ac:dyDescent="0.15">
      <c r="A10" s="121" t="s">
        <v>157</v>
      </c>
      <c r="B10" s="121" t="s">
        <v>158</v>
      </c>
      <c r="C10" s="121" t="s">
        <v>155</v>
      </c>
      <c r="D10" s="86"/>
      <c r="E10" s="122">
        <f t="shared" si="3"/>
        <v>0</v>
      </c>
      <c r="F10" s="167">
        <f t="shared" si="1"/>
        <v>0</v>
      </c>
      <c r="G10" s="122">
        <f t="shared" si="2"/>
        <v>0</v>
      </c>
      <c r="H10" s="122">
        <f t="shared" si="4"/>
        <v>0</v>
      </c>
      <c r="I10" s="122">
        <f t="shared" si="5"/>
        <v>0</v>
      </c>
    </row>
    <row r="11" spans="1:10" ht="12" x14ac:dyDescent="0.15">
      <c r="A11" s="121" t="s">
        <v>159</v>
      </c>
      <c r="B11" s="121" t="s">
        <v>160</v>
      </c>
      <c r="C11" s="121" t="s">
        <v>155</v>
      </c>
      <c r="D11" s="86"/>
      <c r="E11" s="122">
        <f t="shared" si="3"/>
        <v>0</v>
      </c>
      <c r="F11" s="167">
        <f t="shared" si="1"/>
        <v>0</v>
      </c>
      <c r="G11" s="122">
        <f t="shared" si="2"/>
        <v>0</v>
      </c>
      <c r="H11" s="122">
        <f t="shared" si="4"/>
        <v>0</v>
      </c>
      <c r="I11" s="122">
        <f t="shared" si="5"/>
        <v>0</v>
      </c>
    </row>
    <row r="12" spans="1:10" ht="12" x14ac:dyDescent="0.15">
      <c r="A12" s="121" t="s">
        <v>161</v>
      </c>
      <c r="B12" s="121" t="s">
        <v>320</v>
      </c>
      <c r="C12" s="121" t="s">
        <v>155</v>
      </c>
      <c r="D12" s="86"/>
      <c r="E12" s="122">
        <f t="shared" si="3"/>
        <v>0</v>
      </c>
      <c r="F12" s="167">
        <f t="shared" si="1"/>
        <v>0</v>
      </c>
      <c r="G12" s="122">
        <f t="shared" si="2"/>
        <v>0</v>
      </c>
      <c r="H12" s="122">
        <f t="shared" si="4"/>
        <v>0</v>
      </c>
      <c r="I12" s="122">
        <f t="shared" si="5"/>
        <v>0</v>
      </c>
    </row>
    <row r="13" spans="1:10" ht="12" x14ac:dyDescent="0.15">
      <c r="A13" s="121" t="s">
        <v>162</v>
      </c>
      <c r="B13" s="121" t="s">
        <v>321</v>
      </c>
      <c r="C13" s="121" t="s">
        <v>155</v>
      </c>
      <c r="D13" s="86"/>
      <c r="E13" s="122">
        <f t="shared" si="3"/>
        <v>0</v>
      </c>
      <c r="F13" s="167">
        <f t="shared" si="1"/>
        <v>0</v>
      </c>
      <c r="G13" s="122">
        <f t="shared" si="2"/>
        <v>0</v>
      </c>
      <c r="H13" s="122">
        <f t="shared" si="4"/>
        <v>0</v>
      </c>
      <c r="I13" s="122">
        <f t="shared" si="5"/>
        <v>0</v>
      </c>
    </row>
    <row r="14" spans="1:10" ht="12" x14ac:dyDescent="0.15">
      <c r="A14" s="121" t="s">
        <v>163</v>
      </c>
      <c r="B14" s="121" t="s">
        <v>164</v>
      </c>
      <c r="C14" s="121" t="s">
        <v>155</v>
      </c>
      <c r="D14" s="86"/>
      <c r="E14" s="122">
        <f t="shared" si="3"/>
        <v>0</v>
      </c>
      <c r="F14" s="167">
        <f t="shared" si="1"/>
        <v>0</v>
      </c>
      <c r="G14" s="122">
        <f t="shared" si="2"/>
        <v>0</v>
      </c>
      <c r="H14" s="122">
        <f t="shared" si="4"/>
        <v>0</v>
      </c>
      <c r="I14" s="122">
        <f t="shared" si="5"/>
        <v>0</v>
      </c>
    </row>
    <row r="15" spans="1:10" ht="12" x14ac:dyDescent="0.15">
      <c r="A15" s="121" t="s">
        <v>165</v>
      </c>
      <c r="B15" s="121" t="s">
        <v>167</v>
      </c>
      <c r="C15" s="121" t="s">
        <v>166</v>
      </c>
      <c r="D15" s="86"/>
      <c r="E15" s="122">
        <f t="shared" si="3"/>
        <v>0</v>
      </c>
      <c r="F15" s="167">
        <f t="shared" si="1"/>
        <v>0</v>
      </c>
      <c r="G15" s="122">
        <f t="shared" si="2"/>
        <v>0</v>
      </c>
      <c r="H15" s="122">
        <f t="shared" si="4"/>
        <v>0</v>
      </c>
      <c r="I15" s="122">
        <f t="shared" si="5"/>
        <v>0</v>
      </c>
    </row>
    <row r="16" spans="1:10" ht="12" x14ac:dyDescent="0.15">
      <c r="A16" s="121" t="s">
        <v>168</v>
      </c>
      <c r="B16" s="121" t="s">
        <v>170</v>
      </c>
      <c r="C16" s="121" t="s">
        <v>169</v>
      </c>
      <c r="D16" s="86"/>
      <c r="E16" s="122">
        <f t="shared" si="3"/>
        <v>0</v>
      </c>
      <c r="F16" s="167">
        <f t="shared" si="1"/>
        <v>0</v>
      </c>
      <c r="G16" s="122">
        <f t="shared" si="2"/>
        <v>0</v>
      </c>
      <c r="H16" s="122">
        <f t="shared" si="4"/>
        <v>0</v>
      </c>
      <c r="I16" s="122">
        <f t="shared" si="5"/>
        <v>0</v>
      </c>
    </row>
    <row r="17" spans="1:9" ht="12" x14ac:dyDescent="0.15">
      <c r="A17" s="121" t="s">
        <v>171</v>
      </c>
      <c r="B17" s="121" t="s">
        <v>172</v>
      </c>
      <c r="C17" s="121" t="s">
        <v>169</v>
      </c>
      <c r="D17" s="86"/>
      <c r="E17" s="122">
        <f t="shared" si="3"/>
        <v>0</v>
      </c>
      <c r="F17" s="167">
        <f t="shared" si="1"/>
        <v>0</v>
      </c>
      <c r="G17" s="122">
        <f t="shared" si="2"/>
        <v>0</v>
      </c>
      <c r="H17" s="122">
        <f t="shared" si="4"/>
        <v>0</v>
      </c>
      <c r="I17" s="122">
        <f t="shared" si="5"/>
        <v>0</v>
      </c>
    </row>
    <row r="18" spans="1:9" ht="12" x14ac:dyDescent="0.15">
      <c r="A18" s="121" t="s">
        <v>173</v>
      </c>
      <c r="B18" s="121" t="s">
        <v>175</v>
      </c>
      <c r="C18" s="121" t="s">
        <v>174</v>
      </c>
      <c r="D18" s="86"/>
      <c r="E18" s="122">
        <f t="shared" si="3"/>
        <v>0</v>
      </c>
      <c r="F18" s="167">
        <f t="shared" si="1"/>
        <v>0</v>
      </c>
      <c r="G18" s="122">
        <f t="shared" si="2"/>
        <v>0</v>
      </c>
      <c r="H18" s="122">
        <f t="shared" si="4"/>
        <v>0</v>
      </c>
      <c r="I18" s="122">
        <f t="shared" si="5"/>
        <v>0</v>
      </c>
    </row>
    <row r="19" spans="1:9" ht="12" x14ac:dyDescent="0.15">
      <c r="A19" s="121" t="s">
        <v>176</v>
      </c>
      <c r="B19" s="121" t="s">
        <v>177</v>
      </c>
      <c r="C19" s="121" t="s">
        <v>174</v>
      </c>
      <c r="D19" s="86"/>
      <c r="E19" s="122">
        <f t="shared" si="3"/>
        <v>0</v>
      </c>
      <c r="F19" s="167">
        <f t="shared" si="1"/>
        <v>0</v>
      </c>
      <c r="G19" s="122">
        <f t="shared" si="2"/>
        <v>0</v>
      </c>
      <c r="H19" s="122">
        <f t="shared" si="4"/>
        <v>0</v>
      </c>
      <c r="I19" s="122">
        <f t="shared" si="5"/>
        <v>0</v>
      </c>
    </row>
    <row r="20" spans="1:9" ht="12" x14ac:dyDescent="0.15">
      <c r="A20" s="121" t="s">
        <v>178</v>
      </c>
      <c r="B20" s="121" t="s">
        <v>179</v>
      </c>
      <c r="C20" s="121" t="s">
        <v>174</v>
      </c>
      <c r="D20" s="86"/>
      <c r="E20" s="122">
        <f t="shared" si="3"/>
        <v>0</v>
      </c>
      <c r="F20" s="167">
        <f t="shared" si="1"/>
        <v>0</v>
      </c>
      <c r="G20" s="122">
        <f t="shared" si="2"/>
        <v>0</v>
      </c>
      <c r="H20" s="122">
        <f t="shared" si="4"/>
        <v>0</v>
      </c>
      <c r="I20" s="122">
        <f t="shared" si="5"/>
        <v>0</v>
      </c>
    </row>
    <row r="21" spans="1:9" ht="12" x14ac:dyDescent="0.15">
      <c r="A21" s="121" t="s">
        <v>180</v>
      </c>
      <c r="B21" s="121" t="s">
        <v>182</v>
      </c>
      <c r="C21" s="121" t="s">
        <v>181</v>
      </c>
      <c r="D21" s="86"/>
      <c r="E21" s="122">
        <f t="shared" si="3"/>
        <v>0</v>
      </c>
      <c r="F21" s="167">
        <f t="shared" si="1"/>
        <v>0</v>
      </c>
      <c r="G21" s="122">
        <f t="shared" si="2"/>
        <v>0</v>
      </c>
      <c r="H21" s="122">
        <f t="shared" si="4"/>
        <v>0</v>
      </c>
      <c r="I21" s="122">
        <f t="shared" si="5"/>
        <v>0</v>
      </c>
    </row>
    <row r="22" spans="1:9" ht="12" x14ac:dyDescent="0.15">
      <c r="A22" s="121" t="s">
        <v>183</v>
      </c>
      <c r="B22" s="121" t="s">
        <v>185</v>
      </c>
      <c r="C22" s="121" t="s">
        <v>184</v>
      </c>
      <c r="D22" s="86"/>
      <c r="E22" s="122">
        <f t="shared" si="3"/>
        <v>0</v>
      </c>
      <c r="F22" s="167">
        <f t="shared" si="1"/>
        <v>0</v>
      </c>
      <c r="G22" s="122">
        <f t="shared" si="2"/>
        <v>0</v>
      </c>
      <c r="H22" s="122">
        <f t="shared" si="4"/>
        <v>0</v>
      </c>
      <c r="I22" s="122">
        <f t="shared" si="5"/>
        <v>0</v>
      </c>
    </row>
    <row r="23" spans="1:9" ht="12" x14ac:dyDescent="0.15">
      <c r="A23" s="121" t="s">
        <v>186</v>
      </c>
      <c r="B23" s="121" t="s">
        <v>187</v>
      </c>
      <c r="C23" s="121" t="s">
        <v>184</v>
      </c>
      <c r="D23" s="86"/>
      <c r="E23" s="122">
        <f t="shared" si="3"/>
        <v>0</v>
      </c>
      <c r="F23" s="167">
        <f t="shared" si="1"/>
        <v>0</v>
      </c>
      <c r="G23" s="122">
        <f t="shared" si="2"/>
        <v>0</v>
      </c>
      <c r="H23" s="122">
        <f t="shared" si="4"/>
        <v>0</v>
      </c>
      <c r="I23" s="122">
        <f t="shared" si="5"/>
        <v>0</v>
      </c>
    </row>
    <row r="24" spans="1:9" ht="12" x14ac:dyDescent="0.15">
      <c r="A24" s="121" t="s">
        <v>188</v>
      </c>
      <c r="B24" s="121" t="s">
        <v>190</v>
      </c>
      <c r="C24" s="121" t="s">
        <v>189</v>
      </c>
      <c r="D24" s="86"/>
      <c r="E24" s="122">
        <f t="shared" si="3"/>
        <v>0</v>
      </c>
      <c r="F24" s="167">
        <f t="shared" si="1"/>
        <v>0</v>
      </c>
      <c r="G24" s="122">
        <f t="shared" si="2"/>
        <v>0</v>
      </c>
      <c r="H24" s="122">
        <f t="shared" si="4"/>
        <v>0</v>
      </c>
      <c r="I24" s="122">
        <f t="shared" si="5"/>
        <v>0</v>
      </c>
    </row>
    <row r="25" spans="1:9" ht="12" x14ac:dyDescent="0.15">
      <c r="A25" s="121" t="s">
        <v>191</v>
      </c>
      <c r="B25" s="121" t="s">
        <v>193</v>
      </c>
      <c r="C25" s="121" t="s">
        <v>192</v>
      </c>
      <c r="D25" s="86"/>
      <c r="E25" s="122">
        <f t="shared" si="3"/>
        <v>0</v>
      </c>
      <c r="F25" s="167">
        <f t="shared" si="1"/>
        <v>0</v>
      </c>
      <c r="G25" s="122">
        <f t="shared" si="2"/>
        <v>0</v>
      </c>
      <c r="H25" s="122">
        <f t="shared" si="4"/>
        <v>0</v>
      </c>
      <c r="I25" s="122">
        <f t="shared" si="5"/>
        <v>0</v>
      </c>
    </row>
    <row r="26" spans="1:9" ht="12" x14ac:dyDescent="0.15">
      <c r="A26" s="121" t="s">
        <v>194</v>
      </c>
      <c r="B26" s="121" t="s">
        <v>195</v>
      </c>
      <c r="C26" s="121" t="s">
        <v>189</v>
      </c>
      <c r="D26" s="86"/>
      <c r="E26" s="122">
        <f t="shared" si="3"/>
        <v>0</v>
      </c>
      <c r="F26" s="167">
        <f t="shared" si="1"/>
        <v>0</v>
      </c>
      <c r="G26" s="122">
        <f t="shared" si="2"/>
        <v>0</v>
      </c>
      <c r="H26" s="122">
        <f t="shared" si="4"/>
        <v>0</v>
      </c>
      <c r="I26" s="122">
        <f t="shared" si="5"/>
        <v>0</v>
      </c>
    </row>
    <row r="27" spans="1:9" ht="12" x14ac:dyDescent="0.15">
      <c r="A27" s="121" t="s">
        <v>196</v>
      </c>
      <c r="B27" s="121" t="s">
        <v>197</v>
      </c>
      <c r="C27" s="121" t="s">
        <v>189</v>
      </c>
      <c r="D27" s="86"/>
      <c r="E27" s="122">
        <f t="shared" si="3"/>
        <v>0</v>
      </c>
      <c r="F27" s="167">
        <f t="shared" si="1"/>
        <v>0</v>
      </c>
      <c r="G27" s="122">
        <f t="shared" si="2"/>
        <v>0</v>
      </c>
      <c r="H27" s="122">
        <f t="shared" si="4"/>
        <v>0</v>
      </c>
      <c r="I27" s="122">
        <f t="shared" si="5"/>
        <v>0</v>
      </c>
    </row>
    <row r="28" spans="1:9" ht="12" x14ac:dyDescent="0.15">
      <c r="A28" s="121" t="s">
        <v>198</v>
      </c>
      <c r="B28" s="121" t="s">
        <v>200</v>
      </c>
      <c r="C28" s="121" t="s">
        <v>199</v>
      </c>
      <c r="D28" s="86"/>
      <c r="E28" s="122">
        <f t="shared" si="3"/>
        <v>0</v>
      </c>
      <c r="F28" s="167">
        <f t="shared" si="1"/>
        <v>0</v>
      </c>
      <c r="G28" s="122">
        <f t="shared" si="2"/>
        <v>0</v>
      </c>
      <c r="H28" s="122">
        <f t="shared" si="4"/>
        <v>0</v>
      </c>
      <c r="I28" s="122">
        <f t="shared" si="5"/>
        <v>0</v>
      </c>
    </row>
    <row r="29" spans="1:9" ht="12" x14ac:dyDescent="0.15">
      <c r="A29" s="121" t="s">
        <v>201</v>
      </c>
      <c r="B29" s="121" t="s">
        <v>203</v>
      </c>
      <c r="C29" s="121" t="s">
        <v>202</v>
      </c>
      <c r="D29" s="86"/>
      <c r="E29" s="122">
        <f t="shared" si="3"/>
        <v>0</v>
      </c>
      <c r="F29" s="167">
        <f t="shared" si="1"/>
        <v>0</v>
      </c>
      <c r="G29" s="122">
        <f t="shared" si="2"/>
        <v>0</v>
      </c>
      <c r="H29" s="122">
        <f t="shared" si="4"/>
        <v>0</v>
      </c>
      <c r="I29" s="122">
        <f t="shared" si="5"/>
        <v>0</v>
      </c>
    </row>
    <row r="30" spans="1:9" ht="12" x14ac:dyDescent="0.15">
      <c r="A30" s="121" t="s">
        <v>204</v>
      </c>
      <c r="B30" s="121" t="s">
        <v>205</v>
      </c>
      <c r="C30" s="121" t="s">
        <v>202</v>
      </c>
      <c r="D30" s="86"/>
      <c r="E30" s="122">
        <f t="shared" si="3"/>
        <v>0</v>
      </c>
      <c r="F30" s="167">
        <f t="shared" si="1"/>
        <v>0</v>
      </c>
      <c r="G30" s="122">
        <f t="shared" si="2"/>
        <v>0</v>
      </c>
      <c r="H30" s="122">
        <f t="shared" si="4"/>
        <v>0</v>
      </c>
      <c r="I30" s="122">
        <f t="shared" si="5"/>
        <v>0</v>
      </c>
    </row>
    <row r="31" spans="1:9" ht="12" x14ac:dyDescent="0.15">
      <c r="A31" s="121" t="s">
        <v>206</v>
      </c>
      <c r="B31" s="121" t="s">
        <v>208</v>
      </c>
      <c r="C31" s="121" t="s">
        <v>207</v>
      </c>
      <c r="D31" s="86"/>
      <c r="E31" s="122">
        <f t="shared" si="3"/>
        <v>0</v>
      </c>
      <c r="F31" s="167">
        <f t="shared" si="1"/>
        <v>0</v>
      </c>
      <c r="G31" s="122">
        <f t="shared" si="2"/>
        <v>0</v>
      </c>
      <c r="H31" s="122">
        <f t="shared" si="4"/>
        <v>0</v>
      </c>
      <c r="I31" s="122">
        <f t="shared" si="5"/>
        <v>0</v>
      </c>
    </row>
    <row r="32" spans="1:9" ht="12" x14ac:dyDescent="0.15">
      <c r="A32" s="121" t="s">
        <v>209</v>
      </c>
      <c r="B32" s="121" t="s">
        <v>211</v>
      </c>
      <c r="C32" s="121" t="s">
        <v>210</v>
      </c>
      <c r="D32" s="86"/>
      <c r="E32" s="122">
        <f t="shared" si="3"/>
        <v>0</v>
      </c>
      <c r="F32" s="167">
        <f t="shared" si="1"/>
        <v>0</v>
      </c>
      <c r="G32" s="122">
        <f t="shared" si="2"/>
        <v>0</v>
      </c>
      <c r="H32" s="122">
        <f t="shared" si="4"/>
        <v>0</v>
      </c>
      <c r="I32" s="122">
        <f t="shared" si="5"/>
        <v>0</v>
      </c>
    </row>
    <row r="33" spans="1:9" ht="12" x14ac:dyDescent="0.15">
      <c r="A33" s="121" t="s">
        <v>212</v>
      </c>
      <c r="B33" s="121" t="s">
        <v>213</v>
      </c>
      <c r="C33" s="121" t="s">
        <v>210</v>
      </c>
      <c r="D33" s="86"/>
      <c r="E33" s="122">
        <f t="shared" si="3"/>
        <v>0</v>
      </c>
      <c r="F33" s="167">
        <f t="shared" si="1"/>
        <v>0</v>
      </c>
      <c r="G33" s="122">
        <f t="shared" si="2"/>
        <v>0</v>
      </c>
      <c r="H33" s="122">
        <f t="shared" si="4"/>
        <v>0</v>
      </c>
      <c r="I33" s="122">
        <f t="shared" si="5"/>
        <v>0</v>
      </c>
    </row>
    <row r="34" spans="1:9" ht="12" x14ac:dyDescent="0.15">
      <c r="A34" s="121" t="s">
        <v>214</v>
      </c>
      <c r="B34" s="121" t="s">
        <v>216</v>
      </c>
      <c r="C34" s="121" t="s">
        <v>215</v>
      </c>
      <c r="D34" s="86"/>
      <c r="E34" s="122">
        <f t="shared" si="3"/>
        <v>0</v>
      </c>
      <c r="F34" s="167">
        <f t="shared" si="1"/>
        <v>0</v>
      </c>
      <c r="G34" s="122">
        <f t="shared" si="2"/>
        <v>0</v>
      </c>
      <c r="H34" s="122">
        <f t="shared" si="4"/>
        <v>0</v>
      </c>
      <c r="I34" s="122">
        <f t="shared" si="5"/>
        <v>0</v>
      </c>
    </row>
    <row r="35" spans="1:9" ht="12" x14ac:dyDescent="0.15">
      <c r="A35" s="121" t="s">
        <v>217</v>
      </c>
      <c r="B35" s="121" t="s">
        <v>219</v>
      </c>
      <c r="C35" s="121" t="s">
        <v>218</v>
      </c>
      <c r="D35" s="86"/>
      <c r="E35" s="122">
        <f t="shared" si="3"/>
        <v>0</v>
      </c>
      <c r="F35" s="167">
        <f t="shared" si="1"/>
        <v>0</v>
      </c>
      <c r="G35" s="122">
        <f t="shared" si="2"/>
        <v>0</v>
      </c>
      <c r="H35" s="122">
        <f t="shared" si="4"/>
        <v>0</v>
      </c>
      <c r="I35" s="122">
        <f t="shared" si="5"/>
        <v>0</v>
      </c>
    </row>
    <row r="36" spans="1:9" ht="12" x14ac:dyDescent="0.15">
      <c r="A36" s="121" t="s">
        <v>220</v>
      </c>
      <c r="B36" s="121" t="s">
        <v>222</v>
      </c>
      <c r="C36" s="121" t="s">
        <v>221</v>
      </c>
      <c r="D36" s="86"/>
      <c r="E36" s="122">
        <f t="shared" si="3"/>
        <v>0</v>
      </c>
      <c r="F36" s="167">
        <f t="shared" ref="F36:F67" si="6">(D36*$A$83)/12</f>
        <v>0</v>
      </c>
      <c r="G36" s="122">
        <f t="shared" ref="G36:G67" si="7">E36+F36</f>
        <v>0</v>
      </c>
      <c r="H36" s="122">
        <f t="shared" si="4"/>
        <v>0</v>
      </c>
      <c r="I36" s="122">
        <f t="shared" ref="I36:I74" si="8">D36+(120*F36)</f>
        <v>0</v>
      </c>
    </row>
    <row r="37" spans="1:9" ht="12" x14ac:dyDescent="0.15">
      <c r="A37" s="121" t="s">
        <v>223</v>
      </c>
      <c r="B37" s="121" t="s">
        <v>224</v>
      </c>
      <c r="C37" s="121" t="s">
        <v>221</v>
      </c>
      <c r="D37" s="86"/>
      <c r="E37" s="122">
        <f t="shared" si="3"/>
        <v>0</v>
      </c>
      <c r="F37" s="167">
        <f t="shared" si="6"/>
        <v>0</v>
      </c>
      <c r="G37" s="122">
        <f t="shared" si="7"/>
        <v>0</v>
      </c>
      <c r="H37" s="122">
        <f t="shared" si="4"/>
        <v>0</v>
      </c>
      <c r="I37" s="122">
        <f t="shared" si="8"/>
        <v>0</v>
      </c>
    </row>
    <row r="38" spans="1:9" ht="12" x14ac:dyDescent="0.15">
      <c r="A38" s="121" t="s">
        <v>225</v>
      </c>
      <c r="B38" s="121" t="s">
        <v>147</v>
      </c>
      <c r="C38" s="121" t="s">
        <v>226</v>
      </c>
      <c r="D38" s="86"/>
      <c r="E38" s="122">
        <f t="shared" si="3"/>
        <v>0</v>
      </c>
      <c r="F38" s="167">
        <f t="shared" si="6"/>
        <v>0</v>
      </c>
      <c r="G38" s="122">
        <f t="shared" si="7"/>
        <v>0</v>
      </c>
      <c r="H38" s="122">
        <f t="shared" si="4"/>
        <v>0</v>
      </c>
      <c r="I38" s="122">
        <f t="shared" si="8"/>
        <v>0</v>
      </c>
    </row>
    <row r="39" spans="1:9" ht="12" x14ac:dyDescent="0.15">
      <c r="A39" s="121" t="s">
        <v>227</v>
      </c>
      <c r="B39" s="121" t="s">
        <v>229</v>
      </c>
      <c r="C39" s="121" t="s">
        <v>228</v>
      </c>
      <c r="D39" s="86"/>
      <c r="E39" s="122">
        <f t="shared" si="3"/>
        <v>0</v>
      </c>
      <c r="F39" s="167">
        <f t="shared" si="6"/>
        <v>0</v>
      </c>
      <c r="G39" s="122">
        <f t="shared" si="7"/>
        <v>0</v>
      </c>
      <c r="H39" s="122">
        <f t="shared" si="4"/>
        <v>0</v>
      </c>
      <c r="I39" s="122">
        <f t="shared" si="8"/>
        <v>0</v>
      </c>
    </row>
    <row r="40" spans="1:9" ht="12" x14ac:dyDescent="0.15">
      <c r="A40" s="121" t="s">
        <v>230</v>
      </c>
      <c r="B40" s="121" t="s">
        <v>232</v>
      </c>
      <c r="C40" s="121" t="s">
        <v>231</v>
      </c>
      <c r="D40" s="86"/>
      <c r="E40" s="122">
        <f t="shared" si="3"/>
        <v>0</v>
      </c>
      <c r="F40" s="167">
        <f t="shared" si="6"/>
        <v>0</v>
      </c>
      <c r="G40" s="122">
        <f t="shared" si="7"/>
        <v>0</v>
      </c>
      <c r="H40" s="122">
        <f t="shared" si="4"/>
        <v>0</v>
      </c>
      <c r="I40" s="122">
        <f t="shared" si="8"/>
        <v>0</v>
      </c>
    </row>
    <row r="41" spans="1:9" ht="12" x14ac:dyDescent="0.15">
      <c r="A41" s="121" t="s">
        <v>233</v>
      </c>
      <c r="B41" s="121" t="s">
        <v>234</v>
      </c>
      <c r="C41" s="121" t="s">
        <v>231</v>
      </c>
      <c r="D41" s="86"/>
      <c r="E41" s="122">
        <f t="shared" si="3"/>
        <v>0</v>
      </c>
      <c r="F41" s="167">
        <f t="shared" si="6"/>
        <v>0</v>
      </c>
      <c r="G41" s="122">
        <f t="shared" si="7"/>
        <v>0</v>
      </c>
      <c r="H41" s="122">
        <f t="shared" si="4"/>
        <v>0</v>
      </c>
      <c r="I41" s="122">
        <f t="shared" si="8"/>
        <v>0</v>
      </c>
    </row>
    <row r="42" spans="1:9" ht="12" x14ac:dyDescent="0.15">
      <c r="A42" s="121" t="s">
        <v>235</v>
      </c>
      <c r="B42" s="121" t="s">
        <v>236</v>
      </c>
      <c r="C42" s="121" t="s">
        <v>231</v>
      </c>
      <c r="D42" s="86"/>
      <c r="E42" s="122">
        <f t="shared" si="3"/>
        <v>0</v>
      </c>
      <c r="F42" s="167">
        <f t="shared" si="6"/>
        <v>0</v>
      </c>
      <c r="G42" s="122">
        <f t="shared" si="7"/>
        <v>0</v>
      </c>
      <c r="H42" s="122">
        <f t="shared" si="4"/>
        <v>0</v>
      </c>
      <c r="I42" s="122">
        <f t="shared" si="8"/>
        <v>0</v>
      </c>
    </row>
    <row r="43" spans="1:9" ht="12" x14ac:dyDescent="0.15">
      <c r="A43" s="121" t="s">
        <v>237</v>
      </c>
      <c r="B43" s="121" t="s">
        <v>239</v>
      </c>
      <c r="C43" s="121" t="s">
        <v>238</v>
      </c>
      <c r="D43" s="86"/>
      <c r="E43" s="122">
        <f t="shared" si="3"/>
        <v>0</v>
      </c>
      <c r="F43" s="167">
        <f t="shared" si="6"/>
        <v>0</v>
      </c>
      <c r="G43" s="122">
        <f t="shared" si="7"/>
        <v>0</v>
      </c>
      <c r="H43" s="122">
        <f t="shared" si="4"/>
        <v>0</v>
      </c>
      <c r="I43" s="122">
        <f t="shared" si="8"/>
        <v>0</v>
      </c>
    </row>
    <row r="44" spans="1:9" ht="12" x14ac:dyDescent="0.15">
      <c r="A44" s="121" t="s">
        <v>240</v>
      </c>
      <c r="B44" s="121" t="s">
        <v>242</v>
      </c>
      <c r="C44" s="121" t="s">
        <v>241</v>
      </c>
      <c r="D44" s="86"/>
      <c r="E44" s="122">
        <f t="shared" si="3"/>
        <v>0</v>
      </c>
      <c r="F44" s="167">
        <f t="shared" si="6"/>
        <v>0</v>
      </c>
      <c r="G44" s="122">
        <f t="shared" si="7"/>
        <v>0</v>
      </c>
      <c r="H44" s="122">
        <f t="shared" si="4"/>
        <v>0</v>
      </c>
      <c r="I44" s="122">
        <f t="shared" si="8"/>
        <v>0</v>
      </c>
    </row>
    <row r="45" spans="1:9" ht="12" x14ac:dyDescent="0.15">
      <c r="A45" s="121" t="s">
        <v>243</v>
      </c>
      <c r="B45" s="121" t="s">
        <v>245</v>
      </c>
      <c r="C45" s="121" t="s">
        <v>244</v>
      </c>
      <c r="D45" s="86"/>
      <c r="E45" s="122">
        <f t="shared" si="3"/>
        <v>0</v>
      </c>
      <c r="F45" s="167">
        <f t="shared" si="6"/>
        <v>0</v>
      </c>
      <c r="G45" s="122">
        <f t="shared" si="7"/>
        <v>0</v>
      </c>
      <c r="H45" s="122">
        <f t="shared" si="4"/>
        <v>0</v>
      </c>
      <c r="I45" s="122">
        <f t="shared" si="8"/>
        <v>0</v>
      </c>
    </row>
    <row r="46" spans="1:9" ht="12" x14ac:dyDescent="0.15">
      <c r="A46" s="121" t="s">
        <v>246</v>
      </c>
      <c r="B46" s="121" t="s">
        <v>247</v>
      </c>
      <c r="C46" s="121" t="s">
        <v>244</v>
      </c>
      <c r="D46" s="86"/>
      <c r="E46" s="122">
        <f t="shared" si="3"/>
        <v>0</v>
      </c>
      <c r="F46" s="167">
        <f t="shared" si="6"/>
        <v>0</v>
      </c>
      <c r="G46" s="122">
        <f t="shared" si="7"/>
        <v>0</v>
      </c>
      <c r="H46" s="122">
        <f t="shared" si="4"/>
        <v>0</v>
      </c>
      <c r="I46" s="122">
        <f t="shared" si="8"/>
        <v>0</v>
      </c>
    </row>
    <row r="47" spans="1:9" ht="12" x14ac:dyDescent="0.15">
      <c r="A47" s="121" t="s">
        <v>248</v>
      </c>
      <c r="B47" s="121" t="s">
        <v>249</v>
      </c>
      <c r="C47" s="121" t="s">
        <v>244</v>
      </c>
      <c r="D47" s="86"/>
      <c r="E47" s="122">
        <f t="shared" si="3"/>
        <v>0</v>
      </c>
      <c r="F47" s="167">
        <f t="shared" si="6"/>
        <v>0</v>
      </c>
      <c r="G47" s="122">
        <f t="shared" si="7"/>
        <v>0</v>
      </c>
      <c r="H47" s="122">
        <f t="shared" si="4"/>
        <v>0</v>
      </c>
      <c r="I47" s="122">
        <f t="shared" si="8"/>
        <v>0</v>
      </c>
    </row>
    <row r="48" spans="1:9" ht="12" x14ac:dyDescent="0.15">
      <c r="A48" s="121" t="s">
        <v>250</v>
      </c>
      <c r="B48" s="121" t="s">
        <v>252</v>
      </c>
      <c r="C48" s="121" t="s">
        <v>251</v>
      </c>
      <c r="D48" s="86"/>
      <c r="E48" s="122">
        <f t="shared" si="3"/>
        <v>0</v>
      </c>
      <c r="F48" s="167">
        <f t="shared" si="6"/>
        <v>0</v>
      </c>
      <c r="G48" s="122">
        <f t="shared" si="7"/>
        <v>0</v>
      </c>
      <c r="H48" s="122">
        <f t="shared" si="4"/>
        <v>0</v>
      </c>
      <c r="I48" s="122">
        <f t="shared" si="8"/>
        <v>0</v>
      </c>
    </row>
    <row r="49" spans="1:9" ht="12" x14ac:dyDescent="0.15">
      <c r="A49" s="121" t="s">
        <v>253</v>
      </c>
      <c r="B49" s="121" t="s">
        <v>255</v>
      </c>
      <c r="C49" s="121" t="s">
        <v>254</v>
      </c>
      <c r="D49" s="86"/>
      <c r="E49" s="122">
        <f t="shared" si="3"/>
        <v>0</v>
      </c>
      <c r="F49" s="167">
        <f t="shared" si="6"/>
        <v>0</v>
      </c>
      <c r="G49" s="122">
        <f t="shared" si="7"/>
        <v>0</v>
      </c>
      <c r="H49" s="122">
        <f t="shared" si="4"/>
        <v>0</v>
      </c>
      <c r="I49" s="122">
        <f t="shared" si="8"/>
        <v>0</v>
      </c>
    </row>
    <row r="50" spans="1:9" ht="12" x14ac:dyDescent="0.15">
      <c r="A50" s="121" t="s">
        <v>256</v>
      </c>
      <c r="B50" s="121" t="s">
        <v>258</v>
      </c>
      <c r="C50" s="121" t="s">
        <v>257</v>
      </c>
      <c r="D50" s="86"/>
      <c r="E50" s="122">
        <f t="shared" si="3"/>
        <v>0</v>
      </c>
      <c r="F50" s="167">
        <f t="shared" si="6"/>
        <v>0</v>
      </c>
      <c r="G50" s="122">
        <f t="shared" si="7"/>
        <v>0</v>
      </c>
      <c r="H50" s="122">
        <f t="shared" si="4"/>
        <v>0</v>
      </c>
      <c r="I50" s="122">
        <f t="shared" si="8"/>
        <v>0</v>
      </c>
    </row>
    <row r="51" spans="1:9" ht="12" x14ac:dyDescent="0.15">
      <c r="A51" s="121" t="s">
        <v>259</v>
      </c>
      <c r="B51" s="121" t="s">
        <v>261</v>
      </c>
      <c r="C51" s="121" t="s">
        <v>260</v>
      </c>
      <c r="D51" s="86"/>
      <c r="E51" s="122">
        <f t="shared" si="3"/>
        <v>0</v>
      </c>
      <c r="F51" s="167">
        <f t="shared" si="6"/>
        <v>0</v>
      </c>
      <c r="G51" s="122">
        <f t="shared" si="7"/>
        <v>0</v>
      </c>
      <c r="H51" s="122">
        <f t="shared" si="4"/>
        <v>0</v>
      </c>
      <c r="I51" s="122">
        <f t="shared" si="8"/>
        <v>0</v>
      </c>
    </row>
    <row r="52" spans="1:9" ht="12" x14ac:dyDescent="0.15">
      <c r="A52" s="121" t="s">
        <v>262</v>
      </c>
      <c r="B52" s="121" t="s">
        <v>263</v>
      </c>
      <c r="C52" s="121" t="s">
        <v>260</v>
      </c>
      <c r="D52" s="86"/>
      <c r="E52" s="122">
        <f t="shared" si="3"/>
        <v>0</v>
      </c>
      <c r="F52" s="167">
        <f t="shared" si="6"/>
        <v>0</v>
      </c>
      <c r="G52" s="122">
        <f t="shared" si="7"/>
        <v>0</v>
      </c>
      <c r="H52" s="122">
        <f t="shared" si="4"/>
        <v>0</v>
      </c>
      <c r="I52" s="122">
        <f t="shared" si="8"/>
        <v>0</v>
      </c>
    </row>
    <row r="53" spans="1:9" ht="12" x14ac:dyDescent="0.15">
      <c r="A53" s="121" t="s">
        <v>264</v>
      </c>
      <c r="B53" s="121" t="s">
        <v>265</v>
      </c>
      <c r="C53" s="121" t="s">
        <v>260</v>
      </c>
      <c r="D53" s="86"/>
      <c r="E53" s="122">
        <f t="shared" si="3"/>
        <v>0</v>
      </c>
      <c r="F53" s="167">
        <f t="shared" si="6"/>
        <v>0</v>
      </c>
      <c r="G53" s="122">
        <f t="shared" si="7"/>
        <v>0</v>
      </c>
      <c r="H53" s="122">
        <f t="shared" si="4"/>
        <v>0</v>
      </c>
      <c r="I53" s="122">
        <f t="shared" si="8"/>
        <v>0</v>
      </c>
    </row>
    <row r="54" spans="1:9" ht="12" x14ac:dyDescent="0.15">
      <c r="A54" s="121" t="s">
        <v>266</v>
      </c>
      <c r="B54" s="121" t="s">
        <v>268</v>
      </c>
      <c r="C54" s="121" t="s">
        <v>267</v>
      </c>
      <c r="D54" s="86"/>
      <c r="E54" s="122">
        <f t="shared" si="3"/>
        <v>0</v>
      </c>
      <c r="F54" s="167">
        <f t="shared" si="6"/>
        <v>0</v>
      </c>
      <c r="G54" s="122">
        <f t="shared" si="7"/>
        <v>0</v>
      </c>
      <c r="H54" s="122">
        <f t="shared" si="4"/>
        <v>0</v>
      </c>
      <c r="I54" s="122">
        <f t="shared" si="8"/>
        <v>0</v>
      </c>
    </row>
    <row r="55" spans="1:9" ht="12" x14ac:dyDescent="0.15">
      <c r="A55" s="121" t="s">
        <v>269</v>
      </c>
      <c r="B55" s="121" t="s">
        <v>271</v>
      </c>
      <c r="C55" s="121" t="s">
        <v>270</v>
      </c>
      <c r="D55" s="86"/>
      <c r="E55" s="122">
        <f t="shared" si="3"/>
        <v>0</v>
      </c>
      <c r="F55" s="167">
        <f t="shared" si="6"/>
        <v>0</v>
      </c>
      <c r="G55" s="122">
        <f t="shared" si="7"/>
        <v>0</v>
      </c>
      <c r="H55" s="122">
        <f t="shared" si="4"/>
        <v>0</v>
      </c>
      <c r="I55" s="122">
        <f t="shared" si="8"/>
        <v>0</v>
      </c>
    </row>
    <row r="56" spans="1:9" ht="12" x14ac:dyDescent="0.15">
      <c r="A56" s="121" t="s">
        <v>272</v>
      </c>
      <c r="B56" s="121" t="s">
        <v>274</v>
      </c>
      <c r="C56" s="121" t="s">
        <v>273</v>
      </c>
      <c r="D56" s="86"/>
      <c r="E56" s="122">
        <f t="shared" si="3"/>
        <v>0</v>
      </c>
      <c r="F56" s="167">
        <f t="shared" si="6"/>
        <v>0</v>
      </c>
      <c r="G56" s="122">
        <f t="shared" si="7"/>
        <v>0</v>
      </c>
      <c r="H56" s="122">
        <f t="shared" si="4"/>
        <v>0</v>
      </c>
      <c r="I56" s="122">
        <f t="shared" si="8"/>
        <v>0</v>
      </c>
    </row>
    <row r="57" spans="1:9" ht="12" x14ac:dyDescent="0.15">
      <c r="A57" s="121" t="s">
        <v>275</v>
      </c>
      <c r="B57" s="121" t="s">
        <v>276</v>
      </c>
      <c r="C57" s="121" t="s">
        <v>273</v>
      </c>
      <c r="D57" s="86"/>
      <c r="E57" s="122">
        <f t="shared" si="3"/>
        <v>0</v>
      </c>
      <c r="F57" s="167">
        <f t="shared" si="6"/>
        <v>0</v>
      </c>
      <c r="G57" s="122">
        <f t="shared" si="7"/>
        <v>0</v>
      </c>
      <c r="H57" s="122">
        <f t="shared" si="4"/>
        <v>0</v>
      </c>
      <c r="I57" s="122">
        <f t="shared" si="8"/>
        <v>0</v>
      </c>
    </row>
    <row r="58" spans="1:9" ht="12" x14ac:dyDescent="0.15">
      <c r="A58" s="121" t="s">
        <v>277</v>
      </c>
      <c r="B58" s="121" t="s">
        <v>279</v>
      </c>
      <c r="C58" s="121" t="s">
        <v>278</v>
      </c>
      <c r="D58" s="86"/>
      <c r="E58" s="122">
        <f t="shared" si="3"/>
        <v>0</v>
      </c>
      <c r="F58" s="167">
        <f t="shared" si="6"/>
        <v>0</v>
      </c>
      <c r="G58" s="122">
        <f t="shared" si="7"/>
        <v>0</v>
      </c>
      <c r="H58" s="122">
        <f t="shared" si="4"/>
        <v>0</v>
      </c>
      <c r="I58" s="122">
        <f t="shared" si="8"/>
        <v>0</v>
      </c>
    </row>
    <row r="59" spans="1:9" ht="12" x14ac:dyDescent="0.15">
      <c r="A59" s="121" t="s">
        <v>280</v>
      </c>
      <c r="B59" s="121" t="s">
        <v>282</v>
      </c>
      <c r="C59" s="121" t="s">
        <v>281</v>
      </c>
      <c r="D59" s="86"/>
      <c r="E59" s="122">
        <f t="shared" si="3"/>
        <v>0</v>
      </c>
      <c r="F59" s="167">
        <f t="shared" si="6"/>
        <v>0</v>
      </c>
      <c r="G59" s="122">
        <f t="shared" si="7"/>
        <v>0</v>
      </c>
      <c r="H59" s="122">
        <f t="shared" si="4"/>
        <v>0</v>
      </c>
      <c r="I59" s="122">
        <f t="shared" si="8"/>
        <v>0</v>
      </c>
    </row>
    <row r="60" spans="1:9" ht="12" x14ac:dyDescent="0.15">
      <c r="A60" s="121" t="s">
        <v>283</v>
      </c>
      <c r="B60" s="121" t="s">
        <v>284</v>
      </c>
      <c r="C60" s="121" t="s">
        <v>281</v>
      </c>
      <c r="D60" s="86"/>
      <c r="E60" s="122">
        <f t="shared" si="3"/>
        <v>0</v>
      </c>
      <c r="F60" s="167">
        <f t="shared" si="6"/>
        <v>0</v>
      </c>
      <c r="G60" s="122">
        <f t="shared" si="7"/>
        <v>0</v>
      </c>
      <c r="H60" s="122">
        <f t="shared" si="4"/>
        <v>0</v>
      </c>
      <c r="I60" s="122">
        <f t="shared" si="8"/>
        <v>0</v>
      </c>
    </row>
    <row r="61" spans="1:9" ht="12" x14ac:dyDescent="0.15">
      <c r="A61" s="121" t="s">
        <v>285</v>
      </c>
      <c r="B61" s="121" t="s">
        <v>286</v>
      </c>
      <c r="C61" s="121" t="s">
        <v>281</v>
      </c>
      <c r="D61" s="86"/>
      <c r="E61" s="122">
        <f t="shared" si="3"/>
        <v>0</v>
      </c>
      <c r="F61" s="167">
        <f t="shared" si="6"/>
        <v>0</v>
      </c>
      <c r="G61" s="122">
        <f t="shared" si="7"/>
        <v>0</v>
      </c>
      <c r="H61" s="122">
        <f t="shared" si="4"/>
        <v>0</v>
      </c>
      <c r="I61" s="122">
        <f t="shared" si="8"/>
        <v>0</v>
      </c>
    </row>
    <row r="62" spans="1:9" ht="12" x14ac:dyDescent="0.15">
      <c r="A62" s="121" t="s">
        <v>287</v>
      </c>
      <c r="B62" s="121" t="s">
        <v>288</v>
      </c>
      <c r="C62" s="121" t="s">
        <v>281</v>
      </c>
      <c r="D62" s="86"/>
      <c r="E62" s="122">
        <f t="shared" si="3"/>
        <v>0</v>
      </c>
      <c r="F62" s="167">
        <f t="shared" si="6"/>
        <v>0</v>
      </c>
      <c r="G62" s="122">
        <f t="shared" si="7"/>
        <v>0</v>
      </c>
      <c r="H62" s="122">
        <f t="shared" si="4"/>
        <v>0</v>
      </c>
      <c r="I62" s="122">
        <f t="shared" si="8"/>
        <v>0</v>
      </c>
    </row>
    <row r="63" spans="1:9" ht="12" x14ac:dyDescent="0.15">
      <c r="A63" s="121" t="s">
        <v>289</v>
      </c>
      <c r="B63" s="121" t="s">
        <v>291</v>
      </c>
      <c r="C63" s="121" t="s">
        <v>290</v>
      </c>
      <c r="D63" s="86"/>
      <c r="E63" s="122">
        <f t="shared" si="3"/>
        <v>0</v>
      </c>
      <c r="F63" s="167">
        <f t="shared" si="6"/>
        <v>0</v>
      </c>
      <c r="G63" s="122">
        <f t="shared" si="7"/>
        <v>0</v>
      </c>
      <c r="H63" s="122">
        <f t="shared" si="4"/>
        <v>0</v>
      </c>
      <c r="I63" s="122">
        <f t="shared" si="8"/>
        <v>0</v>
      </c>
    </row>
    <row r="64" spans="1:9" ht="12" x14ac:dyDescent="0.15">
      <c r="A64" s="121" t="s">
        <v>292</v>
      </c>
      <c r="B64" s="121" t="s">
        <v>294</v>
      </c>
      <c r="C64" s="121" t="s">
        <v>293</v>
      </c>
      <c r="D64" s="86"/>
      <c r="E64" s="122">
        <f t="shared" si="3"/>
        <v>0</v>
      </c>
      <c r="F64" s="167">
        <f t="shared" si="6"/>
        <v>0</v>
      </c>
      <c r="G64" s="122">
        <f t="shared" si="7"/>
        <v>0</v>
      </c>
      <c r="H64" s="122">
        <f t="shared" si="4"/>
        <v>0</v>
      </c>
      <c r="I64" s="122">
        <f t="shared" si="8"/>
        <v>0</v>
      </c>
    </row>
    <row r="65" spans="1:9" ht="12" x14ac:dyDescent="0.15">
      <c r="A65" s="121" t="s">
        <v>295</v>
      </c>
      <c r="B65" s="121" t="s">
        <v>297</v>
      </c>
      <c r="C65" s="121" t="s">
        <v>296</v>
      </c>
      <c r="D65" s="86"/>
      <c r="E65" s="122">
        <f t="shared" si="3"/>
        <v>0</v>
      </c>
      <c r="F65" s="167">
        <f t="shared" si="6"/>
        <v>0</v>
      </c>
      <c r="G65" s="122">
        <f t="shared" si="7"/>
        <v>0</v>
      </c>
      <c r="H65" s="122">
        <f t="shared" si="4"/>
        <v>0</v>
      </c>
      <c r="I65" s="122">
        <f t="shared" si="8"/>
        <v>0</v>
      </c>
    </row>
    <row r="66" spans="1:9" ht="12" x14ac:dyDescent="0.15">
      <c r="A66" s="121" t="s">
        <v>298</v>
      </c>
      <c r="B66" s="121" t="s">
        <v>299</v>
      </c>
      <c r="C66" s="121" t="s">
        <v>296</v>
      </c>
      <c r="D66" s="86"/>
      <c r="E66" s="122">
        <f t="shared" si="3"/>
        <v>0</v>
      </c>
      <c r="F66" s="167">
        <f t="shared" si="6"/>
        <v>0</v>
      </c>
      <c r="G66" s="122">
        <f t="shared" si="7"/>
        <v>0</v>
      </c>
      <c r="H66" s="122">
        <f t="shared" si="4"/>
        <v>0</v>
      </c>
      <c r="I66" s="122">
        <f t="shared" si="8"/>
        <v>0</v>
      </c>
    </row>
    <row r="67" spans="1:9" ht="12" x14ac:dyDescent="0.15">
      <c r="A67" s="121" t="s">
        <v>300</v>
      </c>
      <c r="B67" s="121" t="s">
        <v>301</v>
      </c>
      <c r="C67" s="121" t="s">
        <v>296</v>
      </c>
      <c r="D67" s="86"/>
      <c r="E67" s="122">
        <f t="shared" si="3"/>
        <v>0</v>
      </c>
      <c r="F67" s="167">
        <f t="shared" si="6"/>
        <v>0</v>
      </c>
      <c r="G67" s="122">
        <f t="shared" si="7"/>
        <v>0</v>
      </c>
      <c r="H67" s="122">
        <f t="shared" si="4"/>
        <v>0</v>
      </c>
      <c r="I67" s="122">
        <f t="shared" si="8"/>
        <v>0</v>
      </c>
    </row>
    <row r="68" spans="1:9" ht="12" x14ac:dyDescent="0.15">
      <c r="A68" s="121" t="s">
        <v>302</v>
      </c>
      <c r="B68" s="121" t="s">
        <v>304</v>
      </c>
      <c r="C68" s="121" t="s">
        <v>303</v>
      </c>
      <c r="D68" s="86"/>
      <c r="E68" s="122">
        <f t="shared" ref="E68:E72" si="9">D68/72</f>
        <v>0</v>
      </c>
      <c r="F68" s="167">
        <f t="shared" ref="F68:F74" si="10">(D68*$A$83)/12</f>
        <v>0</v>
      </c>
      <c r="G68" s="122">
        <f t="shared" ref="G68:G72" si="11">E68+F68</f>
        <v>0</v>
      </c>
      <c r="H68" s="122">
        <f t="shared" ref="H68:H72" si="12">G68*12</f>
        <v>0</v>
      </c>
      <c r="I68" s="122">
        <f t="shared" ref="I68:I72" si="13">D68+(120*F68)</f>
        <v>0</v>
      </c>
    </row>
    <row r="69" spans="1:9" ht="12" x14ac:dyDescent="0.15">
      <c r="A69" s="121" t="s">
        <v>305</v>
      </c>
      <c r="B69" s="121" t="s">
        <v>307</v>
      </c>
      <c r="C69" s="121" t="s">
        <v>306</v>
      </c>
      <c r="D69" s="86"/>
      <c r="E69" s="122">
        <f t="shared" si="9"/>
        <v>0</v>
      </c>
      <c r="F69" s="167">
        <f t="shared" si="10"/>
        <v>0</v>
      </c>
      <c r="G69" s="122">
        <f t="shared" si="11"/>
        <v>0</v>
      </c>
      <c r="H69" s="122">
        <f t="shared" si="12"/>
        <v>0</v>
      </c>
      <c r="I69" s="122">
        <f t="shared" si="13"/>
        <v>0</v>
      </c>
    </row>
    <row r="70" spans="1:9" ht="12" x14ac:dyDescent="0.15">
      <c r="A70" s="121" t="s">
        <v>308</v>
      </c>
      <c r="B70" s="121" t="s">
        <v>309</v>
      </c>
      <c r="C70" s="121" t="s">
        <v>306</v>
      </c>
      <c r="D70" s="86"/>
      <c r="E70" s="122">
        <f t="shared" si="9"/>
        <v>0</v>
      </c>
      <c r="F70" s="167">
        <f t="shared" si="10"/>
        <v>0</v>
      </c>
      <c r="G70" s="122">
        <f t="shared" si="11"/>
        <v>0</v>
      </c>
      <c r="H70" s="122">
        <f t="shared" si="12"/>
        <v>0</v>
      </c>
      <c r="I70" s="122">
        <f t="shared" si="13"/>
        <v>0</v>
      </c>
    </row>
    <row r="71" spans="1:9" ht="12" x14ac:dyDescent="0.15">
      <c r="A71" s="121" t="s">
        <v>310</v>
      </c>
      <c r="B71" s="121" t="s">
        <v>312</v>
      </c>
      <c r="C71" s="121" t="s">
        <v>311</v>
      </c>
      <c r="D71" s="86"/>
      <c r="E71" s="122">
        <f t="shared" si="9"/>
        <v>0</v>
      </c>
      <c r="F71" s="167">
        <f t="shared" si="10"/>
        <v>0</v>
      </c>
      <c r="G71" s="122">
        <f t="shared" si="11"/>
        <v>0</v>
      </c>
      <c r="H71" s="122">
        <f t="shared" si="12"/>
        <v>0</v>
      </c>
      <c r="I71" s="122">
        <f t="shared" si="13"/>
        <v>0</v>
      </c>
    </row>
    <row r="72" spans="1:9" ht="12" x14ac:dyDescent="0.15">
      <c r="A72" s="121" t="s">
        <v>313</v>
      </c>
      <c r="B72" s="121" t="s">
        <v>315</v>
      </c>
      <c r="C72" s="121" t="s">
        <v>314</v>
      </c>
      <c r="D72" s="86"/>
      <c r="E72" s="122">
        <f t="shared" si="9"/>
        <v>0</v>
      </c>
      <c r="F72" s="167">
        <f t="shared" si="10"/>
        <v>0</v>
      </c>
      <c r="G72" s="122">
        <f t="shared" si="11"/>
        <v>0</v>
      </c>
      <c r="H72" s="122">
        <f t="shared" si="12"/>
        <v>0</v>
      </c>
      <c r="I72" s="122">
        <f t="shared" si="13"/>
        <v>0</v>
      </c>
    </row>
    <row r="73" spans="1:9" ht="12" x14ac:dyDescent="0.15">
      <c r="A73" s="121" t="s">
        <v>316</v>
      </c>
      <c r="B73" s="121" t="s">
        <v>317</v>
      </c>
      <c r="C73" s="121" t="s">
        <v>314</v>
      </c>
      <c r="D73" s="86"/>
      <c r="E73" s="122">
        <f>D73/72</f>
        <v>0</v>
      </c>
      <c r="F73" s="167">
        <f t="shared" si="10"/>
        <v>0</v>
      </c>
      <c r="G73" s="122">
        <f>E73+F73</f>
        <v>0</v>
      </c>
      <c r="H73" s="122">
        <f>G73*12</f>
        <v>0</v>
      </c>
      <c r="I73" s="122">
        <f t="shared" si="8"/>
        <v>0</v>
      </c>
    </row>
    <row r="74" spans="1:9" ht="12" x14ac:dyDescent="0.15">
      <c r="A74" s="121" t="s">
        <v>318</v>
      </c>
      <c r="B74" s="121" t="s">
        <v>319</v>
      </c>
      <c r="C74" s="121" t="s">
        <v>296</v>
      </c>
      <c r="D74" s="86"/>
      <c r="E74" s="122">
        <f>D74/72</f>
        <v>0</v>
      </c>
      <c r="F74" s="167">
        <f t="shared" si="10"/>
        <v>0</v>
      </c>
      <c r="G74" s="122">
        <f>E74+F74</f>
        <v>0</v>
      </c>
      <c r="H74" s="122">
        <f>G74*12</f>
        <v>0</v>
      </c>
      <c r="I74" s="122">
        <f t="shared" si="8"/>
        <v>0</v>
      </c>
    </row>
    <row r="76" spans="1:9" x14ac:dyDescent="0.15">
      <c r="C76" t="s">
        <v>365</v>
      </c>
      <c r="D76" t="s">
        <v>366</v>
      </c>
      <c r="E76" t="s">
        <v>115</v>
      </c>
    </row>
    <row r="77" spans="1:9" ht="23.25" customHeight="1" x14ac:dyDescent="0.2">
      <c r="A77" s="273" t="s">
        <v>367</v>
      </c>
      <c r="B77" s="274"/>
      <c r="C77" s="165">
        <v>10</v>
      </c>
      <c r="D77" s="89"/>
      <c r="E77" s="110">
        <f>C77*D77</f>
        <v>0</v>
      </c>
      <c r="F77" s="272" t="s">
        <v>364</v>
      </c>
      <c r="G77" s="272"/>
      <c r="H77" s="272"/>
    </row>
    <row r="81" spans="1:4" ht="12.75" x14ac:dyDescent="0.2">
      <c r="A81" s="270" t="s">
        <v>330</v>
      </c>
      <c r="B81" s="271"/>
      <c r="C81" s="264">
        <f>SUM(I4:I74)+E77</f>
        <v>0</v>
      </c>
      <c r="D81" s="265"/>
    </row>
    <row r="83" spans="1:4" x14ac:dyDescent="0.15">
      <c r="A83" s="126"/>
      <c r="B83" t="s">
        <v>322</v>
      </c>
      <c r="C83" t="s">
        <v>395</v>
      </c>
    </row>
    <row r="84" spans="1:4" x14ac:dyDescent="0.15">
      <c r="C84" t="s">
        <v>382</v>
      </c>
    </row>
    <row r="85" spans="1:4" x14ac:dyDescent="0.15">
      <c r="C85" t="s">
        <v>394</v>
      </c>
    </row>
    <row r="86" spans="1:4" x14ac:dyDescent="0.15">
      <c r="C86" t="s">
        <v>396</v>
      </c>
    </row>
    <row r="87" spans="1:4" x14ac:dyDescent="0.15">
      <c r="C87" t="s">
        <v>123</v>
      </c>
    </row>
    <row r="88" spans="1:4" x14ac:dyDescent="0.15">
      <c r="C88" t="s">
        <v>95</v>
      </c>
    </row>
    <row r="89" spans="1:4" x14ac:dyDescent="0.15">
      <c r="C89" t="s">
        <v>399</v>
      </c>
    </row>
    <row r="90" spans="1:4" x14ac:dyDescent="0.15">
      <c r="C90" t="s">
        <v>398</v>
      </c>
    </row>
  </sheetData>
  <mergeCells count="5">
    <mergeCell ref="A1:I1"/>
    <mergeCell ref="C81:D81"/>
    <mergeCell ref="A81:B81"/>
    <mergeCell ref="F77:H77"/>
    <mergeCell ref="A77:B7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8"/>
  <sheetViews>
    <sheetView zoomScaleNormal="100" zoomScalePageLayoutView="115" workbookViewId="0">
      <selection activeCell="A24" sqref="A24"/>
    </sheetView>
  </sheetViews>
  <sheetFormatPr defaultColWidth="8.875" defaultRowHeight="11.25" x14ac:dyDescent="0.15"/>
  <cols>
    <col min="1" max="1" width="41.125" customWidth="1"/>
    <col min="2" max="2" width="3.875" customWidth="1"/>
    <col min="3" max="3" width="15" customWidth="1"/>
    <col min="4" max="4" width="12.625" customWidth="1"/>
    <col min="5" max="11" width="13.125" bestFit="1" customWidth="1"/>
    <col min="12" max="12" width="13.125" customWidth="1"/>
    <col min="13" max="13" width="13.125" bestFit="1" customWidth="1"/>
    <col min="14" max="14" width="14.375" customWidth="1"/>
  </cols>
  <sheetData>
    <row r="1" spans="1:14" ht="12.75" thickBot="1" x14ac:dyDescent="0.25">
      <c r="A1" s="6"/>
      <c r="B1" s="6"/>
      <c r="C1" s="6"/>
      <c r="D1" s="6"/>
      <c r="E1" s="6"/>
      <c r="F1" s="6"/>
      <c r="G1" s="6"/>
      <c r="H1" s="6"/>
      <c r="I1" s="6"/>
      <c r="J1" s="6"/>
      <c r="K1" s="6"/>
      <c r="L1" s="6"/>
      <c r="M1" s="6"/>
      <c r="N1" s="6"/>
    </row>
    <row r="2" spans="1:14" ht="12" customHeight="1" thickTop="1" thickBot="1" x14ac:dyDescent="0.25">
      <c r="A2" s="197" t="s">
        <v>408</v>
      </c>
      <c r="B2" s="6"/>
      <c r="C2" s="204" t="s">
        <v>352</v>
      </c>
      <c r="D2" s="205" t="s">
        <v>353</v>
      </c>
      <c r="E2" s="205" t="s">
        <v>354</v>
      </c>
      <c r="F2" s="205" t="s">
        <v>355</v>
      </c>
      <c r="G2" s="205" t="s">
        <v>356</v>
      </c>
      <c r="H2" s="205" t="s">
        <v>357</v>
      </c>
      <c r="I2" s="205" t="s">
        <v>358</v>
      </c>
      <c r="J2" s="205" t="s">
        <v>359</v>
      </c>
      <c r="K2" s="205" t="s">
        <v>360</v>
      </c>
      <c r="L2" s="205" t="s">
        <v>361</v>
      </c>
      <c r="M2" s="205" t="s">
        <v>372</v>
      </c>
      <c r="N2" s="206" t="s">
        <v>6</v>
      </c>
    </row>
    <row r="3" spans="1:14" ht="12" customHeight="1" thickTop="1" x14ac:dyDescent="0.2">
      <c r="A3" s="168" t="s">
        <v>334</v>
      </c>
      <c r="B3" s="7"/>
      <c r="C3" s="169"/>
      <c r="D3" s="170"/>
      <c r="E3" s="171"/>
      <c r="F3" s="171"/>
      <c r="G3" s="171"/>
      <c r="H3" s="171"/>
      <c r="I3" s="171"/>
      <c r="J3" s="171"/>
      <c r="K3" s="170"/>
      <c r="L3" s="170"/>
      <c r="M3" s="170"/>
      <c r="N3" s="207">
        <f>SUM(C3:M3)</f>
        <v>0</v>
      </c>
    </row>
    <row r="4" spans="1:14" ht="12" customHeight="1" x14ac:dyDescent="0.2">
      <c r="A4" s="168" t="s">
        <v>335</v>
      </c>
      <c r="B4" s="7"/>
      <c r="C4" s="169"/>
      <c r="D4" s="170"/>
      <c r="E4" s="170"/>
      <c r="F4" s="170"/>
      <c r="G4" s="170"/>
      <c r="H4" s="170"/>
      <c r="I4" s="170"/>
      <c r="J4" s="170"/>
      <c r="K4" s="171"/>
      <c r="L4" s="171"/>
      <c r="M4" s="171"/>
      <c r="N4" s="207">
        <f>SUM(C4:M4)</f>
        <v>0</v>
      </c>
    </row>
    <row r="5" spans="1:14" ht="12" customHeight="1" x14ac:dyDescent="0.2">
      <c r="A5" s="168" t="s">
        <v>336</v>
      </c>
      <c r="B5" s="7"/>
      <c r="C5" s="169"/>
      <c r="D5" s="170"/>
      <c r="E5" s="170"/>
      <c r="F5" s="170"/>
      <c r="G5" s="170"/>
      <c r="H5" s="170"/>
      <c r="I5" s="170"/>
      <c r="J5" s="170"/>
      <c r="K5" s="170"/>
      <c r="L5" s="170"/>
      <c r="M5" s="170"/>
      <c r="N5" s="207">
        <f>SUM(C5:M5)</f>
        <v>0</v>
      </c>
    </row>
    <row r="6" spans="1:14" ht="12" customHeight="1" x14ac:dyDescent="0.2">
      <c r="A6" s="168" t="s">
        <v>5</v>
      </c>
      <c r="B6" s="7"/>
      <c r="C6" s="169"/>
      <c r="D6" s="170"/>
      <c r="E6" s="170"/>
      <c r="F6" s="170"/>
      <c r="G6" s="170"/>
      <c r="H6" s="170"/>
      <c r="I6" s="170"/>
      <c r="J6" s="170"/>
      <c r="K6" s="170"/>
      <c r="L6" s="170"/>
      <c r="M6" s="170"/>
      <c r="N6" s="207">
        <f>SUM(C6:M6)</f>
        <v>0</v>
      </c>
    </row>
    <row r="7" spans="1:14" ht="12" customHeight="1" x14ac:dyDescent="0.2">
      <c r="A7" s="168" t="s">
        <v>5</v>
      </c>
      <c r="B7" s="6"/>
      <c r="C7" s="169"/>
      <c r="D7" s="170"/>
      <c r="E7" s="170"/>
      <c r="F7" s="170"/>
      <c r="G7" s="170"/>
      <c r="H7" s="170"/>
      <c r="I7" s="170"/>
      <c r="J7" s="170"/>
      <c r="K7" s="170"/>
      <c r="L7" s="170"/>
      <c r="M7" s="170"/>
      <c r="N7" s="207">
        <f>SUM(C7:M7)</f>
        <v>0</v>
      </c>
    </row>
    <row r="8" spans="1:14" ht="12" customHeight="1" thickBot="1" x14ac:dyDescent="0.25">
      <c r="A8" s="8"/>
      <c r="B8" s="6"/>
      <c r="C8" s="9"/>
      <c r="D8" s="10"/>
      <c r="E8" s="10"/>
      <c r="F8" s="10"/>
      <c r="G8" s="10"/>
      <c r="H8" s="10"/>
      <c r="I8" s="10"/>
      <c r="J8" s="10"/>
      <c r="K8" s="10"/>
      <c r="L8" s="10"/>
      <c r="M8" s="10"/>
      <c r="N8" s="208">
        <f>SUM(N3:N7)</f>
        <v>0</v>
      </c>
    </row>
    <row r="9" spans="1:14" ht="12" thickTop="1" x14ac:dyDescent="0.15"/>
    <row r="11" spans="1:14" ht="12.75" x14ac:dyDescent="0.2">
      <c r="A11" s="270" t="s">
        <v>337</v>
      </c>
      <c r="B11" s="271"/>
      <c r="C11" s="264">
        <f>SUM(N3:N7)</f>
        <v>0</v>
      </c>
      <c r="D11" s="265"/>
    </row>
    <row r="13" spans="1:14" x14ac:dyDescent="0.15">
      <c r="A13" s="198" t="s">
        <v>138</v>
      </c>
    </row>
    <row r="14" spans="1:14" ht="11.25" customHeight="1" x14ac:dyDescent="0.15">
      <c r="A14" s="275" t="s">
        <v>413</v>
      </c>
    </row>
    <row r="15" spans="1:14" x14ac:dyDescent="0.15">
      <c r="A15" s="275"/>
    </row>
    <row r="16" spans="1:14" x14ac:dyDescent="0.15">
      <c r="A16" s="275"/>
    </row>
    <row r="17" spans="1:5" x14ac:dyDescent="0.15">
      <c r="A17" s="275"/>
    </row>
    <row r="18" spans="1:5" x14ac:dyDescent="0.15">
      <c r="A18" s="275"/>
    </row>
    <row r="19" spans="1:5" x14ac:dyDescent="0.15">
      <c r="A19" s="275"/>
    </row>
    <row r="20" spans="1:5" x14ac:dyDescent="0.15">
      <c r="A20" s="275"/>
    </row>
    <row r="21" spans="1:5" x14ac:dyDescent="0.15">
      <c r="A21" s="275"/>
    </row>
    <row r="22" spans="1:5" x14ac:dyDescent="0.15">
      <c r="A22" s="275"/>
    </row>
    <row r="23" spans="1:5" x14ac:dyDescent="0.15">
      <c r="A23" s="275"/>
    </row>
    <row r="27" spans="1:5" x14ac:dyDescent="0.15">
      <c r="D27" s="203"/>
      <c r="E27" s="193"/>
    </row>
    <row r="28" spans="1:5" x14ac:dyDescent="0.15">
      <c r="D28" s="203"/>
      <c r="E28" s="193"/>
    </row>
  </sheetData>
  <sheetProtection selectLockedCells="1"/>
  <mergeCells count="3">
    <mergeCell ref="A11:B11"/>
    <mergeCell ref="C11:D11"/>
    <mergeCell ref="A14:A23"/>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5"/>
  <sheetViews>
    <sheetView zoomScale="120" zoomScaleNormal="120" workbookViewId="0">
      <selection activeCell="B14" sqref="B14"/>
    </sheetView>
  </sheetViews>
  <sheetFormatPr defaultColWidth="8.875" defaultRowHeight="11.25" x14ac:dyDescent="0.15"/>
  <cols>
    <col min="1" max="1" width="6.25" customWidth="1"/>
    <col min="2" max="2" width="38.125" customWidth="1"/>
    <col min="4" max="4" width="10.375" customWidth="1"/>
  </cols>
  <sheetData>
    <row r="1" spans="1:4" x14ac:dyDescent="0.15">
      <c r="A1" s="18" t="s">
        <v>37</v>
      </c>
      <c r="B1" s="19" t="s">
        <v>125</v>
      </c>
      <c r="C1" s="19" t="s">
        <v>331</v>
      </c>
      <c r="D1" s="19" t="s">
        <v>124</v>
      </c>
    </row>
    <row r="2" spans="1:4" x14ac:dyDescent="0.15">
      <c r="A2" s="193">
        <v>1</v>
      </c>
      <c r="B2" t="s">
        <v>128</v>
      </c>
      <c r="C2" s="15" t="s">
        <v>38</v>
      </c>
      <c r="D2" s="16">
        <v>0</v>
      </c>
    </row>
    <row r="3" spans="1:4" x14ac:dyDescent="0.15">
      <c r="A3" s="193">
        <v>2</v>
      </c>
      <c r="B3" t="s">
        <v>127</v>
      </c>
      <c r="C3" s="15" t="s">
        <v>38</v>
      </c>
      <c r="D3" s="16">
        <v>0</v>
      </c>
    </row>
    <row r="4" spans="1:4" x14ac:dyDescent="0.15">
      <c r="A4" s="193">
        <v>3</v>
      </c>
      <c r="B4" t="s">
        <v>35</v>
      </c>
      <c r="C4" s="15" t="s">
        <v>38</v>
      </c>
      <c r="D4" s="16">
        <v>0</v>
      </c>
    </row>
    <row r="5" spans="1:4" x14ac:dyDescent="0.15">
      <c r="A5" s="193">
        <v>4</v>
      </c>
      <c r="B5" t="s">
        <v>67</v>
      </c>
      <c r="C5" s="15" t="s">
        <v>38</v>
      </c>
      <c r="D5" s="16">
        <v>0</v>
      </c>
    </row>
    <row r="6" spans="1:4" x14ac:dyDescent="0.15">
      <c r="A6" s="193">
        <v>5</v>
      </c>
      <c r="B6" t="s">
        <v>121</v>
      </c>
      <c r="C6" s="15" t="s">
        <v>38</v>
      </c>
      <c r="D6" s="16">
        <v>0</v>
      </c>
    </row>
    <row r="9" spans="1:4" x14ac:dyDescent="0.15">
      <c r="B9" s="198" t="s">
        <v>383</v>
      </c>
    </row>
    <row r="10" spans="1:4" x14ac:dyDescent="0.15">
      <c r="B10" t="s">
        <v>126</v>
      </c>
    </row>
    <row r="11" spans="1:4" x14ac:dyDescent="0.15">
      <c r="B11" s="210" t="s">
        <v>373</v>
      </c>
    </row>
    <row r="12" spans="1:4" x14ac:dyDescent="0.15">
      <c r="B12" s="17"/>
    </row>
    <row r="15" spans="1:4" x14ac:dyDescent="0.15">
      <c r="B15" s="1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0"/>
  <sheetViews>
    <sheetView zoomScale="160" zoomScaleNormal="160" workbookViewId="0">
      <selection activeCell="G10" sqref="G10"/>
    </sheetView>
  </sheetViews>
  <sheetFormatPr defaultColWidth="8.875" defaultRowHeight="11.25" x14ac:dyDescent="0.15"/>
  <cols>
    <col min="1" max="1" width="26.5" customWidth="1"/>
    <col min="2" max="2" width="16.625" customWidth="1"/>
    <col min="4" max="4" width="17" customWidth="1"/>
    <col min="5" max="5" width="15.375" customWidth="1"/>
    <col min="8" max="8" width="27.5" customWidth="1"/>
  </cols>
  <sheetData>
    <row r="1" spans="1:8" ht="19.5" x14ac:dyDescent="0.15">
      <c r="A1" s="283" t="s">
        <v>323</v>
      </c>
      <c r="B1" s="284"/>
    </row>
    <row r="3" spans="1:8" x14ac:dyDescent="0.15">
      <c r="A3" t="s">
        <v>324</v>
      </c>
      <c r="B3" s="195">
        <f>'2 Vaste Telefonie'!B32:C32</f>
        <v>0</v>
      </c>
    </row>
    <row r="4" spans="1:8" x14ac:dyDescent="0.15">
      <c r="A4" t="s">
        <v>325</v>
      </c>
      <c r="B4" s="195">
        <f>'3. Mobiel'!B43:C43</f>
        <v>0</v>
      </c>
    </row>
    <row r="5" spans="1:8" x14ac:dyDescent="0.15">
      <c r="A5" t="s">
        <v>326</v>
      </c>
      <c r="B5" s="195">
        <f>'5. Inpandige dekking'!C81</f>
        <v>0</v>
      </c>
      <c r="H5" s="13"/>
    </row>
    <row r="6" spans="1:8" x14ac:dyDescent="0.15">
      <c r="A6" t="s">
        <v>327</v>
      </c>
      <c r="B6" s="195">
        <f>'6. Migratie'!C11</f>
        <v>0</v>
      </c>
    </row>
    <row r="7" spans="1:8" x14ac:dyDescent="0.15">
      <c r="A7" s="194" t="s">
        <v>329</v>
      </c>
      <c r="B7" s="196">
        <f>SUM(B3:B6)</f>
        <v>0</v>
      </c>
      <c r="C7" t="s">
        <v>332</v>
      </c>
    </row>
    <row r="8" spans="1:8" x14ac:dyDescent="0.15">
      <c r="A8" t="s">
        <v>389</v>
      </c>
      <c r="B8" s="195">
        <v>58500000</v>
      </c>
      <c r="C8" t="s">
        <v>390</v>
      </c>
      <c r="H8" s="12"/>
    </row>
    <row r="9" spans="1:8" x14ac:dyDescent="0.15">
      <c r="H9" s="12"/>
    </row>
    <row r="10" spans="1:8" x14ac:dyDescent="0.15">
      <c r="A10" t="s">
        <v>328</v>
      </c>
    </row>
    <row r="12" spans="1:8" ht="12" thickBot="1" x14ac:dyDescent="0.2">
      <c r="H12" s="11"/>
    </row>
    <row r="13" spans="1:8" ht="19.5" customHeight="1" x14ac:dyDescent="0.15">
      <c r="B13" s="201"/>
      <c r="C13" s="276" t="s">
        <v>341</v>
      </c>
      <c r="D13" s="277"/>
      <c r="E13" s="277"/>
      <c r="F13" s="278"/>
      <c r="G13" s="201"/>
    </row>
    <row r="14" spans="1:8" ht="19.5" customHeight="1" thickBot="1" x14ac:dyDescent="0.2">
      <c r="A14" s="201"/>
      <c r="B14" s="201"/>
      <c r="C14" s="279"/>
      <c r="D14" s="280"/>
      <c r="E14" s="280"/>
      <c r="F14" s="281"/>
      <c r="G14" s="201"/>
      <c r="H14" s="11"/>
    </row>
    <row r="15" spans="1:8" x14ac:dyDescent="0.15">
      <c r="C15" s="202" t="s">
        <v>339</v>
      </c>
      <c r="D15" s="202" t="str">
        <f>A7</f>
        <v>Totale Inschrijfprijs</v>
      </c>
      <c r="E15" s="282" t="s">
        <v>340</v>
      </c>
      <c r="F15" s="282"/>
    </row>
    <row r="16" spans="1:8" x14ac:dyDescent="0.15">
      <c r="C16">
        <v>1500</v>
      </c>
      <c r="D16" s="200">
        <f>$B$7</f>
        <v>0</v>
      </c>
      <c r="E16" s="199">
        <f>D16/C16</f>
        <v>0</v>
      </c>
    </row>
    <row r="17" spans="3:5" x14ac:dyDescent="0.15">
      <c r="C17">
        <v>1400</v>
      </c>
      <c r="D17" s="200">
        <f t="shared" ref="D17:D30" si="0">$B$7</f>
        <v>0</v>
      </c>
      <c r="E17" s="199">
        <f t="shared" ref="E17:E30" si="1">D17/C17</f>
        <v>0</v>
      </c>
    </row>
    <row r="18" spans="3:5" x14ac:dyDescent="0.15">
      <c r="C18">
        <v>1300</v>
      </c>
      <c r="D18" s="200">
        <f t="shared" si="0"/>
        <v>0</v>
      </c>
      <c r="E18" s="199">
        <f t="shared" si="1"/>
        <v>0</v>
      </c>
    </row>
    <row r="19" spans="3:5" x14ac:dyDescent="0.15">
      <c r="C19">
        <v>1200</v>
      </c>
      <c r="D19" s="200">
        <f t="shared" si="0"/>
        <v>0</v>
      </c>
      <c r="E19" s="199">
        <f t="shared" si="1"/>
        <v>0</v>
      </c>
    </row>
    <row r="20" spans="3:5" x14ac:dyDescent="0.15">
      <c r="C20">
        <v>1100</v>
      </c>
      <c r="D20" s="200">
        <f t="shared" si="0"/>
        <v>0</v>
      </c>
      <c r="E20" s="199">
        <f t="shared" si="1"/>
        <v>0</v>
      </c>
    </row>
    <row r="21" spans="3:5" x14ac:dyDescent="0.15">
      <c r="C21">
        <v>1000</v>
      </c>
      <c r="D21" s="200">
        <f t="shared" si="0"/>
        <v>0</v>
      </c>
      <c r="E21" s="199">
        <f t="shared" si="1"/>
        <v>0</v>
      </c>
    </row>
    <row r="22" spans="3:5" x14ac:dyDescent="0.15">
      <c r="C22">
        <v>900</v>
      </c>
      <c r="D22" s="200">
        <f t="shared" si="0"/>
        <v>0</v>
      </c>
      <c r="E22" s="199">
        <f t="shared" si="1"/>
        <v>0</v>
      </c>
    </row>
    <row r="23" spans="3:5" x14ac:dyDescent="0.15">
      <c r="C23">
        <v>800</v>
      </c>
      <c r="D23" s="200">
        <f t="shared" si="0"/>
        <v>0</v>
      </c>
      <c r="E23" s="199">
        <f t="shared" si="1"/>
        <v>0</v>
      </c>
    </row>
    <row r="24" spans="3:5" x14ac:dyDescent="0.15">
      <c r="C24">
        <v>700</v>
      </c>
      <c r="D24" s="200">
        <f t="shared" si="0"/>
        <v>0</v>
      </c>
      <c r="E24" s="199">
        <f t="shared" si="1"/>
        <v>0</v>
      </c>
    </row>
    <row r="25" spans="3:5" x14ac:dyDescent="0.15">
      <c r="C25">
        <v>600</v>
      </c>
      <c r="D25" s="200">
        <f t="shared" si="0"/>
        <v>0</v>
      </c>
      <c r="E25" s="199">
        <f t="shared" si="1"/>
        <v>0</v>
      </c>
    </row>
    <row r="26" spans="3:5" x14ac:dyDescent="0.15">
      <c r="C26">
        <v>500</v>
      </c>
      <c r="D26" s="200">
        <f t="shared" si="0"/>
        <v>0</v>
      </c>
      <c r="E26" s="199">
        <f t="shared" si="1"/>
        <v>0</v>
      </c>
    </row>
    <row r="27" spans="3:5" x14ac:dyDescent="0.15">
      <c r="C27">
        <v>400</v>
      </c>
      <c r="D27" s="200">
        <f t="shared" si="0"/>
        <v>0</v>
      </c>
      <c r="E27" s="199">
        <f t="shared" si="1"/>
        <v>0</v>
      </c>
    </row>
    <row r="28" spans="3:5" x14ac:dyDescent="0.15">
      <c r="C28">
        <v>300</v>
      </c>
      <c r="D28" s="200">
        <f t="shared" si="0"/>
        <v>0</v>
      </c>
      <c r="E28" s="199">
        <f t="shared" si="1"/>
        <v>0</v>
      </c>
    </row>
    <row r="29" spans="3:5" x14ac:dyDescent="0.15">
      <c r="C29">
        <v>200</v>
      </c>
      <c r="D29" s="200">
        <f t="shared" si="0"/>
        <v>0</v>
      </c>
      <c r="E29" s="199">
        <f t="shared" si="1"/>
        <v>0</v>
      </c>
    </row>
    <row r="30" spans="3:5" x14ac:dyDescent="0.15">
      <c r="C30">
        <v>100</v>
      </c>
      <c r="D30" s="200">
        <f t="shared" si="0"/>
        <v>0</v>
      </c>
      <c r="E30" s="199">
        <f t="shared" si="1"/>
        <v>0</v>
      </c>
    </row>
  </sheetData>
  <sheetProtection selectLockedCells="1"/>
  <mergeCells count="3">
    <mergeCell ref="C13:F14"/>
    <mergeCell ref="E15:F15"/>
    <mergeCell ref="A1:B1"/>
  </mergeCells>
  <conditionalFormatting sqref="B7">
    <cfRule type="expression" dxfId="0" priority="1">
      <formula>$B$7&gt;$B$8</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6F02B87080349ABC9AC804B7529D3" ma:contentTypeVersion="0" ma:contentTypeDescription="Een nieuw document maken." ma:contentTypeScope="" ma:versionID="e14e1975a0beee23ea293ee5c5c2ea6d">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B81EC6A-77C1-4135-8671-B3A7B1B5B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F91E752-9A6D-4B6B-AED2-4FD68E7EAD20}">
  <ds:schemaRefs>
    <ds:schemaRef ds:uri="Microsoft.SharePoint.Taxonomy.ContentTypeSync"/>
  </ds:schemaRefs>
</ds:datastoreItem>
</file>

<file path=customXml/itemProps3.xml><?xml version="1.0" encoding="utf-8"?>
<ds:datastoreItem xmlns:ds="http://schemas.openxmlformats.org/officeDocument/2006/customXml" ds:itemID="{88CA08DD-C1F3-40DB-AE53-86019A530021}">
  <ds:schemaRefs>
    <ds:schemaRef ds:uri="http://schemas.microsoft.com/office/2006/metadata/customXsn"/>
  </ds:schemaRefs>
</ds:datastoreItem>
</file>

<file path=customXml/itemProps4.xml><?xml version="1.0" encoding="utf-8"?>
<ds:datastoreItem xmlns:ds="http://schemas.openxmlformats.org/officeDocument/2006/customXml" ds:itemID="{56C10497-7C00-497A-BAA9-F52915A793B2}">
  <ds:schemaRefs>
    <ds:schemaRef ds:uri="http://schemas.microsoft.com/sharepoint/v3/contenttype/forms"/>
  </ds:schemaRefs>
</ds:datastoreItem>
</file>

<file path=customXml/itemProps5.xml><?xml version="1.0" encoding="utf-8"?>
<ds:datastoreItem xmlns:ds="http://schemas.openxmlformats.org/officeDocument/2006/customXml" ds:itemID="{5490E1D4-E583-488D-83E8-481B2E96E2B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0. Voorblad</vt:lpstr>
      <vt:lpstr>1. Toelichting</vt:lpstr>
      <vt:lpstr>2 Vaste Telefonie</vt:lpstr>
      <vt:lpstr>3. Mobiel</vt:lpstr>
      <vt:lpstr>4. Tariefzones mobiel</vt:lpstr>
      <vt:lpstr>5. Inpandige dekking</vt:lpstr>
      <vt:lpstr>6. Migratie</vt:lpstr>
      <vt:lpstr>7. Diversen</vt:lpstr>
      <vt:lpstr>Overzicht Totale kosten</vt:lpstr>
      <vt:lpstr>A2. Migratie snelheid</vt:lpstr>
      <vt:lpstr>'0. Voorblad'!Afdrukbereik</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van Hemert</dc:creator>
  <cp:lastModifiedBy>Fermont, Dominique (D.)</cp:lastModifiedBy>
  <cp:lastPrinted>2016-06-07T07:58:08Z</cp:lastPrinted>
  <dcterms:created xsi:type="dcterms:W3CDTF">2014-02-05T15:29:02Z</dcterms:created>
  <dcterms:modified xsi:type="dcterms:W3CDTF">2022-02-11T12:31:01Z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0x0101001306F02B87080349ABC9AC804B7529D3</vt:lpwstr>
  </property>
  <property fmtid="{D5CDD505-2E9C-101B-9397-08002B2CF9AE}" pid="3" name="_dlc_DocIdItemGuid">
    <vt:lpwstr>7623dc9b-72ce-47d6-bf76-06a7d6fc3f5d</vt:lpwstr>
  </property>
  <property fmtid="{D5CDD505-2E9C-101B-9397-08002B2CF9AE}" pid="4" name="BT Document Line of Business">
    <vt:lpwstr/>
  </property>
  <property fmtid="{D5CDD505-2E9C-101B-9397-08002B2CF9AE}" pid="5" name="Document Language">
    <vt:lpwstr/>
  </property>
</Properties>
</file>