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hulh\Albeda\TMS-FH-aanbesteding koffie - Documenten\General\Prijzenblad\"/>
    </mc:Choice>
  </mc:AlternateContent>
  <bookViews>
    <workbookView xWindow="0" yWindow="0" windowWidth="28800" windowHeight="11400"/>
  </bookViews>
  <sheets>
    <sheet name="Blad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 i="1" l="1"/>
  <c r="I10" i="1"/>
  <c r="J10" i="1" l="1"/>
  <c r="K10" i="1"/>
  <c r="F49" i="1"/>
  <c r="F53" i="1" s="1"/>
  <c r="L10" i="1" l="1"/>
  <c r="D23" i="1"/>
  <c r="I23" i="1" s="1"/>
  <c r="J23" i="1" s="1"/>
  <c r="D21" i="1"/>
  <c r="I21" i="1" s="1"/>
  <c r="J21" i="1" s="1"/>
  <c r="D26" i="1"/>
  <c r="I26" i="1" s="1"/>
  <c r="J26" i="1" s="1"/>
  <c r="D22" i="1"/>
  <c r="I22" i="1" s="1"/>
  <c r="J22" i="1" s="1"/>
  <c r="D20" i="1"/>
  <c r="D39" i="1" l="1"/>
  <c r="D40" i="1"/>
  <c r="I40" i="1" s="1"/>
  <c r="J40" i="1" s="1"/>
  <c r="D41" i="1"/>
  <c r="I41" i="1" s="1"/>
  <c r="J41" i="1" s="1"/>
  <c r="D42" i="1"/>
  <c r="I42" i="1" s="1"/>
  <c r="J42" i="1" s="1"/>
  <c r="D43" i="1"/>
  <c r="D38" i="1"/>
  <c r="I38" i="1" s="1"/>
  <c r="J38" i="1" s="1"/>
  <c r="D30" i="1"/>
  <c r="I30" i="1" s="1"/>
  <c r="J30" i="1" s="1"/>
  <c r="D31" i="1"/>
  <c r="I31" i="1" s="1"/>
  <c r="J31" i="1" s="1"/>
  <c r="D32" i="1"/>
  <c r="I32" i="1" s="1"/>
  <c r="J32" i="1" s="1"/>
  <c r="D33" i="1"/>
  <c r="I33" i="1" s="1"/>
  <c r="J33" i="1" s="1"/>
  <c r="D34" i="1"/>
  <c r="I34" i="1" s="1"/>
  <c r="J34" i="1" s="1"/>
  <c r="D29" i="1"/>
  <c r="I29" i="1" s="1"/>
  <c r="J29" i="1" s="1"/>
  <c r="D19" i="1"/>
  <c r="D24" i="1"/>
  <c r="D25" i="1"/>
  <c r="D18" i="1"/>
  <c r="I39" i="1"/>
  <c r="J39" i="1" s="1"/>
  <c r="I43" i="1"/>
  <c r="J43" i="1" s="1"/>
  <c r="I24" i="1" l="1"/>
  <c r="J24" i="1" s="1"/>
  <c r="I20" i="1"/>
  <c r="J20" i="1" s="1"/>
  <c r="I25" i="1"/>
  <c r="J25" i="1" s="1"/>
  <c r="I19" i="1"/>
  <c r="J19" i="1" s="1"/>
  <c r="I18" i="1"/>
  <c r="J18" i="1" s="1"/>
  <c r="L13" i="1"/>
  <c r="I9" i="1"/>
  <c r="J9" i="1" s="1"/>
  <c r="I8" i="1"/>
  <c r="K8" i="1" s="1"/>
  <c r="J45" i="1" l="1"/>
  <c r="I45" i="1"/>
  <c r="K9" i="1"/>
  <c r="L9" i="1" s="1"/>
  <c r="J8" i="1"/>
  <c r="L8" i="1" s="1"/>
  <c r="L15" i="1" l="1"/>
  <c r="B56" i="1" s="1"/>
</calcChain>
</file>

<file path=xl/sharedStrings.xml><?xml version="1.0" encoding="utf-8"?>
<sst xmlns="http://schemas.openxmlformats.org/spreadsheetml/2006/main" count="65" uniqueCount="61">
  <si>
    <t>Prijzenblad fictieve opdracht WD&amp;GW Albeda</t>
  </si>
  <si>
    <t>Alle beschreven zaken in dit prijzenblad dienen conform de aanbestedingsdocumenten en uw opgave bij de wensen geleverd te worden.
Hoeveelheden zijn fictief, hieraan kunnen geen rechten ontleend worden. Prijzen en percentages die opgegeven worden gelden voor de gehele looptijd van de overeenkomst.
Prijzen in Euro's en inclusief btw vermelden.
Het opgeven van negatieve getallen is niet toegestaan, hierop volgt uitsluiting.
Inschrijver dient de gele cellen in te vullen.</t>
  </si>
  <si>
    <t>Gebruiksgoederen</t>
  </si>
  <si>
    <t>Aantal</t>
  </si>
  <si>
    <t>Aantal maanden</t>
  </si>
  <si>
    <t>Prijs per jaar tijdens eerste 4 jaren</t>
  </si>
  <si>
    <t xml:space="preserve">Prijs per (optie) jaar 5 en 6 </t>
  </si>
  <si>
    <t xml:space="preserve">Prijs per (optie) jaar 7 en 8 </t>
  </si>
  <si>
    <t>Totaalprijs over maximale looptijd</t>
  </si>
  <si>
    <t>Prijs per stuk (koop eenmalig)</t>
  </si>
  <si>
    <t>Onderkast</t>
  </si>
  <si>
    <t>Totaal</t>
  </si>
  <si>
    <t>Verbruiksgoederen</t>
  </si>
  <si>
    <t>Consumpties en ingredienten</t>
  </si>
  <si>
    <t>Prijs per consumptie (variabele kosten) exclusief beker en verbruiksgoederen zoals bij condimenten etc. beschreven.</t>
  </si>
  <si>
    <t>Aantal gram per consumptie</t>
  </si>
  <si>
    <t>Aantal gram per verpakkingseenheid</t>
  </si>
  <si>
    <t xml:space="preserve">Prijs per verpakkingseenheid </t>
  </si>
  <si>
    <t>Totaalprijs per jaar</t>
  </si>
  <si>
    <t>Totaal 8 jaar</t>
  </si>
  <si>
    <t>Koffie lungo milde branding</t>
  </si>
  <si>
    <t>Koffie lungo donkere branding</t>
  </si>
  <si>
    <t>Cappuccino milde branding</t>
  </si>
  <si>
    <t>Cappuccino donkere branding</t>
  </si>
  <si>
    <t>Melkproduct cappuccino</t>
  </si>
  <si>
    <t>Espresso milde branding</t>
  </si>
  <si>
    <t>Espresso donkere branding</t>
  </si>
  <si>
    <t>Chocoladedrank</t>
  </si>
  <si>
    <t>Melkproduct chocolade</t>
  </si>
  <si>
    <t>Prijs per zakje</t>
  </si>
  <si>
    <t>Aantal zakjes per verpakkingseenheid</t>
  </si>
  <si>
    <t>Prijs per verpakkingseenheid</t>
  </si>
  <si>
    <t>Engelse thee</t>
  </si>
  <si>
    <t>Groene thee</t>
  </si>
  <si>
    <t>Earl Grey</t>
  </si>
  <si>
    <t>Rooibos</t>
  </si>
  <si>
    <t>Munt thee</t>
  </si>
  <si>
    <t>Vruchten thee</t>
  </si>
  <si>
    <t>Condimenten, bekers en bijproducten dranken</t>
  </si>
  <si>
    <t>Prijs per stuk</t>
  </si>
  <si>
    <t>Aantal per verpakkingseenheid</t>
  </si>
  <si>
    <t>Bekers</t>
  </si>
  <si>
    <t>Roerstaafjes</t>
  </si>
  <si>
    <t>Suiker</t>
  </si>
  <si>
    <t>Zoetstof</t>
  </si>
  <si>
    <t>Creamer</t>
  </si>
  <si>
    <t>Decafé</t>
  </si>
  <si>
    <t>Divers</t>
  </si>
  <si>
    <t>Installatieprijs per machine na verhuizing in opdracht van Aanbestedende dienst. Inclusief voorrijdkosten en alle overige bijkomende kosten.</t>
  </si>
  <si>
    <t>Aanschaf diverse andere artikelen bij leverancier.</t>
  </si>
  <si>
    <t xml:space="preserve">Totaal </t>
  </si>
  <si>
    <t>Fictieve totaalprijs over 8 jaar = inschrijfprijs</t>
  </si>
  <si>
    <t>Leaseprijs per maand inclusief onderhoud en conform aanbesteding</t>
  </si>
  <si>
    <t>Machine</t>
  </si>
  <si>
    <t>Machine met kaartlezer en betaalfunctie</t>
  </si>
  <si>
    <t>Machine met kaartlezer</t>
  </si>
  <si>
    <t>Machine (tafelmodel)</t>
  </si>
  <si>
    <t>Korting leaseprijs optiejaren 5 en 6 t.o.v.  1e 4 jaar</t>
  </si>
  <si>
    <t>Korting leaseprijs optiejaren 7 en 8 t.o.v. 1e 4 jaar</t>
  </si>
  <si>
    <t>Korting in Euro's</t>
  </si>
  <si>
    <t>Korting op niet nader genoemde artikelen in deze aanbesteding in totale assortiment leverancier t.o.v. catalogusprijs (0% tot maximaal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</si>
</sst>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 #,##0;[Red]&quot;€&quot;\ \-#,##0"/>
    <numFmt numFmtId="164" formatCode="&quot;€&quot;\ #,##0.00"/>
    <numFmt numFmtId="165" formatCode="&quot;€&quot;\ #,##0.000"/>
  </numFmts>
  <fonts count="2" x14ac:knownFonts="1">
    <font>
      <sz val="11"/>
      <color theme="1"/>
      <name val="Calibri"/>
      <family val="2"/>
      <scheme val="minor"/>
    </font>
    <font>
      <sz val="20"/>
      <color theme="1"/>
      <name val="Calibri"/>
      <family val="2"/>
      <scheme val="minor"/>
    </font>
  </fonts>
  <fills count="5">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rgb="FFFF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5">
    <xf numFmtId="0" fontId="0" fillId="0" borderId="0" xfId="0"/>
    <xf numFmtId="0" fontId="0" fillId="0" borderId="0" xfId="0" applyAlignment="1">
      <alignment wrapText="1"/>
    </xf>
    <xf numFmtId="9" fontId="0" fillId="0" borderId="0" xfId="0" applyNumberFormat="1"/>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center" vertical="center"/>
    </xf>
    <xf numFmtId="0" fontId="0" fillId="0" borderId="0" xfId="0" applyBorder="1"/>
    <xf numFmtId="0" fontId="0" fillId="0" borderId="0" xfId="0" applyBorder="1" applyAlignment="1">
      <alignment vertical="center" wrapText="1"/>
    </xf>
    <xf numFmtId="0" fontId="0" fillId="0" borderId="0" xfId="0" applyBorder="1" applyAlignment="1">
      <alignment vertical="center"/>
    </xf>
    <xf numFmtId="0" fontId="0" fillId="0" borderId="0" xfId="0" applyBorder="1" applyAlignment="1">
      <alignment horizontal="center" vertical="center" wrapText="1"/>
    </xf>
    <xf numFmtId="0" fontId="0" fillId="0" borderId="0" xfId="0" applyBorder="1" applyAlignment="1">
      <alignment vertical="top"/>
    </xf>
    <xf numFmtId="0" fontId="0" fillId="0" borderId="4" xfId="0" applyBorder="1" applyAlignment="1">
      <alignment vertical="top"/>
    </xf>
    <xf numFmtId="0" fontId="0" fillId="0" borderId="0" xfId="0" applyBorder="1" applyAlignment="1">
      <alignment wrapText="1"/>
    </xf>
    <xf numFmtId="0" fontId="0" fillId="0" borderId="4" xfId="0" applyBorder="1"/>
    <xf numFmtId="164" fontId="0" fillId="0" borderId="0" xfId="0" applyNumberFormat="1" applyBorder="1" applyAlignment="1">
      <alignment horizontal="center" vertical="center" wrapText="1"/>
    </xf>
    <xf numFmtId="164" fontId="0" fillId="0" borderId="0" xfId="0" applyNumberFormat="1" applyBorder="1" applyAlignment="1">
      <alignment horizontal="center" vertical="center"/>
    </xf>
    <xf numFmtId="165" fontId="0" fillId="0" borderId="0" xfId="0" applyNumberFormat="1" applyBorder="1"/>
    <xf numFmtId="165" fontId="0" fillId="0" borderId="0" xfId="0" applyNumberFormat="1" applyBorder="1" applyAlignment="1">
      <alignment wrapText="1"/>
    </xf>
    <xf numFmtId="164" fontId="0" fillId="0" borderId="0" xfId="0" applyNumberFormat="1" applyBorder="1"/>
    <xf numFmtId="0" fontId="0" fillId="0" borderId="0" xfId="0" applyBorder="1" applyAlignment="1">
      <alignment horizontal="left" vertical="center" wrapText="1"/>
    </xf>
    <xf numFmtId="6" fontId="0" fillId="0" borderId="0" xfId="0" applyNumberFormat="1" applyBorder="1"/>
    <xf numFmtId="0" fontId="0" fillId="0" borderId="5" xfId="0" applyBorder="1" applyAlignment="1">
      <alignment horizontal="left" vertical="top" wrapText="1"/>
    </xf>
    <xf numFmtId="0" fontId="0" fillId="0" borderId="5" xfId="0" applyBorder="1"/>
    <xf numFmtId="0" fontId="0" fillId="0" borderId="5" xfId="0" applyBorder="1" applyAlignment="1">
      <alignment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6" xfId="0" applyBorder="1"/>
    <xf numFmtId="164" fontId="0" fillId="4" borderId="7" xfId="0" applyNumberFormat="1" applyFill="1" applyBorder="1"/>
    <xf numFmtId="0" fontId="0" fillId="3" borderId="8" xfId="0" applyFill="1" applyBorder="1" applyAlignment="1">
      <alignment horizontal="left" vertical="top" wrapText="1"/>
    </xf>
    <xf numFmtId="0" fontId="0" fillId="3" borderId="9" xfId="0" applyFill="1" applyBorder="1"/>
    <xf numFmtId="0" fontId="0" fillId="3" borderId="9" xfId="0" applyFill="1" applyBorder="1" applyAlignment="1">
      <alignment wrapText="1"/>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0" borderId="9" xfId="0" applyBorder="1"/>
    <xf numFmtId="0" fontId="0" fillId="3" borderId="10" xfId="0" applyFill="1" applyBorder="1"/>
    <xf numFmtId="164" fontId="0" fillId="2" borderId="1" xfId="0" applyNumberFormat="1" applyFill="1" applyBorder="1" applyAlignment="1" applyProtection="1">
      <alignment wrapText="1"/>
      <protection locked="0"/>
    </xf>
    <xf numFmtId="9" fontId="0" fillId="2" borderId="1" xfId="0" applyNumberFormat="1" applyFill="1" applyBorder="1" applyProtection="1">
      <protection locked="0"/>
    </xf>
    <xf numFmtId="0" fontId="0" fillId="2" borderId="1" xfId="0" applyFill="1" applyBorder="1" applyProtection="1">
      <protection locked="0"/>
    </xf>
    <xf numFmtId="9" fontId="0" fillId="2" borderId="1" xfId="0" applyNumberFormat="1" applyFill="1" applyBorder="1" applyAlignment="1" applyProtection="1">
      <alignment wrapText="1"/>
      <protection locked="0"/>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tabSelected="1" topLeftCell="A46" zoomScale="120" zoomScaleNormal="120" workbookViewId="0">
      <selection activeCell="D13" sqref="D13"/>
    </sheetView>
  </sheetViews>
  <sheetFormatPr defaultRowHeight="15" x14ac:dyDescent="0.25"/>
  <cols>
    <col min="1" max="1" width="35.7109375" style="5" customWidth="1"/>
    <col min="2" max="2" width="15.140625" customWidth="1"/>
    <col min="4" max="4" width="20.7109375" style="1" customWidth="1"/>
    <col min="5" max="6" width="20.7109375" customWidth="1"/>
    <col min="7" max="7" width="20.5703125" style="1" customWidth="1"/>
    <col min="9" max="11" width="20.7109375" style="3" customWidth="1"/>
    <col min="12" max="12" width="20.7109375" style="4" customWidth="1"/>
  </cols>
  <sheetData>
    <row r="1" spans="1:16" ht="30.75" customHeight="1" x14ac:dyDescent="0.25">
      <c r="A1" s="41" t="s">
        <v>0</v>
      </c>
      <c r="B1" s="41"/>
      <c r="C1" s="41"/>
      <c r="D1" s="41"/>
      <c r="E1" s="41"/>
      <c r="F1" s="41"/>
      <c r="G1" s="41"/>
      <c r="H1" s="41"/>
      <c r="I1" s="41"/>
      <c r="J1" s="41"/>
      <c r="K1" s="41"/>
      <c r="L1" s="41"/>
      <c r="M1" s="41"/>
      <c r="N1" s="41"/>
      <c r="O1" s="42"/>
    </row>
    <row r="2" spans="1:16" ht="76.5" customHeight="1" thickBot="1" x14ac:dyDescent="0.3">
      <c r="A2" s="43" t="s">
        <v>1</v>
      </c>
      <c r="B2" s="43"/>
      <c r="C2" s="43"/>
      <c r="D2" s="43"/>
      <c r="E2" s="43"/>
      <c r="F2" s="43"/>
      <c r="G2" s="43"/>
      <c r="H2" s="43"/>
      <c r="I2" s="43"/>
      <c r="J2" s="43"/>
      <c r="K2" s="43"/>
      <c r="L2" s="43"/>
      <c r="M2" s="43"/>
      <c r="N2" s="43"/>
      <c r="O2" s="44"/>
    </row>
    <row r="3" spans="1:16" s="35" customFormat="1" ht="15.75" thickBot="1" x14ac:dyDescent="0.3">
      <c r="A3" s="30" t="s">
        <v>2</v>
      </c>
      <c r="B3" s="31"/>
      <c r="C3" s="31"/>
      <c r="D3" s="32"/>
      <c r="E3" s="31"/>
      <c r="F3" s="31"/>
      <c r="G3" s="32"/>
      <c r="H3" s="31"/>
      <c r="I3" s="33"/>
      <c r="J3" s="33"/>
      <c r="K3" s="33"/>
      <c r="L3" s="34"/>
      <c r="M3" s="31"/>
      <c r="N3" s="31"/>
      <c r="O3" s="36"/>
    </row>
    <row r="4" spans="1:16" ht="60" x14ac:dyDescent="0.25">
      <c r="A4" s="6"/>
      <c r="B4" s="7" t="s">
        <v>3</v>
      </c>
      <c r="C4" s="8"/>
      <c r="D4" s="9" t="s">
        <v>52</v>
      </c>
      <c r="E4" s="9" t="s">
        <v>57</v>
      </c>
      <c r="F4" s="9" t="s">
        <v>58</v>
      </c>
      <c r="G4" s="9" t="s">
        <v>4</v>
      </c>
      <c r="H4" s="10"/>
      <c r="I4" s="11" t="s">
        <v>5</v>
      </c>
      <c r="J4" s="11" t="s">
        <v>6</v>
      </c>
      <c r="K4" s="11" t="s">
        <v>7</v>
      </c>
      <c r="L4" s="11" t="s">
        <v>8</v>
      </c>
      <c r="M4" s="12"/>
      <c r="N4" s="12"/>
      <c r="O4" s="13"/>
    </row>
    <row r="5" spans="1:16" x14ac:dyDescent="0.25">
      <c r="A5" s="6" t="s">
        <v>56</v>
      </c>
      <c r="B5" s="8"/>
      <c r="C5" s="8"/>
      <c r="D5" s="14"/>
      <c r="E5" s="8"/>
      <c r="F5" s="8"/>
      <c r="G5" s="14"/>
      <c r="H5" s="8"/>
      <c r="I5" s="11"/>
      <c r="J5" s="11"/>
      <c r="K5" s="11"/>
      <c r="L5" s="7"/>
      <c r="M5" s="8"/>
      <c r="N5" s="8"/>
      <c r="O5" s="15"/>
    </row>
    <row r="6" spans="1:16" x14ac:dyDescent="0.25">
      <c r="A6" s="6"/>
      <c r="B6" s="8"/>
      <c r="C6" s="8"/>
      <c r="D6" s="14"/>
      <c r="E6" s="8"/>
      <c r="F6" s="8"/>
      <c r="G6" s="14"/>
      <c r="H6" s="8"/>
      <c r="I6" s="11"/>
      <c r="J6" s="11"/>
      <c r="K6" s="11"/>
      <c r="L6" s="7"/>
      <c r="M6" s="8"/>
      <c r="N6" s="8"/>
      <c r="O6" s="15"/>
    </row>
    <row r="7" spans="1:16" x14ac:dyDescent="0.25">
      <c r="A7" s="6"/>
      <c r="B7" s="8"/>
      <c r="C7" s="8"/>
      <c r="D7" s="14"/>
      <c r="E7" s="8"/>
      <c r="F7" s="8"/>
      <c r="G7" s="14"/>
      <c r="H7" s="8"/>
      <c r="I7" s="11"/>
      <c r="J7" s="11"/>
      <c r="K7" s="11"/>
      <c r="L7" s="7"/>
      <c r="M7" s="8"/>
      <c r="N7" s="8"/>
      <c r="O7" s="15"/>
    </row>
    <row r="8" spans="1:16" x14ac:dyDescent="0.25">
      <c r="A8" t="s">
        <v>53</v>
      </c>
      <c r="B8" s="8">
        <v>70</v>
      </c>
      <c r="C8" s="8"/>
      <c r="D8" s="37">
        <v>0</v>
      </c>
      <c r="E8" s="38">
        <v>0</v>
      </c>
      <c r="F8" s="38">
        <v>0</v>
      </c>
      <c r="G8" s="14">
        <v>12</v>
      </c>
      <c r="H8" s="8"/>
      <c r="I8" s="16">
        <f>D8*B8*G8</f>
        <v>0</v>
      </c>
      <c r="J8" s="16">
        <f>I8-(I8*E8)</f>
        <v>0</v>
      </c>
      <c r="K8" s="16">
        <f>I8-(I8*F8)</f>
        <v>0</v>
      </c>
      <c r="L8" s="17">
        <f>I8*4+J8*2+K8*2</f>
        <v>0</v>
      </c>
      <c r="M8" s="8"/>
      <c r="N8" s="8"/>
      <c r="O8" s="15"/>
      <c r="P8" s="2"/>
    </row>
    <row r="9" spans="1:16" x14ac:dyDescent="0.25">
      <c r="A9" t="s">
        <v>55</v>
      </c>
      <c r="B9" s="8">
        <v>10</v>
      </c>
      <c r="C9" s="8"/>
      <c r="D9" s="37">
        <v>0</v>
      </c>
      <c r="E9" s="38">
        <v>0</v>
      </c>
      <c r="F9" s="38">
        <v>0</v>
      </c>
      <c r="G9" s="14">
        <v>12</v>
      </c>
      <c r="H9" s="8"/>
      <c r="I9" s="16">
        <f>D9*B9*G9</f>
        <v>0</v>
      </c>
      <c r="J9" s="16">
        <f>I9-(I9*E9)</f>
        <v>0</v>
      </c>
      <c r="K9" s="16">
        <f>I9-(I9*F9)</f>
        <v>0</v>
      </c>
      <c r="L9" s="17">
        <f>I9*4+J9*2+K9*2</f>
        <v>0</v>
      </c>
      <c r="M9" s="8"/>
      <c r="N9" s="8"/>
      <c r="O9" s="15"/>
    </row>
    <row r="10" spans="1:16" x14ac:dyDescent="0.25">
      <c r="A10" t="s">
        <v>54</v>
      </c>
      <c r="B10" s="8">
        <v>10</v>
      </c>
      <c r="C10" s="8"/>
      <c r="D10" s="37">
        <v>0</v>
      </c>
      <c r="E10" s="38">
        <v>0</v>
      </c>
      <c r="F10" s="38">
        <v>0</v>
      </c>
      <c r="G10" s="14">
        <v>12</v>
      </c>
      <c r="H10" s="8"/>
      <c r="I10" s="16">
        <f>D10*B10*G10</f>
        <v>0</v>
      </c>
      <c r="J10" s="16">
        <f>I10-(I10*E10)</f>
        <v>0</v>
      </c>
      <c r="K10" s="16">
        <f>I10-(I10*F10)</f>
        <v>0</v>
      </c>
      <c r="L10" s="17">
        <f>I10*4+J10*2+K10*2</f>
        <v>0</v>
      </c>
      <c r="M10" s="8"/>
      <c r="N10" s="8"/>
      <c r="O10" s="15"/>
    </row>
    <row r="11" spans="1:16" x14ac:dyDescent="0.25">
      <c r="A11" s="6"/>
      <c r="B11" s="8"/>
      <c r="C11" s="8"/>
      <c r="D11" s="14"/>
      <c r="E11" s="8"/>
      <c r="F11" s="8"/>
      <c r="G11" s="14"/>
      <c r="H11" s="8"/>
      <c r="I11" s="11"/>
      <c r="J11" s="11"/>
      <c r="K11" s="11"/>
      <c r="L11" s="7"/>
      <c r="M11" s="8"/>
      <c r="N11" s="8"/>
      <c r="O11" s="15"/>
    </row>
    <row r="12" spans="1:16" ht="30" x14ac:dyDescent="0.25">
      <c r="A12" s="6"/>
      <c r="B12" s="8"/>
      <c r="C12" s="8"/>
      <c r="D12" s="14" t="s">
        <v>9</v>
      </c>
      <c r="E12" s="8"/>
      <c r="F12" s="8"/>
      <c r="G12" s="14"/>
      <c r="H12" s="8"/>
      <c r="I12" s="11"/>
      <c r="J12" s="11"/>
      <c r="K12" s="11"/>
      <c r="L12" s="7"/>
      <c r="M12" s="8"/>
      <c r="N12" s="8"/>
      <c r="O12" s="15"/>
    </row>
    <row r="13" spans="1:16" x14ac:dyDescent="0.25">
      <c r="A13" s="6" t="s">
        <v>10</v>
      </c>
      <c r="B13" s="8">
        <v>10</v>
      </c>
      <c r="C13" s="8"/>
      <c r="D13" s="37">
        <v>0</v>
      </c>
      <c r="E13" s="8"/>
      <c r="F13" s="8"/>
      <c r="G13" s="14"/>
      <c r="H13" s="8"/>
      <c r="I13" s="11"/>
      <c r="J13" s="11"/>
      <c r="K13" s="11"/>
      <c r="L13" s="17">
        <f>B13*D13</f>
        <v>0</v>
      </c>
      <c r="M13" s="8"/>
      <c r="N13" s="8"/>
      <c r="O13" s="15"/>
    </row>
    <row r="14" spans="1:16" x14ac:dyDescent="0.25">
      <c r="A14" s="6"/>
      <c r="B14" s="8"/>
      <c r="C14" s="8"/>
      <c r="D14" s="8"/>
      <c r="E14" s="8"/>
      <c r="F14" s="8"/>
      <c r="G14" s="14"/>
      <c r="H14" s="8"/>
      <c r="I14" s="11"/>
      <c r="J14" s="11"/>
      <c r="K14" s="11"/>
      <c r="L14" s="7"/>
      <c r="M14" s="8"/>
      <c r="N14" s="8"/>
      <c r="O14" s="15"/>
    </row>
    <row r="15" spans="1:16" ht="15.75" thickBot="1" x14ac:dyDescent="0.3">
      <c r="A15" s="6" t="s">
        <v>11</v>
      </c>
      <c r="B15" s="8"/>
      <c r="C15" s="8"/>
      <c r="D15" s="14"/>
      <c r="E15" s="8"/>
      <c r="F15" s="8"/>
      <c r="G15" s="14"/>
      <c r="H15" s="8"/>
      <c r="I15" s="11"/>
      <c r="J15" s="11"/>
      <c r="K15" s="11"/>
      <c r="L15" s="17">
        <f>L8+L9+L10+L13</f>
        <v>0</v>
      </c>
      <c r="M15" s="8"/>
      <c r="N15" s="8"/>
      <c r="O15" s="15"/>
    </row>
    <row r="16" spans="1:16" s="35" customFormat="1" ht="15.75" thickBot="1" x14ac:dyDescent="0.3">
      <c r="A16" s="30" t="s">
        <v>12</v>
      </c>
      <c r="B16" s="31"/>
      <c r="C16" s="31"/>
      <c r="D16" s="32"/>
      <c r="E16" s="31"/>
      <c r="F16" s="31"/>
      <c r="G16" s="32"/>
      <c r="H16" s="31"/>
      <c r="I16" s="33"/>
      <c r="J16" s="33"/>
      <c r="K16" s="33"/>
      <c r="L16" s="34"/>
      <c r="M16" s="31"/>
      <c r="N16" s="31"/>
      <c r="O16" s="36"/>
    </row>
    <row r="17" spans="1:16" ht="90" x14ac:dyDescent="0.25">
      <c r="A17" s="6" t="s">
        <v>13</v>
      </c>
      <c r="B17" s="7" t="s">
        <v>3</v>
      </c>
      <c r="C17" s="8"/>
      <c r="D17" s="14" t="s">
        <v>14</v>
      </c>
      <c r="E17" s="11" t="s">
        <v>15</v>
      </c>
      <c r="F17" s="11" t="s">
        <v>16</v>
      </c>
      <c r="G17" s="11" t="s">
        <v>17</v>
      </c>
      <c r="H17" s="8"/>
      <c r="I17" s="11" t="s">
        <v>18</v>
      </c>
      <c r="J17" s="11" t="s">
        <v>19</v>
      </c>
      <c r="K17" s="11"/>
      <c r="L17" s="7"/>
      <c r="M17" s="8"/>
      <c r="N17" s="8"/>
      <c r="O17" s="15"/>
    </row>
    <row r="18" spans="1:16" x14ac:dyDescent="0.25">
      <c r="A18" s="6" t="s">
        <v>20</v>
      </c>
      <c r="B18" s="8">
        <v>175000</v>
      </c>
      <c r="C18" s="8"/>
      <c r="D18" s="18" t="e">
        <f>G18/(F18/E18)</f>
        <v>#DIV/0!</v>
      </c>
      <c r="E18" s="39"/>
      <c r="F18" s="39"/>
      <c r="G18" s="37">
        <v>0</v>
      </c>
      <c r="H18" s="8"/>
      <c r="I18" s="16" t="e">
        <f t="shared" ref="I18:I26" si="0">B18*D18</f>
        <v>#DIV/0!</v>
      </c>
      <c r="J18" s="16" t="e">
        <f>I18*8</f>
        <v>#DIV/0!</v>
      </c>
      <c r="K18" s="11"/>
      <c r="L18" s="7"/>
      <c r="M18" s="8"/>
      <c r="N18" s="8"/>
      <c r="O18" s="15"/>
      <c r="P18" s="2"/>
    </row>
    <row r="19" spans="1:16" x14ac:dyDescent="0.25">
      <c r="A19" s="6" t="s">
        <v>21</v>
      </c>
      <c r="B19" s="8">
        <v>175000</v>
      </c>
      <c r="C19" s="8"/>
      <c r="D19" s="18" t="e">
        <f t="shared" ref="D19:D26" si="1">G19/(F19/E19)</f>
        <v>#DIV/0!</v>
      </c>
      <c r="E19" s="39"/>
      <c r="F19" s="39"/>
      <c r="G19" s="37">
        <v>0</v>
      </c>
      <c r="H19" s="8"/>
      <c r="I19" s="16" t="e">
        <f t="shared" si="0"/>
        <v>#DIV/0!</v>
      </c>
      <c r="J19" s="16" t="e">
        <f t="shared" ref="J19:J26" si="2">I19*8</f>
        <v>#DIV/0!</v>
      </c>
      <c r="K19" s="11"/>
      <c r="L19" s="7"/>
      <c r="M19" s="8"/>
      <c r="N19" s="8"/>
      <c r="O19" s="15"/>
    </row>
    <row r="20" spans="1:16" x14ac:dyDescent="0.25">
      <c r="A20" s="6" t="s">
        <v>22</v>
      </c>
      <c r="B20" s="8">
        <v>150000</v>
      </c>
      <c r="C20" s="8"/>
      <c r="D20" s="18" t="e">
        <f>G20/(F20/E20)</f>
        <v>#DIV/0!</v>
      </c>
      <c r="E20" s="39"/>
      <c r="F20" s="39"/>
      <c r="G20" s="37">
        <v>0</v>
      </c>
      <c r="H20" s="8"/>
      <c r="I20" s="16" t="e">
        <f t="shared" si="0"/>
        <v>#DIV/0!</v>
      </c>
      <c r="J20" s="16" t="e">
        <f>I20*8</f>
        <v>#DIV/0!</v>
      </c>
      <c r="K20" s="11"/>
      <c r="L20" s="7"/>
      <c r="M20" s="8"/>
      <c r="N20" s="8"/>
      <c r="O20" s="15"/>
    </row>
    <row r="21" spans="1:16" x14ac:dyDescent="0.25">
      <c r="A21" s="6" t="s">
        <v>23</v>
      </c>
      <c r="B21" s="8">
        <v>150000</v>
      </c>
      <c r="C21" s="8"/>
      <c r="D21" s="18" t="e">
        <f>G21/(F21/E21)</f>
        <v>#DIV/0!</v>
      </c>
      <c r="E21" s="39"/>
      <c r="F21" s="39"/>
      <c r="G21" s="37">
        <v>0</v>
      </c>
      <c r="H21" s="8"/>
      <c r="I21" s="16" t="e">
        <f t="shared" si="0"/>
        <v>#DIV/0!</v>
      </c>
      <c r="J21" s="16" t="e">
        <f>I21*8</f>
        <v>#DIV/0!</v>
      </c>
      <c r="K21" s="11"/>
      <c r="L21" s="7"/>
      <c r="M21" s="8"/>
      <c r="N21" s="8"/>
      <c r="O21" s="15"/>
    </row>
    <row r="22" spans="1:16" x14ac:dyDescent="0.25">
      <c r="A22" s="6" t="s">
        <v>24</v>
      </c>
      <c r="B22" s="8">
        <v>300000</v>
      </c>
      <c r="C22" s="8"/>
      <c r="D22" s="18" t="e">
        <f>G22/(F22/E22)</f>
        <v>#DIV/0!</v>
      </c>
      <c r="E22" s="39"/>
      <c r="F22" s="39"/>
      <c r="G22" s="37">
        <v>0</v>
      </c>
      <c r="H22" s="8"/>
      <c r="I22" s="16" t="e">
        <f t="shared" si="0"/>
        <v>#DIV/0!</v>
      </c>
      <c r="J22" s="16" t="e">
        <f>I22*8</f>
        <v>#DIV/0!</v>
      </c>
      <c r="K22" s="11"/>
      <c r="L22" s="7"/>
      <c r="M22" s="8"/>
      <c r="N22" s="8"/>
      <c r="O22" s="15"/>
    </row>
    <row r="23" spans="1:16" x14ac:dyDescent="0.25">
      <c r="A23" s="6" t="s">
        <v>25</v>
      </c>
      <c r="B23" s="8">
        <v>50000</v>
      </c>
      <c r="C23" s="8"/>
      <c r="D23" s="18" t="e">
        <f>G23/(F23/E23)</f>
        <v>#DIV/0!</v>
      </c>
      <c r="E23" s="39"/>
      <c r="F23" s="39"/>
      <c r="G23" s="37">
        <v>0</v>
      </c>
      <c r="H23" s="8"/>
      <c r="I23" s="16" t="e">
        <f t="shared" si="0"/>
        <v>#DIV/0!</v>
      </c>
      <c r="J23" s="16" t="e">
        <f>I23*8</f>
        <v>#DIV/0!</v>
      </c>
      <c r="K23" s="11"/>
      <c r="L23" s="7"/>
      <c r="M23" s="8"/>
      <c r="N23" s="8"/>
      <c r="O23" s="15"/>
    </row>
    <row r="24" spans="1:16" x14ac:dyDescent="0.25">
      <c r="A24" s="6" t="s">
        <v>26</v>
      </c>
      <c r="B24" s="8">
        <v>50000</v>
      </c>
      <c r="C24" s="8"/>
      <c r="D24" s="18" t="e">
        <f t="shared" si="1"/>
        <v>#DIV/0!</v>
      </c>
      <c r="E24" s="39"/>
      <c r="F24" s="39"/>
      <c r="G24" s="37">
        <v>0</v>
      </c>
      <c r="H24" s="8"/>
      <c r="I24" s="16" t="e">
        <f t="shared" si="0"/>
        <v>#DIV/0!</v>
      </c>
      <c r="J24" s="16" t="e">
        <f t="shared" si="2"/>
        <v>#DIV/0!</v>
      </c>
      <c r="K24" s="11"/>
      <c r="L24" s="7"/>
      <c r="M24" s="8"/>
      <c r="N24" s="8"/>
      <c r="O24" s="15"/>
    </row>
    <row r="25" spans="1:16" x14ac:dyDescent="0.25">
      <c r="A25" s="6" t="s">
        <v>27</v>
      </c>
      <c r="B25" s="8">
        <v>70000</v>
      </c>
      <c r="C25" s="8"/>
      <c r="D25" s="18" t="e">
        <f t="shared" si="1"/>
        <v>#DIV/0!</v>
      </c>
      <c r="E25" s="39"/>
      <c r="F25" s="39"/>
      <c r="G25" s="37">
        <v>0</v>
      </c>
      <c r="H25" s="8"/>
      <c r="I25" s="16" t="e">
        <f t="shared" si="0"/>
        <v>#DIV/0!</v>
      </c>
      <c r="J25" s="16" t="e">
        <f t="shared" si="2"/>
        <v>#DIV/0!</v>
      </c>
      <c r="K25" s="11"/>
      <c r="L25" s="7"/>
      <c r="M25" s="8"/>
      <c r="N25" s="8"/>
      <c r="O25" s="15"/>
    </row>
    <row r="26" spans="1:16" x14ac:dyDescent="0.25">
      <c r="A26" s="6" t="s">
        <v>28</v>
      </c>
      <c r="B26" s="8">
        <v>30000</v>
      </c>
      <c r="C26" s="8"/>
      <c r="D26" s="18" t="e">
        <f t="shared" si="1"/>
        <v>#DIV/0!</v>
      </c>
      <c r="E26" s="39"/>
      <c r="F26" s="39"/>
      <c r="G26" s="37">
        <v>0</v>
      </c>
      <c r="H26" s="8"/>
      <c r="I26" s="16" t="e">
        <f t="shared" si="0"/>
        <v>#DIV/0!</v>
      </c>
      <c r="J26" s="16" t="e">
        <f t="shared" si="2"/>
        <v>#DIV/0!</v>
      </c>
      <c r="K26" s="11"/>
      <c r="L26" s="7"/>
      <c r="M26" s="8"/>
      <c r="N26" s="8"/>
      <c r="O26" s="15"/>
    </row>
    <row r="27" spans="1:16" x14ac:dyDescent="0.25">
      <c r="A27" s="6"/>
      <c r="B27" s="8"/>
      <c r="C27" s="8"/>
      <c r="D27" s="8"/>
      <c r="E27" s="8"/>
      <c r="F27" s="8"/>
      <c r="G27" s="8"/>
      <c r="H27" s="8"/>
      <c r="I27" s="11"/>
      <c r="J27" s="11"/>
      <c r="K27" s="11"/>
      <c r="L27" s="7"/>
      <c r="M27" s="8"/>
      <c r="N27" s="8"/>
      <c r="O27" s="15"/>
    </row>
    <row r="28" spans="1:16" ht="46.5" customHeight="1" x14ac:dyDescent="0.25">
      <c r="A28" s="6"/>
      <c r="B28" s="8"/>
      <c r="C28" s="8"/>
      <c r="D28" s="11" t="s">
        <v>29</v>
      </c>
      <c r="E28" s="11" t="s">
        <v>30</v>
      </c>
      <c r="F28" s="7"/>
      <c r="G28" s="11" t="s">
        <v>31</v>
      </c>
      <c r="H28" s="8"/>
      <c r="I28" s="11"/>
      <c r="J28" s="11"/>
      <c r="K28" s="11"/>
      <c r="L28" s="7"/>
      <c r="M28" s="8"/>
      <c r="N28" s="8"/>
      <c r="O28" s="15"/>
    </row>
    <row r="29" spans="1:16" x14ac:dyDescent="0.25">
      <c r="A29" s="6" t="s">
        <v>32</v>
      </c>
      <c r="B29" s="8">
        <v>30000</v>
      </c>
      <c r="C29" s="8"/>
      <c r="D29" s="18" t="e">
        <f>G29/E29</f>
        <v>#DIV/0!</v>
      </c>
      <c r="E29" s="39"/>
      <c r="F29" s="8"/>
      <c r="G29" s="37">
        <v>0</v>
      </c>
      <c r="H29" s="8"/>
      <c r="I29" s="16" t="e">
        <f t="shared" ref="I29:I34" si="3">D29*B29</f>
        <v>#DIV/0!</v>
      </c>
      <c r="J29" s="16" t="e">
        <f>I29*8</f>
        <v>#DIV/0!</v>
      </c>
      <c r="K29" s="11"/>
      <c r="L29" s="7"/>
      <c r="M29" s="8"/>
      <c r="N29" s="8"/>
      <c r="O29" s="15"/>
    </row>
    <row r="30" spans="1:16" x14ac:dyDescent="0.25">
      <c r="A30" s="6" t="s">
        <v>33</v>
      </c>
      <c r="B30" s="8">
        <v>40000</v>
      </c>
      <c r="C30" s="8"/>
      <c r="D30" s="18" t="e">
        <f t="shared" ref="D30:D34" si="4">G30/E30</f>
        <v>#DIV/0!</v>
      </c>
      <c r="E30" s="39"/>
      <c r="F30" s="8"/>
      <c r="G30" s="37">
        <v>0</v>
      </c>
      <c r="H30" s="8"/>
      <c r="I30" s="16" t="e">
        <f t="shared" si="3"/>
        <v>#DIV/0!</v>
      </c>
      <c r="J30" s="16" t="e">
        <f t="shared" ref="J30:J34" si="5">I30*8</f>
        <v>#DIV/0!</v>
      </c>
      <c r="K30" s="11"/>
      <c r="L30" s="7"/>
      <c r="M30" s="8"/>
      <c r="N30" s="8"/>
      <c r="O30" s="15"/>
    </row>
    <row r="31" spans="1:16" x14ac:dyDescent="0.25">
      <c r="A31" s="6" t="s">
        <v>34</v>
      </c>
      <c r="B31" s="8">
        <v>30000</v>
      </c>
      <c r="C31" s="8"/>
      <c r="D31" s="18" t="e">
        <f t="shared" si="4"/>
        <v>#DIV/0!</v>
      </c>
      <c r="E31" s="39"/>
      <c r="F31" s="8"/>
      <c r="G31" s="37">
        <v>0</v>
      </c>
      <c r="H31" s="8"/>
      <c r="I31" s="16" t="e">
        <f t="shared" si="3"/>
        <v>#DIV/0!</v>
      </c>
      <c r="J31" s="16" t="e">
        <f t="shared" si="5"/>
        <v>#DIV/0!</v>
      </c>
      <c r="K31" s="11"/>
      <c r="L31" s="7"/>
      <c r="M31" s="8"/>
      <c r="N31" s="8"/>
      <c r="O31" s="15"/>
    </row>
    <row r="32" spans="1:16" x14ac:dyDescent="0.25">
      <c r="A32" s="6" t="s">
        <v>35</v>
      </c>
      <c r="B32" s="8">
        <v>30000</v>
      </c>
      <c r="C32" s="8"/>
      <c r="D32" s="18" t="e">
        <f t="shared" si="4"/>
        <v>#DIV/0!</v>
      </c>
      <c r="E32" s="39"/>
      <c r="F32" s="8"/>
      <c r="G32" s="37">
        <v>0</v>
      </c>
      <c r="H32" s="8"/>
      <c r="I32" s="16" t="e">
        <f t="shared" si="3"/>
        <v>#DIV/0!</v>
      </c>
      <c r="J32" s="16" t="e">
        <f t="shared" si="5"/>
        <v>#DIV/0!</v>
      </c>
      <c r="K32" s="11"/>
      <c r="L32" s="7"/>
      <c r="M32" s="8"/>
      <c r="N32" s="8"/>
      <c r="O32" s="15"/>
    </row>
    <row r="33" spans="1:15" x14ac:dyDescent="0.25">
      <c r="A33" s="6" t="s">
        <v>36</v>
      </c>
      <c r="B33" s="8">
        <v>30000</v>
      </c>
      <c r="C33" s="8"/>
      <c r="D33" s="18" t="e">
        <f t="shared" si="4"/>
        <v>#DIV/0!</v>
      </c>
      <c r="E33" s="39"/>
      <c r="F33" s="8"/>
      <c r="G33" s="37">
        <v>0</v>
      </c>
      <c r="H33" s="8"/>
      <c r="I33" s="16" t="e">
        <f t="shared" si="3"/>
        <v>#DIV/0!</v>
      </c>
      <c r="J33" s="16" t="e">
        <f t="shared" si="5"/>
        <v>#DIV/0!</v>
      </c>
      <c r="K33" s="11"/>
      <c r="L33" s="7"/>
      <c r="M33" s="8"/>
      <c r="N33" s="8"/>
      <c r="O33" s="15"/>
    </row>
    <row r="34" spans="1:15" x14ac:dyDescent="0.25">
      <c r="A34" s="6" t="s">
        <v>37</v>
      </c>
      <c r="B34" s="8">
        <v>30000</v>
      </c>
      <c r="C34" s="8"/>
      <c r="D34" s="18" t="e">
        <f t="shared" si="4"/>
        <v>#DIV/0!</v>
      </c>
      <c r="E34" s="39"/>
      <c r="F34" s="8"/>
      <c r="G34" s="37">
        <v>0</v>
      </c>
      <c r="H34" s="8"/>
      <c r="I34" s="16" t="e">
        <f t="shared" si="3"/>
        <v>#DIV/0!</v>
      </c>
      <c r="J34" s="16" t="e">
        <f t="shared" si="5"/>
        <v>#DIV/0!</v>
      </c>
      <c r="K34" s="11"/>
      <c r="L34" s="7"/>
      <c r="M34" s="8"/>
      <c r="N34" s="8"/>
      <c r="O34" s="15"/>
    </row>
    <row r="35" spans="1:15" x14ac:dyDescent="0.25">
      <c r="A35" s="6"/>
      <c r="B35" s="8"/>
      <c r="C35" s="8"/>
      <c r="D35" s="14"/>
      <c r="E35" s="8"/>
      <c r="F35" s="8"/>
      <c r="G35" s="14"/>
      <c r="H35" s="8"/>
      <c r="I35" s="11"/>
      <c r="J35" s="11"/>
      <c r="K35" s="11"/>
      <c r="L35" s="7"/>
      <c r="M35" s="8"/>
      <c r="N35" s="8"/>
      <c r="O35" s="15"/>
    </row>
    <row r="36" spans="1:15" ht="30" x14ac:dyDescent="0.25">
      <c r="A36" s="6" t="s">
        <v>38</v>
      </c>
      <c r="B36" s="8"/>
      <c r="C36" s="8"/>
      <c r="D36" s="14"/>
      <c r="E36" s="8"/>
      <c r="F36" s="8"/>
      <c r="G36" s="14"/>
      <c r="H36" s="8"/>
      <c r="I36" s="11"/>
      <c r="J36" s="11"/>
      <c r="K36" s="11"/>
      <c r="L36" s="7"/>
      <c r="M36" s="8"/>
      <c r="N36" s="8"/>
      <c r="O36" s="15"/>
    </row>
    <row r="37" spans="1:15" ht="30" x14ac:dyDescent="0.25">
      <c r="A37" s="6"/>
      <c r="B37" s="8"/>
      <c r="C37" s="8"/>
      <c r="D37" s="11" t="s">
        <v>39</v>
      </c>
      <c r="E37" s="11" t="s">
        <v>40</v>
      </c>
      <c r="F37" s="11"/>
      <c r="G37" s="11" t="s">
        <v>31</v>
      </c>
      <c r="H37" s="8"/>
      <c r="I37" s="11"/>
      <c r="J37" s="11"/>
      <c r="K37" s="11"/>
      <c r="L37" s="7"/>
      <c r="M37" s="8"/>
      <c r="N37" s="8"/>
      <c r="O37" s="15"/>
    </row>
    <row r="38" spans="1:15" x14ac:dyDescent="0.25">
      <c r="A38" s="6" t="s">
        <v>41</v>
      </c>
      <c r="B38" s="8">
        <v>1000000</v>
      </c>
      <c r="C38" s="8"/>
      <c r="D38" s="19" t="e">
        <f>G38/E38</f>
        <v>#DIV/0!</v>
      </c>
      <c r="E38" s="39"/>
      <c r="F38" s="8"/>
      <c r="G38" s="37">
        <v>0</v>
      </c>
      <c r="H38" s="8"/>
      <c r="I38" s="16" t="e">
        <f t="shared" ref="I38:I43" si="6">D38*B38</f>
        <v>#DIV/0!</v>
      </c>
      <c r="J38" s="16" t="e">
        <f>I38*8</f>
        <v>#DIV/0!</v>
      </c>
      <c r="K38" s="11"/>
      <c r="L38" s="7"/>
      <c r="M38" s="8"/>
      <c r="N38" s="8"/>
      <c r="O38" s="15"/>
    </row>
    <row r="39" spans="1:15" x14ac:dyDescent="0.25">
      <c r="A39" s="6" t="s">
        <v>42</v>
      </c>
      <c r="B39" s="8">
        <v>350000</v>
      </c>
      <c r="C39" s="8"/>
      <c r="D39" s="19" t="e">
        <f t="shared" ref="D39:D43" si="7">G39/E39</f>
        <v>#DIV/0!</v>
      </c>
      <c r="E39" s="39"/>
      <c r="F39" s="8"/>
      <c r="G39" s="37">
        <v>0</v>
      </c>
      <c r="H39" s="8"/>
      <c r="I39" s="16" t="e">
        <f t="shared" si="6"/>
        <v>#DIV/0!</v>
      </c>
      <c r="J39" s="16" t="e">
        <f t="shared" ref="J39:J43" si="8">I39*8</f>
        <v>#DIV/0!</v>
      </c>
      <c r="K39" s="11"/>
      <c r="L39" s="7"/>
      <c r="M39" s="8"/>
      <c r="N39" s="8"/>
      <c r="O39" s="15"/>
    </row>
    <row r="40" spans="1:15" x14ac:dyDescent="0.25">
      <c r="A40" s="6" t="s">
        <v>43</v>
      </c>
      <c r="B40" s="8">
        <v>200000</v>
      </c>
      <c r="C40" s="8"/>
      <c r="D40" s="19" t="e">
        <f t="shared" si="7"/>
        <v>#DIV/0!</v>
      </c>
      <c r="E40" s="39"/>
      <c r="F40" s="8"/>
      <c r="G40" s="37">
        <v>0</v>
      </c>
      <c r="H40" s="8"/>
      <c r="I40" s="16" t="e">
        <f t="shared" si="6"/>
        <v>#DIV/0!</v>
      </c>
      <c r="J40" s="16" t="e">
        <f t="shared" si="8"/>
        <v>#DIV/0!</v>
      </c>
      <c r="K40" s="11"/>
      <c r="L40" s="7"/>
      <c r="M40" s="8"/>
      <c r="N40" s="8"/>
      <c r="O40" s="15"/>
    </row>
    <row r="41" spans="1:15" x14ac:dyDescent="0.25">
      <c r="A41" s="6" t="s">
        <v>44</v>
      </c>
      <c r="B41" s="8">
        <v>50000</v>
      </c>
      <c r="C41" s="8"/>
      <c r="D41" s="19" t="e">
        <f t="shared" si="7"/>
        <v>#DIV/0!</v>
      </c>
      <c r="E41" s="39"/>
      <c r="F41" s="8"/>
      <c r="G41" s="37">
        <v>0</v>
      </c>
      <c r="H41" s="8"/>
      <c r="I41" s="16" t="e">
        <f t="shared" si="6"/>
        <v>#DIV/0!</v>
      </c>
      <c r="J41" s="16" t="e">
        <f t="shared" si="8"/>
        <v>#DIV/0!</v>
      </c>
      <c r="K41" s="11"/>
      <c r="L41" s="7"/>
      <c r="M41" s="8"/>
      <c r="N41" s="8"/>
      <c r="O41" s="15"/>
    </row>
    <row r="42" spans="1:15" x14ac:dyDescent="0.25">
      <c r="A42" s="6" t="s">
        <v>45</v>
      </c>
      <c r="B42" s="8">
        <v>150000</v>
      </c>
      <c r="C42" s="8"/>
      <c r="D42" s="19" t="e">
        <f t="shared" si="7"/>
        <v>#DIV/0!</v>
      </c>
      <c r="E42" s="39"/>
      <c r="F42" s="8"/>
      <c r="G42" s="37">
        <v>0</v>
      </c>
      <c r="H42" s="8"/>
      <c r="I42" s="16" t="e">
        <f t="shared" si="6"/>
        <v>#DIV/0!</v>
      </c>
      <c r="J42" s="16" t="e">
        <f t="shared" si="8"/>
        <v>#DIV/0!</v>
      </c>
      <c r="K42" s="11"/>
      <c r="L42" s="7"/>
      <c r="M42" s="8"/>
      <c r="N42" s="8"/>
      <c r="O42" s="15"/>
    </row>
    <row r="43" spans="1:15" x14ac:dyDescent="0.25">
      <c r="A43" s="6" t="s">
        <v>46</v>
      </c>
      <c r="B43" s="8">
        <v>10000</v>
      </c>
      <c r="C43" s="8"/>
      <c r="D43" s="19" t="e">
        <f t="shared" si="7"/>
        <v>#DIV/0!</v>
      </c>
      <c r="E43" s="39"/>
      <c r="F43" s="8"/>
      <c r="G43" s="37">
        <v>0</v>
      </c>
      <c r="H43" s="8"/>
      <c r="I43" s="16" t="e">
        <f t="shared" si="6"/>
        <v>#DIV/0!</v>
      </c>
      <c r="J43" s="16" t="e">
        <f t="shared" si="8"/>
        <v>#DIV/0!</v>
      </c>
      <c r="K43" s="11"/>
      <c r="L43" s="7"/>
      <c r="M43" s="8"/>
      <c r="N43" s="8"/>
      <c r="O43" s="15"/>
    </row>
    <row r="44" spans="1:15" x14ac:dyDescent="0.25">
      <c r="A44" s="6"/>
      <c r="B44" s="8"/>
      <c r="C44" s="8"/>
      <c r="D44" s="14"/>
      <c r="E44" s="8"/>
      <c r="F44" s="8"/>
      <c r="G44" s="8"/>
      <c r="H44" s="8"/>
      <c r="I44" s="8"/>
      <c r="J44" s="11"/>
      <c r="K44" s="11"/>
      <c r="L44" s="7"/>
      <c r="M44" s="8"/>
      <c r="N44" s="8"/>
      <c r="O44" s="15"/>
    </row>
    <row r="45" spans="1:15" x14ac:dyDescent="0.25">
      <c r="A45" s="6" t="s">
        <v>11</v>
      </c>
      <c r="B45" s="8"/>
      <c r="C45" s="8"/>
      <c r="D45" s="14"/>
      <c r="E45" s="8"/>
      <c r="F45" s="8"/>
      <c r="G45" s="8"/>
      <c r="H45" s="8"/>
      <c r="I45" s="16" t="e">
        <f>SUM(I18:I43)</f>
        <v>#DIV/0!</v>
      </c>
      <c r="J45" s="16" t="e">
        <f>SUM(J18:J43)</f>
        <v>#DIV/0!</v>
      </c>
      <c r="K45" s="11"/>
      <c r="L45" s="7"/>
      <c r="M45" s="8"/>
      <c r="N45" s="8"/>
      <c r="O45" s="15"/>
    </row>
    <row r="46" spans="1:15" ht="15.75" thickBot="1" x14ac:dyDescent="0.3">
      <c r="A46" s="8"/>
      <c r="B46" s="8"/>
      <c r="C46" s="8"/>
      <c r="D46" s="8"/>
      <c r="E46" s="8"/>
      <c r="F46" s="8"/>
      <c r="G46" s="8"/>
      <c r="H46" s="8"/>
      <c r="I46" s="8"/>
      <c r="J46" s="8"/>
      <c r="K46" s="11"/>
      <c r="L46" s="7"/>
      <c r="M46" s="8"/>
      <c r="N46" s="8"/>
      <c r="O46" s="15"/>
    </row>
    <row r="47" spans="1:15" s="35" customFormat="1" ht="15.75" thickBot="1" x14ac:dyDescent="0.3">
      <c r="A47" s="30" t="s">
        <v>47</v>
      </c>
      <c r="B47" s="31"/>
      <c r="C47" s="31"/>
      <c r="D47" s="32"/>
      <c r="E47" s="31"/>
      <c r="F47" s="31"/>
      <c r="G47" s="32"/>
      <c r="H47" s="31"/>
      <c r="I47" s="33"/>
      <c r="J47" s="33"/>
      <c r="K47" s="33"/>
      <c r="L47" s="34"/>
      <c r="M47" s="31"/>
      <c r="N47" s="31"/>
      <c r="O47" s="36"/>
    </row>
    <row r="48" spans="1:15" x14ac:dyDescent="0.25">
      <c r="A48" s="8"/>
      <c r="B48" s="8"/>
      <c r="C48" s="8"/>
      <c r="D48" s="8"/>
      <c r="E48" s="8"/>
      <c r="F48" s="8" t="s">
        <v>11</v>
      </c>
      <c r="G48" s="8"/>
      <c r="H48" s="8"/>
      <c r="I48" s="8"/>
      <c r="J48" s="8"/>
      <c r="K48" s="8"/>
      <c r="L48" s="8"/>
      <c r="M48" s="8"/>
      <c r="N48" s="8"/>
      <c r="O48" s="15"/>
    </row>
    <row r="49" spans="1:15" ht="75" x14ac:dyDescent="0.25">
      <c r="A49" s="6" t="s">
        <v>48</v>
      </c>
      <c r="B49" s="8">
        <v>80</v>
      </c>
      <c r="C49" s="8"/>
      <c r="D49" s="37">
        <v>0</v>
      </c>
      <c r="E49" s="8"/>
      <c r="F49" s="20">
        <f>B49*D49</f>
        <v>0</v>
      </c>
      <c r="G49" s="14"/>
      <c r="H49" s="8"/>
      <c r="I49" s="11"/>
      <c r="J49" s="11"/>
      <c r="K49" s="11"/>
      <c r="L49" s="7"/>
      <c r="M49" s="8"/>
      <c r="N49" s="8"/>
      <c r="O49" s="15"/>
    </row>
    <row r="50" spans="1:15" ht="105" x14ac:dyDescent="0.25">
      <c r="A50" s="6"/>
      <c r="B50" s="8"/>
      <c r="C50" s="8"/>
      <c r="D50" s="21" t="s">
        <v>60</v>
      </c>
      <c r="E50" s="10"/>
      <c r="F50" s="8" t="s">
        <v>59</v>
      </c>
      <c r="G50" s="14"/>
      <c r="H50" s="8"/>
      <c r="I50" s="11"/>
      <c r="J50" s="11"/>
      <c r="K50" s="11"/>
      <c r="L50" s="7"/>
      <c r="M50" s="8"/>
      <c r="N50" s="8"/>
      <c r="O50" s="15"/>
    </row>
    <row r="51" spans="1:15" ht="30" x14ac:dyDescent="0.25">
      <c r="A51" s="6" t="s">
        <v>49</v>
      </c>
      <c r="B51" s="22">
        <v>100000</v>
      </c>
      <c r="C51" s="8"/>
      <c r="D51" s="40">
        <v>0</v>
      </c>
      <c r="E51" s="22"/>
      <c r="F51" s="20">
        <f>B51*D51</f>
        <v>0</v>
      </c>
      <c r="G51" s="14"/>
      <c r="H51" s="8"/>
      <c r="I51" s="11"/>
      <c r="J51" s="11"/>
      <c r="K51" s="11"/>
      <c r="L51" s="7"/>
      <c r="M51" s="8"/>
      <c r="N51" s="8"/>
      <c r="O51" s="15"/>
    </row>
    <row r="52" spans="1:15" x14ac:dyDescent="0.25">
      <c r="A52" s="6"/>
      <c r="B52" s="22"/>
      <c r="C52" s="8"/>
      <c r="D52" s="8"/>
      <c r="E52" s="8"/>
      <c r="F52" s="22"/>
      <c r="G52" s="14"/>
      <c r="H52" s="8"/>
      <c r="I52" s="11"/>
      <c r="J52" s="11"/>
      <c r="K52" s="11"/>
      <c r="L52" s="7"/>
      <c r="M52" s="8"/>
      <c r="N52" s="8"/>
      <c r="O52" s="15"/>
    </row>
    <row r="53" spans="1:15" x14ac:dyDescent="0.25">
      <c r="A53" s="6" t="s">
        <v>50</v>
      </c>
      <c r="B53" s="22"/>
      <c r="C53" s="8"/>
      <c r="D53" s="8"/>
      <c r="E53" s="8"/>
      <c r="F53" s="20">
        <f>F49-F51</f>
        <v>0</v>
      </c>
      <c r="G53" s="14"/>
      <c r="H53" s="8"/>
      <c r="I53" s="11"/>
      <c r="J53" s="11"/>
      <c r="K53" s="11"/>
      <c r="L53" s="7"/>
      <c r="M53" s="8"/>
      <c r="N53" s="8"/>
      <c r="O53" s="15"/>
    </row>
    <row r="54" spans="1:15" ht="15.75" thickBot="1" x14ac:dyDescent="0.3">
      <c r="A54" s="8"/>
      <c r="B54" s="8"/>
      <c r="C54" s="8"/>
      <c r="D54" s="8"/>
      <c r="E54" s="8"/>
      <c r="F54" s="8"/>
      <c r="G54" s="8"/>
      <c r="H54" s="8"/>
      <c r="I54" s="8"/>
      <c r="J54" s="8"/>
      <c r="K54" s="11"/>
      <c r="L54" s="7"/>
      <c r="M54" s="8"/>
      <c r="N54" s="8"/>
      <c r="O54" s="15"/>
    </row>
    <row r="55" spans="1:15" s="35" customFormat="1" ht="15.75" thickBot="1" x14ac:dyDescent="0.3">
      <c r="A55" s="30"/>
      <c r="B55" s="31"/>
      <c r="C55" s="31"/>
      <c r="D55" s="32"/>
      <c r="E55" s="31"/>
      <c r="F55" s="31"/>
      <c r="G55" s="32"/>
      <c r="H55" s="31"/>
      <c r="I55" s="33"/>
      <c r="J55" s="33"/>
      <c r="K55" s="33"/>
      <c r="L55" s="34"/>
      <c r="M55" s="31"/>
      <c r="N55" s="31"/>
      <c r="O55" s="31"/>
    </row>
    <row r="56" spans="1:15" ht="30.75" thickBot="1" x14ac:dyDescent="0.3">
      <c r="A56" s="6" t="s">
        <v>51</v>
      </c>
      <c r="B56" s="29" t="e">
        <f>L15+J45+F53</f>
        <v>#DIV/0!</v>
      </c>
      <c r="C56" s="8"/>
      <c r="D56" s="14"/>
      <c r="E56" s="8"/>
      <c r="F56" s="8"/>
      <c r="G56" s="14"/>
      <c r="H56" s="8"/>
      <c r="I56" s="11"/>
      <c r="J56" s="11"/>
      <c r="K56" s="11"/>
      <c r="L56" s="7"/>
      <c r="M56" s="8"/>
      <c r="N56" s="8"/>
      <c r="O56" s="15"/>
    </row>
    <row r="57" spans="1:15" ht="15.75" thickBot="1" x14ac:dyDescent="0.3">
      <c r="A57" s="23"/>
      <c r="B57" s="24"/>
      <c r="C57" s="24"/>
      <c r="D57" s="25"/>
      <c r="E57" s="24"/>
      <c r="F57" s="24"/>
      <c r="G57" s="25"/>
      <c r="H57" s="24"/>
      <c r="I57" s="26"/>
      <c r="J57" s="26"/>
      <c r="K57" s="26"/>
      <c r="L57" s="27"/>
      <c r="M57" s="24"/>
      <c r="N57" s="24"/>
      <c r="O57" s="28"/>
    </row>
  </sheetData>
  <sheetProtection algorithmName="SHA-512" hashValue="De8WChMnuv0FEd/eKIqwOUWXHiFCK/Okh8zf4/ryW8Urc0RmJmZSqIuZyNLBqNNq4TVDlI7FjtkMvq0Iqmp1ZQ==" saltValue="mQkNi9Ze7rMPRCK1o3+aMA==" spinCount="100000" sheet="1" objects="1" scenarios="1" selectLockedCells="1"/>
  <mergeCells count="2">
    <mergeCell ref="A1:O1"/>
    <mergeCell ref="A2:O2"/>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95EEF20DAAC948B13A85674E87FDEA" ma:contentTypeVersion="11" ma:contentTypeDescription="Een nieuw document maken." ma:contentTypeScope="" ma:versionID="af2fb9e67876ac64c4360fcc0af36b2b">
  <xsd:schema xmlns:xsd="http://www.w3.org/2001/XMLSchema" xmlns:xs="http://www.w3.org/2001/XMLSchema" xmlns:p="http://schemas.microsoft.com/office/2006/metadata/properties" xmlns:ns2="8e534fc7-c816-43a9-a188-18b1c9d68cd6" xmlns:ns3="b90365f1-38ba-4870-ad9b-c1e7947d0c6c" targetNamespace="http://schemas.microsoft.com/office/2006/metadata/properties" ma:root="true" ma:fieldsID="177a0fc372642ecbe538c4dc45bb5194" ns2:_="" ns3:_="">
    <xsd:import namespace="8e534fc7-c816-43a9-a188-18b1c9d68cd6"/>
    <xsd:import namespace="b90365f1-38ba-4870-ad9b-c1e7947d0c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534fc7-c816-43a9-a188-18b1c9d68c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0365f1-38ba-4870-ad9b-c1e7947d0c6c"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CFB2F6-F4DB-44CE-9095-4F226C8492CC}"/>
</file>

<file path=customXml/itemProps2.xml><?xml version="1.0" encoding="utf-8"?>
<ds:datastoreItem xmlns:ds="http://schemas.openxmlformats.org/officeDocument/2006/customXml" ds:itemID="{5AF8CC4C-2EED-4A16-B9C1-A165018C79DD}">
  <ds:schemaRefs>
    <ds:schemaRef ds:uri="http://schemas.microsoft.com/office/2006/documentManagement/types"/>
    <ds:schemaRef ds:uri="http://schemas.microsoft.com/office/2006/metadata/properties"/>
    <ds:schemaRef ds:uri="http://www.w3.org/XML/1998/namespace"/>
    <ds:schemaRef ds:uri="http://purl.org/dc/elements/1.1/"/>
    <ds:schemaRef ds:uri="783384bb-a510-4dd0-b422-619bf7db7077"/>
    <ds:schemaRef ds:uri="c742d4c3-8bf3-4170-b222-f9b2faf90462"/>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1CA4AAA8-64BE-4745-9E18-80D903CF61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Albeda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 Hulhoven</dc:creator>
  <cp:keywords/>
  <dc:description/>
  <cp:lastModifiedBy>Jeroen Hulhoven</cp:lastModifiedBy>
  <cp:revision/>
  <dcterms:created xsi:type="dcterms:W3CDTF">2021-02-03T20:58:18Z</dcterms:created>
  <dcterms:modified xsi:type="dcterms:W3CDTF">2021-02-22T13:50:26Z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0x0101004E95EEF20DAAC948B13A85674E87FDEA</vt:lpwstr>
  </property>
</Properties>
</file>