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mc:AlternateContent xmlns:mc="http://schemas.openxmlformats.org/markup-compatibility/2006">
    <mc:Choice Requires="x15">
      <x15ac:absPath xmlns:x15ac="http://schemas.microsoft.com/office/spreadsheetml/2010/11/ac" url="https://fsbutrecht.sharepoint.com/sites/BeheerICT/Beheer ICT Hoofdpagina/Projecten/L-KA/Deelprojecten/Inkoop/Gepubliceerde aanbestedingsdocumenten Tenderned/Nota van Inlichtingen 1/"/>
    </mc:Choice>
  </mc:AlternateContent>
  <xr:revisionPtr revIDLastSave="159" documentId="8_{15C5601E-0AE8-4AD5-B2FB-F2B8631967DA}" xr6:coauthVersionLast="47" xr6:coauthVersionMax="47" xr10:uidLastSave="{15192B6D-64DF-471E-99C8-0EFD891C4931}"/>
  <bookViews>
    <workbookView xWindow="-23148" yWindow="-108" windowWidth="23256" windowHeight="12720" xr2:uid="{00000000-000D-0000-FFFF-FFFF00000000}"/>
  </bookViews>
  <sheets>
    <sheet name="Toelichting" sheetId="1" r:id="rId1"/>
    <sheet name="Totaalprijs" sheetId="8" r:id="rId2"/>
    <sheet name="Migratie" sheetId="2" r:id="rId3"/>
    <sheet name="Pay per use" sheetId="7" r:id="rId4"/>
    <sheet name="Netwerkdiensten" sheetId="13" r:id="rId5"/>
    <sheet name="Persona kantoormedewerker" sheetId="10" r:id="rId6"/>
    <sheet name="Persona Laborant" sheetId="11" r:id="rId7"/>
    <sheet name="Persona Poweruser" sheetId="12" r:id="rId8"/>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28" i="7" l="1"/>
  <c r="C14" i="7" l="1"/>
  <c r="B28" i="13"/>
  <c r="G20" i="7"/>
  <c r="C19" i="7"/>
  <c r="G19" i="7" s="1"/>
  <c r="G26" i="7"/>
  <c r="C18" i="7" l="1"/>
  <c r="G18" i="7" s="1"/>
  <c r="C17" i="7"/>
  <c r="G17" i="7" s="1"/>
  <c r="B28" i="10"/>
  <c r="C16" i="7" s="1"/>
  <c r="G16" i="7" s="1"/>
  <c r="B28" i="12"/>
  <c r="B28" i="11"/>
  <c r="F16" i="2"/>
  <c r="H16" i="2"/>
  <c r="F17" i="2"/>
  <c r="H17" i="2"/>
  <c r="G3" i="7"/>
  <c r="G5" i="7"/>
  <c r="G7" i="7"/>
  <c r="G10" i="7"/>
  <c r="G9" i="7"/>
  <c r="G12" i="7"/>
  <c r="G14" i="7"/>
  <c r="G24" i="7"/>
  <c r="F45" i="2" l="1"/>
  <c r="H45" i="2"/>
  <c r="F43" i="2"/>
  <c r="H43" i="2"/>
  <c r="F44" i="2"/>
  <c r="H44" i="2"/>
  <c r="H20" i="2"/>
  <c r="F20" i="2"/>
  <c r="H19" i="2"/>
  <c r="F19" i="2"/>
  <c r="H18" i="2"/>
  <c r="F18" i="2"/>
  <c r="H15" i="2"/>
  <c r="F15" i="2"/>
  <c r="H14" i="2"/>
  <c r="F14" i="2"/>
  <c r="H13" i="2"/>
  <c r="F13" i="2"/>
  <c r="H41" i="2"/>
  <c r="H42" i="2"/>
  <c r="F39" i="2"/>
  <c r="H39" i="2" s="1"/>
  <c r="F42" i="2"/>
  <c r="F41" i="2"/>
  <c r="F40" i="2"/>
  <c r="H40" i="2" s="1"/>
  <c r="H29" i="2"/>
  <c r="H24" i="2"/>
  <c r="H28" i="2"/>
  <c r="H27" i="2"/>
  <c r="H26" i="2"/>
  <c r="H25" i="2"/>
  <c r="E36" i="7"/>
  <c r="E35" i="7"/>
  <c r="E34" i="7"/>
  <c r="E33" i="7"/>
  <c r="B4" i="8" l="1"/>
  <c r="H46" i="2"/>
  <c r="H48" i="2" s="1"/>
  <c r="H49" i="2" s="1"/>
  <c r="H21" i="2"/>
  <c r="H30" i="2"/>
  <c r="H32" i="2" l="1"/>
  <c r="H51" i="2" s="1"/>
  <c r="B3" i="8" s="1"/>
  <c r="B6" i="8" s="1"/>
</calcChain>
</file>

<file path=xl/sharedStrings.xml><?xml version="1.0" encoding="utf-8"?>
<sst xmlns="http://schemas.openxmlformats.org/spreadsheetml/2006/main" count="185" uniqueCount="130">
  <si>
    <t>…</t>
  </si>
  <si>
    <t xml:space="preserve"> </t>
  </si>
  <si>
    <t>a</t>
  </si>
  <si>
    <t>b</t>
  </si>
  <si>
    <t>c</t>
  </si>
  <si>
    <t>d</t>
  </si>
  <si>
    <t>e</t>
  </si>
  <si>
    <t># uren</t>
  </si>
  <si>
    <t>U dient de Oranje velden in te vullen.</t>
  </si>
  <si>
    <t>Toelichting</t>
  </si>
  <si>
    <t>tarief per uur excl. BTW</t>
  </si>
  <si>
    <t>U kunt zelf - desgewenst-  rijen toevoegen.</t>
  </si>
  <si>
    <t>aantal</t>
  </si>
  <si>
    <t xml:space="preserve">Back-up per VM </t>
  </si>
  <si>
    <t>per VM</t>
  </si>
  <si>
    <t>Tarief per gebruiker</t>
  </si>
  <si>
    <t>per maand</t>
  </si>
  <si>
    <t>per maand (totaal)</t>
  </si>
  <si>
    <t>Prijs per 19" rack. Toegang onder begeleiding</t>
  </si>
  <si>
    <t>obv nacalculatie per KWh (daadwerkelijk verbruik)</t>
  </si>
  <si>
    <t>Glas-patch-verbinding van telecomruimte naar dataroom</t>
  </si>
  <si>
    <t>Prijs per patchverbinding</t>
  </si>
  <si>
    <r>
      <t xml:space="preserve">Housingapparatuur in </t>
    </r>
    <r>
      <rPr>
        <i/>
        <sz val="12"/>
        <rFont val="Calibri"/>
        <family val="2"/>
        <scheme val="minor"/>
      </rPr>
      <t xml:space="preserve">Meet Me Room </t>
    </r>
    <r>
      <rPr>
        <sz val="12"/>
        <rFont val="Calibri"/>
        <family val="2"/>
        <scheme val="minor"/>
      </rPr>
      <t>of Datacenter</t>
    </r>
  </si>
  <si>
    <t>Prijs per Hoogte-eenheid 1U</t>
  </si>
  <si>
    <t>Service Manager</t>
  </si>
  <si>
    <t xml:space="preserve">Data-opslagdiensten </t>
  </si>
  <si>
    <t xml:space="preserve">Back-up </t>
  </si>
  <si>
    <t>Technisch consultant</t>
  </si>
  <si>
    <t>Identity &amp; Access Management (IAM):</t>
  </si>
  <si>
    <t>BTW</t>
  </si>
  <si>
    <t>BTW %</t>
  </si>
  <si>
    <t>Floorwalker</t>
  </si>
  <si>
    <t>totaal € (incl. BTW)</t>
  </si>
  <si>
    <t> Opmerking Patrick de Raad: Vaste telefonie of mobiele? En over welk aantal praten we dan op termijn?</t>
  </si>
  <si>
    <t> Opmerking Frank Rutten: Ben benieuwd hoe dat er uit gaat zien voor de informatilijnen. Voorzien we dat telefonie gaat verdwijnen? Ik vind dit een beetje vreemd staan.</t>
  </si>
  <si>
    <t> Dit zijn mogelijkheden waar we eventueel in de toekomst gebruik van zouden willen maken, daarom is het nog niet gespecificeerd.</t>
  </si>
  <si>
    <t>virtuele serverdiensten (IaaS)</t>
  </si>
  <si>
    <t>Storage actuele data</t>
  </si>
  <si>
    <t>TOTAALPRIJS doorlopende diensten</t>
  </si>
  <si>
    <t>TOTAALPRIJS (incl. BTW)</t>
  </si>
  <si>
    <t>Toelichting bij tabblad 'Migratie'</t>
  </si>
  <si>
    <t xml:space="preserve">De prijs voor Migratie van de SO Oost (welke als eerste gemigreerd zal worden) is leidend voor de prijs voor de overige Migraties tenzij de situatie van de betreffende SO dusdanig afwijkend is, dan kan Opdrachtnemer gemotiveerd meerkosten voorstellen. Bij afwijkingen die leiden tot minderwerk, dient Opdrachtnemer het minderwerk op te nemen. Meer - en minderwerk wordt afgerekend tegen de tarieven zoals opgegeven in het tabblad ' Migratie'. </t>
  </si>
  <si>
    <t>Toelichting bij tabblad ' pay per use'</t>
  </si>
  <si>
    <t>in te zetten middel/voorziening</t>
  </si>
  <si>
    <t>kosten</t>
  </si>
  <si>
    <t>Beheer activiteiten:</t>
  </si>
  <si>
    <t>per TB</t>
  </si>
  <si>
    <t xml:space="preserve">Indien in dit tabblad elementen ontbreken die volgens u wel van belang zijn, dient u dit vooraf tijdens de nota van inlichtingen fase aan te geven. </t>
  </si>
  <si>
    <t>Prijs per uur excl. BTW</t>
  </si>
  <si>
    <t xml:space="preserve">Eenmalige kosten die nodig zijn om de Pay per use aciviteiten in te richten, moeten worden opgenomen op het tabblad 'Migratie'. </t>
  </si>
  <si>
    <r>
      <rPr>
        <i/>
        <sz val="11"/>
        <color theme="1"/>
        <rFont val="Calibri"/>
        <family val="2"/>
        <scheme val="minor"/>
      </rPr>
      <t xml:space="preserve">bijvoorbeeld: </t>
    </r>
    <r>
      <rPr>
        <sz val="11"/>
        <color theme="1"/>
        <rFont val="Calibri"/>
        <family val="2"/>
        <scheme val="minor"/>
      </rPr>
      <t>bepalen back-upstrategie, disaster recovery plan, aandachtspunten informatiebeveiliging</t>
    </r>
  </si>
  <si>
    <r>
      <rPr>
        <i/>
        <sz val="11"/>
        <color theme="1"/>
        <rFont val="Calibri"/>
        <family val="2"/>
        <scheme val="minor"/>
      </rPr>
      <t xml:space="preserve">bijvoorbeeld: </t>
    </r>
    <r>
      <rPr>
        <sz val="11"/>
        <color theme="1"/>
        <rFont val="Calibri"/>
        <family val="2"/>
        <scheme val="minor"/>
      </rPr>
      <t>opstellen acceptatiecriteria</t>
    </r>
  </si>
  <si>
    <r>
      <rPr>
        <i/>
        <sz val="11"/>
        <color theme="1"/>
        <rFont val="Calibri"/>
        <family val="2"/>
        <scheme val="minor"/>
      </rPr>
      <t xml:space="preserve">bijvoorbeeld: </t>
    </r>
    <r>
      <rPr>
        <sz val="11"/>
        <color theme="1"/>
        <rFont val="Calibri"/>
        <family val="2"/>
        <scheme val="minor"/>
      </rPr>
      <t>datamigratie</t>
    </r>
  </si>
  <si>
    <r>
      <rPr>
        <i/>
        <sz val="11"/>
        <color theme="1"/>
        <rFont val="Calibri"/>
        <family val="2"/>
        <scheme val="minor"/>
      </rPr>
      <t>bijvoorbeeld</t>
    </r>
    <r>
      <rPr>
        <sz val="11"/>
        <color theme="1"/>
        <rFont val="Calibri"/>
        <family val="2"/>
        <scheme val="minor"/>
      </rPr>
      <t>: finaliseren ontwerp</t>
    </r>
  </si>
  <si>
    <t>in te zetten functie = functie als benoemd in C2 t/m C11</t>
  </si>
  <si>
    <r>
      <rPr>
        <i/>
        <sz val="11"/>
        <color theme="1"/>
        <rFont val="Calibri"/>
        <family val="2"/>
        <scheme val="minor"/>
      </rPr>
      <t>bijvoorbeeld:</t>
    </r>
    <r>
      <rPr>
        <sz val="11"/>
        <color theme="1"/>
        <rFont val="Calibri"/>
        <family val="2"/>
        <scheme val="minor"/>
      </rPr>
      <t xml:space="preserve"> testen</t>
    </r>
  </si>
  <si>
    <t>Totaalprijs Migratie</t>
  </si>
  <si>
    <t>f</t>
  </si>
  <si>
    <t>Subtotaal (incl. BTW)</t>
  </si>
  <si>
    <t>Subtotaal Overige regio's</t>
  </si>
  <si>
    <t>Eenmalige kosten voor opstellen Plan van Aanpak per Organisatie (6) incl. BTW (€6000 per Organisatie)</t>
  </si>
  <si>
    <t>Subtotaal Migratie Algemeen</t>
  </si>
  <si>
    <t>Subtotaal Migratie regio specifiek Oost</t>
  </si>
  <si>
    <t>Migratie Regio specifiek Oost</t>
  </si>
  <si>
    <r>
      <t xml:space="preserve">Voorziene activiteiten uit het Plan van Aanpak specifiek voor </t>
    </r>
    <r>
      <rPr>
        <b/>
        <sz val="11"/>
        <color theme="0"/>
        <rFont val="Calibri"/>
        <family val="2"/>
        <scheme val="minor"/>
      </rPr>
      <t xml:space="preserve">Migratie SO Oost </t>
    </r>
    <r>
      <rPr>
        <sz val="11"/>
        <color theme="0"/>
        <rFont val="Calibri"/>
        <family val="2"/>
        <scheme val="minor"/>
      </rPr>
      <t>als bijgevoegd in Inschrijving.</t>
    </r>
  </si>
  <si>
    <t>Beheer tijdens Migratie</t>
  </si>
  <si>
    <t>Aantal maanden</t>
  </si>
  <si>
    <t>Tarief incl BTW</t>
  </si>
  <si>
    <t>Inschrijfprijs</t>
  </si>
  <si>
    <t>Migratie Algemeen</t>
  </si>
  <si>
    <t>Werkzaamheden door functies</t>
  </si>
  <si>
    <t>Stelpost nazorg</t>
  </si>
  <si>
    <r>
      <rPr>
        <i/>
        <sz val="11"/>
        <color theme="1"/>
        <rFont val="Calibri"/>
        <family val="2"/>
        <scheme val="minor"/>
      </rPr>
      <t>bijvoorbeeld</t>
    </r>
    <r>
      <rPr>
        <sz val="11"/>
        <color theme="1"/>
        <rFont val="Calibri"/>
        <family val="2"/>
        <scheme val="minor"/>
      </rPr>
      <t>: migratietooling</t>
    </r>
  </si>
  <si>
    <r>
      <rPr>
        <i/>
        <sz val="11"/>
        <color theme="1"/>
        <rFont val="Calibri"/>
        <family val="2"/>
        <scheme val="minor"/>
      </rPr>
      <t>bijvoorbeeld:</t>
    </r>
    <r>
      <rPr>
        <sz val="11"/>
        <color theme="1"/>
        <rFont val="Calibri"/>
        <family val="2"/>
        <scheme val="minor"/>
      </rPr>
      <t xml:space="preserve"> tijdelijke licenties in Migratiefase</t>
    </r>
  </si>
  <si>
    <t>Overig te maken kosten naast uren tijdens Migratie</t>
  </si>
  <si>
    <t xml:space="preserve">Voorziene activiteiten eenmalig neerzetten Kantoorautomatiseringsomgeving voor alle Organisaties </t>
  </si>
  <si>
    <t>(enterprise)Architect</t>
  </si>
  <si>
    <t>Projectmanager/projectleider</t>
  </si>
  <si>
    <t>Back-up data</t>
  </si>
  <si>
    <t>IAM / SSO / MFA</t>
  </si>
  <si>
    <t>Netwerk Diensten</t>
  </si>
  <si>
    <t>uren per jaar</t>
  </si>
  <si>
    <t>Cloud diensten op/afschalen per maand</t>
  </si>
  <si>
    <t>Cloud diensten op/afschalen per jaar</t>
  </si>
  <si>
    <t>Tarief excl. BTW</t>
  </si>
  <si>
    <t>per jaar</t>
  </si>
  <si>
    <t>Per uur</t>
  </si>
  <si>
    <t>Voor clouddiensten worden twee prijzen uitgevraagd. Één tarief waarbij opschalen per maand mogelijk is en één tarief waarbij opschalen per jaar mogelijk is.</t>
  </si>
  <si>
    <t>g</t>
  </si>
  <si>
    <r>
      <t xml:space="preserve">In dit tabblad beschrijft de Opdrachtnemer alle activiteiten voor een succesvolle migratie. NB. Het kan zijn dat sommige activiteiten slechts eenmalig voor alle organisaties uitgevoerd worden (bv. ten behoeve van het opbouwen van de Landelijke Kantoorautomatiseringsomgeving) en sommige activiteiten telkens per regio uitgevoerd moeten worden. Daar waar activiteiten eenmalig uitgevoerd worden, neemt Inschrijver de prijs op in het tabblad onder de kop </t>
    </r>
    <r>
      <rPr>
        <b/>
        <sz val="12"/>
        <color theme="1"/>
        <rFont val="Calibri"/>
        <family val="2"/>
        <scheme val="minor"/>
      </rPr>
      <t>Migratie algemeen</t>
    </r>
    <r>
      <rPr>
        <sz val="12"/>
        <color theme="1"/>
        <rFont val="Calibri"/>
        <family val="2"/>
        <scheme val="minor"/>
      </rPr>
      <t xml:space="preserve"> en daar waar het regiospecifieke activiteiten betreft neemt Inschrijver de prijs op onder de kop </t>
    </r>
    <r>
      <rPr>
        <b/>
        <sz val="12"/>
        <color theme="1"/>
        <rFont val="Calibri"/>
        <family val="2"/>
        <scheme val="minor"/>
      </rPr>
      <t>Migratie Regio specifiek Oost</t>
    </r>
  </si>
  <si>
    <r>
      <t xml:space="preserve">De kosten onder het kopje </t>
    </r>
    <r>
      <rPr>
        <b/>
        <sz val="12"/>
        <color theme="1"/>
        <rFont val="Calibri"/>
        <family val="2"/>
        <scheme val="minor"/>
      </rPr>
      <t>Migratie Regio specifiek Oost</t>
    </r>
    <r>
      <rPr>
        <sz val="12"/>
        <color theme="1"/>
        <rFont val="Calibri"/>
        <family val="2"/>
        <scheme val="minor"/>
      </rPr>
      <t xml:space="preserve"> worden voor de berekening van de inschrijfprijs vermenigvuldigd met 5 zodat de regiospecifieke migratieactiviteiten voor alle regio's gelijk meewegen in de totale inschrijfprijs.</t>
    </r>
  </si>
  <si>
    <r>
      <t xml:space="preserve">De Inschrijver ontvangt voor het maken van de Plannen van Aanpak voor de Migratie ten behoeve van de vijf Screeningorganisaties en FSB/BVO NL </t>
    </r>
    <r>
      <rPr>
        <u/>
        <sz val="12"/>
        <color theme="1"/>
        <rFont val="Calibri"/>
        <family val="2"/>
        <scheme val="minor"/>
      </rPr>
      <t>per Organisatie</t>
    </r>
    <r>
      <rPr>
        <sz val="12"/>
        <color theme="1"/>
        <rFont val="Calibri"/>
        <family val="2"/>
        <scheme val="minor"/>
      </rPr>
      <t xml:space="preserve"> een eenmalige vaste vergoeding van 6000 Euro inclusief BTW. In de concept Deelovereenkomst die per Organisatie gesloten zal worden, is beschreven welke onderdelen ten minste in het Plan van Aanpak opgenomen moeten zijn. De stelpost voor alle zes de Orgnisaties is opgenomen in het prijzenblad.</t>
    </r>
  </si>
  <si>
    <t>Om vergelijkbaarheid van offertes te borgen is er een stelpost voor nazorgactiviteiten door een floorwalker gereserveerd. Bij aanvang of gedurende de Migratieactiviteiten wordt vastgesteld of hier al dan niet gebruik gemaakt van gaat worden.</t>
  </si>
  <si>
    <t xml:space="preserve">De getallen in de pay per use zijn een indicatie van de getallen voor alle Organisaties. Hier kunnen geen rechten aan worden ontleent. </t>
  </si>
  <si>
    <t>Fuctionaliteiten Digitale werkplek Persona Kantoormedewerker abonnement</t>
  </si>
  <si>
    <t xml:space="preserve">Fuctionaliteiten Digitale werkplek Persona Laborant abonnement </t>
  </si>
  <si>
    <t>Fuctionaliteiten Digitale werkplek Persona Poweruser abonnement</t>
  </si>
  <si>
    <t>De aangeboden prijzen voldoen aan de eisen aan het prijzenblad zoals opgenomen in paragraaf 9.2 van het Beschrijvend document</t>
  </si>
  <si>
    <t>Tarief per maand excl. BTW</t>
  </si>
  <si>
    <t>Specificatie kostenpost</t>
  </si>
  <si>
    <r>
      <rPr>
        <i/>
        <sz val="11"/>
        <color theme="1"/>
        <rFont val="Calibri"/>
        <family val="2"/>
        <scheme val="minor"/>
      </rPr>
      <t xml:space="preserve">bijvoorbeeld: </t>
    </r>
    <r>
      <rPr>
        <sz val="11"/>
        <color theme="1"/>
        <rFont val="Calibri"/>
        <family val="2"/>
        <scheme val="minor"/>
      </rPr>
      <t>beschrijving specifieke licentie</t>
    </r>
  </si>
  <si>
    <t>Totaal</t>
  </si>
  <si>
    <t>Dit bedrag wordt overgenomen in cel C20 van het tabblad pay-per-use.</t>
  </si>
  <si>
    <t>Dit bedrag wordt overgenomen in cel C22 van het tabblad pay-per-use.</t>
  </si>
  <si>
    <t>Dit bedrag wordt overgenomen in cel C21 van het tabblad pay-per-use.</t>
  </si>
  <si>
    <t>Kantoorapplicaties Digitale Werkplek</t>
  </si>
  <si>
    <t>Toelichting bij tabblad 'persona's'</t>
  </si>
  <si>
    <t>In dit tabblad specifieert inschrijver alle (licentie)kosten per persona die de Digitale Werkplek mogelijk maken. De totaaloptelling van deze kosten geldt als uitgangspunt voor de pay-per-use prijs voor de Digitale Werkplek als beschreven in tabblad pay-per-use.</t>
  </si>
  <si>
    <t>Beheer en ondersteuning door Opdrachtnemer na Acceptatie</t>
  </si>
  <si>
    <r>
      <rPr>
        <b/>
        <sz val="12"/>
        <color theme="1"/>
        <rFont val="Calibri"/>
        <family val="2"/>
        <scheme val="minor"/>
      </rPr>
      <t xml:space="preserve">*LET OP: </t>
    </r>
    <r>
      <rPr>
        <sz val="12"/>
        <color theme="1"/>
        <rFont val="Calibri"/>
        <family val="2"/>
        <scheme val="minor"/>
      </rPr>
      <t xml:space="preserve">De prijs van de Digitale werkplek bestaat uit alle (licentie)kosten gerelateerd aan: 
1) Microsoft 365 (of gelijkwaardig) &amp; EMS (incl Intune en Azure) 
2) alle functionaliteiten zoals benoemd in paragraaf 3.3. in het Beschrijvend Document onder de noemer 'de moderne werkplek' 
3) de securityoplossing en 
4) EMS tooling. 
</t>
    </r>
    <r>
      <rPr>
        <sz val="12"/>
        <color rgb="FFFF0000"/>
        <rFont val="Calibri"/>
        <family val="2"/>
        <scheme val="minor"/>
      </rPr>
      <t xml:space="preserve">5) Back-up data Microsoft 365
6) Voorziening MDM
</t>
    </r>
    <r>
      <rPr>
        <sz val="12"/>
        <color theme="1"/>
        <rFont val="Calibri"/>
        <family val="2"/>
        <scheme val="minor"/>
      </rPr>
      <t xml:space="preserve">
Inschrijver somt in de opvolgende werkbladen op hoe de prijs is opgebouwd door deze transparant uit te splitsen  per kostenpost.</t>
    </r>
  </si>
  <si>
    <t>Service management</t>
  </si>
  <si>
    <t>Tarief per mailbox</t>
  </si>
  <si>
    <t>Functionaliteit veilig mailen shared mailbox (eis C.14)</t>
  </si>
  <si>
    <t>PDF creator</t>
  </si>
  <si>
    <t>Licentieprijs per gebruiker per stuk</t>
  </si>
  <si>
    <t>Alle netwerkvoorziening die Inschrijver voorziet in haar geboden oplossing</t>
  </si>
  <si>
    <r>
      <rPr>
        <i/>
        <sz val="11"/>
        <color theme="1"/>
        <rFont val="Calibri"/>
        <family val="2"/>
        <scheme val="minor"/>
      </rPr>
      <t xml:space="preserve">bijvoorbeeld: </t>
    </r>
    <r>
      <rPr>
        <sz val="11"/>
        <color theme="1"/>
        <rFont val="Calibri"/>
        <family val="2"/>
        <scheme val="minor"/>
      </rPr>
      <t>Firewall met Site-to-site VPN exclusief threat management</t>
    </r>
  </si>
  <si>
    <r>
      <rPr>
        <i/>
        <sz val="11"/>
        <color theme="1"/>
        <rFont val="Calibri"/>
        <family val="2"/>
        <scheme val="minor"/>
      </rPr>
      <t xml:space="preserve">bijvoorbeeld: </t>
    </r>
    <r>
      <rPr>
        <sz val="11"/>
        <color theme="1"/>
        <rFont val="Calibri"/>
        <family val="2"/>
        <scheme val="minor"/>
      </rPr>
      <t>Aansluiting op cloud netwerk Gateway</t>
    </r>
  </si>
  <si>
    <r>
      <rPr>
        <i/>
        <sz val="11"/>
        <color theme="1"/>
        <rFont val="Calibri"/>
        <family val="2"/>
        <scheme val="minor"/>
      </rPr>
      <t xml:space="preserve">bijvoorbeeld: </t>
    </r>
    <r>
      <rPr>
        <sz val="11"/>
        <color theme="1"/>
        <rFont val="Calibri"/>
        <family val="2"/>
        <scheme val="minor"/>
      </rPr>
      <t>Shared internettoegang via directe redundante backbone van Opdrachtnemer</t>
    </r>
  </si>
  <si>
    <r>
      <t xml:space="preserve">Tarief per gebruiker </t>
    </r>
    <r>
      <rPr>
        <sz val="12"/>
        <color rgb="FFFF0000"/>
        <rFont val="Calibri"/>
        <family val="2"/>
        <scheme val="minor"/>
      </rPr>
      <t xml:space="preserve">overgenomen uit tabblad </t>
    </r>
    <r>
      <rPr>
        <i/>
        <sz val="12"/>
        <color rgb="FFFF0000"/>
        <rFont val="Calibri"/>
        <family val="2"/>
        <scheme val="minor"/>
      </rPr>
      <t>'Persona Poweruser'</t>
    </r>
  </si>
  <si>
    <r>
      <t xml:space="preserve">Tarief per gebruiker </t>
    </r>
    <r>
      <rPr>
        <sz val="12"/>
        <color rgb="FFFF0000"/>
        <rFont val="Calibri"/>
        <family val="2"/>
        <scheme val="minor"/>
      </rPr>
      <t xml:space="preserve">overgenomen uit tabblad </t>
    </r>
    <r>
      <rPr>
        <i/>
        <sz val="12"/>
        <color rgb="FFFF0000"/>
        <rFont val="Calibri"/>
        <family val="2"/>
        <scheme val="minor"/>
      </rPr>
      <t>'Persona Laborant'</t>
    </r>
  </si>
  <si>
    <r>
      <t xml:space="preserve">Tarief per gebruiker </t>
    </r>
    <r>
      <rPr>
        <sz val="12"/>
        <color rgb="FFFF0000"/>
        <rFont val="Calibri"/>
        <family val="2"/>
        <scheme val="minor"/>
      </rPr>
      <t xml:space="preserve">overgenomen uit tabblad </t>
    </r>
    <r>
      <rPr>
        <i/>
        <sz val="12"/>
        <color rgb="FFFF0000"/>
        <rFont val="Calibri"/>
        <family val="2"/>
        <scheme val="minor"/>
      </rPr>
      <t>'Persona Kantoormedewerker'</t>
    </r>
  </si>
  <si>
    <r>
      <t xml:space="preserve">Tarief per maand overgenomen uit tabblad </t>
    </r>
    <r>
      <rPr>
        <i/>
        <sz val="12"/>
        <color rgb="FFFF0000"/>
        <rFont val="Calibri"/>
        <family val="2"/>
        <scheme val="minor"/>
      </rPr>
      <t>'Netwerkdiensten'.</t>
    </r>
  </si>
  <si>
    <t xml:space="preserve">Alle werkzaamheden voor beheer zoals omschreven in het Beschrijvend Document. </t>
  </si>
  <si>
    <t xml:space="preserve">Prijs per server met 2vCPU en 8 GB </t>
  </si>
  <si>
    <t>In dit tabblad specifieert inschrijver alle netwerkvoorzieningen die Inschrijver voorziet in haar geboden oplossing.</t>
  </si>
  <si>
    <t>Toelichting bij tabblad 'Netwerk Diensten'</t>
  </si>
  <si>
    <t>Service management / het beschikbaar houden van een skilled servicedesk / Monitoring op vulnerabilities en meewerken aan door derde uit te voeren pentesten, door derden uit te voeren SIEM/SOC services (eis A.3) /  overheadkosten</t>
  </si>
  <si>
    <t>Totaalprijs Tabblad Migratie</t>
  </si>
  <si>
    <t>TOTAALPRIJS doorlopende diensten tabblad pay-per-use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</si>
</sst>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2" formatCode="_ &quot;€&quot;\ * #,##0_ ;_ &quot;€&quot;\ * \-#,##0_ ;_ &quot;€&quot;\ * &quot;-&quot;_ ;_ @_ "/>
    <numFmt numFmtId="44" formatCode="_ &quot;€&quot;\ * #,##0.00_ ;_ &quot;€&quot;\ * \-#,##0.00_ ;_ &quot;€&quot;\ * &quot;-&quot;??_ ;_ @_ "/>
    <numFmt numFmtId="164" formatCode="&quot;€&quot;\ #,##0.00"/>
    <numFmt numFmtId="165" formatCode="&quot;€&quot;\ #,##0"/>
  </numFmts>
  <fonts count="22" x14ac:knownFonts="1">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b/>
      <sz val="12"/>
      <color theme="1"/>
      <name val="Calibri"/>
      <family val="2"/>
      <scheme val="minor"/>
    </font>
    <font>
      <sz val="11"/>
      <color theme="1"/>
      <name val="Calibri"/>
      <family val="2"/>
      <scheme val="minor"/>
    </font>
    <font>
      <sz val="12"/>
      <color theme="1"/>
      <name val="Calibri"/>
      <family val="2"/>
      <scheme val="minor"/>
    </font>
    <font>
      <b/>
      <sz val="12"/>
      <color theme="0"/>
      <name val="Calibri"/>
      <family val="2"/>
      <scheme val="minor"/>
    </font>
    <font>
      <sz val="12"/>
      <name val="Calibri"/>
      <family val="2"/>
      <scheme val="minor"/>
    </font>
    <font>
      <i/>
      <sz val="12"/>
      <name val="Calibri"/>
      <family val="2"/>
      <scheme val="minor"/>
    </font>
    <font>
      <i/>
      <sz val="12"/>
      <color rgb="FF0070C0"/>
      <name val="Calibri"/>
      <family val="2"/>
      <scheme val="minor"/>
    </font>
    <font>
      <strike/>
      <sz val="12"/>
      <name val="Calibri"/>
      <family val="2"/>
      <scheme val="minor"/>
    </font>
    <font>
      <b/>
      <u/>
      <sz val="12"/>
      <color theme="1"/>
      <name val="Calibri"/>
      <family val="2"/>
      <scheme val="minor"/>
    </font>
    <font>
      <sz val="12"/>
      <color rgb="FF1F497D"/>
      <name val="Calibri"/>
      <family val="2"/>
      <scheme val="minor"/>
    </font>
    <font>
      <sz val="11"/>
      <color rgb="FFFF0000"/>
      <name val="Calibri"/>
      <family val="2"/>
      <scheme val="minor"/>
    </font>
    <font>
      <i/>
      <sz val="11"/>
      <color theme="1"/>
      <name val="Calibri"/>
      <family val="2"/>
      <scheme val="minor"/>
    </font>
    <font>
      <u/>
      <sz val="12"/>
      <color theme="1"/>
      <name val="Calibri"/>
      <family val="2"/>
      <scheme val="minor"/>
    </font>
    <font>
      <b/>
      <sz val="14"/>
      <color theme="1"/>
      <name val="Calibri"/>
      <family val="2"/>
      <scheme val="minor"/>
    </font>
    <font>
      <sz val="12"/>
      <color rgb="FFFF0000"/>
      <name val="Calibri"/>
      <family val="2"/>
      <scheme val="minor"/>
    </font>
    <font>
      <b/>
      <sz val="12"/>
      <color rgb="FFFF0000"/>
      <name val="Calibri"/>
      <family val="2"/>
      <scheme val="minor"/>
    </font>
    <font>
      <i/>
      <sz val="12"/>
      <color rgb="FFFF0000"/>
      <name val="Calibri"/>
      <family val="2"/>
      <scheme val="minor"/>
    </font>
    <font>
      <b/>
      <u/>
      <sz val="12"/>
      <color rgb="FFFF0000"/>
      <name val="Calibri"/>
      <family val="2"/>
      <scheme val="minor"/>
    </font>
  </fonts>
  <fills count="11">
    <fill>
      <patternFill patternType="none"/>
    </fill>
    <fill>
      <patternFill patternType="gray125"/>
    </fill>
    <fill>
      <patternFill patternType="solid">
        <fgColor theme="4" tint="-0.249977111117893"/>
        <bgColor indexed="64"/>
      </patternFill>
    </fill>
    <fill>
      <patternFill patternType="solid">
        <fgColor theme="7"/>
        <bgColor indexed="64"/>
      </patternFill>
    </fill>
    <fill>
      <patternFill patternType="solid">
        <fgColor theme="9" tint="0.39997558519241921"/>
        <bgColor indexed="64"/>
      </patternFill>
    </fill>
    <fill>
      <patternFill patternType="solid">
        <fgColor theme="0"/>
        <bgColor indexed="64"/>
      </patternFill>
    </fill>
    <fill>
      <patternFill patternType="solid">
        <fgColor rgb="FF9933FF"/>
        <bgColor indexed="64"/>
      </patternFill>
    </fill>
    <fill>
      <patternFill patternType="solid">
        <fgColor rgb="FF0070C0"/>
        <bgColor indexed="64"/>
      </patternFill>
    </fill>
    <fill>
      <patternFill patternType="solid">
        <fgColor rgb="FFFFFF00"/>
        <bgColor indexed="64"/>
      </patternFill>
    </fill>
    <fill>
      <patternFill patternType="solid">
        <fgColor rgb="FFFFC000"/>
        <bgColor indexed="64"/>
      </patternFill>
    </fill>
    <fill>
      <patternFill patternType="solid">
        <fgColor theme="1"/>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style="thin">
        <color indexed="64"/>
      </top>
      <bottom/>
      <diagonal/>
    </border>
    <border>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right style="thin">
        <color indexed="64"/>
      </right>
      <top/>
      <bottom/>
      <diagonal/>
    </border>
    <border>
      <left/>
      <right/>
      <top style="thin">
        <color indexed="64"/>
      </top>
      <bottom style="thin">
        <color indexed="64"/>
      </bottom>
      <diagonal/>
    </border>
    <border>
      <left/>
      <right/>
      <top style="thin">
        <color indexed="64"/>
      </top>
      <bottom/>
      <diagonal/>
    </border>
  </borders>
  <cellStyleXfs count="3">
    <xf numFmtId="0" fontId="0" fillId="0" borderId="0"/>
    <xf numFmtId="44" fontId="5" fillId="0" borderId="0" applyFont="0" applyFill="0" applyBorder="0" applyAlignment="0" applyProtection="0"/>
    <xf numFmtId="44" fontId="5" fillId="0" borderId="0" applyFont="0" applyFill="0" applyBorder="0" applyAlignment="0" applyProtection="0"/>
  </cellStyleXfs>
  <cellXfs count="157">
    <xf numFmtId="0" fontId="0" fillId="0" borderId="0" xfId="0"/>
    <xf numFmtId="0" fontId="0" fillId="0" borderId="0" xfId="0" applyAlignment="1">
      <alignment vertical="top" wrapText="1"/>
    </xf>
    <xf numFmtId="0" fontId="0" fillId="0" borderId="5" xfId="0" applyBorder="1" applyAlignment="1">
      <alignment vertical="top" wrapText="1"/>
    </xf>
    <xf numFmtId="0" fontId="0" fillId="3" borderId="1" xfId="0" applyFill="1" applyBorder="1" applyAlignment="1">
      <alignment vertical="top" wrapText="1"/>
    </xf>
    <xf numFmtId="0" fontId="3" fillId="2" borderId="3" xfId="0" applyFont="1" applyFill="1" applyBorder="1" applyAlignment="1">
      <alignment vertical="top" wrapText="1"/>
    </xf>
    <xf numFmtId="0" fontId="3" fillId="2" borderId="2" xfId="0" applyFont="1" applyFill="1" applyBorder="1" applyAlignment="1">
      <alignment horizontal="right" vertical="top" wrapText="1"/>
    </xf>
    <xf numFmtId="0" fontId="2" fillId="0" borderId="7" xfId="0" applyFont="1" applyBorder="1" applyAlignment="1">
      <alignment vertical="top" wrapText="1"/>
    </xf>
    <xf numFmtId="0" fontId="0" fillId="0" borderId="5" xfId="0" applyBorder="1" applyAlignment="1">
      <alignment horizontal="right" vertical="top" wrapText="1"/>
    </xf>
    <xf numFmtId="165" fontId="0" fillId="3" borderId="12" xfId="0" applyNumberFormat="1" applyFill="1" applyBorder="1" applyAlignment="1">
      <alignment vertical="top" wrapText="1"/>
    </xf>
    <xf numFmtId="0" fontId="6" fillId="0" borderId="0" xfId="0" applyFont="1" applyAlignment="1">
      <alignment vertical="center"/>
    </xf>
    <xf numFmtId="0" fontId="10" fillId="0" borderId="0" xfId="0" applyFont="1" applyAlignment="1">
      <alignment vertical="center"/>
    </xf>
    <xf numFmtId="0" fontId="7" fillId="7" borderId="15" xfId="0" applyFont="1" applyFill="1" applyBorder="1" applyAlignment="1">
      <alignment vertical="center"/>
    </xf>
    <xf numFmtId="0" fontId="3" fillId="2" borderId="11" xfId="0" applyFont="1" applyFill="1" applyBorder="1" applyAlignment="1">
      <alignment vertical="top" wrapText="1"/>
    </xf>
    <xf numFmtId="0" fontId="0" fillId="3" borderId="13" xfId="0" applyFill="1" applyBorder="1" applyAlignment="1">
      <alignment vertical="top" wrapText="1"/>
    </xf>
    <xf numFmtId="0" fontId="0" fillId="3" borderId="16" xfId="0" applyFill="1" applyBorder="1" applyAlignment="1">
      <alignment vertical="top" wrapText="1"/>
    </xf>
    <xf numFmtId="0" fontId="6" fillId="0" borderId="0" xfId="0" applyFont="1"/>
    <xf numFmtId="0" fontId="6" fillId="0" borderId="0" xfId="0" applyFont="1" applyAlignment="1">
      <alignment vertical="top" wrapText="1"/>
    </xf>
    <xf numFmtId="0" fontId="6" fillId="5" borderId="0" xfId="0" applyFont="1" applyFill="1" applyAlignment="1">
      <alignment vertical="top" wrapText="1"/>
    </xf>
    <xf numFmtId="0" fontId="0" fillId="0" borderId="19" xfId="0" applyFont="1" applyBorder="1" applyAlignment="1">
      <alignment vertical="top" wrapText="1"/>
    </xf>
    <xf numFmtId="0" fontId="3" fillId="2" borderId="17" xfId="0" applyFont="1" applyFill="1" applyBorder="1" applyAlignment="1">
      <alignment vertical="top" wrapText="1"/>
    </xf>
    <xf numFmtId="165" fontId="0" fillId="0" borderId="18" xfId="0" applyNumberFormat="1" applyBorder="1" applyAlignment="1">
      <alignment vertical="top" wrapText="1"/>
    </xf>
    <xf numFmtId="44" fontId="6" fillId="0" borderId="0" xfId="0" applyNumberFormat="1" applyFont="1"/>
    <xf numFmtId="0" fontId="6" fillId="5" borderId="0" xfId="0" applyFont="1" applyFill="1"/>
    <xf numFmtId="42" fontId="6" fillId="0" borderId="0" xfId="0" applyNumberFormat="1" applyFont="1"/>
    <xf numFmtId="0" fontId="7" fillId="7" borderId="21" xfId="0" applyFont="1" applyFill="1" applyBorder="1" applyAlignment="1">
      <alignment vertical="center"/>
    </xf>
    <xf numFmtId="0" fontId="6" fillId="5" borderId="0" xfId="0" applyFont="1" applyFill="1" applyBorder="1" applyAlignment="1">
      <alignment horizontal="left" vertical="center"/>
    </xf>
    <xf numFmtId="0" fontId="6" fillId="0" borderId="0" xfId="0" applyFont="1" applyBorder="1" applyAlignment="1">
      <alignment vertical="center"/>
    </xf>
    <xf numFmtId="0" fontId="6" fillId="5" borderId="0" xfId="0" applyFont="1" applyFill="1" applyBorder="1"/>
    <xf numFmtId="164" fontId="6" fillId="5" borderId="0" xfId="0" applyNumberFormat="1" applyFont="1" applyFill="1" applyBorder="1" applyAlignment="1">
      <alignment vertical="center"/>
    </xf>
    <xf numFmtId="0" fontId="6" fillId="5" borderId="0" xfId="0" applyFont="1" applyFill="1" applyBorder="1" applyAlignment="1">
      <alignment horizontal="center" vertical="center"/>
    </xf>
    <xf numFmtId="9" fontId="6" fillId="5" borderId="0" xfId="2" applyNumberFormat="1" applyFont="1" applyFill="1" applyBorder="1" applyAlignment="1">
      <alignment vertical="center"/>
    </xf>
    <xf numFmtId="0" fontId="14" fillId="0" borderId="0" xfId="0" applyFont="1" applyAlignment="1">
      <alignment vertical="top" wrapText="1"/>
    </xf>
    <xf numFmtId="164" fontId="0" fillId="4" borderId="9" xfId="0" applyNumberFormat="1" applyFill="1" applyBorder="1" applyAlignment="1">
      <alignment horizontal="center" vertical="top" wrapText="1"/>
    </xf>
    <xf numFmtId="0" fontId="0" fillId="4" borderId="9" xfId="0" applyFill="1" applyBorder="1" applyAlignment="1">
      <alignment horizontal="center" vertical="top" wrapText="1"/>
    </xf>
    <xf numFmtId="0" fontId="0" fillId="0" borderId="12" xfId="0" applyFill="1" applyBorder="1" applyAlignment="1">
      <alignment vertical="top" wrapText="1"/>
    </xf>
    <xf numFmtId="0" fontId="0" fillId="0" borderId="0" xfId="0" applyFill="1" applyAlignment="1">
      <alignment vertical="top" wrapText="1"/>
    </xf>
    <xf numFmtId="0" fontId="0" fillId="0" borderId="0" xfId="0" applyFill="1" applyAlignment="1">
      <alignment vertical="top"/>
    </xf>
    <xf numFmtId="0" fontId="2" fillId="4" borderId="8" xfId="0" applyFont="1" applyFill="1" applyBorder="1" applyAlignment="1">
      <alignment vertical="top"/>
    </xf>
    <xf numFmtId="0" fontId="0" fillId="4" borderId="9" xfId="0" applyFill="1" applyBorder="1" applyAlignment="1">
      <alignment vertical="top" wrapText="1"/>
    </xf>
    <xf numFmtId="0" fontId="3" fillId="2" borderId="4" xfId="0" applyFont="1" applyFill="1" applyBorder="1" applyAlignment="1">
      <alignment vertical="top" wrapText="1"/>
    </xf>
    <xf numFmtId="165" fontId="0" fillId="3" borderId="6" xfId="0" applyNumberFormat="1" applyFill="1" applyBorder="1" applyAlignment="1">
      <alignment vertical="top" wrapText="1"/>
    </xf>
    <xf numFmtId="0" fontId="0" fillId="0" borderId="5" xfId="0" applyFont="1" applyBorder="1" applyAlignment="1">
      <alignment vertical="top" wrapText="1"/>
    </xf>
    <xf numFmtId="165" fontId="0" fillId="0" borderId="25" xfId="0" applyNumberFormat="1" applyBorder="1" applyAlignment="1">
      <alignment vertical="top" wrapText="1"/>
    </xf>
    <xf numFmtId="0" fontId="0" fillId="0" borderId="21" xfId="0" applyBorder="1" applyAlignment="1">
      <alignment vertical="top" wrapText="1"/>
    </xf>
    <xf numFmtId="0" fontId="0" fillId="0" borderId="0" xfId="0" applyBorder="1" applyAlignment="1">
      <alignment vertical="top" wrapText="1"/>
    </xf>
    <xf numFmtId="9" fontId="0" fillId="5" borderId="14" xfId="0" applyNumberFormat="1" applyFill="1" applyBorder="1" applyAlignment="1">
      <alignment vertical="top" wrapText="1"/>
    </xf>
    <xf numFmtId="9" fontId="0" fillId="5" borderId="24" xfId="0" applyNumberFormat="1" applyFill="1" applyBorder="1" applyAlignment="1">
      <alignment vertical="top" wrapText="1"/>
    </xf>
    <xf numFmtId="9" fontId="0" fillId="5" borderId="14" xfId="0" applyNumberFormat="1" applyFill="1" applyBorder="1" applyAlignment="1">
      <alignment horizontal="right" vertical="top" wrapText="1"/>
    </xf>
    <xf numFmtId="9" fontId="0" fillId="5" borderId="24" xfId="0" applyNumberFormat="1" applyFill="1" applyBorder="1" applyAlignment="1">
      <alignment horizontal="right" vertical="top" wrapText="1"/>
    </xf>
    <xf numFmtId="0" fontId="0" fillId="0" borderId="26" xfId="0" applyBorder="1" applyAlignment="1">
      <alignment vertical="top" wrapText="1"/>
    </xf>
    <xf numFmtId="0" fontId="6" fillId="0" borderId="0" xfId="0" applyFont="1" applyBorder="1" applyAlignment="1">
      <alignment vertical="top" wrapText="1"/>
    </xf>
    <xf numFmtId="0" fontId="6" fillId="0" borderId="0" xfId="0" applyFont="1" applyFill="1" applyBorder="1" applyAlignment="1">
      <alignment vertical="top" wrapText="1"/>
    </xf>
    <xf numFmtId="0" fontId="12" fillId="0" borderId="27" xfId="0" applyFont="1" applyBorder="1" applyAlignment="1">
      <alignment vertical="top" wrapText="1"/>
    </xf>
    <xf numFmtId="0" fontId="6" fillId="0" borderId="29" xfId="0" applyFont="1" applyBorder="1" applyAlignment="1">
      <alignment vertical="top" wrapText="1"/>
    </xf>
    <xf numFmtId="0" fontId="6" fillId="0" borderId="28" xfId="0" applyFont="1" applyBorder="1" applyAlignment="1">
      <alignment vertical="top" wrapText="1"/>
    </xf>
    <xf numFmtId="0" fontId="2" fillId="0" borderId="0" xfId="0" applyFont="1" applyFill="1" applyBorder="1" applyAlignment="1">
      <alignment vertical="top" wrapText="1"/>
    </xf>
    <xf numFmtId="9" fontId="0" fillId="0" borderId="0" xfId="0" applyNumberFormat="1" applyFill="1" applyBorder="1" applyAlignment="1">
      <alignment horizontal="center" vertical="top" wrapText="1"/>
    </xf>
    <xf numFmtId="165" fontId="0" fillId="0" borderId="0" xfId="0" applyNumberFormat="1" applyFill="1" applyBorder="1" applyAlignment="1">
      <alignment vertical="top" wrapText="1"/>
    </xf>
    <xf numFmtId="0" fontId="1" fillId="10" borderId="0" xfId="0" applyFont="1" applyFill="1" applyAlignment="1">
      <alignment vertical="top" wrapText="1"/>
    </xf>
    <xf numFmtId="0" fontId="1" fillId="10" borderId="0" xfId="0" applyFont="1" applyFill="1" applyAlignment="1">
      <alignment vertical="top"/>
    </xf>
    <xf numFmtId="0" fontId="8" fillId="0" borderId="22" xfId="0" applyFont="1" applyFill="1" applyBorder="1" applyAlignment="1">
      <alignment vertical="center"/>
    </xf>
    <xf numFmtId="0" fontId="8" fillId="0" borderId="0" xfId="0" applyFont="1" applyFill="1" applyBorder="1" applyAlignment="1">
      <alignment vertical="center"/>
    </xf>
    <xf numFmtId="0" fontId="7" fillId="6" borderId="0" xfId="0" applyFont="1" applyFill="1" applyBorder="1" applyAlignment="1">
      <alignment horizontal="center" vertical="center" wrapText="1"/>
    </xf>
    <xf numFmtId="44" fontId="6" fillId="0" borderId="0" xfId="2" applyFont="1" applyBorder="1" applyAlignment="1">
      <alignment vertical="center"/>
    </xf>
    <xf numFmtId="0" fontId="6" fillId="0" borderId="0" xfId="2" applyNumberFormat="1" applyFont="1" applyFill="1" applyBorder="1" applyAlignment="1">
      <alignment vertical="center"/>
    </xf>
    <xf numFmtId="164" fontId="6" fillId="0" borderId="0" xfId="0" applyNumberFormat="1" applyFont="1" applyFill="1" applyBorder="1"/>
    <xf numFmtId="0" fontId="8" fillId="0" borderId="0" xfId="0" applyFont="1" applyFill="1" applyBorder="1" applyAlignment="1">
      <alignment horizontal="center" vertical="center"/>
    </xf>
    <xf numFmtId="9" fontId="6" fillId="0" borderId="0" xfId="2" applyNumberFormat="1" applyFont="1" applyFill="1" applyBorder="1" applyAlignment="1">
      <alignment vertical="center"/>
    </xf>
    <xf numFmtId="0" fontId="6" fillId="0" borderId="0" xfId="0" applyFont="1" applyFill="1"/>
    <xf numFmtId="0" fontId="4" fillId="4" borderId="8" xfId="0" applyFont="1" applyFill="1" applyBorder="1" applyAlignment="1">
      <alignment vertical="top"/>
    </xf>
    <xf numFmtId="44" fontId="0" fillId="0" borderId="0" xfId="2" applyFont="1"/>
    <xf numFmtId="44" fontId="4" fillId="4" borderId="8" xfId="2" applyFont="1" applyFill="1" applyBorder="1" applyAlignment="1">
      <alignment vertical="top"/>
    </xf>
    <xf numFmtId="0" fontId="4" fillId="8" borderId="8" xfId="0" applyFont="1" applyFill="1" applyBorder="1"/>
    <xf numFmtId="44" fontId="4" fillId="8" borderId="10" xfId="2" applyFont="1" applyFill="1" applyBorder="1"/>
    <xf numFmtId="0" fontId="0" fillId="0" borderId="1" xfId="0" applyFill="1" applyBorder="1" applyAlignment="1">
      <alignment vertical="top" wrapText="1"/>
    </xf>
    <xf numFmtId="9" fontId="0" fillId="0" borderId="12" xfId="0" applyNumberFormat="1" applyFill="1" applyBorder="1" applyAlignment="1">
      <alignment vertical="top" wrapText="1"/>
    </xf>
    <xf numFmtId="165" fontId="0" fillId="0" borderId="18" xfId="0" applyNumberFormat="1" applyFill="1" applyBorder="1" applyAlignment="1">
      <alignment vertical="top" wrapText="1"/>
    </xf>
    <xf numFmtId="0" fontId="8" fillId="0" borderId="0" xfId="0" applyFont="1" applyBorder="1" applyAlignment="1">
      <alignment vertical="center"/>
    </xf>
    <xf numFmtId="0" fontId="4" fillId="4" borderId="20" xfId="0" applyFont="1" applyFill="1" applyBorder="1" applyAlignment="1">
      <alignment vertical="top"/>
    </xf>
    <xf numFmtId="164" fontId="4" fillId="4" borderId="20" xfId="0" applyNumberFormat="1" applyFont="1" applyFill="1" applyBorder="1" applyAlignment="1">
      <alignment vertical="top"/>
    </xf>
    <xf numFmtId="0" fontId="11" fillId="5" borderId="0" xfId="0" applyFont="1" applyFill="1" applyBorder="1" applyAlignment="1">
      <alignment vertical="center"/>
    </xf>
    <xf numFmtId="0" fontId="13" fillId="5" borderId="0" xfId="0" applyFont="1" applyFill="1" applyBorder="1"/>
    <xf numFmtId="0" fontId="6" fillId="0" borderId="0" xfId="0" applyFont="1" applyBorder="1"/>
    <xf numFmtId="0" fontId="7" fillId="6" borderId="0" xfId="0" applyFont="1" applyFill="1" applyBorder="1" applyAlignment="1">
      <alignment vertical="center"/>
    </xf>
    <xf numFmtId="0" fontId="7" fillId="6" borderId="0" xfId="0" applyFont="1" applyFill="1" applyBorder="1" applyAlignment="1">
      <alignment horizontal="center" vertical="center"/>
    </xf>
    <xf numFmtId="0" fontId="8" fillId="0" borderId="0" xfId="0" applyFont="1" applyBorder="1" applyAlignment="1">
      <alignment horizontal="left" vertical="center" wrapText="1"/>
    </xf>
    <xf numFmtId="0" fontId="6" fillId="0" borderId="0" xfId="0" applyFont="1" applyBorder="1" applyAlignment="1">
      <alignment horizontal="center" vertical="center"/>
    </xf>
    <xf numFmtId="0" fontId="8" fillId="0" borderId="0" xfId="0" applyFont="1" applyBorder="1" applyAlignment="1">
      <alignment horizontal="left" vertical="center"/>
    </xf>
    <xf numFmtId="0" fontId="4" fillId="0" borderId="32" xfId="0" applyFont="1" applyBorder="1" applyAlignment="1">
      <alignment vertical="top" wrapText="1"/>
    </xf>
    <xf numFmtId="0" fontId="0" fillId="0" borderId="0" xfId="0" applyAlignment="1"/>
    <xf numFmtId="0" fontId="0" fillId="9" borderId="1" xfId="0" applyFill="1" applyBorder="1" applyAlignment="1"/>
    <xf numFmtId="44" fontId="0" fillId="9" borderId="1" xfId="2" applyFont="1" applyFill="1" applyBorder="1" applyAlignment="1"/>
    <xf numFmtId="0" fontId="17" fillId="0" borderId="1" xfId="0" applyFont="1" applyBorder="1" applyAlignment="1"/>
    <xf numFmtId="44" fontId="17" fillId="0" borderId="1" xfId="0" applyNumberFormat="1" applyFont="1" applyBorder="1" applyAlignment="1"/>
    <xf numFmtId="0" fontId="8" fillId="0" borderId="1" xfId="0" applyFont="1" applyFill="1" applyBorder="1" applyAlignment="1">
      <alignment horizontal="left" vertical="center" wrapText="1"/>
    </xf>
    <xf numFmtId="0" fontId="18" fillId="0" borderId="0" xfId="0" applyFont="1"/>
    <xf numFmtId="0" fontId="7" fillId="7" borderId="21" xfId="0" applyFont="1" applyFill="1" applyBorder="1" applyAlignment="1">
      <alignment vertical="center" wrapText="1"/>
    </xf>
    <xf numFmtId="0" fontId="0" fillId="9" borderId="1" xfId="0" applyFill="1" applyBorder="1" applyAlignment="1">
      <alignment wrapText="1"/>
    </xf>
    <xf numFmtId="0" fontId="17" fillId="0" borderId="1" xfId="0" applyFont="1" applyBorder="1" applyAlignment="1">
      <alignment wrapText="1"/>
    </xf>
    <xf numFmtId="0" fontId="0" fillId="0" borderId="0" xfId="0" applyAlignment="1">
      <alignment wrapText="1"/>
    </xf>
    <xf numFmtId="0" fontId="18" fillId="0" borderId="0" xfId="0" applyFont="1" applyAlignment="1">
      <alignment vertical="center"/>
    </xf>
    <xf numFmtId="0" fontId="21" fillId="0" borderId="27" xfId="0" applyFont="1" applyBorder="1" applyAlignment="1">
      <alignment vertical="top" wrapText="1"/>
    </xf>
    <xf numFmtId="0" fontId="18" fillId="0" borderId="28" xfId="0" applyFont="1" applyBorder="1" applyAlignment="1">
      <alignment vertical="top" wrapText="1"/>
    </xf>
    <xf numFmtId="0" fontId="7" fillId="7" borderId="20" xfId="0" applyFont="1" applyFill="1" applyBorder="1" applyAlignment="1">
      <alignment horizontal="left" vertical="center"/>
    </xf>
    <xf numFmtId="0" fontId="7" fillId="7" borderId="21" xfId="0" applyFont="1" applyFill="1" applyBorder="1" applyAlignment="1">
      <alignment horizontal="left" vertical="center"/>
    </xf>
    <xf numFmtId="0" fontId="7" fillId="7" borderId="15" xfId="0" applyFont="1" applyFill="1" applyBorder="1" applyAlignment="1">
      <alignment horizontal="left" vertical="center" wrapText="1"/>
    </xf>
    <xf numFmtId="0" fontId="7" fillId="7" borderId="21" xfId="0" applyFont="1" applyFill="1" applyBorder="1" applyAlignment="1">
      <alignment horizontal="left" vertical="center" wrapText="1"/>
    </xf>
    <xf numFmtId="0" fontId="7" fillId="7" borderId="4" xfId="0" applyFont="1" applyFill="1" applyBorder="1" applyAlignment="1">
      <alignment horizontal="left" vertical="center" wrapText="1"/>
    </xf>
    <xf numFmtId="0" fontId="7" fillId="7" borderId="0" xfId="0" applyFont="1" applyFill="1" applyBorder="1" applyAlignment="1">
      <alignment horizontal="left" vertical="center"/>
    </xf>
    <xf numFmtId="0" fontId="7" fillId="7" borderId="15" xfId="0" applyFont="1" applyFill="1" applyBorder="1" applyAlignment="1">
      <alignment horizontal="left" vertical="center"/>
    </xf>
    <xf numFmtId="0" fontId="7" fillId="7" borderId="0" xfId="0" applyFont="1" applyFill="1" applyBorder="1" applyAlignment="1">
      <alignment horizontal="left" vertical="center" wrapText="1"/>
    </xf>
    <xf numFmtId="0" fontId="7" fillId="7" borderId="30" xfId="0" applyFont="1" applyFill="1" applyBorder="1" applyAlignment="1">
      <alignment horizontal="left" vertical="center" wrapText="1"/>
    </xf>
    <xf numFmtId="0" fontId="6" fillId="0" borderId="22" xfId="0" applyFont="1" applyBorder="1" applyAlignment="1">
      <alignment horizontal="left" vertical="center"/>
    </xf>
    <xf numFmtId="0" fontId="18" fillId="0" borderId="1" xfId="0" applyFont="1" applyFill="1" applyBorder="1" applyAlignment="1">
      <alignment horizontal="left" vertical="center"/>
    </xf>
    <xf numFmtId="9" fontId="6" fillId="0" borderId="12" xfId="2" applyNumberFormat="1" applyFont="1" applyFill="1" applyBorder="1" applyAlignment="1">
      <alignment horizontal="left" vertical="center"/>
    </xf>
    <xf numFmtId="0" fontId="6" fillId="0" borderId="12" xfId="2" applyNumberFormat="1" applyFont="1" applyFill="1" applyBorder="1" applyAlignment="1">
      <alignment horizontal="left" vertical="center"/>
    </xf>
    <xf numFmtId="0" fontId="7" fillId="7" borderId="23" xfId="0" applyFont="1" applyFill="1" applyBorder="1" applyAlignment="1">
      <alignment horizontal="left" vertical="center"/>
    </xf>
    <xf numFmtId="0" fontId="8" fillId="5" borderId="0" xfId="0" applyFont="1" applyFill="1" applyBorder="1" applyAlignment="1">
      <alignment horizontal="left" vertical="center"/>
    </xf>
    <xf numFmtId="0" fontId="6" fillId="0" borderId="0" xfId="0" applyFont="1" applyFill="1" applyBorder="1" applyAlignment="1">
      <alignment horizontal="left" vertical="center"/>
    </xf>
    <xf numFmtId="0" fontId="7" fillId="7" borderId="35" xfId="0" applyFont="1" applyFill="1" applyBorder="1" applyAlignment="1">
      <alignment horizontal="left" vertical="center"/>
    </xf>
    <xf numFmtId="0" fontId="7" fillId="7" borderId="6" xfId="0" applyFont="1" applyFill="1" applyBorder="1" applyAlignment="1">
      <alignment horizontal="left" vertical="center" wrapText="1"/>
    </xf>
    <xf numFmtId="0" fontId="6" fillId="0" borderId="1" xfId="0" applyFont="1" applyFill="1" applyBorder="1" applyAlignment="1">
      <alignment horizontal="left" vertical="center"/>
    </xf>
    <xf numFmtId="0" fontId="18" fillId="0" borderId="0" xfId="0" applyFont="1" applyBorder="1" applyAlignment="1">
      <alignment horizontal="left" vertical="center"/>
    </xf>
    <xf numFmtId="0" fontId="18" fillId="5" borderId="1" xfId="0" applyFont="1" applyFill="1" applyBorder="1" applyAlignment="1">
      <alignment horizontal="left" vertical="center"/>
    </xf>
    <xf numFmtId="9" fontId="18" fillId="0" borderId="12" xfId="2" applyNumberFormat="1" applyFont="1" applyFill="1" applyBorder="1" applyAlignment="1">
      <alignment horizontal="left" vertical="center"/>
    </xf>
    <xf numFmtId="0" fontId="18" fillId="0" borderId="15" xfId="2" applyNumberFormat="1" applyFont="1" applyFill="1" applyBorder="1" applyAlignment="1">
      <alignment horizontal="left" vertical="center"/>
    </xf>
    <xf numFmtId="0" fontId="6" fillId="0" borderId="0" xfId="0" applyFont="1" applyBorder="1" applyAlignment="1">
      <alignment horizontal="left" vertical="center"/>
    </xf>
    <xf numFmtId="0" fontId="8" fillId="0" borderId="1" xfId="0" applyFont="1" applyBorder="1" applyAlignment="1">
      <alignment horizontal="left" vertical="center"/>
    </xf>
    <xf numFmtId="0" fontId="18" fillId="0" borderId="1" xfId="0" applyFont="1" applyBorder="1" applyAlignment="1">
      <alignment horizontal="left" vertical="center"/>
    </xf>
    <xf numFmtId="0" fontId="18" fillId="0" borderId="12" xfId="2" applyNumberFormat="1" applyFont="1" applyFill="1" applyBorder="1" applyAlignment="1">
      <alignment horizontal="left" vertical="center"/>
    </xf>
    <xf numFmtId="0" fontId="18" fillId="0" borderId="22" xfId="0" applyFont="1" applyBorder="1" applyAlignment="1">
      <alignment horizontal="left" vertical="center"/>
    </xf>
    <xf numFmtId="0" fontId="6" fillId="0" borderId="22" xfId="0" applyFont="1" applyBorder="1" applyAlignment="1">
      <alignment horizontal="left" vertical="center" wrapText="1"/>
    </xf>
    <xf numFmtId="0" fontId="6" fillId="0" borderId="33" xfId="0" applyFont="1" applyBorder="1" applyAlignment="1">
      <alignment horizontal="left" vertical="center" wrapText="1"/>
    </xf>
    <xf numFmtId="0" fontId="8" fillId="0" borderId="1" xfId="0" applyFont="1" applyFill="1" applyBorder="1" applyAlignment="1">
      <alignment horizontal="left" vertical="center"/>
    </xf>
    <xf numFmtId="44" fontId="7" fillId="7" borderId="0" xfId="2" applyFont="1" applyFill="1" applyBorder="1" applyAlignment="1">
      <alignment horizontal="left" vertical="center"/>
    </xf>
    <xf numFmtId="9" fontId="6" fillId="0" borderId="1" xfId="2" applyNumberFormat="1" applyFont="1" applyFill="1" applyBorder="1" applyAlignment="1">
      <alignment horizontal="left" vertical="center"/>
    </xf>
    <xf numFmtId="0" fontId="6" fillId="0" borderId="1" xfId="2" applyNumberFormat="1" applyFont="1" applyFill="1" applyBorder="1" applyAlignment="1">
      <alignment horizontal="left" vertical="center"/>
    </xf>
    <xf numFmtId="0" fontId="19" fillId="7" borderId="0" xfId="0" applyFont="1" applyFill="1" applyBorder="1" applyAlignment="1">
      <alignment horizontal="left" vertical="center"/>
    </xf>
    <xf numFmtId="0" fontId="18" fillId="0" borderId="1" xfId="0" applyFont="1" applyFill="1" applyBorder="1" applyAlignment="1">
      <alignment horizontal="left" vertical="center" wrapText="1"/>
    </xf>
    <xf numFmtId="9" fontId="18" fillId="0" borderId="1" xfId="2" applyNumberFormat="1" applyFont="1" applyFill="1" applyBorder="1" applyAlignment="1">
      <alignment horizontal="left" vertical="center"/>
    </xf>
    <xf numFmtId="0" fontId="18" fillId="0" borderId="1" xfId="2" applyNumberFormat="1" applyFont="1" applyFill="1" applyBorder="1" applyAlignment="1">
      <alignment horizontal="left" vertical="center"/>
    </xf>
    <xf numFmtId="0" fontId="18" fillId="0" borderId="0" xfId="0" applyFont="1" applyBorder="1" applyAlignment="1">
      <alignment horizontal="left" vertical="center" wrapText="1"/>
    </xf>
    <xf numFmtId="165" fontId="0" fillId="3" borderId="12" xfId="0" applyNumberFormat="1" applyFill="1" applyBorder="1" applyAlignment="1">
      <alignment horizontal="left" vertical="center" wrapText="1"/>
    </xf>
    <xf numFmtId="164" fontId="6" fillId="0" borderId="1" xfId="0" applyNumberFormat="1" applyFont="1" applyFill="1" applyBorder="1" applyAlignment="1">
      <alignment horizontal="left" vertical="center"/>
    </xf>
    <xf numFmtId="165" fontId="0" fillId="3" borderId="34" xfId="0" applyNumberFormat="1" applyFill="1" applyBorder="1" applyAlignment="1">
      <alignment horizontal="left" vertical="center" wrapText="1"/>
    </xf>
    <xf numFmtId="164" fontId="18" fillId="0" borderId="1" xfId="0" applyNumberFormat="1" applyFont="1" applyFill="1" applyBorder="1" applyAlignment="1">
      <alignment horizontal="left" vertical="center"/>
    </xf>
    <xf numFmtId="165" fontId="0" fillId="0" borderId="1" xfId="0" applyNumberFormat="1" applyFill="1" applyBorder="1" applyAlignment="1">
      <alignment horizontal="left" vertical="center" wrapText="1"/>
    </xf>
    <xf numFmtId="165" fontId="14" fillId="9" borderId="1" xfId="0" applyNumberFormat="1" applyFont="1" applyFill="1" applyBorder="1" applyAlignment="1">
      <alignment horizontal="left" vertical="center" wrapText="1"/>
    </xf>
    <xf numFmtId="0" fontId="18" fillId="0" borderId="0" xfId="0" applyFont="1" applyAlignment="1">
      <alignment horizontal="left" vertical="center"/>
    </xf>
    <xf numFmtId="165" fontId="14" fillId="3" borderId="1" xfId="0" applyNumberFormat="1" applyFont="1" applyFill="1" applyBorder="1" applyAlignment="1">
      <alignment horizontal="left" vertical="center" wrapText="1"/>
    </xf>
    <xf numFmtId="0" fontId="6" fillId="0" borderId="0" xfId="0" applyFont="1" applyAlignment="1">
      <alignment horizontal="left" vertical="center"/>
    </xf>
    <xf numFmtId="165" fontId="0" fillId="0" borderId="12" xfId="0" applyNumberFormat="1" applyFill="1" applyBorder="1" applyAlignment="1">
      <alignment horizontal="left" vertical="center" wrapText="1"/>
    </xf>
    <xf numFmtId="0" fontId="7" fillId="7" borderId="0" xfId="0" applyFont="1" applyFill="1" applyAlignment="1">
      <alignment horizontal="left" vertical="center"/>
    </xf>
    <xf numFmtId="0" fontId="7" fillId="7" borderId="31" xfId="0" applyFont="1" applyFill="1" applyBorder="1" applyAlignment="1">
      <alignment horizontal="left" vertical="center"/>
    </xf>
    <xf numFmtId="165" fontId="0" fillId="3" borderId="1" xfId="0" applyNumberFormat="1" applyFill="1" applyBorder="1" applyAlignment="1">
      <alignment horizontal="left" vertical="center" wrapText="1"/>
    </xf>
    <xf numFmtId="165" fontId="14" fillId="0" borderId="35" xfId="0" applyNumberFormat="1" applyFont="1" applyFill="1" applyBorder="1" applyAlignment="1">
      <alignment horizontal="left" vertical="center" wrapText="1"/>
    </xf>
    <xf numFmtId="0" fontId="6" fillId="9" borderId="28" xfId="0" applyFont="1" applyFill="1" applyBorder="1" applyAlignment="1">
      <alignment vertical="top" wrapText="1"/>
    </xf>
  </cellXfs>
  <cellStyles count="3">
    <cellStyle name="Currency 2" xfId="1" xr:uid="{9649F6E2-5109-43EF-87B3-C8485256BA03}"/>
    <cellStyle name="Standaard" xfId="0" builtinId="0"/>
    <cellStyle name="Valuta" xfId="2"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O25"/>
  <sheetViews>
    <sheetView tabSelected="1" workbookViewId="0"/>
  </sheetViews>
  <sheetFormatPr defaultColWidth="8.85546875" defaultRowHeight="15.75" x14ac:dyDescent="0.25"/>
  <cols>
    <col min="1" max="1" width="8.85546875" style="17"/>
    <col min="2" max="2" width="115.85546875" style="50" customWidth="1"/>
    <col min="3" max="3" width="49.5703125" style="17" customWidth="1"/>
    <col min="4" max="171" width="8.85546875" style="17"/>
    <col min="172" max="16384" width="8.85546875" style="16"/>
  </cols>
  <sheetData>
    <row r="1" spans="2:2" ht="16.5" thickBot="1" x14ac:dyDescent="0.3"/>
    <row r="2" spans="2:2" x14ac:dyDescent="0.25">
      <c r="B2" s="52" t="s">
        <v>9</v>
      </c>
    </row>
    <row r="3" spans="2:2" ht="16.5" thickBot="1" x14ac:dyDescent="0.3">
      <c r="B3" s="156" t="s">
        <v>8</v>
      </c>
    </row>
    <row r="4" spans="2:2" ht="16.5" thickBot="1" x14ac:dyDescent="0.3">
      <c r="B4" s="51"/>
    </row>
    <row r="5" spans="2:2" x14ac:dyDescent="0.25">
      <c r="B5" s="52" t="s">
        <v>40</v>
      </c>
    </row>
    <row r="6" spans="2:2" ht="31.5" x14ac:dyDescent="0.25">
      <c r="B6" s="53" t="s">
        <v>49</v>
      </c>
    </row>
    <row r="7" spans="2:2" ht="94.5" x14ac:dyDescent="0.25">
      <c r="B7" s="53" t="s">
        <v>89</v>
      </c>
    </row>
    <row r="8" spans="2:2" ht="63" x14ac:dyDescent="0.25">
      <c r="B8" s="53" t="s">
        <v>41</v>
      </c>
    </row>
    <row r="9" spans="2:2" ht="47.25" x14ac:dyDescent="0.25">
      <c r="B9" s="53" t="s">
        <v>90</v>
      </c>
    </row>
    <row r="10" spans="2:2" ht="63" x14ac:dyDescent="0.25">
      <c r="B10" s="53" t="s">
        <v>91</v>
      </c>
    </row>
    <row r="11" spans="2:2" ht="47.25" x14ac:dyDescent="0.25">
      <c r="B11" s="53" t="s">
        <v>92</v>
      </c>
    </row>
    <row r="12" spans="2:2" ht="16.5" thickBot="1" x14ac:dyDescent="0.3">
      <c r="B12" s="54" t="s">
        <v>11</v>
      </c>
    </row>
    <row r="13" spans="2:2" ht="16.5" thickBot="1" x14ac:dyDescent="0.3"/>
    <row r="14" spans="2:2" x14ac:dyDescent="0.25">
      <c r="B14" s="52" t="s">
        <v>42</v>
      </c>
    </row>
    <row r="15" spans="2:2" ht="31.5" x14ac:dyDescent="0.25">
      <c r="B15" s="53" t="s">
        <v>87</v>
      </c>
    </row>
    <row r="16" spans="2:2" ht="31.5" x14ac:dyDescent="0.25">
      <c r="B16" s="53" t="s">
        <v>93</v>
      </c>
    </row>
    <row r="17" spans="2:2" ht="32.25" thickBot="1" x14ac:dyDescent="0.3">
      <c r="B17" s="54" t="s">
        <v>47</v>
      </c>
    </row>
    <row r="18" spans="2:2" ht="16.5" thickBot="1" x14ac:dyDescent="0.3"/>
    <row r="19" spans="2:2" x14ac:dyDescent="0.25">
      <c r="B19" s="101" t="s">
        <v>126</v>
      </c>
    </row>
    <row r="20" spans="2:2" ht="16.5" thickBot="1" x14ac:dyDescent="0.3">
      <c r="B20" s="102" t="s">
        <v>125</v>
      </c>
    </row>
    <row r="21" spans="2:2" ht="16.5" thickBot="1" x14ac:dyDescent="0.3"/>
    <row r="22" spans="2:2" x14ac:dyDescent="0.25">
      <c r="B22" s="52" t="s">
        <v>106</v>
      </c>
    </row>
    <row r="23" spans="2:2" ht="48" thickBot="1" x14ac:dyDescent="0.3">
      <c r="B23" s="54" t="s">
        <v>107</v>
      </c>
    </row>
    <row r="24" spans="2:2" ht="16.5" thickBot="1" x14ac:dyDescent="0.3"/>
    <row r="25" spans="2:2" ht="32.25" thickBot="1" x14ac:dyDescent="0.3">
      <c r="B25" s="88" t="s">
        <v>97</v>
      </c>
    </row>
  </sheetData>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0AD839-FD91-45B1-9F2B-59484AF9E681}">
  <dimension ref="A2:B10"/>
  <sheetViews>
    <sheetView workbookViewId="0">
      <selection activeCell="B11" sqref="B11"/>
    </sheetView>
  </sheetViews>
  <sheetFormatPr defaultRowHeight="15" x14ac:dyDescent="0.25"/>
  <cols>
    <col min="1" max="1" width="56.5703125" customWidth="1"/>
    <col min="2" max="2" width="20.42578125" style="70" customWidth="1"/>
  </cols>
  <sheetData>
    <row r="2" spans="1:2" ht="15.75" thickBot="1" x14ac:dyDescent="0.3"/>
    <row r="3" spans="1:2" ht="16.5" thickBot="1" x14ac:dyDescent="0.3">
      <c r="A3" s="69" t="s">
        <v>128</v>
      </c>
      <c r="B3" s="71">
        <f>Migratie!H51</f>
        <v>36000</v>
      </c>
    </row>
    <row r="4" spans="1:2" ht="16.5" thickBot="1" x14ac:dyDescent="0.3">
      <c r="A4" s="69" t="s">
        <v>129</v>
      </c>
      <c r="B4" s="71">
        <f>'Pay per use'!G28</f>
        <v>0</v>
      </c>
    </row>
    <row r="5" spans="1:2" ht="15.75" thickBot="1" x14ac:dyDescent="0.3"/>
    <row r="6" spans="1:2" ht="16.5" thickBot="1" x14ac:dyDescent="0.3">
      <c r="A6" s="72" t="s">
        <v>68</v>
      </c>
      <c r="B6" s="73">
        <f>SUM(B3:B4)</f>
        <v>36000</v>
      </c>
    </row>
    <row r="10" spans="1:2" x14ac:dyDescent="0.25">
      <c r="B10"/>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51"/>
  <sheetViews>
    <sheetView zoomScale="85" zoomScaleNormal="85" workbookViewId="0"/>
  </sheetViews>
  <sheetFormatPr defaultColWidth="8.85546875" defaultRowHeight="15" x14ac:dyDescent="0.25"/>
  <cols>
    <col min="1" max="1" width="8.85546875" style="1"/>
    <col min="2" max="2" width="17.85546875" style="1" customWidth="1"/>
    <col min="3" max="3" width="39.28515625" style="1" customWidth="1"/>
    <col min="4" max="4" width="28.85546875" style="1" customWidth="1"/>
    <col min="5" max="6" width="21.85546875" style="1" customWidth="1"/>
    <col min="7" max="7" width="26.28515625" style="1" customWidth="1"/>
    <col min="8" max="8" width="19.42578125" style="1" customWidth="1"/>
    <col min="9" max="16384" width="8.85546875" style="1"/>
  </cols>
  <sheetData>
    <row r="1" spans="2:14" x14ac:dyDescent="0.25">
      <c r="B1" s="5"/>
      <c r="C1" s="12" t="s">
        <v>70</v>
      </c>
      <c r="D1" s="39" t="s">
        <v>10</v>
      </c>
    </row>
    <row r="2" spans="2:14" x14ac:dyDescent="0.25">
      <c r="B2" s="2">
        <v>1</v>
      </c>
      <c r="C2" s="13" t="s">
        <v>76</v>
      </c>
      <c r="D2" s="40">
        <v>0</v>
      </c>
      <c r="G2" s="31"/>
    </row>
    <row r="3" spans="2:14" x14ac:dyDescent="0.25">
      <c r="B3" s="2">
        <v>2</v>
      </c>
      <c r="C3" s="13" t="s">
        <v>31</v>
      </c>
      <c r="D3" s="40">
        <v>0</v>
      </c>
    </row>
    <row r="4" spans="2:14" x14ac:dyDescent="0.25">
      <c r="B4" s="2">
        <v>3</v>
      </c>
      <c r="C4" s="13" t="s">
        <v>77</v>
      </c>
      <c r="D4" s="40">
        <v>0</v>
      </c>
      <c r="G4" s="31"/>
    </row>
    <row r="5" spans="2:14" x14ac:dyDescent="0.25">
      <c r="B5" s="2">
        <v>4</v>
      </c>
      <c r="C5" s="13" t="s">
        <v>24</v>
      </c>
      <c r="D5" s="40">
        <v>0</v>
      </c>
    </row>
    <row r="6" spans="2:14" x14ac:dyDescent="0.25">
      <c r="B6" s="2">
        <v>5</v>
      </c>
      <c r="C6" s="13" t="s">
        <v>27</v>
      </c>
      <c r="D6" s="40">
        <v>0</v>
      </c>
      <c r="G6" s="31"/>
    </row>
    <row r="7" spans="2:14" x14ac:dyDescent="0.25">
      <c r="B7" s="18">
        <v>6</v>
      </c>
      <c r="C7" s="14" t="s">
        <v>65</v>
      </c>
      <c r="D7" s="40">
        <v>0</v>
      </c>
    </row>
    <row r="8" spans="2:14" x14ac:dyDescent="0.25">
      <c r="B8" s="41" t="s">
        <v>0</v>
      </c>
      <c r="C8" s="3"/>
      <c r="D8" s="40"/>
    </row>
    <row r="10" spans="2:14" ht="30" x14ac:dyDescent="0.25">
      <c r="B10" s="58" t="s">
        <v>69</v>
      </c>
      <c r="C10" s="58"/>
      <c r="D10" s="58"/>
      <c r="E10" s="58"/>
      <c r="F10" s="58"/>
      <c r="G10" s="58"/>
      <c r="H10" s="58"/>
      <c r="J10" s="35"/>
      <c r="K10" s="35"/>
      <c r="L10" s="35"/>
      <c r="M10" s="35"/>
      <c r="N10" s="35"/>
    </row>
    <row r="11" spans="2:14" ht="15.75" thickBot="1" x14ac:dyDescent="0.3">
      <c r="J11" s="35"/>
      <c r="K11" s="35"/>
      <c r="L11" s="35"/>
      <c r="M11" s="35"/>
      <c r="N11" s="35"/>
    </row>
    <row r="12" spans="2:14" ht="60" x14ac:dyDescent="0.25">
      <c r="B12" s="5" t="s">
        <v>1</v>
      </c>
      <c r="C12" s="4" t="s">
        <v>75</v>
      </c>
      <c r="D12" s="4" t="s">
        <v>54</v>
      </c>
      <c r="E12" s="4" t="s">
        <v>7</v>
      </c>
      <c r="F12" s="12" t="s">
        <v>48</v>
      </c>
      <c r="G12" s="12" t="s">
        <v>30</v>
      </c>
      <c r="H12" s="19" t="s">
        <v>32</v>
      </c>
      <c r="J12" s="35"/>
      <c r="K12" s="35"/>
      <c r="L12" s="35"/>
      <c r="M12" s="35"/>
      <c r="N12" s="35"/>
    </row>
    <row r="13" spans="2:14" x14ac:dyDescent="0.25">
      <c r="B13" s="7" t="s">
        <v>2</v>
      </c>
      <c r="C13" s="3" t="s">
        <v>53</v>
      </c>
      <c r="D13" s="3"/>
      <c r="E13" s="3"/>
      <c r="F13" s="34" t="str">
        <f>IF(D13="","",VLOOKUP(D13,$C:$G,2,FALSE))</f>
        <v/>
      </c>
      <c r="G13" s="75">
        <v>1.21</v>
      </c>
      <c r="H13" s="20" t="str">
        <f>IF(D13="","",(E13*F13*G13))</f>
        <v/>
      </c>
      <c r="J13" s="35"/>
      <c r="K13" s="35"/>
      <c r="L13" s="35"/>
      <c r="M13" s="35"/>
      <c r="N13" s="35"/>
    </row>
    <row r="14" spans="2:14" ht="60" x14ac:dyDescent="0.25">
      <c r="B14" s="7" t="s">
        <v>3</v>
      </c>
      <c r="C14" s="3" t="s">
        <v>50</v>
      </c>
      <c r="D14" s="3"/>
      <c r="E14" s="3"/>
      <c r="F14" s="34" t="str">
        <f>IF(D14="","",VLOOKUP(D14,$C:$G,2,FALSE))</f>
        <v/>
      </c>
      <c r="G14" s="75">
        <v>1.21</v>
      </c>
      <c r="H14" s="20" t="str">
        <f t="shared" ref="H14:H20" si="0">IF(D14="","",(E14*F14*G14))</f>
        <v/>
      </c>
      <c r="J14" s="35"/>
      <c r="K14" s="35"/>
      <c r="L14" s="35"/>
      <c r="M14" s="35"/>
      <c r="N14" s="35"/>
    </row>
    <row r="15" spans="2:14" x14ac:dyDescent="0.25">
      <c r="B15" s="7" t="s">
        <v>4</v>
      </c>
      <c r="C15" s="3" t="s">
        <v>51</v>
      </c>
      <c r="D15" s="3"/>
      <c r="E15" s="3"/>
      <c r="F15" s="34" t="str">
        <f>IF(D15="","",VLOOKUP(D15,$C:$G,2,FALSE))</f>
        <v/>
      </c>
      <c r="G15" s="75">
        <v>1.21</v>
      </c>
      <c r="H15" s="20" t="str">
        <f t="shared" si="0"/>
        <v/>
      </c>
      <c r="J15" s="35"/>
      <c r="K15" s="35"/>
      <c r="L15" s="35"/>
      <c r="M15" s="35"/>
      <c r="N15" s="35"/>
    </row>
    <row r="16" spans="2:14" x14ac:dyDescent="0.25">
      <c r="B16" s="7" t="s">
        <v>5</v>
      </c>
      <c r="C16" s="3"/>
      <c r="D16" s="3"/>
      <c r="E16" s="3"/>
      <c r="F16" s="34" t="str">
        <f t="shared" ref="F16:F17" si="1">IF(D16="","",VLOOKUP(D16,$C:$G,2,FALSE))</f>
        <v/>
      </c>
      <c r="G16" s="75">
        <v>1.21</v>
      </c>
      <c r="H16" s="20" t="str">
        <f t="shared" ref="H16:H17" si="2">IF(D16="","",(E16*F16*G16))</f>
        <v/>
      </c>
      <c r="J16" s="35"/>
      <c r="K16" s="35"/>
      <c r="L16" s="35"/>
      <c r="M16" s="35"/>
      <c r="N16" s="35"/>
    </row>
    <row r="17" spans="2:14" x14ac:dyDescent="0.25">
      <c r="B17" s="7" t="s">
        <v>6</v>
      </c>
      <c r="C17" s="3"/>
      <c r="D17" s="3"/>
      <c r="E17" s="3"/>
      <c r="F17" s="34" t="str">
        <f t="shared" si="1"/>
        <v/>
      </c>
      <c r="G17" s="75">
        <v>1.21</v>
      </c>
      <c r="H17" s="20" t="str">
        <f t="shared" si="2"/>
        <v/>
      </c>
      <c r="J17" s="35"/>
      <c r="K17" s="35"/>
      <c r="L17" s="35"/>
      <c r="M17" s="35"/>
      <c r="N17" s="35"/>
    </row>
    <row r="18" spans="2:14" x14ac:dyDescent="0.25">
      <c r="B18" s="7" t="s">
        <v>57</v>
      </c>
      <c r="C18" s="3"/>
      <c r="D18" s="3"/>
      <c r="E18" s="3"/>
      <c r="F18" s="34" t="str">
        <f>IF(D18="","",VLOOKUP(D18,$C:$G,2,FALSE))</f>
        <v/>
      </c>
      <c r="G18" s="75">
        <v>1.21</v>
      </c>
      <c r="H18" s="20" t="str">
        <f t="shared" si="0"/>
        <v/>
      </c>
      <c r="J18" s="35"/>
      <c r="K18" s="35"/>
      <c r="L18" s="35"/>
      <c r="M18" s="35"/>
      <c r="N18" s="35"/>
    </row>
    <row r="19" spans="2:14" x14ac:dyDescent="0.25">
      <c r="B19" s="7" t="s">
        <v>88</v>
      </c>
      <c r="C19" s="3"/>
      <c r="D19" s="3"/>
      <c r="E19" s="3"/>
      <c r="F19" s="34" t="str">
        <f>IF(D19="","",VLOOKUP(D19,$C:$G,2,FALSE))</f>
        <v/>
      </c>
      <c r="G19" s="75">
        <v>1.21</v>
      </c>
      <c r="H19" s="20" t="str">
        <f t="shared" si="0"/>
        <v/>
      </c>
      <c r="J19" s="35"/>
      <c r="K19" s="35"/>
      <c r="L19" s="35"/>
      <c r="M19" s="35"/>
      <c r="N19" s="35"/>
    </row>
    <row r="20" spans="2:14" x14ac:dyDescent="0.25">
      <c r="B20" s="7" t="s">
        <v>0</v>
      </c>
      <c r="C20" s="3"/>
      <c r="D20" s="3"/>
      <c r="E20" s="3"/>
      <c r="F20" s="34" t="str">
        <f>IF(D20="","",VLOOKUP(D20,$C:$G,2,FALSE))</f>
        <v/>
      </c>
      <c r="G20" s="75">
        <v>1.21</v>
      </c>
      <c r="H20" s="20" t="str">
        <f t="shared" si="0"/>
        <v/>
      </c>
      <c r="J20" s="35"/>
      <c r="K20" s="35"/>
      <c r="L20" s="35"/>
      <c r="M20" s="35"/>
      <c r="N20" s="35"/>
    </row>
    <row r="21" spans="2:14" ht="15.75" thickBot="1" x14ac:dyDescent="0.3">
      <c r="B21" s="6"/>
      <c r="C21" s="49"/>
      <c r="D21" s="48"/>
      <c r="E21" s="48"/>
      <c r="F21" s="48"/>
      <c r="G21" s="47" t="s">
        <v>39</v>
      </c>
      <c r="H21" s="42">
        <f>SUM(H13:H20)</f>
        <v>0</v>
      </c>
      <c r="J21" s="35"/>
      <c r="K21" s="35"/>
      <c r="L21" s="35"/>
      <c r="M21" s="35"/>
      <c r="N21" s="35"/>
    </row>
    <row r="22" spans="2:14" ht="15.75" thickBot="1" x14ac:dyDescent="0.3">
      <c r="J22" s="35"/>
      <c r="K22" s="35"/>
      <c r="L22" s="35"/>
      <c r="M22" s="35"/>
      <c r="N22" s="35"/>
    </row>
    <row r="23" spans="2:14" ht="30" x14ac:dyDescent="0.25">
      <c r="B23" s="5" t="s">
        <v>1</v>
      </c>
      <c r="C23" s="4" t="s">
        <v>74</v>
      </c>
      <c r="D23" s="4" t="s">
        <v>43</v>
      </c>
      <c r="E23" s="4" t="s">
        <v>44</v>
      </c>
      <c r="F23" s="12" t="s">
        <v>30</v>
      </c>
      <c r="G23" s="43"/>
      <c r="H23" s="19" t="s">
        <v>32</v>
      </c>
      <c r="J23" s="35"/>
      <c r="K23" s="35"/>
      <c r="L23" s="35"/>
      <c r="M23" s="35"/>
      <c r="N23" s="35"/>
    </row>
    <row r="24" spans="2:14" ht="30" x14ac:dyDescent="0.25">
      <c r="B24" s="7" t="s">
        <v>2</v>
      </c>
      <c r="C24" s="3" t="s">
        <v>72</v>
      </c>
      <c r="D24" s="3" t="s">
        <v>73</v>
      </c>
      <c r="E24" s="8">
        <v>0</v>
      </c>
      <c r="F24" s="75">
        <v>1.21</v>
      </c>
      <c r="G24" s="44"/>
      <c r="H24" s="20">
        <f t="shared" ref="H24:H29" si="3">E24*F24</f>
        <v>0</v>
      </c>
      <c r="J24" s="35"/>
      <c r="K24" s="35"/>
      <c r="L24" s="35"/>
      <c r="M24" s="35"/>
      <c r="N24" s="35"/>
    </row>
    <row r="25" spans="2:14" x14ac:dyDescent="0.25">
      <c r="B25" s="7" t="s">
        <v>3</v>
      </c>
      <c r="C25" s="3"/>
      <c r="D25" s="3"/>
      <c r="E25" s="8">
        <v>0</v>
      </c>
      <c r="F25" s="75">
        <v>1.21</v>
      </c>
      <c r="G25" s="44"/>
      <c r="H25" s="20">
        <f t="shared" si="3"/>
        <v>0</v>
      </c>
      <c r="J25" s="35"/>
      <c r="K25" s="35"/>
      <c r="L25" s="35"/>
      <c r="M25" s="35"/>
      <c r="N25" s="35"/>
    </row>
    <row r="26" spans="2:14" x14ac:dyDescent="0.25">
      <c r="B26" s="7" t="s">
        <v>4</v>
      </c>
      <c r="C26" s="3"/>
      <c r="D26" s="3"/>
      <c r="E26" s="8">
        <v>0</v>
      </c>
      <c r="F26" s="75">
        <v>1.21</v>
      </c>
      <c r="G26" s="44"/>
      <c r="H26" s="20">
        <f t="shared" si="3"/>
        <v>0</v>
      </c>
      <c r="J26" s="35"/>
      <c r="K26" s="35"/>
      <c r="L26" s="35"/>
      <c r="M26" s="35"/>
      <c r="N26" s="35"/>
    </row>
    <row r="27" spans="2:14" x14ac:dyDescent="0.25">
      <c r="B27" s="7" t="s">
        <v>5</v>
      </c>
      <c r="C27" s="3"/>
      <c r="D27" s="3"/>
      <c r="E27" s="8">
        <v>0</v>
      </c>
      <c r="F27" s="75">
        <v>1.21</v>
      </c>
      <c r="G27" s="44"/>
      <c r="H27" s="20">
        <f t="shared" si="3"/>
        <v>0</v>
      </c>
      <c r="J27" s="35"/>
      <c r="K27" s="35"/>
      <c r="L27" s="35"/>
      <c r="M27" s="35"/>
      <c r="N27" s="35"/>
    </row>
    <row r="28" spans="2:14" x14ac:dyDescent="0.25">
      <c r="B28" s="7" t="s">
        <v>6</v>
      </c>
      <c r="C28" s="3"/>
      <c r="D28" s="3"/>
      <c r="E28" s="8">
        <v>0</v>
      </c>
      <c r="F28" s="75">
        <v>1.21</v>
      </c>
      <c r="G28" s="44"/>
      <c r="H28" s="20">
        <f t="shared" si="3"/>
        <v>0</v>
      </c>
      <c r="J28" s="35"/>
      <c r="K28" s="35"/>
      <c r="L28" s="35"/>
      <c r="M28" s="35"/>
      <c r="N28" s="35"/>
    </row>
    <row r="29" spans="2:14" x14ac:dyDescent="0.25">
      <c r="B29" s="7" t="s">
        <v>0</v>
      </c>
      <c r="C29" s="3"/>
      <c r="D29" s="3"/>
      <c r="E29" s="8">
        <v>0</v>
      </c>
      <c r="F29" s="75">
        <v>1.21</v>
      </c>
      <c r="G29" s="44"/>
      <c r="H29" s="20">
        <f t="shared" si="3"/>
        <v>0</v>
      </c>
      <c r="J29" s="35"/>
      <c r="K29" s="35"/>
      <c r="L29" s="35"/>
      <c r="M29" s="35"/>
      <c r="N29" s="35"/>
    </row>
    <row r="30" spans="2:14" ht="15.75" thickBot="1" x14ac:dyDescent="0.3">
      <c r="B30" s="6"/>
      <c r="C30" s="45"/>
      <c r="D30" s="46"/>
      <c r="E30" s="46"/>
      <c r="F30" s="46"/>
      <c r="G30" s="47" t="s">
        <v>39</v>
      </c>
      <c r="H30" s="42">
        <f>SUM(H24:H29)</f>
        <v>0</v>
      </c>
      <c r="J30" s="35"/>
      <c r="K30" s="35"/>
      <c r="L30" s="35"/>
      <c r="M30" s="35"/>
      <c r="N30" s="35"/>
    </row>
    <row r="31" spans="2:14" ht="15.75" thickBot="1" x14ac:dyDescent="0.3">
      <c r="J31" s="35"/>
      <c r="K31" s="35"/>
      <c r="L31" s="35"/>
      <c r="M31" s="35"/>
      <c r="N31" s="35"/>
    </row>
    <row r="32" spans="2:14" ht="15.75" thickBot="1" x14ac:dyDescent="0.3">
      <c r="B32" s="37" t="s">
        <v>61</v>
      </c>
      <c r="C32" s="38"/>
      <c r="D32" s="38"/>
      <c r="E32" s="38"/>
      <c r="F32" s="33"/>
      <c r="G32" s="32"/>
      <c r="H32" s="32">
        <f>SUM(H21,H30)</f>
        <v>0</v>
      </c>
      <c r="J32" s="35"/>
      <c r="K32" s="35"/>
      <c r="L32" s="35"/>
      <c r="M32" s="35"/>
      <c r="N32" s="35"/>
    </row>
    <row r="33" spans="1:14" ht="15.75" thickBot="1" x14ac:dyDescent="0.3">
      <c r="B33" s="37" t="s">
        <v>60</v>
      </c>
      <c r="C33" s="38"/>
      <c r="D33" s="38"/>
      <c r="E33" s="38"/>
      <c r="F33" s="33"/>
      <c r="G33" s="32"/>
      <c r="H33" s="32">
        <v>36000</v>
      </c>
      <c r="J33" s="35"/>
      <c r="K33" s="35"/>
      <c r="L33" s="35"/>
      <c r="M33" s="35"/>
      <c r="N33" s="35"/>
    </row>
    <row r="34" spans="1:14" x14ac:dyDescent="0.25">
      <c r="J34" s="35"/>
      <c r="K34" s="35"/>
      <c r="L34" s="35"/>
      <c r="M34" s="35"/>
      <c r="N34" s="35"/>
    </row>
    <row r="35" spans="1:14" x14ac:dyDescent="0.25">
      <c r="J35" s="35"/>
      <c r="K35" s="35"/>
      <c r="L35" s="35"/>
      <c r="M35" s="35"/>
      <c r="N35" s="35"/>
    </row>
    <row r="36" spans="1:14" x14ac:dyDescent="0.25">
      <c r="B36" s="59" t="s">
        <v>63</v>
      </c>
      <c r="C36" s="59"/>
      <c r="D36" s="59"/>
      <c r="E36" s="59"/>
      <c r="F36" s="59"/>
      <c r="G36" s="59"/>
      <c r="H36" s="59"/>
      <c r="J36" s="35"/>
      <c r="K36" s="35"/>
      <c r="L36" s="35"/>
      <c r="M36" s="35"/>
      <c r="N36" s="35"/>
    </row>
    <row r="37" spans="1:14" ht="15.75" thickBot="1" x14ac:dyDescent="0.3">
      <c r="J37" s="35"/>
      <c r="K37" s="35"/>
      <c r="L37" s="35"/>
      <c r="M37" s="35"/>
      <c r="N37" s="35"/>
    </row>
    <row r="38" spans="1:14" ht="45" x14ac:dyDescent="0.25">
      <c r="B38" s="5" t="s">
        <v>1</v>
      </c>
      <c r="C38" s="4" t="s">
        <v>64</v>
      </c>
      <c r="D38" s="4" t="s">
        <v>54</v>
      </c>
      <c r="E38" s="4" t="s">
        <v>7</v>
      </c>
      <c r="F38" s="12" t="s">
        <v>48</v>
      </c>
      <c r="G38" s="12" t="s">
        <v>30</v>
      </c>
      <c r="H38" s="19" t="s">
        <v>32</v>
      </c>
      <c r="J38" s="36"/>
      <c r="K38" s="35"/>
      <c r="L38" s="35"/>
      <c r="M38" s="35"/>
      <c r="N38" s="35"/>
    </row>
    <row r="39" spans="1:14" x14ac:dyDescent="0.25">
      <c r="B39" s="7" t="s">
        <v>2</v>
      </c>
      <c r="C39" s="74" t="s">
        <v>71</v>
      </c>
      <c r="D39" s="74" t="s">
        <v>31</v>
      </c>
      <c r="E39" s="74">
        <v>24</v>
      </c>
      <c r="F39" s="34">
        <f t="shared" ref="F39:F45" si="4">IF(D39="","",VLOOKUP(D39,$C:$G,2,FALSE))</f>
        <v>0</v>
      </c>
      <c r="G39" s="75">
        <v>1.21</v>
      </c>
      <c r="H39" s="76">
        <f t="shared" ref="H39:H42" si="5">IF(D39="","",(E39*F39*G39))</f>
        <v>0</v>
      </c>
      <c r="J39" s="35"/>
      <c r="K39" s="35"/>
      <c r="L39" s="35"/>
      <c r="M39" s="35"/>
      <c r="N39" s="35"/>
    </row>
    <row r="40" spans="1:14" ht="29.45" customHeight="1" x14ac:dyDescent="0.25">
      <c r="B40" s="7" t="s">
        <v>3</v>
      </c>
      <c r="C40" s="3" t="s">
        <v>52</v>
      </c>
      <c r="D40" s="3"/>
      <c r="E40" s="3"/>
      <c r="F40" s="34" t="str">
        <f t="shared" si="4"/>
        <v/>
      </c>
      <c r="G40" s="75">
        <v>1.21</v>
      </c>
      <c r="H40" s="20" t="str">
        <f t="shared" si="5"/>
        <v/>
      </c>
    </row>
    <row r="41" spans="1:14" x14ac:dyDescent="0.25">
      <c r="B41" s="7" t="s">
        <v>4</v>
      </c>
      <c r="C41" s="3" t="s">
        <v>55</v>
      </c>
      <c r="D41" s="3"/>
      <c r="E41" s="3"/>
      <c r="F41" s="34" t="str">
        <f t="shared" si="4"/>
        <v/>
      </c>
      <c r="G41" s="75">
        <v>1.21</v>
      </c>
      <c r="H41" s="20" t="str">
        <f t="shared" si="5"/>
        <v/>
      </c>
    </row>
    <row r="42" spans="1:14" x14ac:dyDescent="0.25">
      <c r="B42" s="7" t="s">
        <v>5</v>
      </c>
      <c r="C42" s="3"/>
      <c r="D42" s="3"/>
      <c r="E42" s="3"/>
      <c r="F42" s="34" t="str">
        <f t="shared" si="4"/>
        <v/>
      </c>
      <c r="G42" s="75">
        <v>1.21</v>
      </c>
      <c r="H42" s="20" t="str">
        <f t="shared" si="5"/>
        <v/>
      </c>
    </row>
    <row r="43" spans="1:14" x14ac:dyDescent="0.25">
      <c r="B43" s="7" t="s">
        <v>6</v>
      </c>
      <c r="C43" s="3"/>
      <c r="D43" s="3"/>
      <c r="E43" s="3"/>
      <c r="F43" s="34" t="str">
        <f t="shared" si="4"/>
        <v/>
      </c>
      <c r="G43" s="75">
        <v>1.21</v>
      </c>
      <c r="H43" s="20" t="str">
        <f t="shared" ref="H43:H45" si="6">IF(D43="","",(E43*F43*G43))</f>
        <v/>
      </c>
    </row>
    <row r="44" spans="1:14" x14ac:dyDescent="0.25">
      <c r="B44" s="7" t="s">
        <v>57</v>
      </c>
      <c r="C44" s="3"/>
      <c r="D44" s="3"/>
      <c r="E44" s="3"/>
      <c r="F44" s="34" t="str">
        <f t="shared" si="4"/>
        <v/>
      </c>
      <c r="G44" s="75">
        <v>1.21</v>
      </c>
      <c r="H44" s="20" t="str">
        <f t="shared" si="6"/>
        <v/>
      </c>
    </row>
    <row r="45" spans="1:14" x14ac:dyDescent="0.25">
      <c r="B45" s="7" t="s">
        <v>0</v>
      </c>
      <c r="C45" s="3"/>
      <c r="D45" s="3"/>
      <c r="E45" s="3"/>
      <c r="F45" s="34" t="str">
        <f t="shared" si="4"/>
        <v/>
      </c>
      <c r="G45" s="75">
        <v>1.21</v>
      </c>
      <c r="H45" s="20" t="str">
        <f t="shared" si="6"/>
        <v/>
      </c>
    </row>
    <row r="46" spans="1:14" ht="15.75" thickBot="1" x14ac:dyDescent="0.3">
      <c r="B46" s="6"/>
      <c r="C46" s="49"/>
      <c r="D46" s="48"/>
      <c r="E46" s="48"/>
      <c r="F46" s="48"/>
      <c r="G46" s="47" t="s">
        <v>58</v>
      </c>
      <c r="H46" s="42">
        <f>SUM(H39:H45)</f>
        <v>0</v>
      </c>
    </row>
    <row r="47" spans="1:14" ht="15.75" thickBot="1" x14ac:dyDescent="0.3">
      <c r="A47" s="35"/>
      <c r="B47" s="55"/>
      <c r="C47" s="56"/>
      <c r="D47" s="56"/>
      <c r="E47" s="56"/>
      <c r="F47" s="56"/>
      <c r="G47" s="56"/>
      <c r="H47" s="57"/>
      <c r="I47" s="35"/>
      <c r="J47" s="35"/>
    </row>
    <row r="48" spans="1:14" ht="15.75" thickBot="1" x14ac:dyDescent="0.3">
      <c r="B48" s="37" t="s">
        <v>62</v>
      </c>
      <c r="C48" s="38"/>
      <c r="D48" s="38"/>
      <c r="E48" s="38"/>
      <c r="F48" s="33"/>
      <c r="G48" s="32"/>
      <c r="H48" s="32">
        <f>SUM(H46)</f>
        <v>0</v>
      </c>
    </row>
    <row r="49" spans="2:8" ht="15.75" thickBot="1" x14ac:dyDescent="0.3">
      <c r="B49" s="37" t="s">
        <v>59</v>
      </c>
      <c r="C49" s="38"/>
      <c r="D49" s="38"/>
      <c r="E49" s="38"/>
      <c r="F49" s="33"/>
      <c r="G49" s="32"/>
      <c r="H49" s="32">
        <f>H48*5</f>
        <v>0</v>
      </c>
    </row>
    <row r="50" spans="2:8" ht="15.75" thickBot="1" x14ac:dyDescent="0.3"/>
    <row r="51" spans="2:8" ht="15.75" thickBot="1" x14ac:dyDescent="0.3">
      <c r="B51" s="37" t="s">
        <v>56</v>
      </c>
      <c r="C51" s="38"/>
      <c r="D51" s="38"/>
      <c r="E51" s="38"/>
      <c r="F51" s="33"/>
      <c r="G51" s="32"/>
      <c r="H51" s="32">
        <f>SUM(H32:H33,H48:H49)</f>
        <v>36000</v>
      </c>
    </row>
  </sheetData>
  <dataValidations count="1">
    <dataValidation type="list" allowBlank="1" showInputMessage="1" showErrorMessage="1" sqref="D39:D45 D13:D20" xr:uid="{F7EA13EA-2617-4839-BE22-3D4A6C748730}">
      <formula1>$C$2:$C$8</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F6E7A1-CCA9-4610-A57E-AEF68D97CF0E}">
  <dimension ref="A1:I41"/>
  <sheetViews>
    <sheetView zoomScale="85" zoomScaleNormal="85" workbookViewId="0">
      <pane xSplit="1" ySplit="1" topLeftCell="B2" activePane="bottomRight" state="frozen"/>
      <selection pane="topRight" activeCell="B1" sqref="B1"/>
      <selection pane="bottomLeft" activeCell="A2" sqref="A2"/>
      <selection pane="bottomRight"/>
    </sheetView>
  </sheetViews>
  <sheetFormatPr defaultColWidth="9.140625" defaultRowHeight="15.75" x14ac:dyDescent="0.25"/>
  <cols>
    <col min="1" max="1" width="76.42578125" style="15" customWidth="1"/>
    <col min="2" max="2" width="91" style="15" customWidth="1"/>
    <col min="3" max="3" width="19.140625" style="15" customWidth="1"/>
    <col min="4" max="4" width="20.7109375" style="15" customWidth="1"/>
    <col min="5" max="6" width="22.5703125" style="15" customWidth="1"/>
    <col min="7" max="7" width="32.85546875" style="15" customWidth="1"/>
    <col min="8" max="8" width="16.140625" style="15" customWidth="1"/>
    <col min="9" max="9" width="67.85546875" style="15" bestFit="1" customWidth="1"/>
    <col min="10" max="10" width="9.140625" style="15"/>
    <col min="11" max="11" width="6.85546875" style="15" bestFit="1" customWidth="1"/>
    <col min="12" max="16384" width="9.140625" style="15"/>
  </cols>
  <sheetData>
    <row r="1" spans="1:9" ht="16.5" thickBot="1" x14ac:dyDescent="0.3">
      <c r="A1" s="103"/>
      <c r="B1" s="104" t="s">
        <v>9</v>
      </c>
      <c r="C1" s="105" t="s">
        <v>84</v>
      </c>
      <c r="D1" s="104" t="s">
        <v>12</v>
      </c>
      <c r="E1" s="106" t="s">
        <v>29</v>
      </c>
      <c r="F1" s="106" t="s">
        <v>66</v>
      </c>
      <c r="G1" s="107" t="s">
        <v>67</v>
      </c>
    </row>
    <row r="2" spans="1:9" x14ac:dyDescent="0.25">
      <c r="A2" s="103" t="s">
        <v>82</v>
      </c>
      <c r="B2" s="108"/>
      <c r="C2" s="109" t="s">
        <v>16</v>
      </c>
      <c r="D2" s="108"/>
      <c r="E2" s="110"/>
      <c r="F2" s="110"/>
      <c r="G2" s="111"/>
    </row>
    <row r="3" spans="1:9" ht="16.5" thickBot="1" x14ac:dyDescent="0.3">
      <c r="A3" s="112" t="s">
        <v>36</v>
      </c>
      <c r="B3" s="141" t="s">
        <v>124</v>
      </c>
      <c r="C3" s="142">
        <v>0</v>
      </c>
      <c r="D3" s="113">
        <v>50</v>
      </c>
      <c r="E3" s="114">
        <v>1.21</v>
      </c>
      <c r="F3" s="115">
        <v>72</v>
      </c>
      <c r="G3" s="143">
        <f t="shared" ref="G3" si="0">((C3*D3)*E3)*F3</f>
        <v>0</v>
      </c>
    </row>
    <row r="4" spans="1:9" x14ac:dyDescent="0.25">
      <c r="A4" s="103" t="s">
        <v>83</v>
      </c>
      <c r="B4" s="108"/>
      <c r="C4" s="109" t="s">
        <v>85</v>
      </c>
      <c r="D4" s="108"/>
      <c r="E4" s="110"/>
      <c r="F4" s="110"/>
      <c r="G4" s="111"/>
    </row>
    <row r="5" spans="1:9" ht="16.5" thickBot="1" x14ac:dyDescent="0.3">
      <c r="A5" s="112" t="s">
        <v>36</v>
      </c>
      <c r="B5" s="141" t="s">
        <v>124</v>
      </c>
      <c r="C5" s="142">
        <v>0</v>
      </c>
      <c r="D5" s="113">
        <v>16</v>
      </c>
      <c r="E5" s="114">
        <v>1.21</v>
      </c>
      <c r="F5" s="115">
        <v>6</v>
      </c>
      <c r="G5" s="143">
        <f t="shared" ref="G5" si="1">((C5*D5)*E5)*F5</f>
        <v>0</v>
      </c>
    </row>
    <row r="6" spans="1:9" x14ac:dyDescent="0.25">
      <c r="A6" s="116" t="s">
        <v>25</v>
      </c>
      <c r="B6" s="109"/>
      <c r="C6" s="109" t="s">
        <v>16</v>
      </c>
      <c r="D6" s="109"/>
      <c r="E6" s="109"/>
      <c r="F6" s="109"/>
      <c r="G6" s="107"/>
    </row>
    <row r="7" spans="1:9" x14ac:dyDescent="0.25">
      <c r="A7" s="117" t="s">
        <v>37</v>
      </c>
      <c r="B7" s="25" t="s">
        <v>46</v>
      </c>
      <c r="C7" s="144">
        <v>0</v>
      </c>
      <c r="D7" s="118">
        <v>16</v>
      </c>
      <c r="E7" s="114">
        <v>1.21</v>
      </c>
      <c r="F7" s="115">
        <v>72</v>
      </c>
      <c r="G7" s="143">
        <f>((C7*D7)*E7)*F7</f>
        <v>0</v>
      </c>
    </row>
    <row r="8" spans="1:9" x14ac:dyDescent="0.25">
      <c r="A8" s="108" t="s">
        <v>26</v>
      </c>
      <c r="B8" s="108"/>
      <c r="C8" s="119" t="s">
        <v>16</v>
      </c>
      <c r="D8" s="109"/>
      <c r="E8" s="109"/>
      <c r="F8" s="109"/>
      <c r="G8" s="120"/>
    </row>
    <row r="9" spans="1:9" x14ac:dyDescent="0.25">
      <c r="A9" s="25" t="s">
        <v>78</v>
      </c>
      <c r="B9" s="25" t="s">
        <v>46</v>
      </c>
      <c r="C9" s="144">
        <v>0</v>
      </c>
      <c r="D9" s="118">
        <v>16</v>
      </c>
      <c r="E9" s="114">
        <v>1.21</v>
      </c>
      <c r="F9" s="115">
        <v>72</v>
      </c>
      <c r="G9" s="143">
        <f t="shared" ref="G9:G10" si="2">((C9*D9)*E9)*F9</f>
        <v>0</v>
      </c>
    </row>
    <row r="10" spans="1:9" x14ac:dyDescent="0.25">
      <c r="A10" s="25" t="s">
        <v>13</v>
      </c>
      <c r="B10" s="25" t="s">
        <v>14</v>
      </c>
      <c r="C10" s="144">
        <v>0</v>
      </c>
      <c r="D10" s="121">
        <v>132</v>
      </c>
      <c r="E10" s="114">
        <v>1.21</v>
      </c>
      <c r="F10" s="115">
        <v>72</v>
      </c>
      <c r="G10" s="143">
        <f t="shared" si="2"/>
        <v>0</v>
      </c>
    </row>
    <row r="11" spans="1:9" x14ac:dyDescent="0.25">
      <c r="A11" s="108" t="s">
        <v>28</v>
      </c>
      <c r="B11" s="108"/>
      <c r="C11" s="119" t="s">
        <v>16</v>
      </c>
      <c r="D11" s="109"/>
      <c r="E11" s="109"/>
      <c r="F11" s="109"/>
      <c r="G11" s="120"/>
    </row>
    <row r="12" spans="1:9" x14ac:dyDescent="0.25">
      <c r="A12" s="25" t="s">
        <v>79</v>
      </c>
      <c r="B12" s="25" t="s">
        <v>15</v>
      </c>
      <c r="C12" s="144">
        <v>0</v>
      </c>
      <c r="D12" s="117">
        <v>950</v>
      </c>
      <c r="E12" s="114">
        <v>1.21</v>
      </c>
      <c r="F12" s="115">
        <v>72</v>
      </c>
      <c r="G12" s="143">
        <f>((C12*D12)*E12)*F12</f>
        <v>0</v>
      </c>
      <c r="I12" s="9"/>
    </row>
    <row r="13" spans="1:9" x14ac:dyDescent="0.25">
      <c r="A13" s="108" t="s">
        <v>80</v>
      </c>
      <c r="B13" s="108"/>
      <c r="C13" s="119" t="s">
        <v>16</v>
      </c>
      <c r="D13" s="109"/>
      <c r="E13" s="109"/>
      <c r="F13" s="109"/>
      <c r="G13" s="109"/>
      <c r="I13" s="9"/>
    </row>
    <row r="14" spans="1:9" s="95" customFormat="1" x14ac:dyDescent="0.25">
      <c r="A14" s="122" t="s">
        <v>115</v>
      </c>
      <c r="B14" s="122" t="s">
        <v>122</v>
      </c>
      <c r="C14" s="155">
        <f>Netwerkdiensten!B28</f>
        <v>0</v>
      </c>
      <c r="D14" s="123">
        <v>1</v>
      </c>
      <c r="E14" s="124">
        <v>1.21</v>
      </c>
      <c r="F14" s="125">
        <v>72</v>
      </c>
      <c r="G14" s="145">
        <f t="shared" ref="G14" si="3">((C14*D14)*E14)*F14</f>
        <v>0</v>
      </c>
      <c r="I14" s="100"/>
    </row>
    <row r="15" spans="1:9" x14ac:dyDescent="0.25">
      <c r="A15" s="108" t="s">
        <v>105</v>
      </c>
      <c r="B15" s="108"/>
      <c r="C15" s="119" t="s">
        <v>16</v>
      </c>
      <c r="D15" s="109"/>
      <c r="E15" s="109"/>
      <c r="F15" s="109"/>
      <c r="G15" s="120"/>
    </row>
    <row r="16" spans="1:9" ht="15" customHeight="1" x14ac:dyDescent="0.25">
      <c r="A16" s="126" t="s">
        <v>94</v>
      </c>
      <c r="B16" s="126" t="s">
        <v>121</v>
      </c>
      <c r="C16" s="146">
        <f>'Persona kantoormedewerker'!B28</f>
        <v>0</v>
      </c>
      <c r="D16" s="127">
        <v>350</v>
      </c>
      <c r="E16" s="114">
        <v>1.21</v>
      </c>
      <c r="F16" s="115">
        <v>72</v>
      </c>
      <c r="G16" s="143">
        <f t="shared" ref="G16:G18" si="4">((C16*D16)*E16)*F16</f>
        <v>0</v>
      </c>
    </row>
    <row r="17" spans="1:8" ht="15" customHeight="1" x14ac:dyDescent="0.25">
      <c r="A17" s="126" t="s">
        <v>95</v>
      </c>
      <c r="B17" s="87" t="s">
        <v>120</v>
      </c>
      <c r="C17" s="146">
        <f>'Persona Laborant'!B28</f>
        <v>0</v>
      </c>
      <c r="D17" s="127">
        <v>550</v>
      </c>
      <c r="E17" s="114">
        <v>1.21</v>
      </c>
      <c r="F17" s="115">
        <v>72</v>
      </c>
      <c r="G17" s="143">
        <f t="shared" si="4"/>
        <v>0</v>
      </c>
    </row>
    <row r="18" spans="1:8" ht="15" customHeight="1" x14ac:dyDescent="0.25">
      <c r="A18" s="126" t="s">
        <v>96</v>
      </c>
      <c r="B18" s="87" t="s">
        <v>119</v>
      </c>
      <c r="C18" s="146">
        <f>'Persona Poweruser'!B28</f>
        <v>0</v>
      </c>
      <c r="D18" s="127">
        <v>50</v>
      </c>
      <c r="E18" s="114">
        <v>1.21</v>
      </c>
      <c r="F18" s="115">
        <v>72</v>
      </c>
      <c r="G18" s="143">
        <f t="shared" si="4"/>
        <v>0</v>
      </c>
    </row>
    <row r="19" spans="1:8" ht="15" customHeight="1" x14ac:dyDescent="0.25">
      <c r="A19" s="122" t="s">
        <v>112</v>
      </c>
      <c r="B19" s="122" t="s">
        <v>111</v>
      </c>
      <c r="C19" s="147">
        <f>'Persona Poweruser'!B29</f>
        <v>0</v>
      </c>
      <c r="D19" s="128">
        <v>200</v>
      </c>
      <c r="E19" s="124">
        <v>1.21</v>
      </c>
      <c r="F19" s="129">
        <v>72</v>
      </c>
      <c r="G19" s="145">
        <f t="shared" ref="G19" si="5">((C19*D19)*E19)*F19</f>
        <v>0</v>
      </c>
    </row>
    <row r="20" spans="1:8" ht="15" customHeight="1" x14ac:dyDescent="0.25">
      <c r="A20" s="130" t="s">
        <v>113</v>
      </c>
      <c r="B20" s="148" t="s">
        <v>114</v>
      </c>
      <c r="C20" s="149">
        <v>0</v>
      </c>
      <c r="D20" s="128">
        <v>10</v>
      </c>
      <c r="E20" s="124">
        <v>1.21</v>
      </c>
      <c r="F20" s="129">
        <v>72</v>
      </c>
      <c r="G20" s="145">
        <f t="shared" ref="G20" si="6">((C20*D20)*E20)*F20</f>
        <v>0</v>
      </c>
    </row>
    <row r="21" spans="1:8" ht="15" customHeight="1" x14ac:dyDescent="0.25">
      <c r="A21" s="112"/>
      <c r="B21" s="150"/>
      <c r="C21" s="151"/>
      <c r="D21" s="127"/>
      <c r="E21" s="114"/>
      <c r="F21" s="115"/>
      <c r="G21" s="143"/>
    </row>
    <row r="22" spans="1:8" ht="203.25" customHeight="1" x14ac:dyDescent="0.25">
      <c r="A22" s="131" t="s">
        <v>109</v>
      </c>
      <c r="B22" s="132"/>
      <c r="C22" s="151"/>
      <c r="D22" s="133"/>
      <c r="E22" s="114"/>
      <c r="F22" s="115"/>
      <c r="G22" s="143"/>
    </row>
    <row r="23" spans="1:8" x14ac:dyDescent="0.25">
      <c r="A23" s="152" t="s">
        <v>45</v>
      </c>
      <c r="B23" s="108"/>
      <c r="C23" s="134" t="s">
        <v>86</v>
      </c>
      <c r="D23" s="110" t="s">
        <v>81</v>
      </c>
      <c r="E23" s="134"/>
      <c r="F23" s="134"/>
      <c r="G23" s="153"/>
    </row>
    <row r="24" spans="1:8" ht="39.75" customHeight="1" x14ac:dyDescent="0.25">
      <c r="A24" s="94" t="s">
        <v>108</v>
      </c>
      <c r="B24" s="94" t="s">
        <v>123</v>
      </c>
      <c r="C24" s="154">
        <v>0</v>
      </c>
      <c r="D24" s="127">
        <v>400</v>
      </c>
      <c r="E24" s="135">
        <v>1.21</v>
      </c>
      <c r="F24" s="136">
        <v>6</v>
      </c>
      <c r="G24" s="143">
        <f>((C24*D24)*E24)*F24</f>
        <v>0</v>
      </c>
    </row>
    <row r="25" spans="1:8" s="95" customFormat="1" x14ac:dyDescent="0.25">
      <c r="A25" s="134" t="s">
        <v>110</v>
      </c>
      <c r="B25" s="137"/>
      <c r="C25" s="134" t="s">
        <v>16</v>
      </c>
      <c r="D25" s="110" t="s">
        <v>12</v>
      </c>
      <c r="E25" s="134"/>
      <c r="F25" s="110"/>
      <c r="G25" s="134"/>
    </row>
    <row r="26" spans="1:8" s="95" customFormat="1" ht="71.25" customHeight="1" x14ac:dyDescent="0.25">
      <c r="A26" s="138" t="s">
        <v>127</v>
      </c>
      <c r="B26" s="113"/>
      <c r="C26" s="149">
        <v>0</v>
      </c>
      <c r="D26" s="128">
        <v>1</v>
      </c>
      <c r="E26" s="139">
        <v>1.21</v>
      </c>
      <c r="F26" s="140">
        <v>72</v>
      </c>
      <c r="G26" s="145">
        <f>((C26*D26)*E26)*F26</f>
        <v>0</v>
      </c>
    </row>
    <row r="27" spans="1:8" s="68" customFormat="1" ht="16.5" thickBot="1" x14ac:dyDescent="0.3">
      <c r="A27" s="60"/>
      <c r="B27" s="61"/>
      <c r="C27" s="57"/>
      <c r="D27" s="66"/>
      <c r="E27" s="67"/>
      <c r="F27" s="64"/>
      <c r="G27" s="65"/>
    </row>
    <row r="28" spans="1:8" s="22" customFormat="1" x14ac:dyDescent="0.25">
      <c r="A28" s="78" t="s">
        <v>38</v>
      </c>
      <c r="B28" s="78"/>
      <c r="C28" s="78"/>
      <c r="D28" s="78"/>
      <c r="E28" s="78"/>
      <c r="F28" s="78"/>
      <c r="G28" s="79">
        <f>SUM(G3:G26)</f>
        <v>0</v>
      </c>
      <c r="H28" s="15"/>
    </row>
    <row r="29" spans="1:8" s="22" customFormat="1" x14ac:dyDescent="0.25">
      <c r="A29" s="80"/>
      <c r="B29" s="80"/>
      <c r="C29" s="28"/>
      <c r="D29" s="29"/>
      <c r="E29" s="30"/>
      <c r="F29" s="30"/>
      <c r="G29" s="81"/>
      <c r="H29" s="27"/>
    </row>
    <row r="30" spans="1:8" x14ac:dyDescent="0.25">
      <c r="A30" s="82"/>
      <c r="B30" s="82"/>
      <c r="C30" s="82"/>
      <c r="D30" s="82"/>
      <c r="E30" s="82"/>
      <c r="F30" s="82"/>
      <c r="G30" s="82"/>
      <c r="H30" s="82"/>
    </row>
    <row r="31" spans="1:8" x14ac:dyDescent="0.25">
      <c r="A31" s="82"/>
      <c r="B31" s="82"/>
      <c r="C31" s="82"/>
      <c r="D31" s="82"/>
      <c r="E31" s="82"/>
      <c r="F31" s="82"/>
      <c r="G31" s="82"/>
      <c r="H31" s="82"/>
    </row>
    <row r="32" spans="1:8" hidden="1" x14ac:dyDescent="0.25">
      <c r="A32" s="26" t="s">
        <v>33</v>
      </c>
      <c r="B32" s="83" t="s">
        <v>9</v>
      </c>
      <c r="C32" s="62" t="s">
        <v>16</v>
      </c>
      <c r="D32" s="84" t="s">
        <v>12</v>
      </c>
      <c r="E32" s="62" t="s">
        <v>17</v>
      </c>
      <c r="F32" s="62"/>
      <c r="G32" s="82"/>
      <c r="H32" s="82"/>
    </row>
    <row r="33" spans="1:8" hidden="1" x14ac:dyDescent="0.25">
      <c r="A33" s="26" t="s">
        <v>34</v>
      </c>
      <c r="B33" s="85" t="s">
        <v>18</v>
      </c>
      <c r="C33" s="63">
        <v>800</v>
      </c>
      <c r="D33" s="86">
        <v>0</v>
      </c>
      <c r="E33" s="63">
        <f t="shared" ref="E33:E36" si="7">D33*C33</f>
        <v>0</v>
      </c>
      <c r="F33" s="63"/>
      <c r="G33" s="82"/>
      <c r="H33" s="82"/>
    </row>
    <row r="34" spans="1:8" hidden="1" x14ac:dyDescent="0.25">
      <c r="A34" s="26" t="s">
        <v>35</v>
      </c>
      <c r="B34" s="87" t="s">
        <v>19</v>
      </c>
      <c r="C34" s="63">
        <v>0.15</v>
      </c>
      <c r="D34" s="86">
        <v>0</v>
      </c>
      <c r="E34" s="63">
        <f t="shared" si="7"/>
        <v>0</v>
      </c>
      <c r="F34" s="63"/>
      <c r="G34" s="82"/>
      <c r="H34" s="82"/>
    </row>
    <row r="35" spans="1:8" hidden="1" x14ac:dyDescent="0.25">
      <c r="A35" s="77" t="s">
        <v>20</v>
      </c>
      <c r="B35" s="87" t="s">
        <v>21</v>
      </c>
      <c r="C35" s="63">
        <v>50</v>
      </c>
      <c r="D35" s="86">
        <v>0</v>
      </c>
      <c r="E35" s="63">
        <f t="shared" si="7"/>
        <v>0</v>
      </c>
      <c r="F35" s="63"/>
      <c r="G35" s="82"/>
      <c r="H35" s="82"/>
    </row>
    <row r="36" spans="1:8" hidden="1" x14ac:dyDescent="0.25">
      <c r="A36" s="77" t="s">
        <v>22</v>
      </c>
      <c r="B36" s="87" t="s">
        <v>23</v>
      </c>
      <c r="C36" s="63">
        <v>40</v>
      </c>
      <c r="D36" s="86">
        <v>0</v>
      </c>
      <c r="E36" s="63">
        <f t="shared" si="7"/>
        <v>0</v>
      </c>
      <c r="F36" s="63"/>
      <c r="G36" s="82"/>
      <c r="H36" s="82"/>
    </row>
    <row r="37" spans="1:8" x14ac:dyDescent="0.25">
      <c r="A37" s="82"/>
      <c r="B37" s="82"/>
      <c r="C37" s="82"/>
      <c r="D37" s="82"/>
      <c r="E37" s="82"/>
      <c r="F37" s="82"/>
      <c r="G37" s="82"/>
      <c r="H37" s="82"/>
    </row>
    <row r="38" spans="1:8" x14ac:dyDescent="0.25">
      <c r="A38" s="10"/>
    </row>
    <row r="40" spans="1:8" x14ac:dyDescent="0.25">
      <c r="B40" s="21"/>
    </row>
    <row r="41" spans="1:8" x14ac:dyDescent="0.25">
      <c r="E41" s="23"/>
      <c r="F41" s="23"/>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8CF591-E504-4BCD-AEBB-0EBF789C1D3E}">
  <dimension ref="A1:C28"/>
  <sheetViews>
    <sheetView workbookViewId="0"/>
  </sheetViews>
  <sheetFormatPr defaultColWidth="34" defaultRowHeight="15" x14ac:dyDescent="0.25"/>
  <cols>
    <col min="1" max="1" width="86.28515625" style="99" customWidth="1"/>
    <col min="2" max="2" width="31" customWidth="1"/>
    <col min="3" max="3" width="83.85546875" bestFit="1" customWidth="1"/>
  </cols>
  <sheetData>
    <row r="1" spans="1:3" ht="15.75" x14ac:dyDescent="0.25">
      <c r="A1" s="96" t="s">
        <v>99</v>
      </c>
      <c r="B1" s="11" t="s">
        <v>98</v>
      </c>
      <c r="C1" s="11" t="s">
        <v>9</v>
      </c>
    </row>
    <row r="2" spans="1:3" x14ac:dyDescent="0.25">
      <c r="A2" s="97" t="s">
        <v>116</v>
      </c>
      <c r="B2" s="91">
        <v>0</v>
      </c>
      <c r="C2" s="90"/>
    </row>
    <row r="3" spans="1:3" x14ac:dyDescent="0.25">
      <c r="A3" s="97" t="s">
        <v>117</v>
      </c>
      <c r="B3" s="91">
        <v>0</v>
      </c>
      <c r="C3" s="90"/>
    </row>
    <row r="4" spans="1:3" ht="30" x14ac:dyDescent="0.25">
      <c r="A4" s="97" t="s">
        <v>118</v>
      </c>
      <c r="B4" s="91">
        <v>0</v>
      </c>
      <c r="C4" s="90"/>
    </row>
    <row r="5" spans="1:3" x14ac:dyDescent="0.25">
      <c r="A5" s="97"/>
      <c r="B5" s="91">
        <v>0</v>
      </c>
      <c r="C5" s="90"/>
    </row>
    <row r="6" spans="1:3" x14ac:dyDescent="0.25">
      <c r="A6" s="97"/>
      <c r="B6" s="91">
        <v>0</v>
      </c>
      <c r="C6" s="90"/>
    </row>
    <row r="7" spans="1:3" x14ac:dyDescent="0.25">
      <c r="A7" s="97"/>
      <c r="B7" s="91">
        <v>0</v>
      </c>
      <c r="C7" s="90"/>
    </row>
    <row r="8" spans="1:3" x14ac:dyDescent="0.25">
      <c r="A8" s="97"/>
      <c r="B8" s="91">
        <v>0</v>
      </c>
      <c r="C8" s="90"/>
    </row>
    <row r="9" spans="1:3" x14ac:dyDescent="0.25">
      <c r="A9" s="97"/>
      <c r="B9" s="91">
        <v>0</v>
      </c>
      <c r="C9" s="90"/>
    </row>
    <row r="10" spans="1:3" x14ac:dyDescent="0.25">
      <c r="A10" s="97"/>
      <c r="B10" s="91">
        <v>0</v>
      </c>
      <c r="C10" s="90"/>
    </row>
    <row r="11" spans="1:3" x14ac:dyDescent="0.25">
      <c r="A11" s="97"/>
      <c r="B11" s="91">
        <v>0</v>
      </c>
      <c r="C11" s="90"/>
    </row>
    <row r="12" spans="1:3" x14ac:dyDescent="0.25">
      <c r="A12" s="97"/>
      <c r="B12" s="91">
        <v>0</v>
      </c>
      <c r="C12" s="90"/>
    </row>
    <row r="13" spans="1:3" x14ac:dyDescent="0.25">
      <c r="A13" s="97"/>
      <c r="B13" s="91">
        <v>0</v>
      </c>
      <c r="C13" s="90"/>
    </row>
    <row r="14" spans="1:3" x14ac:dyDescent="0.25">
      <c r="A14" s="97"/>
      <c r="B14" s="91">
        <v>0</v>
      </c>
      <c r="C14" s="90"/>
    </row>
    <row r="15" spans="1:3" x14ac:dyDescent="0.25">
      <c r="A15" s="97"/>
      <c r="B15" s="91">
        <v>0</v>
      </c>
      <c r="C15" s="90"/>
    </row>
    <row r="16" spans="1:3" x14ac:dyDescent="0.25">
      <c r="A16" s="97"/>
      <c r="B16" s="91">
        <v>0</v>
      </c>
      <c r="C16" s="90"/>
    </row>
    <row r="17" spans="1:3" x14ac:dyDescent="0.25">
      <c r="A17" s="97"/>
      <c r="B17" s="91">
        <v>0</v>
      </c>
      <c r="C17" s="90"/>
    </row>
    <row r="18" spans="1:3" x14ac:dyDescent="0.25">
      <c r="A18" s="97"/>
      <c r="B18" s="91">
        <v>0</v>
      </c>
      <c r="C18" s="90"/>
    </row>
    <row r="19" spans="1:3" x14ac:dyDescent="0.25">
      <c r="A19" s="97"/>
      <c r="B19" s="91">
        <v>0</v>
      </c>
      <c r="C19" s="90"/>
    </row>
    <row r="20" spans="1:3" x14ac:dyDescent="0.25">
      <c r="A20" s="97"/>
      <c r="B20" s="91">
        <v>0</v>
      </c>
      <c r="C20" s="90"/>
    </row>
    <row r="21" spans="1:3" x14ac:dyDescent="0.25">
      <c r="A21" s="97"/>
      <c r="B21" s="91">
        <v>0</v>
      </c>
      <c r="C21" s="90"/>
    </row>
    <row r="22" spans="1:3" x14ac:dyDescent="0.25">
      <c r="A22" s="97"/>
      <c r="B22" s="91">
        <v>0</v>
      </c>
      <c r="C22" s="90"/>
    </row>
    <row r="23" spans="1:3" x14ac:dyDescent="0.25">
      <c r="A23" s="97"/>
      <c r="B23" s="91">
        <v>0</v>
      </c>
      <c r="C23" s="90"/>
    </row>
    <row r="24" spans="1:3" x14ac:dyDescent="0.25">
      <c r="A24" s="97"/>
      <c r="B24" s="91">
        <v>0</v>
      </c>
      <c r="C24" s="90"/>
    </row>
    <row r="25" spans="1:3" x14ac:dyDescent="0.25">
      <c r="A25" s="97"/>
      <c r="B25" s="91">
        <v>0</v>
      </c>
      <c r="C25" s="90"/>
    </row>
    <row r="26" spans="1:3" x14ac:dyDescent="0.25">
      <c r="A26" s="97"/>
      <c r="B26" s="91">
        <v>0</v>
      </c>
      <c r="C26" s="90"/>
    </row>
    <row r="27" spans="1:3" x14ac:dyDescent="0.25">
      <c r="A27" s="97"/>
      <c r="B27" s="91">
        <v>0</v>
      </c>
      <c r="C27" s="90"/>
    </row>
    <row r="28" spans="1:3" ht="18.75" x14ac:dyDescent="0.3">
      <c r="A28" s="98" t="s">
        <v>101</v>
      </c>
      <c r="B28" s="93">
        <f>SUM(B2:B27)</f>
        <v>0</v>
      </c>
      <c r="C28" s="92" t="s">
        <v>102</v>
      </c>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21A4D3-2E16-43E2-B7C1-D8D7E673AA95}">
  <dimension ref="A1:C28"/>
  <sheetViews>
    <sheetView workbookViewId="0"/>
  </sheetViews>
  <sheetFormatPr defaultRowHeight="15" x14ac:dyDescent="0.25"/>
  <cols>
    <col min="1" max="1" width="44.140625" style="89" customWidth="1"/>
    <col min="2" max="2" width="28.85546875" style="89" customWidth="1"/>
    <col min="3" max="3" width="80.85546875" style="89" customWidth="1"/>
    <col min="4" max="16384" width="9.140625" style="89"/>
  </cols>
  <sheetData>
    <row r="1" spans="1:3" ht="15.75" x14ac:dyDescent="0.25">
      <c r="A1" s="24" t="s">
        <v>99</v>
      </c>
      <c r="B1" s="11" t="s">
        <v>98</v>
      </c>
      <c r="C1" s="11" t="s">
        <v>9</v>
      </c>
    </row>
    <row r="2" spans="1:3" x14ac:dyDescent="0.25">
      <c r="A2" s="90" t="s">
        <v>100</v>
      </c>
      <c r="B2" s="91">
        <v>0</v>
      </c>
      <c r="C2" s="90"/>
    </row>
    <row r="3" spans="1:3" x14ac:dyDescent="0.25">
      <c r="A3" s="90"/>
      <c r="B3" s="91">
        <v>0</v>
      </c>
      <c r="C3" s="90"/>
    </row>
    <row r="4" spans="1:3" x14ac:dyDescent="0.25">
      <c r="A4" s="90"/>
      <c r="B4" s="91">
        <v>0</v>
      </c>
      <c r="C4" s="90"/>
    </row>
    <row r="5" spans="1:3" x14ac:dyDescent="0.25">
      <c r="A5" s="90"/>
      <c r="B5" s="91">
        <v>0</v>
      </c>
      <c r="C5" s="90"/>
    </row>
    <row r="6" spans="1:3" x14ac:dyDescent="0.25">
      <c r="A6" s="90"/>
      <c r="B6" s="91">
        <v>0</v>
      </c>
      <c r="C6" s="90"/>
    </row>
    <row r="7" spans="1:3" x14ac:dyDescent="0.25">
      <c r="A7" s="90"/>
      <c r="B7" s="91">
        <v>0</v>
      </c>
      <c r="C7" s="90"/>
    </row>
    <row r="8" spans="1:3" x14ac:dyDescent="0.25">
      <c r="A8" s="90"/>
      <c r="B8" s="91">
        <v>0</v>
      </c>
      <c r="C8" s="90"/>
    </row>
    <row r="9" spans="1:3" x14ac:dyDescent="0.25">
      <c r="A9" s="90"/>
      <c r="B9" s="91">
        <v>0</v>
      </c>
      <c r="C9" s="90"/>
    </row>
    <row r="10" spans="1:3" x14ac:dyDescent="0.25">
      <c r="A10" s="90"/>
      <c r="B10" s="91">
        <v>0</v>
      </c>
      <c r="C10" s="90"/>
    </row>
    <row r="11" spans="1:3" x14ac:dyDescent="0.25">
      <c r="A11" s="90"/>
      <c r="B11" s="91">
        <v>0</v>
      </c>
      <c r="C11" s="90"/>
    </row>
    <row r="12" spans="1:3" x14ac:dyDescent="0.25">
      <c r="A12" s="90"/>
      <c r="B12" s="91">
        <v>0</v>
      </c>
      <c r="C12" s="90"/>
    </row>
    <row r="13" spans="1:3" x14ac:dyDescent="0.25">
      <c r="A13" s="90"/>
      <c r="B13" s="91">
        <v>0</v>
      </c>
      <c r="C13" s="90"/>
    </row>
    <row r="14" spans="1:3" x14ac:dyDescent="0.25">
      <c r="A14" s="90"/>
      <c r="B14" s="91">
        <v>0</v>
      </c>
      <c r="C14" s="90"/>
    </row>
    <row r="15" spans="1:3" x14ac:dyDescent="0.25">
      <c r="A15" s="90"/>
      <c r="B15" s="91">
        <v>0</v>
      </c>
      <c r="C15" s="90"/>
    </row>
    <row r="16" spans="1:3" x14ac:dyDescent="0.25">
      <c r="A16" s="90"/>
      <c r="B16" s="91">
        <v>0</v>
      </c>
      <c r="C16" s="90"/>
    </row>
    <row r="17" spans="1:3" x14ac:dyDescent="0.25">
      <c r="A17" s="90"/>
      <c r="B17" s="91">
        <v>0</v>
      </c>
      <c r="C17" s="90"/>
    </row>
    <row r="18" spans="1:3" x14ac:dyDescent="0.25">
      <c r="A18" s="90"/>
      <c r="B18" s="91">
        <v>0</v>
      </c>
      <c r="C18" s="90"/>
    </row>
    <row r="19" spans="1:3" x14ac:dyDescent="0.25">
      <c r="A19" s="90"/>
      <c r="B19" s="91">
        <v>0</v>
      </c>
      <c r="C19" s="90"/>
    </row>
    <row r="20" spans="1:3" x14ac:dyDescent="0.25">
      <c r="A20" s="90"/>
      <c r="B20" s="91">
        <v>0</v>
      </c>
      <c r="C20" s="90"/>
    </row>
    <row r="21" spans="1:3" x14ac:dyDescent="0.25">
      <c r="A21" s="90"/>
      <c r="B21" s="91">
        <v>0</v>
      </c>
      <c r="C21" s="90"/>
    </row>
    <row r="22" spans="1:3" x14ac:dyDescent="0.25">
      <c r="A22" s="90"/>
      <c r="B22" s="91">
        <v>0</v>
      </c>
      <c r="C22" s="90"/>
    </row>
    <row r="23" spans="1:3" x14ac:dyDescent="0.25">
      <c r="A23" s="90"/>
      <c r="B23" s="91">
        <v>0</v>
      </c>
      <c r="C23" s="90"/>
    </row>
    <row r="24" spans="1:3" x14ac:dyDescent="0.25">
      <c r="A24" s="90"/>
      <c r="B24" s="91">
        <v>0</v>
      </c>
      <c r="C24" s="90"/>
    </row>
    <row r="25" spans="1:3" x14ac:dyDescent="0.25">
      <c r="A25" s="90"/>
      <c r="B25" s="91">
        <v>0</v>
      </c>
      <c r="C25" s="90"/>
    </row>
    <row r="26" spans="1:3" x14ac:dyDescent="0.25">
      <c r="A26" s="90"/>
      <c r="B26" s="91">
        <v>0</v>
      </c>
      <c r="C26" s="90"/>
    </row>
    <row r="27" spans="1:3" x14ac:dyDescent="0.25">
      <c r="A27" s="90"/>
      <c r="B27" s="91">
        <v>0</v>
      </c>
      <c r="C27" s="90"/>
    </row>
    <row r="28" spans="1:3" ht="18.75" x14ac:dyDescent="0.3">
      <c r="A28" s="92" t="s">
        <v>101</v>
      </c>
      <c r="B28" s="93">
        <f>SUM(B2:B27)</f>
        <v>0</v>
      </c>
      <c r="C28" s="92" t="s">
        <v>102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F12CD2-101A-43C6-B5E9-8D1DDF5A222A}">
  <dimension ref="A1:C28"/>
  <sheetViews>
    <sheetView workbookViewId="0"/>
  </sheetViews>
  <sheetFormatPr defaultRowHeight="15" x14ac:dyDescent="0.25"/>
  <cols>
    <col min="1" max="1" width="44.140625" style="89" customWidth="1"/>
    <col min="2" max="2" width="28.85546875" style="89" customWidth="1"/>
    <col min="3" max="3" width="80.85546875" style="89" customWidth="1"/>
    <col min="4" max="16384" width="9.140625" style="89"/>
  </cols>
  <sheetData>
    <row r="1" spans="1:3" ht="15.75" x14ac:dyDescent="0.25">
      <c r="A1" s="24" t="s">
        <v>99</v>
      </c>
      <c r="B1" s="11" t="s">
        <v>98</v>
      </c>
      <c r="C1" s="11" t="s">
        <v>9</v>
      </c>
    </row>
    <row r="2" spans="1:3" x14ac:dyDescent="0.25">
      <c r="A2" s="90" t="s">
        <v>100</v>
      </c>
      <c r="B2" s="91">
        <v>0</v>
      </c>
      <c r="C2" s="90"/>
    </row>
    <row r="3" spans="1:3" x14ac:dyDescent="0.25">
      <c r="A3" s="90"/>
      <c r="B3" s="91">
        <v>0</v>
      </c>
      <c r="C3" s="90"/>
    </row>
    <row r="4" spans="1:3" x14ac:dyDescent="0.25">
      <c r="A4" s="90"/>
      <c r="B4" s="91">
        <v>0</v>
      </c>
      <c r="C4" s="90"/>
    </row>
    <row r="5" spans="1:3" x14ac:dyDescent="0.25">
      <c r="A5" s="90"/>
      <c r="B5" s="91">
        <v>0</v>
      </c>
      <c r="C5" s="90"/>
    </row>
    <row r="6" spans="1:3" x14ac:dyDescent="0.25">
      <c r="A6" s="90"/>
      <c r="B6" s="91">
        <v>0</v>
      </c>
      <c r="C6" s="90"/>
    </row>
    <row r="7" spans="1:3" x14ac:dyDescent="0.25">
      <c r="A7" s="90"/>
      <c r="B7" s="91">
        <v>0</v>
      </c>
      <c r="C7" s="90"/>
    </row>
    <row r="8" spans="1:3" x14ac:dyDescent="0.25">
      <c r="A8" s="90"/>
      <c r="B8" s="91">
        <v>0</v>
      </c>
      <c r="C8" s="90"/>
    </row>
    <row r="9" spans="1:3" x14ac:dyDescent="0.25">
      <c r="A9" s="90"/>
      <c r="B9" s="91">
        <v>0</v>
      </c>
      <c r="C9" s="90"/>
    </row>
    <row r="10" spans="1:3" x14ac:dyDescent="0.25">
      <c r="A10" s="90"/>
      <c r="B10" s="91">
        <v>0</v>
      </c>
      <c r="C10" s="90"/>
    </row>
    <row r="11" spans="1:3" x14ac:dyDescent="0.25">
      <c r="A11" s="90"/>
      <c r="B11" s="91">
        <v>0</v>
      </c>
      <c r="C11" s="90"/>
    </row>
    <row r="12" spans="1:3" x14ac:dyDescent="0.25">
      <c r="A12" s="90"/>
      <c r="B12" s="91">
        <v>0</v>
      </c>
      <c r="C12" s="90"/>
    </row>
    <row r="13" spans="1:3" x14ac:dyDescent="0.25">
      <c r="A13" s="90"/>
      <c r="B13" s="91">
        <v>0</v>
      </c>
      <c r="C13" s="90"/>
    </row>
    <row r="14" spans="1:3" x14ac:dyDescent="0.25">
      <c r="A14" s="90"/>
      <c r="B14" s="91">
        <v>0</v>
      </c>
      <c r="C14" s="90"/>
    </row>
    <row r="15" spans="1:3" x14ac:dyDescent="0.25">
      <c r="A15" s="90"/>
      <c r="B15" s="91">
        <v>0</v>
      </c>
      <c r="C15" s="90"/>
    </row>
    <row r="16" spans="1:3" x14ac:dyDescent="0.25">
      <c r="A16" s="90"/>
      <c r="B16" s="91">
        <v>0</v>
      </c>
      <c r="C16" s="90"/>
    </row>
    <row r="17" spans="1:3" x14ac:dyDescent="0.25">
      <c r="A17" s="90"/>
      <c r="B17" s="91">
        <v>0</v>
      </c>
      <c r="C17" s="90"/>
    </row>
    <row r="18" spans="1:3" x14ac:dyDescent="0.25">
      <c r="A18" s="90"/>
      <c r="B18" s="91">
        <v>0</v>
      </c>
      <c r="C18" s="90"/>
    </row>
    <row r="19" spans="1:3" x14ac:dyDescent="0.25">
      <c r="A19" s="90"/>
      <c r="B19" s="91">
        <v>0</v>
      </c>
      <c r="C19" s="90"/>
    </row>
    <row r="20" spans="1:3" x14ac:dyDescent="0.25">
      <c r="A20" s="90"/>
      <c r="B20" s="91">
        <v>0</v>
      </c>
      <c r="C20" s="90"/>
    </row>
    <row r="21" spans="1:3" x14ac:dyDescent="0.25">
      <c r="A21" s="90"/>
      <c r="B21" s="91">
        <v>0</v>
      </c>
      <c r="C21" s="90"/>
    </row>
    <row r="22" spans="1:3" x14ac:dyDescent="0.25">
      <c r="A22" s="90"/>
      <c r="B22" s="91">
        <v>0</v>
      </c>
      <c r="C22" s="90"/>
    </row>
    <row r="23" spans="1:3" x14ac:dyDescent="0.25">
      <c r="A23" s="90"/>
      <c r="B23" s="91">
        <v>0</v>
      </c>
      <c r="C23" s="90"/>
    </row>
    <row r="24" spans="1:3" x14ac:dyDescent="0.25">
      <c r="A24" s="90"/>
      <c r="B24" s="91">
        <v>0</v>
      </c>
      <c r="C24" s="90"/>
    </row>
    <row r="25" spans="1:3" x14ac:dyDescent="0.25">
      <c r="A25" s="90"/>
      <c r="B25" s="91">
        <v>0</v>
      </c>
      <c r="C25" s="90"/>
    </row>
    <row r="26" spans="1:3" x14ac:dyDescent="0.25">
      <c r="A26" s="90"/>
      <c r="B26" s="91">
        <v>0</v>
      </c>
      <c r="C26" s="90"/>
    </row>
    <row r="27" spans="1:3" x14ac:dyDescent="0.25">
      <c r="A27" s="90"/>
      <c r="B27" s="91">
        <v>0</v>
      </c>
      <c r="C27" s="90"/>
    </row>
    <row r="28" spans="1:3" ht="18.75" x14ac:dyDescent="0.3">
      <c r="A28" s="92" t="s">
        <v>101</v>
      </c>
      <c r="B28" s="93">
        <f>SUM(B2:B27)</f>
        <v>0</v>
      </c>
      <c r="C28" s="92" t="s">
        <v>104</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F66595-5FDA-4BEB-B7D4-82477015C2F8}">
  <dimension ref="A1:C28"/>
  <sheetViews>
    <sheetView workbookViewId="0"/>
  </sheetViews>
  <sheetFormatPr defaultRowHeight="15" x14ac:dyDescent="0.25"/>
  <cols>
    <col min="1" max="1" width="44.140625" style="89" customWidth="1"/>
    <col min="2" max="2" width="28.85546875" style="89" customWidth="1"/>
    <col min="3" max="3" width="80.85546875" style="89" customWidth="1"/>
    <col min="4" max="16384" width="9.140625" style="89"/>
  </cols>
  <sheetData>
    <row r="1" spans="1:3" ht="15.75" x14ac:dyDescent="0.25">
      <c r="A1" s="24" t="s">
        <v>99</v>
      </c>
      <c r="B1" s="11" t="s">
        <v>98</v>
      </c>
      <c r="C1" s="11" t="s">
        <v>9</v>
      </c>
    </row>
    <row r="2" spans="1:3" x14ac:dyDescent="0.25">
      <c r="A2" s="90" t="s">
        <v>100</v>
      </c>
      <c r="B2" s="91">
        <v>0</v>
      </c>
      <c r="C2" s="90"/>
    </row>
    <row r="3" spans="1:3" x14ac:dyDescent="0.25">
      <c r="A3" s="90"/>
      <c r="B3" s="91">
        <v>0</v>
      </c>
      <c r="C3" s="90"/>
    </row>
    <row r="4" spans="1:3" x14ac:dyDescent="0.25">
      <c r="A4" s="90"/>
      <c r="B4" s="91">
        <v>0</v>
      </c>
      <c r="C4" s="90"/>
    </row>
    <row r="5" spans="1:3" x14ac:dyDescent="0.25">
      <c r="A5" s="90"/>
      <c r="B5" s="91">
        <v>0</v>
      </c>
      <c r="C5" s="90"/>
    </row>
    <row r="6" spans="1:3" x14ac:dyDescent="0.25">
      <c r="A6" s="90"/>
      <c r="B6" s="91">
        <v>0</v>
      </c>
      <c r="C6" s="90"/>
    </row>
    <row r="7" spans="1:3" x14ac:dyDescent="0.25">
      <c r="A7" s="90"/>
      <c r="B7" s="91">
        <v>0</v>
      </c>
      <c r="C7" s="90"/>
    </row>
    <row r="8" spans="1:3" x14ac:dyDescent="0.25">
      <c r="A8" s="90"/>
      <c r="B8" s="91">
        <v>0</v>
      </c>
      <c r="C8" s="90"/>
    </row>
    <row r="9" spans="1:3" x14ac:dyDescent="0.25">
      <c r="A9" s="90"/>
      <c r="B9" s="91">
        <v>0</v>
      </c>
      <c r="C9" s="90"/>
    </row>
    <row r="10" spans="1:3" x14ac:dyDescent="0.25">
      <c r="A10" s="90"/>
      <c r="B10" s="91">
        <v>0</v>
      </c>
      <c r="C10" s="90"/>
    </row>
    <row r="11" spans="1:3" x14ac:dyDescent="0.25">
      <c r="A11" s="90"/>
      <c r="B11" s="91">
        <v>0</v>
      </c>
      <c r="C11" s="90"/>
    </row>
    <row r="12" spans="1:3" x14ac:dyDescent="0.25">
      <c r="A12" s="90"/>
      <c r="B12" s="91">
        <v>0</v>
      </c>
      <c r="C12" s="90"/>
    </row>
    <row r="13" spans="1:3" x14ac:dyDescent="0.25">
      <c r="A13" s="90"/>
      <c r="B13" s="91">
        <v>0</v>
      </c>
      <c r="C13" s="90"/>
    </row>
    <row r="14" spans="1:3" x14ac:dyDescent="0.25">
      <c r="A14" s="90"/>
      <c r="B14" s="91">
        <v>0</v>
      </c>
      <c r="C14" s="90"/>
    </row>
    <row r="15" spans="1:3" x14ac:dyDescent="0.25">
      <c r="A15" s="90"/>
      <c r="B15" s="91">
        <v>0</v>
      </c>
      <c r="C15" s="90"/>
    </row>
    <row r="16" spans="1:3" x14ac:dyDescent="0.25">
      <c r="A16" s="90"/>
      <c r="B16" s="91">
        <v>0</v>
      </c>
      <c r="C16" s="90"/>
    </row>
    <row r="17" spans="1:3" x14ac:dyDescent="0.25">
      <c r="A17" s="90"/>
      <c r="B17" s="91">
        <v>0</v>
      </c>
      <c r="C17" s="90"/>
    </row>
    <row r="18" spans="1:3" x14ac:dyDescent="0.25">
      <c r="A18" s="90"/>
      <c r="B18" s="91">
        <v>0</v>
      </c>
      <c r="C18" s="90"/>
    </row>
    <row r="19" spans="1:3" x14ac:dyDescent="0.25">
      <c r="A19" s="90"/>
      <c r="B19" s="91">
        <v>0</v>
      </c>
      <c r="C19" s="90"/>
    </row>
    <row r="20" spans="1:3" x14ac:dyDescent="0.25">
      <c r="A20" s="90"/>
      <c r="B20" s="91">
        <v>0</v>
      </c>
      <c r="C20" s="90"/>
    </row>
    <row r="21" spans="1:3" x14ac:dyDescent="0.25">
      <c r="A21" s="90"/>
      <c r="B21" s="91">
        <v>0</v>
      </c>
      <c r="C21" s="90"/>
    </row>
    <row r="22" spans="1:3" x14ac:dyDescent="0.25">
      <c r="A22" s="90"/>
      <c r="B22" s="91">
        <v>0</v>
      </c>
      <c r="C22" s="90"/>
    </row>
    <row r="23" spans="1:3" x14ac:dyDescent="0.25">
      <c r="A23" s="90"/>
      <c r="B23" s="91">
        <v>0</v>
      </c>
      <c r="C23" s="90"/>
    </row>
    <row r="24" spans="1:3" x14ac:dyDescent="0.25">
      <c r="A24" s="90"/>
      <c r="B24" s="91">
        <v>0</v>
      </c>
      <c r="C24" s="90"/>
    </row>
    <row r="25" spans="1:3" x14ac:dyDescent="0.25">
      <c r="A25" s="90"/>
      <c r="B25" s="91">
        <v>0</v>
      </c>
      <c r="C25" s="90"/>
    </row>
    <row r="26" spans="1:3" x14ac:dyDescent="0.25">
      <c r="A26" s="90"/>
      <c r="B26" s="91">
        <v>0</v>
      </c>
      <c r="C26" s="90"/>
    </row>
    <row r="27" spans="1:3" x14ac:dyDescent="0.25">
      <c r="A27" s="90"/>
      <c r="B27" s="91">
        <v>0</v>
      </c>
      <c r="C27" s="90"/>
    </row>
    <row r="28" spans="1:3" ht="18.75" x14ac:dyDescent="0.3">
      <c r="A28" s="92" t="s">
        <v>101</v>
      </c>
      <c r="B28" s="93">
        <f>SUM(B2:B27)</f>
        <v>0</v>
      </c>
      <c r="C28" s="92" t="s">
        <v>103</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B967B4CF325C3489867C4F88EA7CE78" ma:contentTypeVersion="12" ma:contentTypeDescription="Een nieuw document maken." ma:contentTypeScope="" ma:versionID="340d1f6989af9dbd09cc08055ab0de9d">
  <xsd:schema xmlns:xsd="http://www.w3.org/2001/XMLSchema" xmlns:xs="http://www.w3.org/2001/XMLSchema" xmlns:p="http://schemas.microsoft.com/office/2006/metadata/properties" xmlns:ns2="378096e8-7823-4ed2-b883-f60128457176" xmlns:ns3="b1356ddb-a983-46f3-96a4-9dcad411fc36" targetNamespace="http://schemas.microsoft.com/office/2006/metadata/properties" ma:root="true" ma:fieldsID="2b059366dc183e6940486e501cfa5228" ns2:_="" ns3:_="">
    <xsd:import namespace="378096e8-7823-4ed2-b883-f60128457176"/>
    <xsd:import namespace="b1356ddb-a983-46f3-96a4-9dcad411fc36"/>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AutoKeyPoints" minOccurs="0"/>
                <xsd:element ref="ns2:MediaServiceKeyPoints" minOccurs="0"/>
                <xsd:element ref="ns2:MediaServiceOCR" minOccurs="0"/>
                <xsd:element ref="ns2:MediaServiceDateTaken"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78096e8-7823-4ed2-b883-f6012845717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1356ddb-a983-46f3-96a4-9dcad411fc36"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47AD460-031B-4DCC-8B12-D830FA58037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78096e8-7823-4ed2-b883-f60128457176"/>
    <ds:schemaRef ds:uri="b1356ddb-a983-46f3-96a4-9dcad411fc3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0D87E22-7103-41A8-8A33-7FB3F726F076}">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4BB4FAC1-53B3-41FD-8ED8-CC786305630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8</vt:i4>
      </vt:variant>
    </vt:vector>
  </HeadingPairs>
  <TitlesOfParts>
    <vt:vector size="8" baseType="lpstr">
      <vt:lpstr>Toelichting</vt:lpstr>
      <vt:lpstr>Totaalprijs</vt:lpstr>
      <vt:lpstr>Migratie</vt:lpstr>
      <vt:lpstr>Pay per use</vt:lpstr>
      <vt:lpstr>Netwerkdiensten</vt:lpstr>
      <vt:lpstr>Persona kantoormedewerker</vt:lpstr>
      <vt:lpstr>Persona Laborant</vt:lpstr>
      <vt:lpstr>Persona Poweruser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Bonnie Epema</dc:creator>
  <cp:lastModifiedBy>Bart van Kempen</cp:lastModifiedBy>
  <dcterms:created xsi:type="dcterms:W3CDTF">2019-09-04T09:22:30Z</dcterms:created>
  <dcterms:modified xsi:type="dcterms:W3CDTF">2021-09-17T13:04:56Z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0x010100EB967B4CF325C3489867C4F88EA7CE78</vt:lpwstr>
  </property>
</Properties>
</file>