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ocs.saxion.nl/hcwebdav/persgroup/FSO/7_Inkoop/1. Aanbestedingen en projecten/1. Aanbestedingen/20210105 - MK - WJ - Liften/3. Aanbestedingsdocumenten/Publiceren/"/>
    </mc:Choice>
  </mc:AlternateContent>
  <xr:revisionPtr revIDLastSave="0" documentId="8_{17EA3A6E-0493-4984-AE87-85655F7C3ABC}" xr6:coauthVersionLast="47" xr6:coauthVersionMax="47" xr10:uidLastSave="{00000000-0000-0000-0000-000000000000}"/>
  <bookViews>
    <workbookView xWindow="-28920" yWindow="-120" windowWidth="29040" windowHeight="15840" activeTab="1" xr2:uid="{7CA21DD8-CAC0-461B-8F50-080F55DE2F35}"/>
  </bookViews>
  <sheets>
    <sheet name="Instructie inschrijver" sheetId="1" r:id="rId1"/>
    <sheet name="Preventief Enschede" sheetId="2" r:id="rId2"/>
    <sheet name="Preventief Deventer" sheetId="13" r:id="rId3"/>
    <sheet name="Preventief Apeldoorn" sheetId="14" r:id="rId4"/>
    <sheet name="Correctief onderhoud" sheetId="16" r:id="rId5"/>
    <sheet name="Totaal preventief en correctief" sheetId="17" r:id="rId6"/>
  </sheets>
  <externalReferences>
    <externalReference r:id="rId7"/>
  </externalReferences>
  <definedNames>
    <definedName name="JANEE">'[1]Onderhoudsplan - CG'!$A$33:$A$34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6" l="1"/>
  <c r="H5" i="14"/>
  <c r="I5" i="14"/>
  <c r="G5" i="14"/>
  <c r="H14" i="13"/>
  <c r="I14" i="13"/>
  <c r="G14" i="13"/>
  <c r="I30" i="2"/>
  <c r="H30" i="2"/>
  <c r="G30" i="2"/>
  <c r="G16" i="13" l="1"/>
  <c r="B5" i="17" s="1"/>
  <c r="G32" i="2"/>
  <c r="B4" i="17" s="1"/>
  <c r="I7" i="14"/>
  <c r="B6" i="17" s="1"/>
  <c r="F9" i="16"/>
  <c r="F8" i="16"/>
  <c r="F6" i="16"/>
  <c r="B7" i="17" l="1"/>
  <c r="F10" i="16"/>
  <c r="B10" i="17" s="1"/>
  <c r="B12" i="17" l="1"/>
</calcChain>
</file>

<file path=xl/sharedStrings.xml><?xml version="1.0" encoding="utf-8"?>
<sst xmlns="http://schemas.openxmlformats.org/spreadsheetml/2006/main" count="229" uniqueCount="92">
  <si>
    <t>In de overige cellen worden de kosten automatisch ingevuld en berekend tot een totaal.</t>
  </si>
  <si>
    <t xml:space="preserve">
INVULLEN DOOR INSCHRIJVER</t>
  </si>
  <si>
    <t>nvt</t>
  </si>
  <si>
    <t>Tabbladen: preventief</t>
  </si>
  <si>
    <r>
      <t xml:space="preserve">In kolom B vult inschrijver </t>
    </r>
    <r>
      <rPr>
        <b/>
        <u/>
        <sz val="11"/>
        <color theme="1"/>
        <rFont val="Arial"/>
        <family val="2"/>
      </rPr>
      <t>ALLE</t>
    </r>
    <r>
      <rPr>
        <sz val="11"/>
        <color theme="1"/>
        <rFont val="Arial"/>
        <family val="2"/>
      </rPr>
      <t xml:space="preserve"> gele cellen in.</t>
    </r>
  </si>
  <si>
    <t>Aantal/bedrag</t>
  </si>
  <si>
    <t>Sub-totaal</t>
  </si>
  <si>
    <t>Servicemonteur*</t>
  </si>
  <si>
    <t>Werkvoorbereider **</t>
  </si>
  <si>
    <t>Projectleider **</t>
  </si>
  <si>
    <t>Inspecteur (keuringen)</t>
  </si>
  <si>
    <t>Opslag netto (inkoop) materiaalkosten</t>
  </si>
  <si>
    <t>Opslag onderaannemers</t>
  </si>
  <si>
    <t>Uren op werkdagen tussen 07:00 en 18:00</t>
  </si>
  <si>
    <t>Opslag buiten werkdagen- en tijden:</t>
  </si>
  <si>
    <t>18:00 uur tot 07:00 uur</t>
  </si>
  <si>
    <t>Zaterdagen</t>
  </si>
  <si>
    <t>Zon- en feestdagen</t>
  </si>
  <si>
    <t>Bovenstaande tarieven zijn all-in tarieven en zijn inclusief voorrijkosten, coördinatiekosten, overhead e.d.</t>
  </si>
  <si>
    <t>Toevoegingen en/of aanpasingen van tarieven alleen in overleg en na akkoord opdrachtgever.</t>
  </si>
  <si>
    <t>* inclusief aanpassingen in de programmering</t>
  </si>
  <si>
    <t>** alleen bij regie-opdrachten en offerte</t>
  </si>
  <si>
    <t>Aan de genoemde aantallen en gegevens kunnen geen rechten worden ontleend.</t>
  </si>
  <si>
    <t>Soort</t>
  </si>
  <si>
    <t>Bouwjaar</t>
  </si>
  <si>
    <t>Stopplaatsen</t>
  </si>
  <si>
    <t>Fabricaat</t>
  </si>
  <si>
    <r>
      <t xml:space="preserve">Frequentie preventief gewenst </t>
    </r>
    <r>
      <rPr>
        <b/>
        <sz val="8"/>
        <color theme="0"/>
        <rFont val="Arial"/>
        <family val="2"/>
      </rPr>
      <t>(per jaar)</t>
    </r>
  </si>
  <si>
    <t>Plateaulift</t>
  </si>
  <si>
    <t>Thyssen Krupp</t>
  </si>
  <si>
    <t xml:space="preserve">Personenlift </t>
  </si>
  <si>
    <t>Mitsubishi</t>
  </si>
  <si>
    <t>Personenlift</t>
  </si>
  <si>
    <t>Kone</t>
  </si>
  <si>
    <t>Roltrap</t>
  </si>
  <si>
    <t>-</t>
  </si>
  <si>
    <t>Goederenlift</t>
  </si>
  <si>
    <t>Boekenlift</t>
  </si>
  <si>
    <t xml:space="preserve">Otis (GEN2 Comfort) </t>
  </si>
  <si>
    <t>Astralift Giant</t>
  </si>
  <si>
    <t>SKG</t>
  </si>
  <si>
    <t>Personenlift 4 (brandweerlift)</t>
  </si>
  <si>
    <t>Otis</t>
  </si>
  <si>
    <t>Personenlift 3</t>
  </si>
  <si>
    <t>Personenlift 2</t>
  </si>
  <si>
    <t>Personenlift 1</t>
  </si>
  <si>
    <r>
      <t xml:space="preserve">Hefvermogen </t>
    </r>
    <r>
      <rPr>
        <b/>
        <sz val="8"/>
        <color theme="0"/>
        <rFont val="Arial"/>
        <family val="2"/>
      </rPr>
      <t>(kg)</t>
    </r>
  </si>
  <si>
    <t>4x</t>
  </si>
  <si>
    <t>1x</t>
  </si>
  <si>
    <t>Personenlift B</t>
  </si>
  <si>
    <t>Personenlift C</t>
  </si>
  <si>
    <t xml:space="preserve">Personenlift D </t>
  </si>
  <si>
    <t>Personenlift A (brandweerlift)</t>
  </si>
  <si>
    <t xml:space="preserve">Gevellift   </t>
  </si>
  <si>
    <t>Borga Bijstede</t>
  </si>
  <si>
    <t xml:space="preserve">1x </t>
  </si>
  <si>
    <t>In kolom H vult inschrijver de kosten van de certificering (keuring) in per installatie (regel) per keer.</t>
  </si>
  <si>
    <t xml:space="preserve">In kolom G vult inschrijver de kosten van de werkzaamheden in voor preventief onderhoud per installatie (regel) voor een periode van 12 maanden. </t>
  </si>
  <si>
    <t>6x</t>
  </si>
  <si>
    <t>Totaal Apeldoorn</t>
  </si>
  <si>
    <t>Opslagpercentage eerste 2 uur na 8 uur</t>
  </si>
  <si>
    <t>Enschede 
Preventief onderhoud volgens eis 26 bijlage 4 PvE</t>
  </si>
  <si>
    <t>Deventer
Preventief onderhoud volgens eis 26 bijlage 4 PvE</t>
  </si>
  <si>
    <t>Apeldoorn
Preventief onderhoud volgens eis 26 bijlage 4 PvE</t>
  </si>
  <si>
    <t>Totaal</t>
  </si>
  <si>
    <t>Totaal onderhoud, certificering en meldkamer Deventer</t>
  </si>
  <si>
    <t xml:space="preserve">Totaal </t>
  </si>
  <si>
    <t>Totaal onderhoud, certificering en meldkamer Enschede</t>
  </si>
  <si>
    <t>&lt;&lt;NAAM INSCHRIJVER&gt;&gt;</t>
  </si>
  <si>
    <t>Locatie</t>
  </si>
  <si>
    <t xml:space="preserve"> </t>
  </si>
  <si>
    <t>Enschede</t>
  </si>
  <si>
    <t>Deventer</t>
  </si>
  <si>
    <t>Apeldoorn</t>
  </si>
  <si>
    <t>Totaal per jaar t.b.v. Preventief Onderhoud</t>
  </si>
  <si>
    <t xml:space="preserve">Totaal ten behoeve van het criterium prijs (excl. BTW) </t>
  </si>
  <si>
    <t>Kosten preventief onderhoud ALL-IN (eis 26), inclusief voorrijkosten, coördinatiekosten, overhead etc. excl. BTW</t>
  </si>
  <si>
    <t xml:space="preserve">Totaal per jaar t.b.v. </t>
  </si>
  <si>
    <t>Kosten correctief onderhoud ALL-IN (eis 36), inclusief voorrijkosten, coördinatiekosten, overhead etc. excl. BTW</t>
  </si>
  <si>
    <t>Uurtarieven correctief onderhoud volgens eis 36 bijlage 4 PvE</t>
  </si>
  <si>
    <t>Fictieve scope correctief onderhoud per jaar voor berekening totaalkosten correctief onderhoud</t>
  </si>
  <si>
    <t>Onderwerp</t>
  </si>
  <si>
    <t>Tabblad Correctief onderhoud</t>
  </si>
  <si>
    <t>Tabblad Totaal preventief en Correctief</t>
  </si>
  <si>
    <t>In cel A1 vult inschrijver de naam van de inschrijver in.</t>
  </si>
  <si>
    <t>Instructies voor het invullen van prijsmodel (Bijlage 5):</t>
  </si>
  <si>
    <t xml:space="preserve">In kolom I vult inschrijver de kosten voor de aansluiting op de meldkamer in per installatie (regel). </t>
  </si>
  <si>
    <t>Uurtarief (excl. BTW)/percentage</t>
  </si>
  <si>
    <t>Fictieve scope: om het correctieve onderhoud mee te laten wegen in de prijs is een fictieve scope opgesteld. In deze fictieve scope worden de ingevulde uurtarieven/percentages automatisch verrekend met een aantal of bedrag. Het totaalbedrag van de fictieve scope wordt meegewogen in de uiteindelijke totaalprijs. De fictieve scope is een indicatief bedrag voor storingen en reparaties, hier kunnen geen rechten aan ontleend worden.</t>
  </si>
  <si>
    <r>
      <rPr>
        <b/>
        <sz val="11"/>
        <color theme="0"/>
        <rFont val="Arial"/>
        <family val="2"/>
      </rPr>
      <t>Kosten op basis van onderhoud per installatie per jaar (excl. Btw)</t>
    </r>
    <r>
      <rPr>
        <b/>
        <sz val="10"/>
        <color theme="0"/>
        <rFont val="Arial"/>
        <family val="2"/>
      </rPr>
      <t xml:space="preserve">
</t>
    </r>
    <r>
      <rPr>
        <b/>
        <sz val="8"/>
        <color theme="0"/>
        <rFont val="Arial"/>
        <family val="2"/>
      </rPr>
      <t>Op te geven door inschrijver</t>
    </r>
  </si>
  <si>
    <r>
      <t xml:space="preserve">Kosten op basis van certificering (keuring) inclusief begeleiding per installatie per jaar (excl. BTW)                                   </t>
    </r>
    <r>
      <rPr>
        <b/>
        <sz val="8"/>
        <color theme="0"/>
        <rFont val="Arial"/>
        <family val="2"/>
      </rPr>
      <t>Op te geven door inschrijver</t>
    </r>
  </si>
  <si>
    <r>
      <t xml:space="preserve">Kosten op basis van meldkamer aansluiting per installatie per jaar (excl. BTW)                                         </t>
    </r>
    <r>
      <rPr>
        <b/>
        <sz val="8"/>
        <color theme="0"/>
        <rFont val="Arial"/>
        <family val="2"/>
      </rPr>
      <t>Op te geven door inschrijver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</si>
</sst>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 #,##0.00_-;_-&quot;€&quot;\ * #,##0.00\-;_-&quot;€&quot;\ * &quot;-&quot;??_-;_-@_-"/>
    <numFmt numFmtId="166" formatCode="_ [$€-413]\ * #,##0.00_ ;_ [$€-413]\ * \-#,##0.00_ ;_ [$€-413]\ * &quot;-&quot;??_ ;_ @_ "/>
    <numFmt numFmtId="167" formatCode="&quot;€&quot;\ #,##0.00_);\(&quot;€&quot;\ #,##0.00\)"/>
  </numFmts>
  <fonts count="24" x14ac:knownFonts="1">
    <font>
      <sz val="10"/>
      <color theme="1"/>
      <name val="Arial"/>
      <family val="2"/>
    </font>
    <font>
      <sz val="12"/>
      <color theme="1"/>
      <name val="Verdana"/>
      <family val="2"/>
    </font>
    <font>
      <sz val="10"/>
      <name val="Arial"/>
      <family val="2"/>
    </font>
    <font>
      <sz val="11"/>
      <color theme="1"/>
      <name val="Calibri"/>
      <family val="2"/>
      <scheme val="minor"/>
    </font>
    <font>
      <b/>
      <sz val="12"/>
      <color theme="1"/>
      <name val="Arial"/>
      <family val="2"/>
    </font>
    <font>
      <sz val="10"/>
      <color theme="1"/>
      <name val="Arial"/>
      <family val="2"/>
    </font>
    <font>
      <b/>
      <sz val="12"/>
      <color theme="0"/>
      <name val="Arial"/>
      <family val="2"/>
    </font>
    <font>
      <b/>
      <sz val="10"/>
      <color theme="0"/>
      <name val="Arial"/>
      <family val="2"/>
    </font>
    <font>
      <b/>
      <sz val="16"/>
      <color theme="0"/>
      <name val="Arial"/>
      <family val="2"/>
    </font>
    <font>
      <sz val="11"/>
      <color theme="1"/>
      <name val="Arial"/>
      <family val="2"/>
    </font>
    <font>
      <b/>
      <u/>
      <sz val="11"/>
      <color theme="1"/>
      <name val="Arial"/>
      <family val="2"/>
    </font>
    <font>
      <b/>
      <sz val="8"/>
      <color theme="0"/>
      <name val="Arial"/>
      <family val="2"/>
    </font>
    <font>
      <b/>
      <sz val="11"/>
      <color theme="0"/>
      <name val="Arial"/>
      <family val="2"/>
    </font>
    <font>
      <sz val="11"/>
      <name val="Arial"/>
      <family val="2"/>
    </font>
    <font>
      <b/>
      <sz val="10"/>
      <color theme="1"/>
      <name val="Arial"/>
      <family val="2"/>
    </font>
    <font>
      <sz val="6"/>
      <color rgb="FFFF0000"/>
      <name val="Arial"/>
      <family val="2"/>
    </font>
    <font>
      <sz val="8"/>
      <color theme="1"/>
      <name val="Arial"/>
      <family val="2"/>
    </font>
    <font>
      <b/>
      <sz val="18"/>
      <color indexed="9"/>
      <name val="Arial"/>
      <family val="2"/>
    </font>
    <font>
      <sz val="18"/>
      <name val="Arial"/>
      <family val="2"/>
    </font>
    <font>
      <sz val="12"/>
      <name val="Arial"/>
      <family val="2"/>
    </font>
    <font>
      <b/>
      <sz val="10"/>
      <name val="Arial"/>
      <family val="2"/>
    </font>
    <font>
      <i/>
      <sz val="8"/>
      <color rgb="FFFF0000"/>
      <name val="Arial"/>
      <family val="2"/>
    </font>
    <font>
      <b/>
      <sz val="14"/>
      <color theme="0"/>
      <name val="Arial"/>
      <family val="2"/>
    </font>
    <font>
      <sz val="11"/>
      <color theme="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009C8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style="medium">
        <color indexed="64"/>
      </right>
      <top/>
      <bottom/>
      <diagonal/>
    </border>
    <border>
      <left/>
      <right style="thin">
        <color auto="1"/>
      </right>
      <top/>
      <bottom/>
      <diagonal/>
    </border>
    <border>
      <left/>
      <right/>
      <top style="thin">
        <color auto="1"/>
      </top>
      <bottom/>
      <diagonal/>
    </border>
  </borders>
  <cellStyleXfs count="7">
    <xf numFmtId="0" fontId="0" fillId="0" borderId="0"/>
    <xf numFmtId="165" fontId="2" fillId="0" borderId="0" applyFont="0" applyFill="0" applyBorder="0" applyAlignment="0" applyProtection="0"/>
    <xf numFmtId="0" fontId="3" fillId="0" borderId="0"/>
    <xf numFmtId="44" fontId="3"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cellStyleXfs>
  <cellXfs count="98">
    <xf numFmtId="0" fontId="0" fillId="0" borderId="0" xfId="0"/>
    <xf numFmtId="0" fontId="1" fillId="0" borderId="1" xfId="0" applyFont="1" applyBorder="1" applyAlignment="1">
      <alignment wrapText="1"/>
    </xf>
    <xf numFmtId="0" fontId="4" fillId="0" borderId="0" xfId="0" applyFont="1" applyAlignment="1">
      <alignment wrapText="1"/>
    </xf>
    <xf numFmtId="0" fontId="8" fillId="4"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6" fillId="4" borderId="1" xfId="0" applyFont="1" applyFill="1" applyBorder="1" applyAlignment="1">
      <alignment horizontal="left" vertical="center" wrapText="1"/>
    </xf>
    <xf numFmtId="0" fontId="0" fillId="0" borderId="0" xfId="0" applyFont="1"/>
    <xf numFmtId="0" fontId="7" fillId="2" borderId="1" xfId="0" applyFont="1" applyFill="1" applyBorder="1" applyAlignment="1">
      <alignment vertical="center" wrapText="1"/>
    </xf>
    <xf numFmtId="0" fontId="12" fillId="2" borderId="1" xfId="0" applyFont="1" applyFill="1" applyBorder="1" applyAlignment="1">
      <alignment vertical="center" wrapText="1"/>
    </xf>
    <xf numFmtId="164" fontId="9" fillId="5" borderId="2" xfId="0" applyNumberFormat="1" applyFont="1" applyFill="1" applyBorder="1" applyProtection="1">
      <protection locked="0"/>
    </xf>
    <xf numFmtId="164" fontId="9" fillId="5" borderId="1" xfId="0" applyNumberFormat="1" applyFont="1" applyFill="1" applyBorder="1" applyProtection="1">
      <protection locked="0"/>
    </xf>
    <xf numFmtId="44" fontId="0" fillId="0" borderId="0" xfId="4" applyFont="1"/>
    <xf numFmtId="0" fontId="14" fillId="0" borderId="0" xfId="0" applyFont="1"/>
    <xf numFmtId="0" fontId="13" fillId="0" borderId="0" xfId="0" applyFont="1" applyFill="1" applyBorder="1" applyAlignment="1">
      <alignment horizontal="center"/>
    </xf>
    <xf numFmtId="49" fontId="5" fillId="3" borderId="1" xfId="6" applyNumberFormat="1" applyFont="1" applyFill="1" applyBorder="1"/>
    <xf numFmtId="0" fontId="0" fillId="3" borderId="1" xfId="6" applyFont="1" applyFill="1" applyBorder="1" applyAlignment="1">
      <alignment horizontal="center"/>
    </xf>
    <xf numFmtId="1" fontId="5" fillId="3" borderId="1" xfId="6" applyNumberFormat="1" applyFont="1" applyFill="1" applyBorder="1" applyAlignment="1">
      <alignment horizontal="center"/>
    </xf>
    <xf numFmtId="0" fontId="5" fillId="3" borderId="1" xfId="6" applyFont="1" applyFill="1" applyBorder="1"/>
    <xf numFmtId="0" fontId="5" fillId="3" borderId="1" xfId="6" applyFont="1" applyFill="1" applyBorder="1" applyAlignment="1">
      <alignment horizontal="center"/>
    </xf>
    <xf numFmtId="49" fontId="0" fillId="3" borderId="1" xfId="6" applyNumberFormat="1" applyFont="1" applyFill="1" applyBorder="1"/>
    <xf numFmtId="49" fontId="5" fillId="3" borderId="1" xfId="6" applyNumberFormat="1" applyFont="1" applyFill="1" applyBorder="1" applyAlignment="1">
      <alignment horizontal="left"/>
    </xf>
    <xf numFmtId="1" fontId="5" fillId="3" borderId="1" xfId="6" applyNumberFormat="1" applyFont="1" applyFill="1" applyBorder="1" applyAlignment="1">
      <alignment horizontal="left"/>
    </xf>
    <xf numFmtId="0" fontId="0" fillId="3" borderId="1" xfId="6" applyFont="1" applyFill="1" applyBorder="1" applyAlignment="1">
      <alignment horizontal="left"/>
    </xf>
    <xf numFmtId="0" fontId="5" fillId="3" borderId="1" xfId="6" applyFont="1" applyFill="1" applyBorder="1" applyAlignment="1">
      <alignment horizontal="left"/>
    </xf>
    <xf numFmtId="0" fontId="15" fillId="0" borderId="0" xfId="0" applyFont="1" applyAlignment="1">
      <alignment horizontal="center"/>
    </xf>
    <xf numFmtId="0" fontId="15" fillId="0" borderId="0" xfId="0" applyFont="1" applyAlignment="1">
      <alignment horizontal="center" wrapText="1"/>
    </xf>
    <xf numFmtId="164" fontId="0" fillId="0" borderId="0" xfId="0" applyNumberFormat="1" applyFont="1"/>
    <xf numFmtId="0" fontId="0" fillId="0" borderId="0" xfId="0" applyBorder="1"/>
    <xf numFmtId="44" fontId="0" fillId="0" borderId="0" xfId="4" applyFont="1" applyBorder="1"/>
    <xf numFmtId="166" fontId="0" fillId="0" borderId="0" xfId="4" quotePrefix="1" applyNumberFormat="1" applyFont="1" applyBorder="1"/>
    <xf numFmtId="1" fontId="0" fillId="0" borderId="0" xfId="0" applyNumberFormat="1" applyBorder="1"/>
    <xf numFmtId="9" fontId="0" fillId="0" borderId="0" xfId="5" quotePrefix="1" applyFont="1" applyBorder="1" applyAlignment="1">
      <alignment horizontal="right"/>
    </xf>
    <xf numFmtId="0" fontId="0" fillId="0" borderId="0" xfId="0" applyBorder="1" applyAlignment="1">
      <alignment horizontal="right"/>
    </xf>
    <xf numFmtId="9" fontId="0" fillId="0" borderId="0" xfId="0" applyNumberFormat="1" applyBorder="1"/>
    <xf numFmtId="0" fontId="0" fillId="0" borderId="0" xfId="0" quotePrefix="1" applyBorder="1" applyAlignment="1">
      <alignment horizontal="right"/>
    </xf>
    <xf numFmtId="0" fontId="7" fillId="4" borderId="0" xfId="0" applyFont="1" applyFill="1"/>
    <xf numFmtId="164" fontId="7" fillId="4" borderId="0" xfId="0" applyNumberFormat="1" applyFont="1" applyFill="1"/>
    <xf numFmtId="0" fontId="7" fillId="4" borderId="0" xfId="0" applyFont="1" applyFill="1" applyAlignment="1">
      <alignment wrapText="1"/>
    </xf>
    <xf numFmtId="0" fontId="14" fillId="3" borderId="1" xfId="0" applyFont="1" applyFill="1" applyBorder="1"/>
    <xf numFmtId="164" fontId="0" fillId="3" borderId="1" xfId="0" applyNumberFormat="1" applyFont="1" applyFill="1" applyBorder="1"/>
    <xf numFmtId="0" fontId="18" fillId="5" borderId="3" xfId="0" applyFont="1" applyFill="1" applyBorder="1" applyAlignment="1" applyProtection="1">
      <alignment horizontal="center" vertical="center"/>
      <protection locked="0"/>
    </xf>
    <xf numFmtId="0" fontId="0" fillId="3" borderId="0" xfId="0" applyFill="1"/>
    <xf numFmtId="0" fontId="0" fillId="3" borderId="1" xfId="0" applyFill="1" applyBorder="1"/>
    <xf numFmtId="44" fontId="0" fillId="3" borderId="1" xfId="4" applyFont="1" applyFill="1" applyBorder="1"/>
    <xf numFmtId="1" fontId="0" fillId="3" borderId="1" xfId="0" applyNumberFormat="1" applyFill="1" applyBorder="1"/>
    <xf numFmtId="0" fontId="7" fillId="8" borderId="0" xfId="0" applyFont="1" applyFill="1"/>
    <xf numFmtId="0" fontId="7" fillId="8" borderId="1" xfId="0" applyFont="1" applyFill="1" applyBorder="1" applyAlignment="1">
      <alignment horizontal="center"/>
    </xf>
    <xf numFmtId="44" fontId="7" fillId="8" borderId="1" xfId="4" applyFont="1" applyFill="1" applyBorder="1" applyAlignment="1">
      <alignment horizontal="center"/>
    </xf>
    <xf numFmtId="9" fontId="0" fillId="3" borderId="0" xfId="5" applyFont="1" applyFill="1"/>
    <xf numFmtId="1" fontId="0" fillId="3" borderId="1" xfId="0" applyNumberFormat="1" applyFill="1" applyBorder="1" applyAlignment="1">
      <alignment horizontal="left"/>
    </xf>
    <xf numFmtId="0" fontId="7" fillId="8" borderId="1" xfId="0" applyFont="1" applyFill="1" applyBorder="1" applyAlignment="1">
      <alignment horizontal="left"/>
    </xf>
    <xf numFmtId="0" fontId="7" fillId="8" borderId="1" xfId="0" applyFont="1" applyFill="1" applyBorder="1" applyAlignment="1">
      <alignment horizontal="right"/>
    </xf>
    <xf numFmtId="44" fontId="7" fillId="8" borderId="1" xfId="0" applyNumberFormat="1" applyFont="1" applyFill="1" applyBorder="1"/>
    <xf numFmtId="164" fontId="16" fillId="3" borderId="2" xfId="0" applyNumberFormat="1" applyFont="1" applyFill="1" applyBorder="1" applyProtection="1"/>
    <xf numFmtId="9" fontId="0" fillId="5" borderId="0" xfId="5" quotePrefix="1" applyFont="1" applyFill="1" applyAlignment="1" applyProtection="1">
      <alignment horizontal="right"/>
      <protection locked="0"/>
    </xf>
    <xf numFmtId="166" fontId="2" fillId="5" borderId="0" xfId="4" quotePrefix="1" applyNumberFormat="1" applyFont="1" applyFill="1" applyProtection="1">
      <protection locked="0"/>
    </xf>
    <xf numFmtId="9" fontId="2" fillId="5" borderId="0" xfId="5" quotePrefix="1" applyFont="1" applyFill="1" applyAlignment="1" applyProtection="1">
      <alignment horizontal="right"/>
      <protection locked="0"/>
    </xf>
    <xf numFmtId="0" fontId="18" fillId="4" borderId="3" xfId="0" applyFont="1" applyFill="1" applyBorder="1" applyAlignment="1" applyProtection="1">
      <alignment horizontal="center" vertical="center"/>
    </xf>
    <xf numFmtId="0" fontId="17" fillId="4" borderId="0" xfId="0" applyFont="1" applyFill="1" applyAlignment="1" applyProtection="1">
      <alignment vertical="center"/>
    </xf>
    <xf numFmtId="0" fontId="17" fillId="4" borderId="0" xfId="0" applyFont="1" applyFill="1" applyAlignment="1" applyProtection="1">
      <alignment horizontal="center" vertical="center"/>
    </xf>
    <xf numFmtId="0" fontId="17" fillId="4" borderId="4" xfId="0" applyFont="1" applyFill="1" applyBorder="1" applyAlignment="1" applyProtection="1">
      <alignment horizontal="center" vertical="center"/>
    </xf>
    <xf numFmtId="0" fontId="12" fillId="4" borderId="1" xfId="0" applyFont="1" applyFill="1" applyBorder="1" applyAlignment="1" applyProtection="1">
      <alignment vertical="center"/>
    </xf>
    <xf numFmtId="0" fontId="12" fillId="4" borderId="1" xfId="0" applyFont="1" applyFill="1" applyBorder="1" applyAlignment="1" applyProtection="1">
      <alignment horizontal="center" vertical="center" wrapText="1"/>
    </xf>
    <xf numFmtId="0" fontId="23" fillId="7" borderId="1" xfId="0" applyFont="1" applyFill="1" applyBorder="1" applyAlignment="1" applyProtection="1">
      <alignment horizontal="left" vertical="center" wrapText="1"/>
    </xf>
    <xf numFmtId="164" fontId="12" fillId="7" borderId="1" xfId="4" applyNumberFormat="1" applyFont="1" applyFill="1" applyBorder="1" applyAlignment="1" applyProtection="1">
      <alignment horizontal="center" vertical="center" wrapText="1"/>
    </xf>
    <xf numFmtId="0" fontId="12" fillId="2" borderId="1" xfId="0" applyFont="1" applyFill="1" applyBorder="1" applyAlignment="1" applyProtection="1">
      <alignment horizontal="left" vertical="center" wrapText="1"/>
    </xf>
    <xf numFmtId="164" fontId="6" fillId="2" borderId="1" xfId="4" applyNumberFormat="1" applyFont="1" applyFill="1" applyBorder="1" applyAlignment="1" applyProtection="1">
      <alignment horizontal="center" vertical="center"/>
    </xf>
    <xf numFmtId="0" fontId="20" fillId="0" borderId="3" xfId="0" applyFont="1" applyBorder="1" applyAlignment="1" applyProtection="1">
      <alignment horizontal="left" vertical="center" wrapText="1"/>
    </xf>
    <xf numFmtId="0" fontId="21" fillId="0" borderId="0" xfId="0" applyFont="1" applyAlignment="1" applyProtection="1">
      <alignment horizontal="center" vertical="top" wrapText="1"/>
    </xf>
    <xf numFmtId="0" fontId="20" fillId="4" borderId="0"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164" fontId="6" fillId="2" borderId="1" xfId="4" applyNumberFormat="1" applyFont="1" applyFill="1" applyBorder="1" applyAlignment="1" applyProtection="1">
      <alignment horizontal="center" vertical="center" wrapText="1"/>
    </xf>
    <xf numFmtId="0" fontId="0" fillId="0" borderId="3" xfId="0" applyBorder="1" applyProtection="1"/>
    <xf numFmtId="0" fontId="21" fillId="0" borderId="0" xfId="0" applyFont="1" applyAlignment="1" applyProtection="1">
      <alignment horizontal="center" wrapText="1"/>
    </xf>
    <xf numFmtId="0" fontId="8" fillId="4" borderId="1" xfId="0" applyFont="1" applyFill="1" applyBorder="1" applyAlignment="1" applyProtection="1">
      <alignment vertical="center" wrapText="1"/>
    </xf>
    <xf numFmtId="164" fontId="7" fillId="4" borderId="1" xfId="0" applyNumberFormat="1" applyFont="1" applyFill="1" applyBorder="1" applyAlignment="1" applyProtection="1">
      <alignment vertical="center" wrapText="1"/>
    </xf>
    <xf numFmtId="0" fontId="0" fillId="0" borderId="0" xfId="0" applyProtection="1"/>
    <xf numFmtId="164" fontId="22" fillId="0" borderId="0" xfId="0" applyNumberFormat="1" applyFont="1" applyAlignment="1" applyProtection="1">
      <alignment horizontal="center" vertical="center"/>
    </xf>
    <xf numFmtId="0" fontId="0" fillId="0" borderId="0" xfId="0" applyFont="1" applyProtection="1"/>
    <xf numFmtId="0" fontId="12" fillId="2" borderId="1" xfId="0" applyFont="1" applyFill="1" applyBorder="1" applyAlignment="1" applyProtection="1">
      <alignment vertical="center" wrapText="1"/>
    </xf>
    <xf numFmtId="0" fontId="0" fillId="3" borderId="2" xfId="0" applyFont="1" applyFill="1" applyBorder="1" applyProtection="1"/>
    <xf numFmtId="0" fontId="0" fillId="3" borderId="2" xfId="0" applyFont="1" applyFill="1" applyBorder="1" applyAlignment="1" applyProtection="1">
      <alignment horizontal="left"/>
    </xf>
    <xf numFmtId="0" fontId="0" fillId="3" borderId="1" xfId="0" applyFont="1" applyFill="1" applyBorder="1" applyProtection="1"/>
    <xf numFmtId="0" fontId="0" fillId="3" borderId="1" xfId="0" applyFont="1" applyFill="1" applyBorder="1" applyAlignment="1" applyProtection="1">
      <alignment horizontal="left"/>
    </xf>
    <xf numFmtId="0" fontId="14" fillId="3" borderId="1" xfId="0" applyFont="1" applyFill="1" applyBorder="1" applyProtection="1"/>
    <xf numFmtId="0" fontId="7" fillId="4" borderId="0" xfId="0" applyFont="1" applyFill="1" applyAlignment="1" applyProtection="1">
      <alignment wrapText="1"/>
    </xf>
    <xf numFmtId="0" fontId="13" fillId="6" borderId="1" xfId="0" applyFont="1" applyFill="1" applyBorder="1" applyAlignment="1" applyProtection="1">
      <alignment horizontal="center"/>
    </xf>
    <xf numFmtId="0" fontId="8" fillId="4" borderId="0" xfId="0" applyFont="1" applyFill="1" applyAlignment="1">
      <alignment horizontal="center" vertical="top" wrapText="1"/>
    </xf>
    <xf numFmtId="0" fontId="13" fillId="6" borderId="1" xfId="0" applyFont="1" applyFill="1" applyBorder="1" applyAlignment="1">
      <alignment horizontal="center"/>
    </xf>
    <xf numFmtId="0" fontId="7" fillId="4" borderId="0" xfId="0" applyFont="1" applyFill="1" applyBorder="1" applyAlignment="1">
      <alignment horizontal="center" wrapText="1"/>
    </xf>
    <xf numFmtId="0" fontId="7" fillId="4" borderId="5" xfId="0" applyFont="1" applyFill="1" applyBorder="1" applyAlignment="1">
      <alignment horizontal="center" wrapText="1"/>
    </xf>
    <xf numFmtId="0" fontId="8" fillId="4" borderId="0" xfId="0" applyFont="1" applyFill="1" applyAlignment="1">
      <alignment horizontal="center" vertical="center" wrapText="1"/>
    </xf>
    <xf numFmtId="0" fontId="7" fillId="8" borderId="0" xfId="0" applyFont="1" applyFill="1" applyAlignment="1">
      <alignment horizontal="center" wrapText="1"/>
    </xf>
    <xf numFmtId="0" fontId="2" fillId="0" borderId="0" xfId="0" applyFont="1" applyAlignment="1">
      <alignment horizontal="left" wrapText="1"/>
    </xf>
    <xf numFmtId="0" fontId="17" fillId="4" borderId="4" xfId="0" applyFont="1" applyFill="1" applyBorder="1" applyAlignment="1" applyProtection="1">
      <alignment horizontal="center" vertical="center"/>
    </xf>
    <xf numFmtId="167" fontId="19" fillId="0" borderId="6" xfId="1" applyNumberFormat="1" applyFont="1" applyFill="1" applyBorder="1" applyAlignment="1" applyProtection="1">
      <alignment horizontal="center" vertical="center"/>
    </xf>
    <xf numFmtId="167" fontId="19" fillId="0" borderId="0" xfId="1" applyNumberFormat="1" applyFont="1" applyFill="1" applyBorder="1" applyAlignment="1" applyProtection="1">
      <alignment horizontal="center" vertical="center"/>
    </xf>
  </cellXfs>
  <cellStyles count="7">
    <cellStyle name="Euro" xfId="1" xr:uid="{2CD86450-C355-4620-87C7-BCB279987D7D}"/>
    <cellStyle name="Procent" xfId="5" builtinId="5"/>
    <cellStyle name="Standaard" xfId="0" builtinId="0"/>
    <cellStyle name="Standaard 2" xfId="2" xr:uid="{5600E4A0-9B7E-413A-80F6-7D9EC09D0D5D}"/>
    <cellStyle name="Standaard 5" xfId="6" xr:uid="{DD066BB0-EF8F-4DA1-AAFD-480157926C48}"/>
    <cellStyle name="Valuta" xfId="4" builtinId="4"/>
    <cellStyle name="Valuta 2" xfId="3" xr:uid="{8AC55253-D0C3-4C52-908D-3D0179345FDB}"/>
  </cellStyles>
  <dxfs count="10">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s>
  <tableStyles count="0" defaultTableStyle="TableStyleMedium2" defaultPivotStyle="PivotStyleLight16"/>
  <colors>
    <mruColors>
      <color rgb="FF009C8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1973580</xdr:colOff>
      <xdr:row>0</xdr:row>
      <xdr:rowOff>38100</xdr:rowOff>
    </xdr:from>
    <xdr:to>
      <xdr:col>0</xdr:col>
      <xdr:colOff>6524680</xdr:colOff>
      <xdr:row>0</xdr:row>
      <xdr:rowOff>1687830</xdr:rowOff>
    </xdr:to>
    <xdr:pic>
      <xdr:nvPicPr>
        <xdr:cNvPr id="12" name="Afbeelding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3580" y="38100"/>
          <a:ext cx="4551100" cy="1649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213359</xdr:colOff>
      <xdr:row>2</xdr:row>
      <xdr:rowOff>297180</xdr:rowOff>
    </xdr:from>
    <xdr:to>
      <xdr:col>4</xdr:col>
      <xdr:colOff>264154</xdr:colOff>
      <xdr:row>8</xdr:row>
      <xdr:rowOff>272415</xdr:rowOff>
    </xdr:to>
    <xdr:pic>
      <xdr:nvPicPr>
        <xdr:cNvPr id="3" name="Afbeelding 2">
          <a:extLst>
            <a:ext uri="{FF2B5EF4-FFF2-40B4-BE49-F238E27FC236}">
              <a16:creationId xmlns:a16="http://schemas.microsoft.com/office/drawing/2014/main" id="{33405D07-AB63-4C30-A479-00E817F5BC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19" b="17621"/>
        <a:stretch/>
      </xdr:blipFill>
      <xdr:spPr>
        <a:xfrm>
          <a:off x="9151619" y="1165860"/>
          <a:ext cx="5262875" cy="14458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xion.sharepoint.com/personal/j_j_f_geeraths_saxion_nl/Documents/Formulier%20C%20-%20Onderhoudsplan%20Sax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inschrijvers"/>
      <sheetName val="Onderhoudsplan - CG"/>
      <sheetName val="Onderhoudsplan - BC"/>
      <sheetName val="Onderhoudsplan GVV"/>
      <sheetName val="TOTAAL alle locaties"/>
    </sheetNames>
    <sheetDataSet>
      <sheetData sheetId="0"/>
      <sheetData sheetId="1">
        <row r="33">
          <cell r="A33" t="str">
            <v>JA</v>
          </cell>
        </row>
        <row r="34">
          <cell r="A34" t="str">
            <v>-</v>
          </cell>
        </row>
      </sheetData>
      <sheetData sheetId="2"/>
      <sheetData sheetId="3"/>
      <sheetData sheetId="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1D54-F774-47D0-8ADD-BDA9A59FD255}">
  <dimension ref="A1:A15"/>
  <sheetViews>
    <sheetView showGridLines="0" workbookViewId="0">
      <selection activeCell="A11" sqref="A11"/>
    </sheetView>
  </sheetViews>
  <sheetFormatPr defaultRowHeight="13.2" x14ac:dyDescent="0.25"/>
  <cols>
    <col min="1" max="1" width="121.109375" customWidth="1"/>
  </cols>
  <sheetData>
    <row r="1" spans="1:1" ht="135" customHeight="1" x14ac:dyDescent="0.25"/>
    <row r="2" spans="1:1" ht="21" x14ac:dyDescent="0.25">
      <c r="A2" s="3" t="s">
        <v>85</v>
      </c>
    </row>
    <row r="3" spans="1:1" ht="15.6" x14ac:dyDescent="0.3">
      <c r="A3" s="2"/>
    </row>
    <row r="4" spans="1:1" ht="15.6" x14ac:dyDescent="0.25">
      <c r="A4" s="6" t="s">
        <v>3</v>
      </c>
    </row>
    <row r="5" spans="1:1" ht="27.6" x14ac:dyDescent="0.25">
      <c r="A5" s="4" t="s">
        <v>57</v>
      </c>
    </row>
    <row r="6" spans="1:1" ht="25.5" customHeight="1" x14ac:dyDescent="0.25">
      <c r="A6" s="4" t="s">
        <v>56</v>
      </c>
    </row>
    <row r="7" spans="1:1" ht="13.8" x14ac:dyDescent="0.25">
      <c r="A7" s="4" t="s">
        <v>86</v>
      </c>
    </row>
    <row r="8" spans="1:1" ht="16.2" x14ac:dyDescent="0.3">
      <c r="A8" s="1"/>
    </row>
    <row r="9" spans="1:1" ht="15.6" x14ac:dyDescent="0.25">
      <c r="A9" s="6" t="s">
        <v>82</v>
      </c>
    </row>
    <row r="10" spans="1:1" ht="13.8" x14ac:dyDescent="0.25">
      <c r="A10" s="5" t="s">
        <v>4</v>
      </c>
    </row>
    <row r="11" spans="1:1" ht="13.8" x14ac:dyDescent="0.25">
      <c r="A11" s="5" t="s">
        <v>0</v>
      </c>
    </row>
    <row r="13" spans="1:1" ht="15.6" x14ac:dyDescent="0.25">
      <c r="A13" s="6" t="s">
        <v>83</v>
      </c>
    </row>
    <row r="14" spans="1:1" ht="13.8" x14ac:dyDescent="0.25">
      <c r="A14" s="5" t="s">
        <v>84</v>
      </c>
    </row>
    <row r="15" spans="1:1" ht="13.8" x14ac:dyDescent="0.25">
      <c r="A15" s="5" t="s">
        <v>0</v>
      </c>
    </row>
  </sheetData>
  <sheetProtection algorithmName="SHA-512" hashValue="WoG6IzGiQqC55Gx2RQLweZdN7lfHddLMUdpj3vPkCpy/w06EKmiUxPyUsXRyGXYf6FH/MEIJ7pTIO3hEOybigQ==" saltValue="oWjPuaF34wSQh/xBkhnOf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B2FE2-BA27-4260-BE80-BB05A467A99A}">
  <dimension ref="A1:I32"/>
  <sheetViews>
    <sheetView showGridLines="0" tabSelected="1" zoomScaleNormal="100" workbookViewId="0">
      <selection activeCell="G32" sqref="G32"/>
    </sheetView>
  </sheetViews>
  <sheetFormatPr defaultRowHeight="13.2" x14ac:dyDescent="0.25"/>
  <cols>
    <col min="1" max="1" width="24.6640625" bestFit="1" customWidth="1"/>
    <col min="2" max="2" width="10.109375" bestFit="1" customWidth="1"/>
    <col min="3" max="3" width="17.6640625" bestFit="1" customWidth="1"/>
    <col min="4" max="4" width="13.6640625" bestFit="1" customWidth="1"/>
    <col min="5" max="5" width="18.5546875" bestFit="1" customWidth="1"/>
    <col min="6" max="6" width="27.6640625" customWidth="1"/>
    <col min="7" max="7" width="33.6640625" customWidth="1"/>
    <col min="8" max="8" width="32.44140625" customWidth="1"/>
    <col min="9" max="9" width="35" customWidth="1"/>
  </cols>
  <sheetData>
    <row r="1" spans="1:9" ht="45" customHeight="1" x14ac:dyDescent="0.25">
      <c r="A1" s="88" t="s">
        <v>61</v>
      </c>
      <c r="B1" s="88"/>
      <c r="C1" s="88"/>
      <c r="D1" s="88"/>
      <c r="E1" s="88"/>
      <c r="F1" s="88"/>
      <c r="G1" s="88"/>
      <c r="H1" s="88"/>
      <c r="I1" s="88"/>
    </row>
    <row r="2" spans="1:9" x14ac:dyDescent="0.25">
      <c r="A2" s="79"/>
      <c r="B2" s="79"/>
      <c r="C2" s="79"/>
      <c r="D2" s="79"/>
      <c r="E2" s="79"/>
      <c r="F2" s="79"/>
      <c r="G2" s="25" t="s">
        <v>1</v>
      </c>
      <c r="H2" s="25" t="s">
        <v>1</v>
      </c>
      <c r="I2" s="25" t="s">
        <v>1</v>
      </c>
    </row>
    <row r="3" spans="1:9" ht="51.6" x14ac:dyDescent="0.25">
      <c r="A3" s="80" t="s">
        <v>23</v>
      </c>
      <c r="B3" s="80" t="s">
        <v>24</v>
      </c>
      <c r="C3" s="80" t="s">
        <v>46</v>
      </c>
      <c r="D3" s="80" t="s">
        <v>25</v>
      </c>
      <c r="E3" s="80" t="s">
        <v>26</v>
      </c>
      <c r="F3" s="80" t="s">
        <v>27</v>
      </c>
      <c r="G3" s="8" t="s">
        <v>89</v>
      </c>
      <c r="H3" s="8" t="s">
        <v>90</v>
      </c>
      <c r="I3" s="8" t="s">
        <v>91</v>
      </c>
    </row>
    <row r="4" spans="1:9" ht="13.8" x14ac:dyDescent="0.25">
      <c r="A4" s="81" t="s">
        <v>28</v>
      </c>
      <c r="B4" s="82">
        <v>1996</v>
      </c>
      <c r="C4" s="82">
        <v>225</v>
      </c>
      <c r="D4" s="82">
        <v>2</v>
      </c>
      <c r="E4" s="82" t="s">
        <v>29</v>
      </c>
      <c r="F4" s="82" t="s">
        <v>48</v>
      </c>
      <c r="G4" s="10"/>
      <c r="H4" s="10"/>
      <c r="I4" s="54" t="s">
        <v>2</v>
      </c>
    </row>
    <row r="5" spans="1:9" ht="13.8" x14ac:dyDescent="0.25">
      <c r="A5" s="81" t="s">
        <v>28</v>
      </c>
      <c r="B5" s="82">
        <v>1996</v>
      </c>
      <c r="C5" s="82">
        <v>225</v>
      </c>
      <c r="D5" s="82">
        <v>2</v>
      </c>
      <c r="E5" s="82" t="s">
        <v>29</v>
      </c>
      <c r="F5" s="82" t="s">
        <v>48</v>
      </c>
      <c r="G5" s="10"/>
      <c r="H5" s="10"/>
      <c r="I5" s="54" t="s">
        <v>2</v>
      </c>
    </row>
    <row r="6" spans="1:9" ht="13.8" x14ac:dyDescent="0.25">
      <c r="A6" s="81" t="s">
        <v>30</v>
      </c>
      <c r="B6" s="82">
        <v>1995</v>
      </c>
      <c r="C6" s="82">
        <v>1600</v>
      </c>
      <c r="D6" s="82">
        <v>6</v>
      </c>
      <c r="E6" s="82" t="s">
        <v>31</v>
      </c>
      <c r="F6" s="82" t="s">
        <v>47</v>
      </c>
      <c r="G6" s="10"/>
      <c r="H6" s="10"/>
      <c r="I6" s="10"/>
    </row>
    <row r="7" spans="1:9" ht="13.8" x14ac:dyDescent="0.25">
      <c r="A7" s="81" t="s">
        <v>32</v>
      </c>
      <c r="B7" s="82">
        <v>1993</v>
      </c>
      <c r="C7" s="82">
        <v>1000</v>
      </c>
      <c r="D7" s="82">
        <v>6</v>
      </c>
      <c r="E7" s="82" t="s">
        <v>33</v>
      </c>
      <c r="F7" s="82" t="s">
        <v>47</v>
      </c>
      <c r="G7" s="10"/>
      <c r="H7" s="10"/>
      <c r="I7" s="10"/>
    </row>
    <row r="8" spans="1:9" ht="13.8" x14ac:dyDescent="0.25">
      <c r="A8" s="81" t="s">
        <v>32</v>
      </c>
      <c r="B8" s="82">
        <v>1993</v>
      </c>
      <c r="C8" s="82">
        <v>630</v>
      </c>
      <c r="D8" s="82">
        <v>6</v>
      </c>
      <c r="E8" s="82" t="s">
        <v>33</v>
      </c>
      <c r="F8" s="82" t="s">
        <v>47</v>
      </c>
      <c r="G8" s="10"/>
      <c r="H8" s="10"/>
      <c r="I8" s="10"/>
    </row>
    <row r="9" spans="1:9" ht="13.8" x14ac:dyDescent="0.25">
      <c r="A9" s="81" t="s">
        <v>32</v>
      </c>
      <c r="B9" s="82">
        <v>1999</v>
      </c>
      <c r="C9" s="82">
        <v>1000</v>
      </c>
      <c r="D9" s="82">
        <v>4</v>
      </c>
      <c r="E9" s="82" t="s">
        <v>33</v>
      </c>
      <c r="F9" s="82" t="s">
        <v>47</v>
      </c>
      <c r="G9" s="10"/>
      <c r="H9" s="10"/>
      <c r="I9" s="10"/>
    </row>
    <row r="10" spans="1:9" ht="13.8" x14ac:dyDescent="0.25">
      <c r="A10" s="81" t="s">
        <v>32</v>
      </c>
      <c r="B10" s="82">
        <v>1999</v>
      </c>
      <c r="C10" s="82">
        <v>1000</v>
      </c>
      <c r="D10" s="82">
        <v>6</v>
      </c>
      <c r="E10" s="82" t="s">
        <v>33</v>
      </c>
      <c r="F10" s="82" t="s">
        <v>47</v>
      </c>
      <c r="G10" s="10"/>
      <c r="H10" s="10"/>
      <c r="I10" s="10"/>
    </row>
    <row r="11" spans="1:9" ht="13.8" x14ac:dyDescent="0.25">
      <c r="A11" s="81" t="s">
        <v>32</v>
      </c>
      <c r="B11" s="82">
        <v>2000</v>
      </c>
      <c r="C11" s="82">
        <v>1225</v>
      </c>
      <c r="D11" s="82">
        <v>5</v>
      </c>
      <c r="E11" s="82" t="s">
        <v>33</v>
      </c>
      <c r="F11" s="82" t="s">
        <v>47</v>
      </c>
      <c r="G11" s="10"/>
      <c r="H11" s="10"/>
      <c r="I11" s="10"/>
    </row>
    <row r="12" spans="1:9" ht="13.8" x14ac:dyDescent="0.25">
      <c r="A12" s="81" t="s">
        <v>32</v>
      </c>
      <c r="B12" s="82">
        <v>2000</v>
      </c>
      <c r="C12" s="82">
        <v>1000</v>
      </c>
      <c r="D12" s="82">
        <v>5</v>
      </c>
      <c r="E12" s="82" t="s">
        <v>33</v>
      </c>
      <c r="F12" s="82" t="s">
        <v>47</v>
      </c>
      <c r="G12" s="10"/>
      <c r="H12" s="10"/>
      <c r="I12" s="10"/>
    </row>
    <row r="13" spans="1:9" ht="13.8" x14ac:dyDescent="0.25">
      <c r="A13" s="81" t="s">
        <v>34</v>
      </c>
      <c r="B13" s="82">
        <v>1999</v>
      </c>
      <c r="C13" s="82" t="s">
        <v>35</v>
      </c>
      <c r="D13" s="82" t="s">
        <v>35</v>
      </c>
      <c r="E13" s="82" t="s">
        <v>33</v>
      </c>
      <c r="F13" s="82" t="s">
        <v>58</v>
      </c>
      <c r="G13" s="10"/>
      <c r="H13" s="10"/>
      <c r="I13" s="54" t="s">
        <v>2</v>
      </c>
    </row>
    <row r="14" spans="1:9" ht="13.8" x14ac:dyDescent="0.25">
      <c r="A14" s="81" t="s">
        <v>34</v>
      </c>
      <c r="B14" s="82">
        <v>1999</v>
      </c>
      <c r="C14" s="82" t="s">
        <v>35</v>
      </c>
      <c r="D14" s="82" t="s">
        <v>35</v>
      </c>
      <c r="E14" s="82" t="s">
        <v>33</v>
      </c>
      <c r="F14" s="82" t="s">
        <v>58</v>
      </c>
      <c r="G14" s="10"/>
      <c r="H14" s="10"/>
      <c r="I14" s="54" t="s">
        <v>2</v>
      </c>
    </row>
    <row r="15" spans="1:9" ht="13.8" x14ac:dyDescent="0.25">
      <c r="A15" s="81" t="s">
        <v>36</v>
      </c>
      <c r="B15" s="82">
        <v>1999</v>
      </c>
      <c r="C15" s="82">
        <v>1000</v>
      </c>
      <c r="D15" s="82">
        <v>2</v>
      </c>
      <c r="E15" s="82" t="s">
        <v>33</v>
      </c>
      <c r="F15" s="82" t="s">
        <v>47</v>
      </c>
      <c r="G15" s="10"/>
      <c r="H15" s="10"/>
      <c r="I15" s="54" t="s">
        <v>2</v>
      </c>
    </row>
    <row r="16" spans="1:9" ht="13.8" x14ac:dyDescent="0.25">
      <c r="A16" s="81" t="s">
        <v>37</v>
      </c>
      <c r="B16" s="82">
        <v>1999</v>
      </c>
      <c r="C16" s="82">
        <v>50</v>
      </c>
      <c r="D16" s="82">
        <v>3</v>
      </c>
      <c r="E16" s="82" t="s">
        <v>33</v>
      </c>
      <c r="F16" s="82" t="s">
        <v>48</v>
      </c>
      <c r="G16" s="10"/>
      <c r="H16" s="10"/>
      <c r="I16" s="54" t="s">
        <v>2</v>
      </c>
    </row>
    <row r="17" spans="1:9" ht="13.8" x14ac:dyDescent="0.25">
      <c r="A17" s="81" t="s">
        <v>32</v>
      </c>
      <c r="B17" s="82">
        <v>2016</v>
      </c>
      <c r="C17" s="82">
        <v>630</v>
      </c>
      <c r="D17" s="82">
        <v>4</v>
      </c>
      <c r="E17" s="82" t="s">
        <v>38</v>
      </c>
      <c r="F17" s="82" t="s">
        <v>47</v>
      </c>
      <c r="G17" s="10"/>
      <c r="H17" s="10"/>
      <c r="I17" s="10"/>
    </row>
    <row r="18" spans="1:9" ht="13.8" x14ac:dyDescent="0.25">
      <c r="A18" s="81" t="s">
        <v>32</v>
      </c>
      <c r="B18" s="82">
        <v>2016</v>
      </c>
      <c r="C18" s="82">
        <v>630</v>
      </c>
      <c r="D18" s="82">
        <v>6</v>
      </c>
      <c r="E18" s="82" t="s">
        <v>38</v>
      </c>
      <c r="F18" s="82" t="s">
        <v>47</v>
      </c>
      <c r="G18" s="10"/>
      <c r="H18" s="10"/>
      <c r="I18" s="10"/>
    </row>
    <row r="19" spans="1:9" ht="13.8" x14ac:dyDescent="0.25">
      <c r="A19" s="81" t="s">
        <v>32</v>
      </c>
      <c r="B19" s="82">
        <v>2016</v>
      </c>
      <c r="C19" s="82">
        <v>630</v>
      </c>
      <c r="D19" s="82">
        <v>5</v>
      </c>
      <c r="E19" s="82" t="s">
        <v>38</v>
      </c>
      <c r="F19" s="82" t="s">
        <v>47</v>
      </c>
      <c r="G19" s="10"/>
      <c r="H19" s="10"/>
      <c r="I19" s="10"/>
    </row>
    <row r="20" spans="1:9" ht="13.8" x14ac:dyDescent="0.25">
      <c r="A20" s="81" t="s">
        <v>32</v>
      </c>
      <c r="B20" s="82">
        <v>2016</v>
      </c>
      <c r="C20" s="82">
        <v>630</v>
      </c>
      <c r="D20" s="82">
        <v>4</v>
      </c>
      <c r="E20" s="82" t="s">
        <v>38</v>
      </c>
      <c r="F20" s="82" t="s">
        <v>47</v>
      </c>
      <c r="G20" s="10"/>
      <c r="H20" s="10"/>
      <c r="I20" s="10"/>
    </row>
    <row r="21" spans="1:9" ht="13.8" x14ac:dyDescent="0.25">
      <c r="A21" s="81" t="s">
        <v>36</v>
      </c>
      <c r="B21" s="82">
        <v>2015</v>
      </c>
      <c r="C21" s="82">
        <v>2000</v>
      </c>
      <c r="D21" s="82">
        <v>2</v>
      </c>
      <c r="E21" s="82" t="s">
        <v>39</v>
      </c>
      <c r="F21" s="82" t="s">
        <v>47</v>
      </c>
      <c r="G21" s="10"/>
      <c r="H21" s="10"/>
      <c r="I21" s="54" t="s">
        <v>2</v>
      </c>
    </row>
    <row r="22" spans="1:9" ht="13.8" x14ac:dyDescent="0.25">
      <c r="A22" s="83" t="s">
        <v>36</v>
      </c>
      <c r="B22" s="84">
        <v>2013</v>
      </c>
      <c r="C22" s="84">
        <v>50</v>
      </c>
      <c r="D22" s="84">
        <v>2</v>
      </c>
      <c r="E22" s="84" t="s">
        <v>40</v>
      </c>
      <c r="F22" s="82" t="s">
        <v>48</v>
      </c>
      <c r="G22" s="11"/>
      <c r="H22" s="10"/>
      <c r="I22" s="54" t="s">
        <v>2</v>
      </c>
    </row>
    <row r="23" spans="1:9" ht="13.8" x14ac:dyDescent="0.25">
      <c r="A23" s="83" t="s">
        <v>41</v>
      </c>
      <c r="B23" s="84">
        <v>2009</v>
      </c>
      <c r="C23" s="84">
        <v>1600</v>
      </c>
      <c r="D23" s="84">
        <v>10</v>
      </c>
      <c r="E23" s="84" t="s">
        <v>42</v>
      </c>
      <c r="F23" s="82" t="s">
        <v>47</v>
      </c>
      <c r="G23" s="11"/>
      <c r="H23" s="10"/>
      <c r="I23" s="10"/>
    </row>
    <row r="24" spans="1:9" ht="13.8" x14ac:dyDescent="0.25">
      <c r="A24" s="83" t="s">
        <v>43</v>
      </c>
      <c r="B24" s="84">
        <v>2009</v>
      </c>
      <c r="C24" s="84">
        <v>1600</v>
      </c>
      <c r="D24" s="84">
        <v>10</v>
      </c>
      <c r="E24" s="84" t="s">
        <v>42</v>
      </c>
      <c r="F24" s="82" t="s">
        <v>47</v>
      </c>
      <c r="G24" s="11"/>
      <c r="H24" s="10"/>
      <c r="I24" s="10"/>
    </row>
    <row r="25" spans="1:9" ht="13.8" x14ac:dyDescent="0.25">
      <c r="A25" s="83" t="s">
        <v>44</v>
      </c>
      <c r="B25" s="84">
        <v>2009</v>
      </c>
      <c r="C25" s="84">
        <v>1600</v>
      </c>
      <c r="D25" s="84">
        <v>9</v>
      </c>
      <c r="E25" s="84" t="s">
        <v>42</v>
      </c>
      <c r="F25" s="82" t="s">
        <v>47</v>
      </c>
      <c r="G25" s="11"/>
      <c r="H25" s="10"/>
      <c r="I25" s="10"/>
    </row>
    <row r="26" spans="1:9" ht="13.8" x14ac:dyDescent="0.25">
      <c r="A26" s="83" t="s">
        <v>45</v>
      </c>
      <c r="B26" s="84">
        <v>2009</v>
      </c>
      <c r="C26" s="84">
        <v>1600</v>
      </c>
      <c r="D26" s="84">
        <v>9</v>
      </c>
      <c r="E26" s="84" t="s">
        <v>42</v>
      </c>
      <c r="F26" s="82" t="s">
        <v>47</v>
      </c>
      <c r="G26" s="11"/>
      <c r="H26" s="10"/>
      <c r="I26" s="10"/>
    </row>
    <row r="27" spans="1:9" ht="13.8" x14ac:dyDescent="0.25">
      <c r="A27" s="83" t="s">
        <v>34</v>
      </c>
      <c r="B27" s="84">
        <v>2009</v>
      </c>
      <c r="C27" s="84" t="s">
        <v>35</v>
      </c>
      <c r="D27" s="84" t="s">
        <v>35</v>
      </c>
      <c r="E27" s="84" t="s">
        <v>42</v>
      </c>
      <c r="F27" s="82" t="s">
        <v>58</v>
      </c>
      <c r="G27" s="11"/>
      <c r="H27" s="10"/>
      <c r="I27" s="54" t="s">
        <v>2</v>
      </c>
    </row>
    <row r="28" spans="1:9" ht="13.8" x14ac:dyDescent="0.25">
      <c r="A28" s="83" t="s">
        <v>34</v>
      </c>
      <c r="B28" s="84">
        <v>2009</v>
      </c>
      <c r="C28" s="84" t="s">
        <v>35</v>
      </c>
      <c r="D28" s="84" t="s">
        <v>35</v>
      </c>
      <c r="E28" s="84" t="s">
        <v>42</v>
      </c>
      <c r="F28" s="82" t="s">
        <v>58</v>
      </c>
      <c r="G28" s="11"/>
      <c r="H28" s="10"/>
      <c r="I28" s="54" t="s">
        <v>2</v>
      </c>
    </row>
    <row r="29" spans="1:9" x14ac:dyDescent="0.25">
      <c r="A29" s="79"/>
      <c r="B29" s="79"/>
      <c r="C29" s="79"/>
      <c r="D29" s="79"/>
      <c r="E29" s="79"/>
      <c r="F29" s="79"/>
    </row>
    <row r="30" spans="1:9" ht="13.8" x14ac:dyDescent="0.25">
      <c r="A30" s="87" t="s">
        <v>22</v>
      </c>
      <c r="B30" s="87"/>
      <c r="C30" s="87"/>
      <c r="D30" s="87"/>
      <c r="E30" s="87"/>
      <c r="F30" s="85" t="s">
        <v>66</v>
      </c>
      <c r="G30" s="40">
        <f>SUM(G4:G28)</f>
        <v>0</v>
      </c>
      <c r="H30" s="40">
        <f>SUM(H4:H28)</f>
        <v>0</v>
      </c>
      <c r="I30" s="40">
        <f>SUM(I4:I28)</f>
        <v>0</v>
      </c>
    </row>
    <row r="31" spans="1:9" x14ac:dyDescent="0.25">
      <c r="A31" s="77"/>
      <c r="B31" s="77"/>
      <c r="C31" s="77"/>
      <c r="D31" s="77"/>
      <c r="E31" s="77"/>
      <c r="F31" s="77"/>
    </row>
    <row r="32" spans="1:9" ht="39.75" customHeight="1" x14ac:dyDescent="0.25">
      <c r="A32" s="77"/>
      <c r="B32" s="77"/>
      <c r="C32" s="77"/>
      <c r="D32" s="77"/>
      <c r="E32" s="77"/>
      <c r="F32" s="86" t="s">
        <v>67</v>
      </c>
      <c r="G32" s="37">
        <f>G30+H30+I30</f>
        <v>0</v>
      </c>
    </row>
  </sheetData>
  <sheetProtection algorithmName="SHA-512" hashValue="phag70NMx9Zw4oUBloOdiGbUtKXp9wrpPbVBLsNwIahpJnTz5zSJ5WGghft8+nF1daxbiQ5C8dUQbucC+GkC3w==" saltValue="24rjKKyquJ+J7cKaVCa/ng==" spinCount="100000" sheet="1" objects="1" scenarios="1"/>
  <mergeCells count="2">
    <mergeCell ref="A30:E30"/>
    <mergeCell ref="A1:I1"/>
  </mergeCells>
  <conditionalFormatting sqref="B4:G28">
    <cfRule type="containsText" dxfId="9" priority="6" operator="containsText" text="JA">
      <formula>NOT(ISERROR(SEARCH("JA",B4)))</formula>
    </cfRule>
  </conditionalFormatting>
  <conditionalFormatting sqref="A22:A28">
    <cfRule type="containsText" dxfId="8" priority="4" operator="containsText" text="JA">
      <formula>NOT(ISERROR(SEARCH("JA",A22)))</formula>
    </cfRule>
  </conditionalFormatting>
  <conditionalFormatting sqref="A4:A21">
    <cfRule type="containsText" dxfId="7" priority="2" operator="containsText" text="JA">
      <formula>NOT(ISERROR(SEARCH("JA",A4)))</formula>
    </cfRule>
  </conditionalFormatting>
  <conditionalFormatting sqref="H4:I28">
    <cfRule type="containsText" dxfId="6" priority="1" operator="containsText" text="JA">
      <formula>NOT(ISERROR(SEARCH("JA",H4)))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0268-DFBB-4B4E-899B-9088CE3C34FD}">
  <dimension ref="A1:I16"/>
  <sheetViews>
    <sheetView showGridLines="0" topLeftCell="B1" workbookViewId="0">
      <selection activeCell="F8" sqref="F8"/>
    </sheetView>
  </sheetViews>
  <sheetFormatPr defaultRowHeight="13.2" x14ac:dyDescent="0.25"/>
  <cols>
    <col min="1" max="1" width="24.88671875" bestFit="1" customWidth="1"/>
    <col min="2" max="2" width="10.109375" bestFit="1" customWidth="1"/>
    <col min="3" max="3" width="17.6640625" bestFit="1" customWidth="1"/>
    <col min="4" max="4" width="13.6640625" bestFit="1" customWidth="1"/>
    <col min="5" max="5" width="12.6640625" bestFit="1" customWidth="1"/>
    <col min="6" max="6" width="28.33203125" customWidth="1"/>
    <col min="7" max="7" width="40.6640625" customWidth="1"/>
    <col min="8" max="8" width="32.44140625" customWidth="1"/>
    <col min="9" max="9" width="35" customWidth="1"/>
  </cols>
  <sheetData>
    <row r="1" spans="1:9" ht="45" customHeight="1" x14ac:dyDescent="0.25">
      <c r="A1" s="88" t="s">
        <v>62</v>
      </c>
      <c r="B1" s="88"/>
      <c r="C1" s="88"/>
      <c r="D1" s="88"/>
      <c r="E1" s="88"/>
      <c r="F1" s="88"/>
      <c r="G1" s="88"/>
      <c r="H1" s="88"/>
      <c r="I1" s="88"/>
    </row>
    <row r="2" spans="1:9" ht="13.5" customHeight="1" x14ac:dyDescent="0.25">
      <c r="A2" s="7"/>
      <c r="B2" s="7"/>
      <c r="C2" s="7"/>
      <c r="D2" s="7"/>
      <c r="E2" s="7"/>
      <c r="F2" s="7"/>
      <c r="G2" s="26" t="s">
        <v>1</v>
      </c>
      <c r="H2" s="25" t="s">
        <v>1</v>
      </c>
      <c r="I2" s="25" t="s">
        <v>1</v>
      </c>
    </row>
    <row r="3" spans="1:9" ht="49.8" x14ac:dyDescent="0.25">
      <c r="A3" s="9" t="s">
        <v>23</v>
      </c>
      <c r="B3" s="9" t="s">
        <v>24</v>
      </c>
      <c r="C3" s="9" t="s">
        <v>46</v>
      </c>
      <c r="D3" s="9" t="s">
        <v>25</v>
      </c>
      <c r="E3" s="9" t="s">
        <v>26</v>
      </c>
      <c r="F3" s="9" t="s">
        <v>27</v>
      </c>
      <c r="G3" s="8" t="s">
        <v>89</v>
      </c>
      <c r="H3" s="8" t="s">
        <v>90</v>
      </c>
      <c r="I3" s="8" t="s">
        <v>91</v>
      </c>
    </row>
    <row r="4" spans="1:9" ht="13.8" x14ac:dyDescent="0.25">
      <c r="A4" s="15" t="s">
        <v>34</v>
      </c>
      <c r="B4" s="16">
        <v>2008</v>
      </c>
      <c r="C4" s="17" t="s">
        <v>35</v>
      </c>
      <c r="D4" s="17" t="s">
        <v>35</v>
      </c>
      <c r="E4" s="18" t="s">
        <v>33</v>
      </c>
      <c r="F4" s="18" t="s">
        <v>58</v>
      </c>
      <c r="G4" s="10"/>
      <c r="H4" s="10"/>
      <c r="I4" s="54" t="s">
        <v>2</v>
      </c>
    </row>
    <row r="5" spans="1:9" ht="13.8" x14ac:dyDescent="0.25">
      <c r="A5" s="15" t="s">
        <v>34</v>
      </c>
      <c r="B5" s="16">
        <v>2008</v>
      </c>
      <c r="C5" s="17" t="s">
        <v>35</v>
      </c>
      <c r="D5" s="17" t="s">
        <v>35</v>
      </c>
      <c r="E5" s="18" t="s">
        <v>33</v>
      </c>
      <c r="F5" s="18" t="s">
        <v>58</v>
      </c>
      <c r="G5" s="10"/>
      <c r="H5" s="10"/>
      <c r="I5" s="54" t="s">
        <v>2</v>
      </c>
    </row>
    <row r="6" spans="1:9" ht="13.8" x14ac:dyDescent="0.25">
      <c r="A6" s="15" t="s">
        <v>49</v>
      </c>
      <c r="B6" s="17">
        <v>1995</v>
      </c>
      <c r="C6" s="17">
        <v>1500</v>
      </c>
      <c r="D6" s="17">
        <v>6</v>
      </c>
      <c r="E6" s="18" t="s">
        <v>31</v>
      </c>
      <c r="F6" s="18" t="s">
        <v>47</v>
      </c>
      <c r="G6" s="10"/>
      <c r="H6" s="10"/>
      <c r="I6" s="10"/>
    </row>
    <row r="7" spans="1:9" ht="13.8" x14ac:dyDescent="0.25">
      <c r="A7" s="15" t="s">
        <v>50</v>
      </c>
      <c r="B7" s="17">
        <v>1995</v>
      </c>
      <c r="C7" s="16">
        <v>1500</v>
      </c>
      <c r="D7" s="19">
        <v>6</v>
      </c>
      <c r="E7" s="18" t="s">
        <v>31</v>
      </c>
      <c r="F7" s="18" t="s">
        <v>47</v>
      </c>
      <c r="G7" s="10"/>
      <c r="H7" s="10"/>
      <c r="I7" s="10"/>
    </row>
    <row r="8" spans="1:9" ht="13.8" x14ac:dyDescent="0.25">
      <c r="A8" s="20" t="s">
        <v>51</v>
      </c>
      <c r="B8" s="17">
        <v>1995</v>
      </c>
      <c r="C8" s="16">
        <v>1500</v>
      </c>
      <c r="D8" s="19">
        <v>6</v>
      </c>
      <c r="E8" s="18" t="s">
        <v>31</v>
      </c>
      <c r="F8" s="18" t="s">
        <v>47</v>
      </c>
      <c r="G8" s="10"/>
      <c r="H8" s="10"/>
      <c r="I8" s="10"/>
    </row>
    <row r="9" spans="1:9" ht="13.8" x14ac:dyDescent="0.25">
      <c r="A9" s="20" t="s">
        <v>52</v>
      </c>
      <c r="B9" s="17">
        <v>1995</v>
      </c>
      <c r="C9" s="17">
        <v>1500</v>
      </c>
      <c r="D9" s="17">
        <v>5</v>
      </c>
      <c r="E9" s="18" t="s">
        <v>31</v>
      </c>
      <c r="F9" s="18" t="s">
        <v>47</v>
      </c>
      <c r="G9" s="10"/>
      <c r="H9" s="10"/>
      <c r="I9" s="10"/>
    </row>
    <row r="10" spans="1:9" ht="13.8" x14ac:dyDescent="0.25">
      <c r="A10" s="15" t="s">
        <v>30</v>
      </c>
      <c r="B10" s="16">
        <v>2012</v>
      </c>
      <c r="C10" s="17">
        <v>1600</v>
      </c>
      <c r="D10" s="17">
        <v>5</v>
      </c>
      <c r="E10" s="18" t="s">
        <v>31</v>
      </c>
      <c r="F10" s="18" t="s">
        <v>47</v>
      </c>
      <c r="G10" s="10"/>
      <c r="H10" s="10"/>
      <c r="I10" s="10"/>
    </row>
    <row r="11" spans="1:9" ht="13.8" x14ac:dyDescent="0.25">
      <c r="A11" s="20" t="s">
        <v>53</v>
      </c>
      <c r="B11" s="16">
        <v>2002</v>
      </c>
      <c r="C11" s="16">
        <v>120</v>
      </c>
      <c r="D11" s="16">
        <v>1</v>
      </c>
      <c r="E11" s="18" t="s">
        <v>54</v>
      </c>
      <c r="F11" s="18" t="s">
        <v>55</v>
      </c>
      <c r="G11" s="10"/>
      <c r="H11" s="10"/>
      <c r="I11" s="54" t="s">
        <v>2</v>
      </c>
    </row>
    <row r="12" spans="1:9" ht="13.8" x14ac:dyDescent="0.25">
      <c r="A12" s="20" t="s">
        <v>53</v>
      </c>
      <c r="B12" s="16">
        <v>2002</v>
      </c>
      <c r="C12" s="16">
        <v>120</v>
      </c>
      <c r="D12" s="16">
        <v>4</v>
      </c>
      <c r="E12" s="18" t="s">
        <v>54</v>
      </c>
      <c r="F12" s="18" t="s">
        <v>48</v>
      </c>
      <c r="G12" s="10"/>
      <c r="H12" s="10"/>
      <c r="I12" s="54" t="s">
        <v>2</v>
      </c>
    </row>
    <row r="14" spans="1:9" ht="13.8" x14ac:dyDescent="0.25">
      <c r="A14" s="89" t="s">
        <v>22</v>
      </c>
      <c r="B14" s="89"/>
      <c r="C14" s="89"/>
      <c r="D14" s="89"/>
      <c r="E14" s="89"/>
      <c r="F14" s="39" t="s">
        <v>64</v>
      </c>
      <c r="G14" s="40">
        <f>SUM(G4:G12)</f>
        <v>0</v>
      </c>
      <c r="H14" s="40">
        <f>SUM(H4:H12)</f>
        <v>0</v>
      </c>
      <c r="I14" s="40">
        <f>SUM(I4:I12)</f>
        <v>0</v>
      </c>
    </row>
    <row r="16" spans="1:9" ht="27" customHeight="1" x14ac:dyDescent="0.25">
      <c r="F16" s="38" t="s">
        <v>65</v>
      </c>
      <c r="G16" s="37">
        <f>G14+H14+I14</f>
        <v>0</v>
      </c>
    </row>
  </sheetData>
  <sheetProtection algorithmName="SHA-512" hashValue="81ZKJE8yRVT7D3A+tt4LpAi2OAcfowMTmMT5brVmszpmw4IMAJQazwTvKmu3YUjOVkc1+CEdfWPCPCaNnQ/zog==" saltValue="vwype2UiNfw7Wx7vjFUP4A==" spinCount="100000" sheet="1" objects="1" scenarios="1"/>
  <mergeCells count="2">
    <mergeCell ref="A14:E14"/>
    <mergeCell ref="A1:I1"/>
  </mergeCells>
  <conditionalFormatting sqref="B4:G12">
    <cfRule type="containsText" dxfId="5" priority="5" operator="containsText" text="JA">
      <formula>NOT(ISERROR(SEARCH("JA",B4)))</formula>
    </cfRule>
  </conditionalFormatting>
  <conditionalFormatting sqref="A4:A12">
    <cfRule type="containsText" dxfId="4" priority="2" operator="containsText" text="JA">
      <formula>NOT(ISERROR(SEARCH("JA",A4)))</formula>
    </cfRule>
  </conditionalFormatting>
  <conditionalFormatting sqref="H4:I12">
    <cfRule type="containsText" dxfId="3" priority="1" operator="containsText" text="JA">
      <formula>NOT(ISERROR(SEARCH("JA",H4)))</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52F4-1528-48C9-8C07-DF5B88EDB146}">
  <dimension ref="A1:I7"/>
  <sheetViews>
    <sheetView showGridLines="0" workbookViewId="0">
      <selection activeCell="E4" sqref="E4"/>
    </sheetView>
  </sheetViews>
  <sheetFormatPr defaultRowHeight="12.75" customHeight="1" x14ac:dyDescent="0.25"/>
  <cols>
    <col min="1" max="1" width="25.44140625" bestFit="1" customWidth="1"/>
    <col min="2" max="2" width="10.44140625" bestFit="1" customWidth="1"/>
    <col min="3" max="3" width="18.88671875" bestFit="1" customWidth="1"/>
    <col min="4" max="4" width="14.44140625" bestFit="1" customWidth="1"/>
    <col min="5" max="5" width="19.109375" customWidth="1"/>
    <col min="6" max="6" width="23.6640625" bestFit="1" customWidth="1"/>
    <col min="7" max="7" width="38.33203125" bestFit="1" customWidth="1"/>
    <col min="8" max="8" width="32.44140625" customWidth="1"/>
    <col min="9" max="9" width="35" customWidth="1"/>
  </cols>
  <sheetData>
    <row r="1" spans="1:9" ht="45" customHeight="1" x14ac:dyDescent="0.25">
      <c r="A1" s="88" t="s">
        <v>63</v>
      </c>
      <c r="B1" s="88"/>
      <c r="C1" s="88"/>
      <c r="D1" s="88"/>
      <c r="E1" s="88"/>
      <c r="F1" s="88"/>
      <c r="G1" s="88"/>
      <c r="H1" s="88"/>
      <c r="I1" s="88"/>
    </row>
    <row r="2" spans="1:9" ht="13.2" x14ac:dyDescent="0.25">
      <c r="A2" s="7"/>
      <c r="B2" s="7"/>
      <c r="C2" s="7"/>
      <c r="D2" s="7"/>
      <c r="E2" s="7"/>
      <c r="F2" s="7"/>
      <c r="G2" s="25" t="s">
        <v>1</v>
      </c>
      <c r="H2" s="25" t="s">
        <v>1</v>
      </c>
      <c r="I2" s="25" t="s">
        <v>1</v>
      </c>
    </row>
    <row r="3" spans="1:9" ht="49.8" x14ac:dyDescent="0.25">
      <c r="A3" s="9" t="s">
        <v>23</v>
      </c>
      <c r="B3" s="9" t="s">
        <v>24</v>
      </c>
      <c r="C3" s="9" t="s">
        <v>46</v>
      </c>
      <c r="D3" s="9" t="s">
        <v>25</v>
      </c>
      <c r="E3" s="9" t="s">
        <v>26</v>
      </c>
      <c r="F3" s="9" t="s">
        <v>27</v>
      </c>
      <c r="G3" s="8" t="s">
        <v>89</v>
      </c>
      <c r="H3" s="8" t="s">
        <v>90</v>
      </c>
      <c r="I3" s="8" t="s">
        <v>91</v>
      </c>
    </row>
    <row r="4" spans="1:9" ht="13.8" x14ac:dyDescent="0.25">
      <c r="A4" s="21" t="s">
        <v>32</v>
      </c>
      <c r="B4" s="22">
        <v>2016</v>
      </c>
      <c r="C4" s="23">
        <v>1150</v>
      </c>
      <c r="D4" s="23">
        <v>5</v>
      </c>
      <c r="E4" s="24" t="s">
        <v>33</v>
      </c>
      <c r="F4" s="82" t="s">
        <v>47</v>
      </c>
      <c r="G4" s="10">
        <v>0</v>
      </c>
      <c r="H4" s="10">
        <v>0</v>
      </c>
      <c r="I4" s="10">
        <v>0</v>
      </c>
    </row>
    <row r="5" spans="1:9" ht="13.2" x14ac:dyDescent="0.25">
      <c r="A5" s="7"/>
      <c r="B5" s="7"/>
      <c r="C5" s="7"/>
      <c r="D5" s="7"/>
      <c r="E5" s="7"/>
      <c r="F5" s="7"/>
      <c r="G5" s="27">
        <f>SUM(G4)</f>
        <v>0</v>
      </c>
      <c r="H5" s="27">
        <f t="shared" ref="H5:I5" si="0">SUM(H4)</f>
        <v>0</v>
      </c>
      <c r="I5" s="27">
        <f t="shared" si="0"/>
        <v>0</v>
      </c>
    </row>
    <row r="6" spans="1:9" ht="13.8" x14ac:dyDescent="0.25">
      <c r="A6" s="89" t="s">
        <v>22</v>
      </c>
      <c r="B6" s="89"/>
      <c r="C6" s="89"/>
      <c r="D6" s="89"/>
      <c r="E6" s="89"/>
      <c r="F6" s="14"/>
      <c r="G6" s="7"/>
    </row>
    <row r="7" spans="1:9" ht="12.75" customHeight="1" x14ac:dyDescent="0.25">
      <c r="H7" s="36" t="s">
        <v>59</v>
      </c>
      <c r="I7" s="37">
        <f>G5+H5+I5</f>
        <v>0</v>
      </c>
    </row>
  </sheetData>
  <sheetProtection algorithmName="SHA-512" hashValue="Yjm7lyvdINp+rdnIKKrNoo98QKXv2md+Gj7hOvAxlFgTvmmvYlgHHfCFfJaIqpIxWp/+NIqiiMFo+ra5HY+JRQ==" saltValue="yNukfR1sa7bICSbJx2FgOQ==" spinCount="100000" sheet="1" objects="1" scenarios="1"/>
  <mergeCells count="2">
    <mergeCell ref="A6:E6"/>
    <mergeCell ref="A1:I1"/>
  </mergeCells>
  <conditionalFormatting sqref="B4:G4">
    <cfRule type="containsText" dxfId="2" priority="3" operator="containsText" text="JA">
      <formula>NOT(ISERROR(SEARCH("JA",B4)))</formula>
    </cfRule>
  </conditionalFormatting>
  <conditionalFormatting sqref="A4">
    <cfRule type="containsText" dxfId="1" priority="2" operator="containsText" text="JA">
      <formula>NOT(ISERROR(SEARCH("JA",A4)))</formula>
    </cfRule>
  </conditionalFormatting>
  <conditionalFormatting sqref="H4:I4">
    <cfRule type="containsText" dxfId="0" priority="1" operator="containsText" text="JA">
      <formula>NOT(ISERROR(SEARCH("JA",H4)))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6380-FF30-4D82-8687-55E06ECE7614}">
  <dimension ref="A1:O53"/>
  <sheetViews>
    <sheetView showGridLines="0" workbookViewId="0">
      <selection activeCell="E8" sqref="E8"/>
    </sheetView>
  </sheetViews>
  <sheetFormatPr defaultRowHeight="13.2" x14ac:dyDescent="0.25"/>
  <cols>
    <col min="1" max="1" width="36.33203125" customWidth="1"/>
    <col min="2" max="2" width="11.109375" customWidth="1"/>
    <col min="4" max="4" width="31.88671875" bestFit="1" customWidth="1"/>
    <col min="5" max="5" width="13.33203125" style="12" bestFit="1" customWidth="1"/>
    <col min="6" max="6" width="11.6640625" bestFit="1" customWidth="1"/>
    <col min="7" max="7" width="15.109375" customWidth="1"/>
  </cols>
  <sheetData>
    <row r="1" spans="1:15" ht="21" customHeight="1" x14ac:dyDescent="0.25">
      <c r="A1" s="92" t="s">
        <v>79</v>
      </c>
      <c r="B1" s="92"/>
      <c r="C1" s="92"/>
      <c r="D1" s="92"/>
      <c r="E1" s="92"/>
      <c r="F1" s="92"/>
    </row>
    <row r="2" spans="1:15" ht="21" customHeight="1" x14ac:dyDescent="0.25">
      <c r="A2" s="92"/>
      <c r="B2" s="92"/>
      <c r="C2" s="92"/>
      <c r="D2" s="92"/>
      <c r="E2" s="92"/>
      <c r="F2" s="92"/>
    </row>
    <row r="4" spans="1:15" ht="13.2" customHeight="1" x14ac:dyDescent="0.25">
      <c r="A4" s="93" t="s">
        <v>87</v>
      </c>
      <c r="B4" s="93"/>
      <c r="D4" s="90" t="s">
        <v>80</v>
      </c>
      <c r="E4" s="90"/>
      <c r="F4" s="91"/>
      <c r="H4" s="94" t="s">
        <v>88</v>
      </c>
      <c r="I4" s="94"/>
      <c r="J4" s="94"/>
      <c r="K4" s="94"/>
      <c r="L4" s="94"/>
      <c r="M4" s="94"/>
      <c r="N4" s="94"/>
      <c r="O4" s="94"/>
    </row>
    <row r="5" spans="1:15" x14ac:dyDescent="0.25">
      <c r="A5" s="42" t="s">
        <v>7</v>
      </c>
      <c r="B5" s="56">
        <v>0</v>
      </c>
      <c r="D5" s="47" t="s">
        <v>81</v>
      </c>
      <c r="E5" s="47" t="s">
        <v>5</v>
      </c>
      <c r="F5" s="48" t="s">
        <v>6</v>
      </c>
      <c r="H5" s="94"/>
      <c r="I5" s="94"/>
      <c r="J5" s="94"/>
      <c r="K5" s="94"/>
      <c r="L5" s="94"/>
      <c r="M5" s="94"/>
      <c r="N5" s="94"/>
      <c r="O5" s="94"/>
    </row>
    <row r="6" spans="1:15" x14ac:dyDescent="0.25">
      <c r="A6" s="42" t="s">
        <v>8</v>
      </c>
      <c r="B6" s="56">
        <v>0</v>
      </c>
      <c r="D6" s="50" t="s">
        <v>7</v>
      </c>
      <c r="E6" s="45">
        <v>125</v>
      </c>
      <c r="F6" s="44">
        <f>B5*E6</f>
        <v>0</v>
      </c>
      <c r="H6" s="94"/>
      <c r="I6" s="94"/>
      <c r="J6" s="94"/>
      <c r="K6" s="94"/>
      <c r="L6" s="94"/>
      <c r="M6" s="94"/>
      <c r="N6" s="94"/>
      <c r="O6" s="94"/>
    </row>
    <row r="7" spans="1:15" x14ac:dyDescent="0.25">
      <c r="A7" s="42" t="s">
        <v>9</v>
      </c>
      <c r="B7" s="56">
        <v>0</v>
      </c>
      <c r="D7" s="50" t="s">
        <v>10</v>
      </c>
      <c r="E7" s="43">
        <v>16</v>
      </c>
      <c r="F7" s="44">
        <f>B8*E7</f>
        <v>0</v>
      </c>
      <c r="H7" s="94"/>
      <c r="I7" s="94"/>
      <c r="J7" s="94"/>
      <c r="K7" s="94"/>
      <c r="L7" s="94"/>
      <c r="M7" s="94"/>
      <c r="N7" s="94"/>
      <c r="O7" s="94"/>
    </row>
    <row r="8" spans="1:15" x14ac:dyDescent="0.25">
      <c r="A8" s="42" t="s">
        <v>10</v>
      </c>
      <c r="B8" s="56">
        <v>0</v>
      </c>
      <c r="D8" s="50" t="s">
        <v>11</v>
      </c>
      <c r="E8" s="44">
        <v>10000</v>
      </c>
      <c r="F8" s="44">
        <f>(B9*E8)+E8</f>
        <v>10000</v>
      </c>
      <c r="H8" s="94"/>
      <c r="I8" s="94"/>
      <c r="J8" s="94"/>
      <c r="K8" s="94"/>
      <c r="L8" s="94"/>
      <c r="M8" s="94"/>
      <c r="N8" s="94"/>
      <c r="O8" s="94"/>
    </row>
    <row r="9" spans="1:15" x14ac:dyDescent="0.25">
      <c r="A9" s="42" t="s">
        <v>11</v>
      </c>
      <c r="B9" s="57">
        <v>0</v>
      </c>
      <c r="D9" s="50" t="s">
        <v>12</v>
      </c>
      <c r="E9" s="44">
        <v>2000</v>
      </c>
      <c r="F9" s="44">
        <f>(B10*E9)+E9</f>
        <v>2000</v>
      </c>
      <c r="H9" s="94"/>
      <c r="I9" s="94"/>
      <c r="J9" s="94"/>
      <c r="K9" s="94"/>
      <c r="L9" s="94"/>
      <c r="M9" s="94"/>
      <c r="N9" s="94"/>
      <c r="O9" s="94"/>
    </row>
    <row r="10" spans="1:15" x14ac:dyDescent="0.25">
      <c r="A10" s="42" t="s">
        <v>12</v>
      </c>
      <c r="B10" s="57">
        <v>0</v>
      </c>
      <c r="D10" s="51" t="s">
        <v>64</v>
      </c>
      <c r="E10" s="52" t="s">
        <v>2</v>
      </c>
      <c r="F10" s="53">
        <f>SUM(F6:F9)</f>
        <v>12000</v>
      </c>
    </row>
    <row r="13" spans="1:15" x14ac:dyDescent="0.25">
      <c r="A13" s="46" t="s">
        <v>14</v>
      </c>
      <c r="B13" s="46"/>
    </row>
    <row r="14" spans="1:15" x14ac:dyDescent="0.25">
      <c r="A14" s="42" t="s">
        <v>13</v>
      </c>
      <c r="B14" s="49">
        <v>1</v>
      </c>
    </row>
    <row r="15" spans="1:15" x14ac:dyDescent="0.25">
      <c r="A15" s="42" t="s">
        <v>60</v>
      </c>
      <c r="B15" s="55">
        <v>0</v>
      </c>
      <c r="E15"/>
    </row>
    <row r="16" spans="1:15" x14ac:dyDescent="0.25">
      <c r="A16" s="42" t="s">
        <v>15</v>
      </c>
      <c r="B16" s="55">
        <v>0</v>
      </c>
    </row>
    <row r="17" spans="1:7" x14ac:dyDescent="0.25">
      <c r="A17" s="42" t="s">
        <v>16</v>
      </c>
      <c r="B17" s="55">
        <v>0</v>
      </c>
      <c r="D17" s="13"/>
    </row>
    <row r="18" spans="1:7" x14ac:dyDescent="0.25">
      <c r="A18" s="42" t="s">
        <v>17</v>
      </c>
      <c r="B18" s="55">
        <v>0</v>
      </c>
    </row>
    <row r="20" spans="1:7" x14ac:dyDescent="0.25">
      <c r="A20" t="s">
        <v>18</v>
      </c>
    </row>
    <row r="21" spans="1:7" x14ac:dyDescent="0.25">
      <c r="A21" t="s">
        <v>19</v>
      </c>
    </row>
    <row r="23" spans="1:7" x14ac:dyDescent="0.25">
      <c r="A23" t="s">
        <v>20</v>
      </c>
    </row>
    <row r="24" spans="1:7" x14ac:dyDescent="0.25">
      <c r="A24" t="s">
        <v>21</v>
      </c>
      <c r="E24" s="29"/>
      <c r="F24" s="28"/>
    </row>
    <row r="25" spans="1:7" x14ac:dyDescent="0.25">
      <c r="E25" s="29"/>
      <c r="F25" s="28"/>
    </row>
    <row r="26" spans="1:7" s="28" customFormat="1" x14ac:dyDescent="0.25">
      <c r="E26" s="29"/>
    </row>
    <row r="27" spans="1:7" s="28" customFormat="1" x14ac:dyDescent="0.25">
      <c r="E27" s="29"/>
    </row>
    <row r="28" spans="1:7" x14ac:dyDescent="0.25">
      <c r="A28" s="28"/>
      <c r="B28" s="28"/>
      <c r="C28" s="28"/>
      <c r="D28" s="28"/>
      <c r="E28" s="29"/>
      <c r="F28" s="28"/>
      <c r="G28" s="28"/>
    </row>
    <row r="29" spans="1:7" x14ac:dyDescent="0.25">
      <c r="A29" s="28"/>
      <c r="B29" s="28"/>
      <c r="C29" s="28"/>
      <c r="D29" s="28"/>
      <c r="E29" s="29"/>
      <c r="F29" s="28"/>
      <c r="G29" s="28"/>
    </row>
    <row r="30" spans="1:7" x14ac:dyDescent="0.25">
      <c r="A30" s="28"/>
      <c r="B30" s="30"/>
      <c r="C30" s="28"/>
      <c r="D30" s="31"/>
      <c r="E30" s="29"/>
      <c r="F30" s="28"/>
      <c r="G30" s="31"/>
    </row>
    <row r="31" spans="1:7" x14ac:dyDescent="0.25">
      <c r="A31" s="28"/>
      <c r="B31" s="30"/>
      <c r="C31" s="28"/>
      <c r="D31" s="31"/>
      <c r="E31" s="29"/>
      <c r="F31" s="28"/>
      <c r="G31" s="31"/>
    </row>
    <row r="32" spans="1:7" x14ac:dyDescent="0.25">
      <c r="A32" s="28"/>
      <c r="B32" s="30"/>
      <c r="C32" s="28"/>
      <c r="D32" s="28"/>
      <c r="E32" s="29"/>
      <c r="F32" s="28"/>
      <c r="G32" s="28"/>
    </row>
    <row r="33" spans="1:7" x14ac:dyDescent="0.25">
      <c r="A33" s="28"/>
      <c r="B33" s="30"/>
      <c r="C33" s="28"/>
      <c r="D33" s="28"/>
      <c r="E33" s="29"/>
      <c r="F33" s="28"/>
      <c r="G33" s="28"/>
    </row>
    <row r="34" spans="1:7" x14ac:dyDescent="0.25">
      <c r="A34" s="28"/>
      <c r="B34" s="32"/>
      <c r="C34" s="28"/>
      <c r="D34" s="29"/>
      <c r="E34" s="29"/>
      <c r="F34" s="28"/>
      <c r="G34" s="29"/>
    </row>
    <row r="35" spans="1:7" x14ac:dyDescent="0.25">
      <c r="A35" s="28"/>
      <c r="B35" s="32"/>
      <c r="C35" s="28"/>
      <c r="D35" s="29"/>
      <c r="E35" s="29"/>
      <c r="F35" s="28"/>
      <c r="G35" s="29"/>
    </row>
    <row r="36" spans="1:7" x14ac:dyDescent="0.25">
      <c r="A36" s="28"/>
      <c r="B36" s="28"/>
      <c r="C36" s="28"/>
      <c r="D36" s="33"/>
      <c r="E36" s="29"/>
      <c r="F36" s="28"/>
      <c r="G36" s="33"/>
    </row>
    <row r="37" spans="1:7" x14ac:dyDescent="0.25">
      <c r="A37" s="28"/>
      <c r="B37" s="28"/>
      <c r="C37" s="28"/>
      <c r="D37" s="28"/>
      <c r="E37" s="29"/>
      <c r="F37" s="28"/>
      <c r="G37" s="28"/>
    </row>
    <row r="38" spans="1:7" x14ac:dyDescent="0.25">
      <c r="A38" s="28"/>
      <c r="B38" s="34"/>
      <c r="C38" s="28"/>
      <c r="D38" s="28"/>
      <c r="E38" s="29"/>
      <c r="F38" s="28"/>
      <c r="G38" s="28"/>
    </row>
    <row r="39" spans="1:7" x14ac:dyDescent="0.25">
      <c r="A39" s="28"/>
      <c r="B39" s="35"/>
      <c r="C39" s="28"/>
      <c r="D39" s="28"/>
      <c r="E39" s="29"/>
      <c r="F39" s="28"/>
      <c r="G39" s="28"/>
    </row>
    <row r="40" spans="1:7" x14ac:dyDescent="0.25">
      <c r="A40" s="28"/>
      <c r="B40" s="32"/>
      <c r="C40" s="28"/>
      <c r="D40" s="28"/>
      <c r="E40" s="29"/>
      <c r="F40" s="28"/>
      <c r="G40" s="28"/>
    </row>
    <row r="41" spans="1:7" x14ac:dyDescent="0.25">
      <c r="A41" s="28"/>
      <c r="B41" s="32"/>
      <c r="C41" s="28"/>
      <c r="D41" s="28"/>
      <c r="E41" s="29"/>
      <c r="F41" s="28"/>
      <c r="G41" s="28"/>
    </row>
    <row r="42" spans="1:7" x14ac:dyDescent="0.25">
      <c r="A42" s="28"/>
      <c r="B42" s="32"/>
      <c r="C42" s="28"/>
      <c r="D42" s="28"/>
      <c r="E42" s="29"/>
      <c r="F42" s="28"/>
      <c r="G42" s="28"/>
    </row>
    <row r="43" spans="1:7" x14ac:dyDescent="0.25">
      <c r="A43" s="28"/>
      <c r="B43" s="28"/>
      <c r="C43" s="28"/>
      <c r="D43" s="28"/>
      <c r="E43" s="29"/>
      <c r="F43" s="28"/>
      <c r="G43" s="28"/>
    </row>
    <row r="44" spans="1:7" x14ac:dyDescent="0.25">
      <c r="A44" s="28"/>
      <c r="B44" s="28"/>
      <c r="C44" s="28"/>
      <c r="D44" s="28"/>
      <c r="E44" s="29"/>
      <c r="F44" s="28"/>
      <c r="G44" s="28"/>
    </row>
    <row r="45" spans="1:7" x14ac:dyDescent="0.25">
      <c r="A45" s="28"/>
      <c r="B45" s="28"/>
      <c r="C45" s="28"/>
      <c r="D45" s="28"/>
      <c r="E45" s="29"/>
      <c r="F45" s="28"/>
      <c r="G45" s="28"/>
    </row>
    <row r="46" spans="1:7" x14ac:dyDescent="0.25">
      <c r="A46" s="28"/>
      <c r="B46" s="28"/>
      <c r="C46" s="28"/>
      <c r="D46" s="28"/>
      <c r="E46" s="29"/>
      <c r="F46" s="28"/>
      <c r="G46" s="28"/>
    </row>
    <row r="47" spans="1:7" x14ac:dyDescent="0.25">
      <c r="A47" s="28"/>
      <c r="B47" s="28"/>
      <c r="C47" s="28"/>
      <c r="D47" s="28"/>
      <c r="E47" s="29"/>
      <c r="F47" s="28"/>
      <c r="G47" s="28"/>
    </row>
    <row r="48" spans="1:7" x14ac:dyDescent="0.25">
      <c r="A48" s="28"/>
      <c r="B48" s="28"/>
      <c r="C48" s="28"/>
      <c r="D48" s="28"/>
      <c r="E48" s="29"/>
      <c r="F48" s="28"/>
      <c r="G48" s="28"/>
    </row>
    <row r="49" spans="1:7" x14ac:dyDescent="0.25">
      <c r="A49" s="28"/>
      <c r="B49" s="28"/>
      <c r="C49" s="28"/>
      <c r="D49" s="28"/>
      <c r="E49" s="29"/>
      <c r="F49" s="28"/>
      <c r="G49" s="28"/>
    </row>
    <row r="50" spans="1:7" x14ac:dyDescent="0.25">
      <c r="A50" s="28"/>
      <c r="B50" s="28"/>
      <c r="C50" s="28"/>
      <c r="D50" s="28"/>
      <c r="E50" s="29"/>
      <c r="F50" s="28"/>
      <c r="G50" s="28"/>
    </row>
    <row r="51" spans="1:7" x14ac:dyDescent="0.25">
      <c r="A51" s="28"/>
      <c r="B51" s="28"/>
      <c r="C51" s="28"/>
      <c r="D51" s="28"/>
      <c r="G51" s="28"/>
    </row>
    <row r="52" spans="1:7" x14ac:dyDescent="0.25">
      <c r="A52" s="28"/>
      <c r="B52" s="28"/>
      <c r="C52" s="28"/>
      <c r="D52" s="28"/>
      <c r="G52" s="28"/>
    </row>
    <row r="53" spans="1:7" x14ac:dyDescent="0.25">
      <c r="A53" s="28"/>
    </row>
  </sheetData>
  <sheetProtection algorithmName="SHA-512" hashValue="9g/o3o5eYcCIPwUpI+20ED4wgqXnHJLQn9imvK7LhuuXjKEDtv0aqd9wrbHSMsXqeCPyev58oMBU6VYH0g/DJw==" saltValue="MNJaBPZgjr5Pb8ZvWKN8Nw==" spinCount="100000" sheet="1" objects="1" scenarios="1"/>
  <mergeCells count="4">
    <mergeCell ref="D4:F4"/>
    <mergeCell ref="A1:F2"/>
    <mergeCell ref="A4:B4"/>
    <mergeCell ref="H4:O9"/>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91D7-8B57-4BB1-B065-4604D7E3EFA0}">
  <dimension ref="A1:D25"/>
  <sheetViews>
    <sheetView showGridLines="0" workbookViewId="0">
      <selection activeCell="B4" sqref="B4"/>
    </sheetView>
  </sheetViews>
  <sheetFormatPr defaultColWidth="9.109375" defaultRowHeight="13.2" x14ac:dyDescent="0.25"/>
  <cols>
    <col min="1" max="1" width="79.6640625" customWidth="1"/>
    <col min="2" max="2" width="50.6640625" customWidth="1"/>
    <col min="3" max="3" width="36.6640625" customWidth="1"/>
    <col min="4" max="4" width="39.33203125" customWidth="1"/>
  </cols>
  <sheetData>
    <row r="1" spans="1:4" ht="22.8" x14ac:dyDescent="0.25">
      <c r="A1" s="41" t="s">
        <v>68</v>
      </c>
      <c r="B1" s="59"/>
      <c r="C1" s="95"/>
      <c r="D1" s="95"/>
    </row>
    <row r="2" spans="1:4" ht="22.8" x14ac:dyDescent="0.25">
      <c r="A2" s="58"/>
      <c r="B2" s="59"/>
      <c r="C2" s="60"/>
      <c r="D2" s="61"/>
    </row>
    <row r="3" spans="1:4" ht="41.4" x14ac:dyDescent="0.25">
      <c r="A3" s="62" t="s">
        <v>69</v>
      </c>
      <c r="B3" s="63" t="s">
        <v>76</v>
      </c>
      <c r="C3" s="96" t="s">
        <v>70</v>
      </c>
      <c r="D3" s="96"/>
    </row>
    <row r="4" spans="1:4" ht="13.95" customHeight="1" x14ac:dyDescent="0.25">
      <c r="A4" s="64" t="s">
        <v>71</v>
      </c>
      <c r="B4" s="65">
        <f>'Preventief Enschede'!G32</f>
        <v>0</v>
      </c>
      <c r="C4" s="97"/>
      <c r="D4" s="97"/>
    </row>
    <row r="5" spans="1:4" ht="13.95" customHeight="1" x14ac:dyDescent="0.25">
      <c r="A5" s="64" t="s">
        <v>72</v>
      </c>
      <c r="B5" s="65">
        <f>'Preventief Deventer'!G16</f>
        <v>0</v>
      </c>
      <c r="C5" s="97"/>
      <c r="D5" s="97"/>
    </row>
    <row r="6" spans="1:4" ht="13.95" customHeight="1" x14ac:dyDescent="0.25">
      <c r="A6" s="64" t="s">
        <v>73</v>
      </c>
      <c r="B6" s="65">
        <f>'Preventief Apeldoorn'!I7</f>
        <v>0</v>
      </c>
      <c r="C6" s="97"/>
      <c r="D6" s="97"/>
    </row>
    <row r="7" spans="1:4" ht="15.6" x14ac:dyDescent="0.25">
      <c r="A7" s="66" t="s">
        <v>74</v>
      </c>
      <c r="B7" s="67">
        <f>SUM(B4:B6)</f>
        <v>0</v>
      </c>
      <c r="C7" s="97"/>
      <c r="D7" s="97"/>
    </row>
    <row r="8" spans="1:4" ht="17.399999999999999" customHeight="1" x14ac:dyDescent="0.25">
      <c r="A8" s="68"/>
      <c r="B8" s="69"/>
      <c r="C8" s="97"/>
      <c r="D8" s="97"/>
    </row>
    <row r="9" spans="1:4" ht="41.4" x14ac:dyDescent="0.25">
      <c r="A9" s="70"/>
      <c r="B9" s="63" t="s">
        <v>78</v>
      </c>
      <c r="C9" s="97"/>
      <c r="D9" s="97"/>
    </row>
    <row r="10" spans="1:4" ht="17.399999999999999" customHeight="1" x14ac:dyDescent="0.25">
      <c r="A10" s="71" t="s">
        <v>77</v>
      </c>
      <c r="B10" s="72">
        <f>'Correctief onderhoud'!F10</f>
        <v>12000</v>
      </c>
      <c r="C10" s="97"/>
      <c r="D10" s="97"/>
    </row>
    <row r="11" spans="1:4" ht="17.399999999999999" customHeight="1" x14ac:dyDescent="0.25">
      <c r="A11" s="73"/>
      <c r="B11" s="74"/>
      <c r="C11" s="97"/>
      <c r="D11" s="97"/>
    </row>
    <row r="12" spans="1:4" ht="21.6" customHeight="1" x14ac:dyDescent="0.25">
      <c r="A12" s="75" t="s">
        <v>75</v>
      </c>
      <c r="B12" s="76">
        <f>B7+B10</f>
        <v>12000</v>
      </c>
      <c r="C12" s="97"/>
      <c r="D12" s="97"/>
    </row>
    <row r="13" spans="1:4" ht="17.399999999999999" x14ac:dyDescent="0.25">
      <c r="A13" s="77"/>
      <c r="B13" s="77"/>
      <c r="C13" s="78"/>
      <c r="D13" s="78"/>
    </row>
    <row r="14" spans="1:4" ht="17.399999999999999" x14ac:dyDescent="0.25">
      <c r="A14" s="77"/>
      <c r="B14" s="77"/>
      <c r="C14" s="78"/>
      <c r="D14" s="78"/>
    </row>
    <row r="15" spans="1:4" ht="17.399999999999999" x14ac:dyDescent="0.25">
      <c r="A15" s="77"/>
      <c r="B15" s="77"/>
      <c r="C15" s="78"/>
      <c r="D15" s="78"/>
    </row>
    <row r="16" spans="1:4" x14ac:dyDescent="0.25">
      <c r="A16" s="77"/>
      <c r="B16" s="77"/>
      <c r="C16" s="77"/>
      <c r="D16" s="77"/>
    </row>
    <row r="17" spans="1:4" x14ac:dyDescent="0.25">
      <c r="A17" s="77"/>
      <c r="B17" s="77"/>
      <c r="C17" s="77"/>
      <c r="D17" s="77"/>
    </row>
    <row r="18" spans="1:4" x14ac:dyDescent="0.25">
      <c r="A18" s="77"/>
      <c r="B18" s="77"/>
      <c r="C18" s="77"/>
      <c r="D18" s="77"/>
    </row>
    <row r="19" spans="1:4" x14ac:dyDescent="0.25">
      <c r="A19" s="77"/>
      <c r="B19" s="77"/>
      <c r="C19" s="77"/>
      <c r="D19" s="77"/>
    </row>
    <row r="20" spans="1:4" x14ac:dyDescent="0.25">
      <c r="A20" s="77"/>
      <c r="B20" s="77"/>
      <c r="C20" s="77"/>
      <c r="D20" s="77"/>
    </row>
    <row r="21" spans="1:4" x14ac:dyDescent="0.25">
      <c r="A21" s="77"/>
      <c r="B21" s="77"/>
      <c r="C21" s="77"/>
      <c r="D21" s="77"/>
    </row>
    <row r="22" spans="1:4" x14ac:dyDescent="0.25">
      <c r="A22" s="77"/>
      <c r="B22" s="77"/>
      <c r="C22" s="77"/>
      <c r="D22" s="77"/>
    </row>
    <row r="23" spans="1:4" x14ac:dyDescent="0.25">
      <c r="A23" s="77"/>
      <c r="B23" s="77"/>
      <c r="C23" s="77"/>
      <c r="D23" s="77"/>
    </row>
    <row r="24" spans="1:4" x14ac:dyDescent="0.25">
      <c r="A24" s="77"/>
      <c r="B24" s="77"/>
      <c r="C24" s="77"/>
      <c r="D24" s="77"/>
    </row>
    <row r="25" spans="1:4" x14ac:dyDescent="0.25">
      <c r="A25" s="77"/>
      <c r="B25" s="77"/>
      <c r="C25" s="77"/>
      <c r="D25" s="77"/>
    </row>
  </sheetData>
  <sheetProtection algorithmName="SHA-512" hashValue="+Dkk/XLZ9rOB9RQm9EtAlfSoNkp/p1esRINbwGaHSbJyxuOQj9vqcg9L/WH6VE9PiqWP2/684MFU98xRwG2zLw==" saltValue="nGPafg7ospCIyIdPj7kIMw==" spinCount="100000" sheet="1" objects="1" scenarios="1"/>
  <mergeCells count="2">
    <mergeCell ref="C1:D1"/>
    <mergeCell ref="C3: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28CC1ADA928E47A2A7E9FD23022BE1" ma:contentTypeVersion="8" ma:contentTypeDescription="Create a new document." ma:contentTypeScope="" ma:versionID="96e3b56d35947e14bff6ee11b9b016ad">
  <xsd:schema xmlns:xsd="http://www.w3.org/2001/XMLSchema" xmlns:xs="http://www.w3.org/2001/XMLSchema" xmlns:p="http://schemas.microsoft.com/office/2006/metadata/properties" xmlns:ns2="4c2e0b27-be60-484d-909e-af33dbdadba2" targetNamespace="http://schemas.microsoft.com/office/2006/metadata/properties" ma:root="true" ma:fieldsID="a3ea915a4b42e1ef483d1d84d648c50d" ns2:_="">
    <xsd:import namespace="4c2e0b27-be60-484d-909e-af33dbdadba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e0b27-be60-484d-909e-af33dbdad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697927-3978-4101-BCD9-6068159A5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e0b27-be60-484d-909e-af33dbdad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4FC36-87E0-46B5-A8FC-551EE1824E99}">
  <ds:schemaRefs>
    <ds:schemaRef ds:uri="http://schemas.microsoft.com/sharepoint/v3/contenttype/forms"/>
  </ds:schemaRefs>
</ds:datastoreItem>
</file>

<file path=customXml/itemProps3.xml><?xml version="1.0" encoding="utf-8"?>
<ds:datastoreItem xmlns:ds="http://schemas.openxmlformats.org/officeDocument/2006/customXml" ds:itemID="{9991CF73-5869-4D12-9BEB-6D8999FF9EA1}">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4c2e0b27-be60-484d-909e-af33dbdadb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 inschrijver</vt:lpstr>
      <vt:lpstr>Preventief Enschede</vt:lpstr>
      <vt:lpstr>Preventief Deventer</vt:lpstr>
      <vt:lpstr>Preventief Apeldoorn</vt:lpstr>
      <vt:lpstr>Correctief onderhoud</vt:lpstr>
      <vt:lpstr>Totaal preventief en correctief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Geeraths</dc:creator>
  <cp:keywords/>
  <dc:description/>
  <cp:lastModifiedBy>Wesley Jannink</cp:lastModifiedBy>
  <cp:revision/>
  <dcterms:created xsi:type="dcterms:W3CDTF">2021-05-18T08:05:52Z</dcterms:created>
  <dcterms:modified xsi:type="dcterms:W3CDTF">2021-08-23T14:36:37Z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0x0101002E28CC1ADA928E47A2A7E9FD23022BE1</vt:lpwstr>
  </property>
  <property fmtid="{D5CDD505-2E9C-101B-9397-08002B2CF9AE}" pid="3" name="Saxion_Organisatie">
    <vt:lpwstr/>
  </property>
</Properties>
</file>