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.Uittenbogaard\Desktop\PVS PVR\"/>
    </mc:Choice>
  </mc:AlternateContent>
  <xr:revisionPtr revIDLastSave="0" documentId="13_ncr:1_{E50AA06D-F624-493E-8641-5516A26F2365}" xr6:coauthVersionLast="36" xr6:coauthVersionMax="44" xr10:uidLastSave="{00000000-0000-0000-0000-000000000000}"/>
  <bookViews>
    <workbookView xWindow="25980" yWindow="-105" windowWidth="26295" windowHeight="14310" xr2:uid="{D8BA331B-9397-4300-BA54-83C3B0447325}"/>
  </bookViews>
  <sheets>
    <sheet name="Overzicht aanbieding" sheetId="4" r:id="rId1"/>
    <sheet name="scope" sheetId="2" r:id="rId2"/>
    <sheet name="Aanbiedings begrotin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" i="2" l="1"/>
  <c r="L18" i="3" l="1"/>
  <c r="L17" i="3"/>
  <c r="L13" i="3"/>
  <c r="L10" i="3"/>
  <c r="L9" i="3"/>
  <c r="J26" i="4"/>
  <c r="F78" i="2" l="1"/>
  <c r="H86" i="2" l="1"/>
  <c r="F86" i="2"/>
  <c r="H82" i="2"/>
  <c r="F82" i="2"/>
  <c r="H78" i="2"/>
  <c r="D59" i="2"/>
  <c r="D55" i="2"/>
  <c r="D51" i="2"/>
  <c r="H32" i="2"/>
  <c r="F32" i="2"/>
  <c r="H28" i="2"/>
  <c r="F28" i="2"/>
  <c r="H24" i="2"/>
  <c r="D86" i="2" l="1"/>
  <c r="D82" i="2"/>
  <c r="D32" i="2"/>
  <c r="D78" i="2"/>
  <c r="D28" i="2"/>
  <c r="D24" i="2"/>
  <c r="Q18" i="3" l="1"/>
  <c r="P18" i="3"/>
  <c r="Q17" i="3"/>
  <c r="P17" i="3"/>
  <c r="Q13" i="3"/>
  <c r="P13" i="3"/>
  <c r="D18" i="3"/>
  <c r="D10" i="3"/>
  <c r="Q10" i="3"/>
  <c r="P10" i="3"/>
  <c r="Q9" i="3"/>
  <c r="P9" i="3"/>
  <c r="R9" i="3" s="1"/>
  <c r="C15" i="3"/>
  <c r="C11" i="3"/>
  <c r="C7" i="3"/>
  <c r="S13" i="3" l="1"/>
  <c r="R13" i="3"/>
  <c r="D13" i="3"/>
  <c r="C17" i="3" l="1"/>
  <c r="C13" i="3" l="1"/>
  <c r="C9" i="3"/>
  <c r="S9" i="3" l="1"/>
  <c r="R17" i="3"/>
  <c r="S17" i="3"/>
  <c r="R10" i="3" l="1"/>
  <c r="R18" i="3"/>
  <c r="S10" i="3"/>
  <c r="S18" i="3"/>
  <c r="R21" i="3" l="1"/>
  <c r="S21" i="3"/>
  <c r="J22" i="4" l="1"/>
  <c r="J23" i="4"/>
  <c r="J25" i="4" l="1"/>
</calcChain>
</file>

<file path=xl/sharedStrings.xml><?xml version="1.0" encoding="utf-8"?>
<sst xmlns="http://schemas.openxmlformats.org/spreadsheetml/2006/main" count="168" uniqueCount="70">
  <si>
    <t>Totaal scope</t>
  </si>
  <si>
    <t>conform bijlage ..</t>
  </si>
  <si>
    <t>eenheid km spoor</t>
  </si>
  <si>
    <t>enkel spoor</t>
  </si>
  <si>
    <t>DOORGAAND SPOOR</t>
  </si>
  <si>
    <t>Uitvoeringsjaar</t>
  </si>
  <si>
    <t>EMPLACEMENT RACCORDEMENT</t>
  </si>
  <si>
    <t>TUNNELS</t>
  </si>
  <si>
    <t>prijs per kilometer enkel spoor</t>
  </si>
  <si>
    <t>hoeveelheid</t>
  </si>
  <si>
    <t>Kosten</t>
  </si>
  <si>
    <t>fysieke meting/inwinnen</t>
  </si>
  <si>
    <t>Scope ter bepaling Beste Prijs Kwaliteit Verhouding.</t>
  </si>
  <si>
    <t>Aanbiedingsbegroting</t>
  </si>
  <si>
    <t xml:space="preserve">Ja </t>
  </si>
  <si>
    <t>Nee</t>
  </si>
  <si>
    <t>Er mogen geen negatieve bedragen worden ingevuld.</t>
  </si>
  <si>
    <t>Algemeen deel</t>
  </si>
  <si>
    <t>Project:</t>
  </si>
  <si>
    <t>TN nummer:</t>
  </si>
  <si>
    <t>Versie</t>
  </si>
  <si>
    <t>Ondertekening:</t>
  </si>
  <si>
    <t>Organisatie:</t>
  </si>
  <si>
    <t>Naam:</t>
  </si>
  <si>
    <t>Functie:</t>
  </si>
  <si>
    <t>Plaats:</t>
  </si>
  <si>
    <t>Datum:</t>
  </si>
  <si>
    <t>….</t>
  </si>
  <si>
    <t>…</t>
  </si>
  <si>
    <t>Handtekening</t>
  </si>
  <si>
    <t>Geen onderscheid</t>
  </si>
  <si>
    <t xml:space="preserve">Diverse sporen </t>
  </si>
  <si>
    <t>Diverse sporen *</t>
  </si>
  <si>
    <t>enkelsporig</t>
  </si>
  <si>
    <t>meersporig</t>
  </si>
  <si>
    <r>
      <t xml:space="preserve">
meting</t>
    </r>
    <r>
      <rPr>
        <b/>
        <sz val="12"/>
        <rFont val="Calibri"/>
        <family val="2"/>
      </rPr>
      <t xml:space="preserve"> PVR + PVS</t>
    </r>
  </si>
  <si>
    <r>
      <t xml:space="preserve">
meting</t>
    </r>
    <r>
      <rPr>
        <b/>
        <sz val="12"/>
        <rFont val="Calibri"/>
        <family val="2"/>
      </rPr>
      <t xml:space="preserve"> PVR + PVS</t>
    </r>
    <r>
      <rPr>
        <sz val="12"/>
        <rFont val="Calibri"/>
        <family val="2"/>
      </rPr>
      <t xml:space="preserve"> </t>
    </r>
  </si>
  <si>
    <r>
      <t xml:space="preserve">
meting</t>
    </r>
    <r>
      <rPr>
        <b/>
        <sz val="12"/>
        <rFont val="Calibri"/>
        <family val="2"/>
      </rPr>
      <t xml:space="preserve"> PVR </t>
    </r>
  </si>
  <si>
    <t>Alle bedragen zijn Excl BTW, Prijspeil 2022</t>
  </si>
  <si>
    <t xml:space="preserve">PVR - PVS Meten-Analyseren-Verwerken-Opleveren </t>
  </si>
  <si>
    <t>Telefoon nummer:</t>
  </si>
  <si>
    <t>Analyseren, verwerken,
opleveren data</t>
  </si>
  <si>
    <t>Totaal eenheidsprijs/verrekenprijs = prijspeil 2022, ALL-IN (voorbereiden, fysieke meting/inwinnen ,analyseren, verwerken, opleveren data, AK, W&amp;R en alle overig bijkomende kosten.</t>
  </si>
  <si>
    <t>Totaal Eenheid/verrekenprijs</t>
  </si>
  <si>
    <t>* Meersporig, de hoeveelheid hier opgenomen is totale lengte "enkel" spoor.
   Bedoeld is aan te geven dat hier meerdere sporen bij elkaar liggen.</t>
  </si>
  <si>
    <t xml:space="preserve">Scope ten behoeve van de aanbiedingsbegroting 
</t>
  </si>
  <si>
    <t xml:space="preserve">* De hoeveelheid hier opgenomen is totale lengte "enkel" spoor.
   </t>
  </si>
  <si>
    <t>TN286170</t>
  </si>
  <si>
    <t>meersporig *</t>
  </si>
  <si>
    <t>Plafondprijs</t>
  </si>
  <si>
    <t>Berekend</t>
  </si>
  <si>
    <t>werkpakket 1</t>
  </si>
  <si>
    <t>werkpakket 2</t>
  </si>
  <si>
    <t>werkpakket 2 (ca. 40% scope)</t>
  </si>
  <si>
    <t>werkpakket 1 (ca. 60% scope)</t>
  </si>
  <si>
    <t>Eenmalige kosten t.b.v. Proeve van bekwaamheid</t>
  </si>
  <si>
    <t>alle groen gemarkeerde velden in te vullen door inschrijver.</t>
  </si>
  <si>
    <t xml:space="preserve">werkpakket 2 </t>
  </si>
  <si>
    <t xml:space="preserve">werkpakket 1 </t>
  </si>
  <si>
    <t>Alle groene cellen dienen door de inschrijver te worden in gevuld.</t>
  </si>
  <si>
    <t xml:space="preserve">De totale scope voor 2022-2024 is verdeeld over twee werkpakketen. </t>
  </si>
  <si>
    <t>Inschrijver doet voor beide werkpakketen een reële inschrijving.</t>
  </si>
  <si>
    <t>De aanbiedingsbegroting mag niet worden gewijzigd door de inschrijver.</t>
  </si>
  <si>
    <t>Alle bedragen dienen te worden afgerond op 2 decimalen.</t>
  </si>
  <si>
    <t>Deze aanbiedingsbegroting dient volledig ingevuld en rechtsgeldig ondertekend te worden.</t>
  </si>
  <si>
    <t>1.0</t>
  </si>
  <si>
    <r>
      <t xml:space="preserve">Het totaal mag niet hoger zijn dan de plafondprijs </t>
    </r>
    <r>
      <rPr>
        <b/>
        <i/>
        <sz val="9"/>
        <color theme="1"/>
        <rFont val="Arial"/>
        <family val="2"/>
      </rPr>
      <t>TOTAAL</t>
    </r>
  </si>
  <si>
    <t>Het totaalbedrag voor beide werkpakketen en de Proeve van Bekwaamheid (blauw gemarkeerd) dient overgenomen te worden als inschrijfsom in Bijlage 04 Inschrijvingsformulier.</t>
  </si>
  <si>
    <t>Totaal kosten 
per werkpakket</t>
  </si>
  <si>
    <t xml:space="preserve">Bijlage 05 - Aanbiedingsbegroting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</si>
</sst>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0.0"/>
  </numFmts>
  <fonts count="33" x14ac:knownFonts="1"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2"/>
      <color rgb="FFFF0000"/>
      <name val="Calibri"/>
      <family val="2"/>
    </font>
    <font>
      <sz val="8"/>
      <color rgb="FF0070C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i/>
      <sz val="8"/>
      <color theme="1"/>
      <name val="Calibri"/>
      <family val="2"/>
    </font>
    <font>
      <sz val="16"/>
      <color theme="1"/>
      <name val="Calibri"/>
      <family val="2"/>
    </font>
    <font>
      <sz val="20"/>
      <color theme="1"/>
      <name val="Calibri"/>
      <family val="2"/>
    </font>
    <font>
      <sz val="10"/>
      <color theme="6" tint="0.79998168889431442"/>
      <name val="Arial"/>
      <family val="2"/>
    </font>
    <font>
      <b/>
      <sz val="18"/>
      <color theme="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</font>
    <font>
      <strike/>
      <sz val="12"/>
      <color rgb="FFFF0000"/>
      <name val="Calibri"/>
      <family val="2"/>
    </font>
    <font>
      <strike/>
      <sz val="8"/>
      <color theme="1"/>
      <name val="Calibri"/>
      <family val="2"/>
    </font>
    <font>
      <b/>
      <strike/>
      <sz val="8"/>
      <color theme="1"/>
      <name val="Calibri"/>
      <family val="2"/>
    </font>
    <font>
      <strike/>
      <sz val="8"/>
      <color rgb="FF0070C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theme="8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8" tint="-0.499984740745262"/>
      </left>
      <right/>
      <top/>
      <bottom/>
      <diagonal/>
    </border>
    <border>
      <left style="thick">
        <color theme="8" tint="-0.499984740745262"/>
      </left>
      <right/>
      <top style="medium">
        <color auto="1"/>
      </top>
      <bottom/>
      <diagonal/>
    </border>
    <border>
      <left style="thick">
        <color theme="8" tint="-0.499984740745262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ck">
        <color theme="8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theme="8" tint="-0.499984740745262"/>
      </left>
      <right style="thin">
        <color indexed="64"/>
      </right>
      <top/>
      <bottom style="medium">
        <color indexed="64"/>
      </bottom>
      <diagonal/>
    </border>
    <border>
      <left style="thick">
        <color theme="8" tint="-0.499984740745262"/>
      </left>
      <right style="thin">
        <color indexed="64"/>
      </right>
      <top style="thick">
        <color theme="8" tint="-0.499984740745262"/>
      </top>
      <bottom/>
      <diagonal/>
    </border>
    <border>
      <left style="thin">
        <color indexed="64"/>
      </left>
      <right style="medium">
        <color indexed="64"/>
      </right>
      <top style="thick">
        <color theme="8" tint="-0.499984740745262"/>
      </top>
      <bottom/>
      <diagonal/>
    </border>
    <border>
      <left/>
      <right style="thin">
        <color indexed="64"/>
      </right>
      <top style="thick">
        <color theme="8" tint="-0.499984740745262"/>
      </top>
      <bottom/>
      <diagonal/>
    </border>
    <border>
      <left style="thin">
        <color indexed="64"/>
      </left>
      <right/>
      <top style="thick">
        <color theme="8" tint="-0.499984740745262"/>
      </top>
      <bottom/>
      <diagonal/>
    </border>
    <border>
      <left style="medium">
        <color indexed="64"/>
      </left>
      <right style="thin">
        <color indexed="64"/>
      </right>
      <top style="thick">
        <color theme="8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n">
        <color indexed="64"/>
      </left>
      <right style="thick">
        <color rgb="FF0070C0"/>
      </right>
      <top/>
      <bottom/>
      <diagonal/>
    </border>
    <border>
      <left style="thick">
        <color rgb="FF0070C0"/>
      </left>
      <right style="thick">
        <color theme="8" tint="-0.499984740745262"/>
      </right>
      <top/>
      <bottom/>
      <diagonal/>
    </border>
    <border>
      <left style="thick">
        <color rgb="FF0070C0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thin">
        <color indexed="64"/>
      </left>
      <right style="thick">
        <color rgb="FF0070C0"/>
      </right>
      <top/>
      <bottom style="medium">
        <color indexed="64"/>
      </bottom>
      <diagonal/>
    </border>
    <border>
      <left style="thick">
        <color rgb="FF0070C0"/>
      </left>
      <right/>
      <top style="thick">
        <color theme="8" tint="-0.499984740745262"/>
      </top>
      <bottom/>
      <diagonal/>
    </border>
    <border>
      <left/>
      <right style="thick">
        <color rgb="FF0070C0"/>
      </right>
      <top style="medium">
        <color indexed="64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theme="8" tint="-0.499984740745262"/>
      </bottom>
      <diagonal/>
    </border>
    <border>
      <left style="thick">
        <color rgb="FF0070C0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rgb="FF0070C0"/>
      </left>
      <right style="thick">
        <color theme="8" tint="-0.499984740745262"/>
      </right>
      <top/>
      <bottom style="thick">
        <color rgb="FF0070C0"/>
      </bottom>
      <diagonal/>
    </border>
    <border>
      <left style="medium">
        <color indexed="64"/>
      </left>
      <right style="thin">
        <color indexed="64"/>
      </right>
      <top/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ck">
        <color theme="8" tint="-0.499984740745262"/>
      </top>
      <bottom/>
      <diagonal/>
    </border>
    <border>
      <left style="medium">
        <color auto="1"/>
      </left>
      <right style="thick">
        <color rgb="FF0070C0"/>
      </right>
      <top style="thin">
        <color indexed="64"/>
      </top>
      <bottom/>
      <diagonal/>
    </border>
    <border>
      <left style="medium">
        <color auto="1"/>
      </left>
      <right style="thick">
        <color rgb="FF0070C0"/>
      </right>
      <top/>
      <bottom style="medium">
        <color indexed="64"/>
      </bottom>
      <diagonal/>
    </border>
    <border>
      <left style="thick">
        <color rgb="FF0070C0"/>
      </left>
      <right style="thick">
        <color theme="8" tint="-0.499984740745262"/>
      </right>
      <top style="thick">
        <color rgb="FF002060"/>
      </top>
      <bottom/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rgb="FF0070C0"/>
      </bottom>
      <diagonal/>
    </border>
    <border>
      <left/>
      <right style="medium">
        <color indexed="64"/>
      </right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rgb="FF0070C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/>
      <top/>
      <bottom style="thick">
        <color rgb="FF0070C0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rgb="FF0070C0"/>
      </right>
      <top/>
      <bottom style="thick">
        <color theme="8" tint="-0.499984740745262"/>
      </bottom>
      <diagonal/>
    </border>
    <border>
      <left/>
      <right style="thick">
        <color rgb="FF0070C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70C0"/>
      </right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0"/>
  </cellStyleXfs>
  <cellXfs count="348">
    <xf numFmtId="0" fontId="0" fillId="0" borderId="0" xfId="0"/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3" borderId="0" xfId="0" applyFill="1"/>
    <xf numFmtId="0" fontId="0" fillId="2" borderId="24" xfId="0" applyFill="1" applyBorder="1"/>
    <xf numFmtId="0" fontId="0" fillId="2" borderId="25" xfId="0" applyFill="1" applyBorder="1"/>
    <xf numFmtId="0" fontId="0" fillId="2" borderId="14" xfId="0" applyFill="1" applyBorder="1"/>
    <xf numFmtId="0" fontId="0" fillId="2" borderId="13" xfId="0" applyFill="1" applyBorder="1"/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/>
    <xf numFmtId="0" fontId="8" fillId="2" borderId="0" xfId="0" applyFont="1" applyFill="1"/>
    <xf numFmtId="0" fontId="0" fillId="2" borderId="0" xfId="0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 applyBorder="1"/>
    <xf numFmtId="0" fontId="9" fillId="2" borderId="0" xfId="0" applyFont="1" applyFill="1" applyBorder="1" applyAlignment="1"/>
    <xf numFmtId="0" fontId="0" fillId="4" borderId="0" xfId="0" applyFill="1"/>
    <xf numFmtId="0" fontId="0" fillId="4" borderId="0" xfId="0" applyFill="1" applyAlignment="1">
      <alignment horizontal="left"/>
    </xf>
    <xf numFmtId="0" fontId="11" fillId="4" borderId="0" xfId="0" applyFont="1" applyFill="1"/>
    <xf numFmtId="0" fontId="0" fillId="4" borderId="76" xfId="0" applyFill="1" applyBorder="1"/>
    <xf numFmtId="0" fontId="0" fillId="4" borderId="77" xfId="0" applyFill="1" applyBorder="1" applyAlignment="1">
      <alignment horizontal="left"/>
    </xf>
    <xf numFmtId="0" fontId="0" fillId="4" borderId="78" xfId="0" applyFill="1" applyBorder="1"/>
    <xf numFmtId="0" fontId="0" fillId="4" borderId="79" xfId="0" applyFill="1" applyBorder="1"/>
    <xf numFmtId="0" fontId="0" fillId="4" borderId="80" xfId="0" applyFill="1" applyBorder="1"/>
    <xf numFmtId="0" fontId="0" fillId="4" borderId="0" xfId="0" applyFill="1" applyAlignment="1">
      <alignment textRotation="90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14" fillId="4" borderId="0" xfId="0" applyFont="1" applyFill="1" applyAlignment="1">
      <alignment horizontal="left"/>
    </xf>
    <xf numFmtId="0" fontId="15" fillId="4" borderId="0" xfId="0" applyFont="1" applyFill="1"/>
    <xf numFmtId="0" fontId="17" fillId="4" borderId="0" xfId="3" applyFont="1" applyFill="1"/>
    <xf numFmtId="0" fontId="18" fillId="4" borderId="0" xfId="0" applyFont="1" applyFill="1"/>
    <xf numFmtId="165" fontId="0" fillId="4" borderId="0" xfId="0" applyNumberFormat="1" applyFill="1" applyAlignment="1">
      <alignment horizontal="left" wrapText="1"/>
    </xf>
    <xf numFmtId="0" fontId="0" fillId="4" borderId="0" xfId="0" applyFill="1" applyAlignment="1">
      <alignment wrapText="1"/>
    </xf>
    <xf numFmtId="165" fontId="0" fillId="4" borderId="0" xfId="2" applyNumberFormat="1" applyFont="1" applyFill="1"/>
    <xf numFmtId="44" fontId="0" fillId="4" borderId="0" xfId="0" applyNumberFormat="1" applyFill="1"/>
    <xf numFmtId="44" fontId="0" fillId="4" borderId="0" xfId="1" applyFont="1" applyFill="1"/>
    <xf numFmtId="0" fontId="0" fillId="4" borderId="84" xfId="0" applyFill="1" applyBorder="1"/>
    <xf numFmtId="0" fontId="0" fillId="4" borderId="85" xfId="0" applyFill="1" applyBorder="1" applyAlignment="1">
      <alignment horizontal="left"/>
    </xf>
    <xf numFmtId="0" fontId="0" fillId="4" borderId="85" xfId="0" applyFill="1" applyBorder="1"/>
    <xf numFmtId="0" fontId="0" fillId="4" borderId="86" xfId="0" applyFill="1" applyBorder="1"/>
    <xf numFmtId="0" fontId="14" fillId="4" borderId="0" xfId="0" applyFont="1" applyFill="1" applyAlignment="1">
      <alignment horizontal="left" wrapText="1"/>
    </xf>
    <xf numFmtId="44" fontId="14" fillId="4" borderId="0" xfId="0" applyNumberFormat="1" applyFont="1" applyFill="1" applyBorder="1"/>
    <xf numFmtId="0" fontId="14" fillId="4" borderId="0" xfId="0" applyFont="1" applyFill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8" xfId="0" applyBorder="1" applyAlignment="1">
      <alignment horizontal="center"/>
    </xf>
    <xf numFmtId="0" fontId="25" fillId="2" borderId="0" xfId="0" applyFont="1" applyFill="1" applyBorder="1"/>
    <xf numFmtId="0" fontId="0" fillId="2" borderId="20" xfId="0" applyFill="1" applyBorder="1" applyAlignment="1">
      <alignment horizontal="center" wrapText="1"/>
    </xf>
    <xf numFmtId="0" fontId="0" fillId="4" borderId="0" xfId="0" applyFill="1" applyBorder="1" applyAlignment="1">
      <alignment vertical="top"/>
    </xf>
    <xf numFmtId="0" fontId="22" fillId="4" borderId="0" xfId="0" applyFont="1" applyFill="1" applyBorder="1" applyAlignment="1">
      <alignment horizontal="left" vertical="top" wrapText="1"/>
    </xf>
    <xf numFmtId="0" fontId="0" fillId="0" borderId="10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2" borderId="0" xfId="0" applyFill="1" applyAlignment="1">
      <alignment vertical="center"/>
    </xf>
    <xf numFmtId="0" fontId="0" fillId="0" borderId="105" xfId="0" applyBorder="1" applyAlignment="1">
      <alignment horizontal="center"/>
    </xf>
    <xf numFmtId="0" fontId="0" fillId="0" borderId="104" xfId="0" applyBorder="1" applyAlignment="1">
      <alignment horizontal="center"/>
    </xf>
    <xf numFmtId="164" fontId="0" fillId="0" borderId="102" xfId="0" applyNumberFormat="1" applyBorder="1" applyAlignment="1">
      <alignment horizontal="center"/>
    </xf>
    <xf numFmtId="164" fontId="0" fillId="0" borderId="103" xfId="0" applyNumberFormat="1" applyBorder="1" applyAlignment="1">
      <alignment horizontal="center"/>
    </xf>
    <xf numFmtId="164" fontId="0" fillId="0" borderId="95" xfId="0" applyNumberFormat="1" applyBorder="1" applyAlignment="1">
      <alignment horizontal="center"/>
    </xf>
    <xf numFmtId="164" fontId="0" fillId="0" borderId="104" xfId="0" applyNumberFormat="1" applyBorder="1" applyAlignment="1">
      <alignment horizont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2" fontId="0" fillId="0" borderId="9" xfId="0" applyNumberFormat="1" applyFill="1" applyBorder="1"/>
    <xf numFmtId="2" fontId="0" fillId="0" borderId="11" xfId="0" applyNumberFormat="1" applyFill="1" applyBorder="1"/>
    <xf numFmtId="2" fontId="0" fillId="0" borderId="61" xfId="0" applyNumberFormat="1" applyFill="1" applyBorder="1"/>
    <xf numFmtId="166" fontId="0" fillId="0" borderId="9" xfId="0" applyNumberFormat="1" applyFill="1" applyBorder="1"/>
    <xf numFmtId="166" fontId="3" fillId="2" borderId="45" xfId="0" applyNumberFormat="1" applyFont="1" applyFill="1" applyBorder="1" applyAlignment="1">
      <alignment horizontal="center"/>
    </xf>
    <xf numFmtId="166" fontId="3" fillId="2" borderId="26" xfId="0" applyNumberFormat="1" applyFont="1" applyFill="1" applyBorder="1" applyAlignment="1">
      <alignment horizontal="center"/>
    </xf>
    <xf numFmtId="166" fontId="3" fillId="2" borderId="64" xfId="0" applyNumberFormat="1" applyFont="1" applyFill="1" applyBorder="1" applyAlignment="1">
      <alignment horizontal="center"/>
    </xf>
    <xf numFmtId="164" fontId="0" fillId="2" borderId="0" xfId="0" applyNumberFormat="1" applyFill="1"/>
    <xf numFmtId="2" fontId="3" fillId="2" borderId="45" xfId="0" applyNumberFormat="1" applyFont="1" applyFill="1" applyBorder="1" applyAlignment="1">
      <alignment horizontal="center"/>
    </xf>
    <xf numFmtId="2" fontId="3" fillId="2" borderId="26" xfId="0" applyNumberFormat="1" applyFont="1" applyFill="1" applyBorder="1" applyAlignment="1">
      <alignment horizontal="center"/>
    </xf>
    <xf numFmtId="2" fontId="3" fillId="2" borderId="64" xfId="0" applyNumberFormat="1" applyFont="1" applyFill="1" applyBorder="1" applyAlignment="1">
      <alignment horizontal="center"/>
    </xf>
    <xf numFmtId="2" fontId="3" fillId="2" borderId="71" xfId="0" applyNumberFormat="1" applyFont="1" applyFill="1" applyBorder="1" applyAlignment="1">
      <alignment horizontal="center"/>
    </xf>
    <xf numFmtId="2" fontId="3" fillId="2" borderId="107" xfId="0" applyNumberFormat="1" applyFont="1" applyFill="1" applyBorder="1" applyAlignment="1">
      <alignment horizontal="center"/>
    </xf>
    <xf numFmtId="2" fontId="3" fillId="2" borderId="106" xfId="0" applyNumberFormat="1" applyFont="1" applyFill="1" applyBorder="1" applyAlignment="1">
      <alignment horizontal="center"/>
    </xf>
    <xf numFmtId="0" fontId="20" fillId="4" borderId="0" xfId="0" applyFont="1" applyFill="1" applyAlignment="1">
      <alignment horizontal="right"/>
    </xf>
    <xf numFmtId="0" fontId="30" fillId="4" borderId="0" xfId="0" applyFont="1" applyFill="1" applyAlignment="1"/>
    <xf numFmtId="0" fontId="19" fillId="4" borderId="0" xfId="0" applyFont="1" applyFill="1" applyAlignment="1">
      <alignment horizontal="left" wrapText="1"/>
    </xf>
    <xf numFmtId="0" fontId="0" fillId="4" borderId="0" xfId="0" applyFill="1" applyAlignment="1">
      <alignment horizontal="left" vertical="center"/>
    </xf>
    <xf numFmtId="44" fontId="30" fillId="4" borderId="0" xfId="0" applyNumberFormat="1" applyFont="1" applyFill="1" applyBorder="1"/>
    <xf numFmtId="44" fontId="20" fillId="4" borderId="34" xfId="0" applyNumberFormat="1" applyFont="1" applyFill="1" applyBorder="1"/>
    <xf numFmtId="44" fontId="20" fillId="3" borderId="34" xfId="0" applyNumberFormat="1" applyFont="1" applyFill="1" applyBorder="1" applyProtection="1">
      <protection locked="0"/>
    </xf>
    <xf numFmtId="166" fontId="3" fillId="2" borderId="71" xfId="0" applyNumberFormat="1" applyFont="1" applyFill="1" applyBorder="1" applyAlignment="1">
      <alignment horizontal="center"/>
    </xf>
    <xf numFmtId="166" fontId="3" fillId="2" borderId="107" xfId="0" applyNumberFormat="1" applyFont="1" applyFill="1" applyBorder="1" applyAlignment="1">
      <alignment horizontal="center"/>
    </xf>
    <xf numFmtId="166" fontId="3" fillId="2" borderId="106" xfId="0" applyNumberFormat="1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20" fillId="4" borderId="0" xfId="0" applyFont="1" applyFill="1" applyAlignment="1">
      <alignment horizontal="right"/>
    </xf>
    <xf numFmtId="0" fontId="32" fillId="4" borderId="0" xfId="0" applyFont="1" applyFill="1" applyAlignment="1"/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44" fontId="30" fillId="5" borderId="34" xfId="0" applyNumberFormat="1" applyFont="1" applyFill="1" applyBorder="1"/>
    <xf numFmtId="0" fontId="0" fillId="2" borderId="0" xfId="0" applyFill="1" applyAlignment="1">
      <alignment wrapText="1"/>
    </xf>
    <xf numFmtId="0" fontId="3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3" borderId="33" xfId="0" applyFill="1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0" fillId="4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0" fontId="0" fillId="3" borderId="81" xfId="0" applyFill="1" applyBorder="1" applyAlignment="1" applyProtection="1">
      <protection locked="0"/>
    </xf>
    <xf numFmtId="0" fontId="0" fillId="3" borderId="82" xfId="0" applyFill="1" applyBorder="1" applyAlignment="1" applyProtection="1">
      <protection locked="0"/>
    </xf>
    <xf numFmtId="0" fontId="0" fillId="3" borderId="83" xfId="0" applyFill="1" applyBorder="1" applyAlignment="1" applyProtection="1">
      <protection locked="0"/>
    </xf>
    <xf numFmtId="0" fontId="0" fillId="0" borderId="82" xfId="0" applyBorder="1" applyAlignment="1" applyProtection="1">
      <protection locked="0"/>
    </xf>
    <xf numFmtId="0" fontId="0" fillId="0" borderId="83" xfId="0" applyBorder="1" applyAlignment="1" applyProtection="1">
      <protection locked="0"/>
    </xf>
    <xf numFmtId="16" fontId="0" fillId="3" borderId="81" xfId="0" applyNumberFormat="1" applyFill="1" applyBorder="1" applyAlignment="1" applyProtection="1">
      <protection locked="0"/>
    </xf>
    <xf numFmtId="0" fontId="31" fillId="4" borderId="0" xfId="0" applyFont="1" applyFill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/>
    <xf numFmtId="1" fontId="17" fillId="4" borderId="0" xfId="3" applyNumberFormat="1" applyFont="1" applyFill="1" applyAlignment="1">
      <alignment horizontal="left"/>
    </xf>
    <xf numFmtId="0" fontId="23" fillId="0" borderId="0" xfId="0" applyFont="1" applyAlignment="1">
      <alignment horizontal="left"/>
    </xf>
    <xf numFmtId="0" fontId="14" fillId="4" borderId="0" xfId="0" applyFont="1" applyFill="1" applyAlignment="1"/>
    <xf numFmtId="0" fontId="29" fillId="0" borderId="0" xfId="0" applyFont="1" applyAlignment="1"/>
    <xf numFmtId="0" fontId="12" fillId="4" borderId="77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3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top" wrapText="1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Alignment="1"/>
    <xf numFmtId="0" fontId="0" fillId="2" borderId="67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8" fillId="0" borderId="52" xfId="0" applyFont="1" applyBorder="1" applyAlignment="1">
      <alignment horizontal="center" vertical="center" textRotation="90" wrapText="1"/>
    </xf>
    <xf numFmtId="0" fontId="23" fillId="0" borderId="53" xfId="0" applyFont="1" applyBorder="1" applyAlignment="1">
      <alignment horizontal="center" vertical="center" textRotation="90"/>
    </xf>
    <xf numFmtId="0" fontId="28" fillId="0" borderId="15" xfId="0" applyFont="1" applyBorder="1" applyAlignment="1">
      <alignment horizontal="center" vertical="center" textRotation="90"/>
    </xf>
    <xf numFmtId="0" fontId="23" fillId="0" borderId="10" xfId="0" applyFont="1" applyBorder="1" applyAlignment="1">
      <alignment horizontal="center" vertical="center" textRotation="90"/>
    </xf>
    <xf numFmtId="0" fontId="1" fillId="2" borderId="49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166" fontId="23" fillId="2" borderId="1" xfId="0" applyNumberFormat="1" applyFont="1" applyFill="1" applyBorder="1" applyAlignment="1">
      <alignment horizontal="center" vertical="center"/>
    </xf>
    <xf numFmtId="166" fontId="23" fillId="0" borderId="2" xfId="0" applyNumberFormat="1" applyFont="1" applyBorder="1" applyAlignment="1">
      <alignment horizontal="center" vertical="center"/>
    </xf>
    <xf numFmtId="166" fontId="23" fillId="0" borderId="21" xfId="0" applyNumberFormat="1" applyFont="1" applyBorder="1" applyAlignment="1">
      <alignment horizontal="center" vertical="center"/>
    </xf>
    <xf numFmtId="166" fontId="23" fillId="0" borderId="22" xfId="0" applyNumberFormat="1" applyFont="1" applyBorder="1" applyAlignment="1">
      <alignment horizontal="center" vertical="center"/>
    </xf>
    <xf numFmtId="166" fontId="23" fillId="0" borderId="66" xfId="0" applyNumberFormat="1" applyFont="1" applyBorder="1" applyAlignment="1">
      <alignment horizontal="center" vertical="center"/>
    </xf>
    <xf numFmtId="166" fontId="23" fillId="0" borderId="94" xfId="0" applyNumberFormat="1" applyFont="1" applyBorder="1" applyAlignment="1">
      <alignment horizontal="center" vertical="center"/>
    </xf>
    <xf numFmtId="166" fontId="23" fillId="2" borderId="66" xfId="0" applyNumberFormat="1" applyFont="1" applyFill="1" applyBorder="1" applyAlignment="1">
      <alignment horizontal="center" vertical="center"/>
    </xf>
    <xf numFmtId="166" fontId="23" fillId="2" borderId="21" xfId="0" applyNumberFormat="1" applyFont="1" applyFill="1" applyBorder="1" applyAlignment="1">
      <alignment horizontal="center" vertical="center"/>
    </xf>
    <xf numFmtId="166" fontId="23" fillId="2" borderId="94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166" fontId="0" fillId="2" borderId="87" xfId="0" applyNumberFormat="1" applyFill="1" applyBorder="1" applyAlignment="1">
      <alignment horizontal="center"/>
    </xf>
    <xf numFmtId="166" fontId="0" fillId="2" borderId="89" xfId="0" applyNumberFormat="1" applyFill="1" applyBorder="1" applyAlignment="1">
      <alignment horizontal="center"/>
    </xf>
    <xf numFmtId="0" fontId="0" fillId="0" borderId="59" xfId="0" applyFill="1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1" fillId="2" borderId="73" xfId="0" applyFont="1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66" xfId="0" applyNumberFormat="1" applyFont="1" applyBorder="1" applyAlignment="1">
      <alignment horizontal="center" vertical="center"/>
    </xf>
    <xf numFmtId="2" fontId="3" fillId="0" borderId="94" xfId="0" applyNumberFormat="1" applyFont="1" applyBorder="1" applyAlignment="1">
      <alignment horizontal="center" vertical="center"/>
    </xf>
    <xf numFmtId="166" fontId="23" fillId="2" borderId="18" xfId="0" applyNumberFormat="1" applyFont="1" applyFill="1" applyBorder="1" applyAlignment="1">
      <alignment horizontal="center" vertical="center"/>
    </xf>
    <xf numFmtId="166" fontId="23" fillId="0" borderId="3" xfId="0" applyNumberFormat="1" applyFont="1" applyBorder="1" applyAlignment="1">
      <alignment horizontal="center" vertical="center"/>
    </xf>
    <xf numFmtId="166" fontId="23" fillId="0" borderId="17" xfId="0" applyNumberFormat="1" applyFont="1" applyBorder="1" applyAlignment="1">
      <alignment horizontal="center" vertical="center"/>
    </xf>
    <xf numFmtId="166" fontId="23" fillId="0" borderId="4" xfId="0" applyNumberFormat="1" applyFont="1" applyBorder="1" applyAlignment="1">
      <alignment horizontal="center" vertical="center"/>
    </xf>
    <xf numFmtId="166" fontId="23" fillId="0" borderId="96" xfId="0" applyNumberFormat="1" applyFont="1" applyBorder="1" applyAlignment="1">
      <alignment horizontal="center" vertical="center"/>
    </xf>
    <xf numFmtId="166" fontId="23" fillId="0" borderId="9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textRotation="90" wrapText="1"/>
    </xf>
    <xf numFmtId="0" fontId="0" fillId="2" borderId="0" xfId="0" applyFill="1" applyBorder="1" applyAlignment="1">
      <alignment horizontal="center" textRotation="90"/>
    </xf>
    <xf numFmtId="0" fontId="2" fillId="2" borderId="0" xfId="0" applyFont="1" applyFill="1" applyBorder="1" applyAlignment="1">
      <alignment horizontal="center" textRotation="90"/>
    </xf>
    <xf numFmtId="0" fontId="1" fillId="2" borderId="0" xfId="0" applyFont="1" applyFill="1" applyBorder="1" applyAlignment="1">
      <alignment horizontal="center"/>
    </xf>
    <xf numFmtId="0" fontId="28" fillId="0" borderId="54" xfId="0" applyFont="1" applyBorder="1" applyAlignment="1">
      <alignment horizontal="center" vertical="center" textRotation="90" wrapText="1"/>
    </xf>
    <xf numFmtId="0" fontId="23" fillId="0" borderId="55" xfId="0" applyFont="1" applyBorder="1" applyAlignment="1">
      <alignment horizontal="center" vertical="center" textRotation="90"/>
    </xf>
    <xf numFmtId="0" fontId="28" fillId="0" borderId="8" xfId="0" applyFont="1" applyBorder="1" applyAlignment="1">
      <alignment horizontal="center" vertical="center" textRotation="90"/>
    </xf>
    <xf numFmtId="0" fontId="23" fillId="0" borderId="11" xfId="0" applyFont="1" applyBorder="1" applyAlignment="1">
      <alignment horizontal="center" vertical="center" textRotation="90"/>
    </xf>
    <xf numFmtId="0" fontId="28" fillId="0" borderId="56" xfId="0" applyFont="1" applyBorder="1" applyAlignment="1">
      <alignment horizontal="center" vertical="center" textRotation="90" wrapText="1"/>
    </xf>
    <xf numFmtId="0" fontId="23" fillId="0" borderId="72" xfId="0" applyFont="1" applyBorder="1" applyAlignment="1">
      <alignment horizontal="center" vertical="center" textRotation="90"/>
    </xf>
    <xf numFmtId="0" fontId="28" fillId="0" borderId="9" xfId="0" applyFont="1" applyBorder="1" applyAlignment="1">
      <alignment horizontal="center" vertical="center" textRotation="90"/>
    </xf>
    <xf numFmtId="0" fontId="23" fillId="0" borderId="61" xfId="0" applyFont="1" applyBorder="1" applyAlignment="1">
      <alignment horizontal="center" vertical="center" textRotation="90"/>
    </xf>
    <xf numFmtId="0" fontId="4" fillId="2" borderId="5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 textRotation="90"/>
    </xf>
    <xf numFmtId="0" fontId="5" fillId="0" borderId="69" xfId="0" applyFont="1" applyBorder="1" applyAlignment="1">
      <alignment horizontal="center" vertical="center" textRotation="90"/>
    </xf>
    <xf numFmtId="0" fontId="5" fillId="0" borderId="62" xfId="0" applyFont="1" applyBorder="1" applyAlignment="1">
      <alignment horizontal="center" vertical="center" textRotation="90"/>
    </xf>
    <xf numFmtId="0" fontId="6" fillId="0" borderId="62" xfId="0" applyFont="1" applyBorder="1" applyAlignment="1">
      <alignment horizontal="center" vertical="center" textRotation="90"/>
    </xf>
    <xf numFmtId="0" fontId="6" fillId="0" borderId="63" xfId="0" applyFont="1" applyBorder="1" applyAlignment="1">
      <alignment horizontal="center" vertical="center" textRotation="90"/>
    </xf>
    <xf numFmtId="0" fontId="5" fillId="0" borderId="75" xfId="0" applyFont="1" applyBorder="1" applyAlignment="1">
      <alignment horizontal="center" vertical="center" textRotation="90"/>
    </xf>
    <xf numFmtId="0" fontId="24" fillId="2" borderId="0" xfId="0" applyFont="1" applyFill="1" applyBorder="1" applyAlignment="1">
      <alignment horizontal="center" textRotation="90" wrapText="1"/>
    </xf>
    <xf numFmtId="0" fontId="25" fillId="2" borderId="0" xfId="0" applyFont="1" applyFill="1" applyBorder="1" applyAlignment="1">
      <alignment horizontal="center" textRotation="90"/>
    </xf>
    <xf numFmtId="0" fontId="24" fillId="2" borderId="0" xfId="0" applyFont="1" applyFill="1" applyBorder="1" applyAlignment="1">
      <alignment horizontal="center" textRotation="90"/>
    </xf>
    <xf numFmtId="0" fontId="26" fillId="2" borderId="0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65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0" fillId="2" borderId="74" xfId="0" applyFill="1" applyBorder="1" applyAlignment="1">
      <alignment horizontal="center"/>
    </xf>
    <xf numFmtId="0" fontId="0" fillId="2" borderId="90" xfId="0" applyFill="1" applyBorder="1" applyAlignment="1">
      <alignment horizontal="center"/>
    </xf>
    <xf numFmtId="0" fontId="0" fillId="2" borderId="91" xfId="0" applyFill="1" applyBorder="1" applyAlignment="1">
      <alignment horizontal="center"/>
    </xf>
    <xf numFmtId="0" fontId="0" fillId="2" borderId="8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89" xfId="0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/>
    </xf>
    <xf numFmtId="166" fontId="3" fillId="2" borderId="21" xfId="0" applyNumberFormat="1" applyFont="1" applyFill="1" applyBorder="1" applyAlignment="1">
      <alignment horizontal="center" vertical="center"/>
    </xf>
    <xf numFmtId="166" fontId="3" fillId="2" borderId="23" xfId="0" applyNumberFormat="1" applyFont="1" applyFill="1" applyBorder="1" applyAlignment="1">
      <alignment horizontal="center" vertical="center"/>
    </xf>
    <xf numFmtId="166" fontId="3" fillId="2" borderId="66" xfId="0" applyNumberFormat="1" applyFont="1" applyFill="1" applyBorder="1" applyAlignment="1">
      <alignment horizontal="center" vertical="center"/>
    </xf>
    <xf numFmtId="166" fontId="3" fillId="2" borderId="94" xfId="0" applyNumberFormat="1" applyFont="1" applyFill="1" applyBorder="1" applyAlignment="1">
      <alignment horizontal="center" vertical="center"/>
    </xf>
    <xf numFmtId="166" fontId="0" fillId="2" borderId="31" xfId="0" applyNumberFormat="1" applyFill="1" applyBorder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166" fontId="0" fillId="2" borderId="7" xfId="0" applyNumberFormat="1" applyFill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1" fillId="2" borderId="69" xfId="0" applyFont="1" applyFill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/>
    </xf>
    <xf numFmtId="0" fontId="28" fillId="0" borderId="9" xfId="0" applyFont="1" applyBorder="1" applyAlignment="1">
      <alignment horizontal="center" vertical="center" textRotation="90" wrapText="1"/>
    </xf>
    <xf numFmtId="0" fontId="23" fillId="0" borderId="9" xfId="0" applyFont="1" applyBorder="1" applyAlignment="1">
      <alignment horizontal="center" vertical="center" textRotation="90"/>
    </xf>
    <xf numFmtId="2" fontId="3" fillId="2" borderId="66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2" fontId="3" fillId="2" borderId="94" xfId="0" applyNumberFormat="1" applyFont="1" applyFill="1" applyBorder="1" applyAlignment="1">
      <alignment horizontal="center" vertical="center"/>
    </xf>
    <xf numFmtId="2" fontId="23" fillId="2" borderId="1" xfId="0" applyNumberFormat="1" applyFont="1" applyFill="1" applyBorder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/>
    </xf>
    <xf numFmtId="2" fontId="23" fillId="0" borderId="21" xfId="0" applyNumberFormat="1" applyFont="1" applyBorder="1" applyAlignment="1">
      <alignment horizontal="center" vertical="center"/>
    </xf>
    <xf numFmtId="2" fontId="23" fillId="0" borderId="22" xfId="0" applyNumberFormat="1" applyFont="1" applyBorder="1" applyAlignment="1">
      <alignment horizontal="center" vertical="center"/>
    </xf>
    <xf numFmtId="2" fontId="23" fillId="0" borderId="66" xfId="0" applyNumberFormat="1" applyFont="1" applyBorder="1" applyAlignment="1">
      <alignment horizontal="center" vertical="center"/>
    </xf>
    <xf numFmtId="2" fontId="23" fillId="0" borderId="94" xfId="0" applyNumberFormat="1" applyFont="1" applyBorder="1" applyAlignment="1">
      <alignment horizontal="center" vertical="center"/>
    </xf>
    <xf numFmtId="166" fontId="23" fillId="0" borderId="19" xfId="0" applyNumberFormat="1" applyFont="1" applyBorder="1" applyAlignment="1">
      <alignment horizontal="center" vertical="center"/>
    </xf>
    <xf numFmtId="166" fontId="23" fillId="0" borderId="7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textRotation="90" wrapText="1"/>
    </xf>
    <xf numFmtId="0" fontId="23" fillId="0" borderId="8" xfId="0" applyFont="1" applyBorder="1" applyAlignment="1">
      <alignment horizontal="center" vertical="center" textRotation="90"/>
    </xf>
    <xf numFmtId="0" fontId="5" fillId="0" borderId="63" xfId="0" applyFont="1" applyBorder="1" applyAlignment="1">
      <alignment horizontal="center" vertical="center" textRotation="90"/>
    </xf>
    <xf numFmtId="166" fontId="0" fillId="2" borderId="99" xfId="0" applyNumberFormat="1" applyFill="1" applyBorder="1" applyAlignment="1">
      <alignment horizontal="center"/>
    </xf>
    <xf numFmtId="0" fontId="0" fillId="0" borderId="6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166" fontId="23" fillId="0" borderId="18" xfId="0" applyNumberFormat="1" applyFont="1" applyFill="1" applyBorder="1" applyAlignment="1">
      <alignment horizontal="center" vertical="center"/>
    </xf>
    <xf numFmtId="166" fontId="23" fillId="0" borderId="3" xfId="0" applyNumberFormat="1" applyFont="1" applyFill="1" applyBorder="1" applyAlignment="1">
      <alignment horizontal="center" vertical="center"/>
    </xf>
    <xf numFmtId="166" fontId="23" fillId="0" borderId="17" xfId="0" applyNumberFormat="1" applyFont="1" applyFill="1" applyBorder="1" applyAlignment="1">
      <alignment horizontal="center" vertical="center"/>
    </xf>
    <xf numFmtId="166" fontId="23" fillId="0" borderId="4" xfId="0" applyNumberFormat="1" applyFont="1" applyFill="1" applyBorder="1" applyAlignment="1">
      <alignment horizontal="center" vertical="center"/>
    </xf>
    <xf numFmtId="166" fontId="23" fillId="0" borderId="19" xfId="0" applyNumberFormat="1" applyFont="1" applyFill="1" applyBorder="1" applyAlignment="1">
      <alignment horizontal="center" vertical="center"/>
    </xf>
    <xf numFmtId="166" fontId="23" fillId="0" borderId="7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3" fillId="2" borderId="0" xfId="0" applyFont="1" applyFill="1" applyAlignment="1">
      <alignment wrapText="1"/>
    </xf>
    <xf numFmtId="0" fontId="23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4" xfId="0" applyFill="1" applyBorder="1" applyAlignment="1">
      <alignment horizontal="center" wrapText="1"/>
    </xf>
    <xf numFmtId="0" fontId="0" fillId="2" borderId="25" xfId="0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22" xfId="0" applyFont="1" applyFill="1" applyBorder="1" applyAlignment="1"/>
    <xf numFmtId="0" fontId="1" fillId="2" borderId="13" xfId="0" applyFont="1" applyFill="1" applyBorder="1" applyAlignment="1"/>
    <xf numFmtId="164" fontId="23" fillId="0" borderId="37" xfId="0" applyNumberFormat="1" applyFont="1" applyBorder="1" applyAlignment="1">
      <alignment horizontal="center"/>
    </xf>
    <xf numFmtId="164" fontId="23" fillId="0" borderId="38" xfId="0" applyNumberFormat="1" applyFont="1" applyBorder="1" applyAlignment="1">
      <alignment horizontal="center"/>
    </xf>
    <xf numFmtId="164" fontId="23" fillId="0" borderId="41" xfId="0" applyNumberFormat="1" applyFont="1" applyBorder="1" applyAlignment="1">
      <alignment horizontal="center"/>
    </xf>
    <xf numFmtId="164" fontId="23" fillId="0" borderId="108" xfId="0" applyNumberFormat="1" applyFont="1" applyBorder="1" applyAlignment="1">
      <alignment horizontal="center"/>
    </xf>
    <xf numFmtId="164" fontId="0" fillId="3" borderId="35" xfId="0" applyNumberFormat="1" applyFont="1" applyFill="1" applyBorder="1" applyAlignment="1" applyProtection="1">
      <alignment horizontal="center"/>
      <protection locked="0"/>
    </xf>
    <xf numFmtId="164" fontId="0" fillId="3" borderId="37" xfId="0" applyNumberFormat="1" applyFont="1" applyFill="1" applyBorder="1" applyAlignment="1" applyProtection="1">
      <alignment horizontal="center"/>
      <protection locked="0"/>
    </xf>
    <xf numFmtId="164" fontId="0" fillId="3" borderId="36" xfId="0" applyNumberFormat="1" applyFont="1" applyFill="1" applyBorder="1" applyAlignment="1" applyProtection="1">
      <alignment horizontal="center"/>
      <protection locked="0"/>
    </xf>
    <xf numFmtId="164" fontId="0" fillId="3" borderId="39" xfId="0" applyNumberFormat="1" applyFont="1" applyFill="1" applyBorder="1" applyAlignment="1" applyProtection="1">
      <alignment horizontal="center"/>
      <protection locked="0"/>
    </xf>
    <xf numFmtId="164" fontId="0" fillId="3" borderId="41" xfId="0" applyNumberFormat="1" applyFont="1" applyFill="1" applyBorder="1" applyAlignment="1" applyProtection="1">
      <alignment horizontal="center"/>
      <protection locked="0"/>
    </xf>
    <xf numFmtId="164" fontId="0" fillId="3" borderId="40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vertic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39" xfId="0" applyBorder="1" applyAlignment="1"/>
    <xf numFmtId="0" fontId="0" fillId="0" borderId="40" xfId="0" applyBorder="1" applyAlignment="1"/>
    <xf numFmtId="0" fontId="0" fillId="0" borderId="2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3" xfId="0" applyBorder="1" applyAlignment="1"/>
    <xf numFmtId="0" fontId="0" fillId="0" borderId="29" xfId="0" applyBorder="1" applyAlignment="1"/>
    <xf numFmtId="0" fontId="0" fillId="0" borderId="26" xfId="0" applyBorder="1" applyAlignment="1"/>
    <xf numFmtId="0" fontId="0" fillId="0" borderId="27" xfId="0" applyBorder="1" applyAlignment="1"/>
    <xf numFmtId="164" fontId="0" fillId="3" borderId="42" xfId="0" applyNumberFormat="1" applyFont="1" applyFill="1" applyBorder="1" applyAlignment="1" applyProtection="1">
      <alignment horizontal="center"/>
      <protection locked="0"/>
    </xf>
    <xf numFmtId="164" fontId="0" fillId="3" borderId="43" xfId="0" applyNumberFormat="1" applyFont="1" applyFill="1" applyBorder="1" applyAlignment="1" applyProtection="1">
      <alignment horizontal="center"/>
      <protection locked="0"/>
    </xf>
    <xf numFmtId="164" fontId="0" fillId="3" borderId="44" xfId="0" applyNumberFormat="1" applyFont="1" applyFill="1" applyBorder="1" applyAlignment="1" applyProtection="1">
      <alignment horizontal="center"/>
      <protection locked="0"/>
    </xf>
    <xf numFmtId="164" fontId="23" fillId="0" borderId="43" xfId="0" applyNumberFormat="1" applyFont="1" applyBorder="1" applyAlignment="1">
      <alignment horizontal="center"/>
    </xf>
    <xf numFmtId="164" fontId="23" fillId="0" borderId="109" xfId="0" applyNumberFormat="1" applyFont="1" applyBorder="1" applyAlignment="1">
      <alignment horizontal="center"/>
    </xf>
    <xf numFmtId="0" fontId="23" fillId="2" borderId="22" xfId="0" applyFont="1" applyFill="1" applyBorder="1" applyAlignment="1"/>
    <xf numFmtId="0" fontId="23" fillId="2" borderId="23" xfId="0" applyFont="1" applyFill="1" applyBorder="1" applyAlignme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164" fontId="23" fillId="0" borderId="33" xfId="0" applyNumberFormat="1" applyFont="1" applyBorder="1" applyAlignment="1">
      <alignment horizontal="center" vertical="center"/>
    </xf>
    <xf numFmtId="164" fontId="23" fillId="0" borderId="30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164" fontId="23" fillId="0" borderId="11" xfId="0" applyNumberFormat="1" applyFont="1" applyBorder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64" fontId="23" fillId="0" borderId="4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4" fontId="0" fillId="0" borderId="50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57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0" fillId="3" borderId="33" xfId="0" applyNumberFormat="1" applyFont="1" applyFill="1" applyBorder="1" applyAlignment="1" applyProtection="1">
      <alignment horizontal="center" vertical="center"/>
      <protection locked="0"/>
    </xf>
    <xf numFmtId="164" fontId="0" fillId="3" borderId="30" xfId="0" applyNumberFormat="1" applyFont="1" applyFill="1" applyBorder="1" applyAlignment="1" applyProtection="1">
      <alignment horizontal="center" vertical="center"/>
      <protection locked="0"/>
    </xf>
    <xf numFmtId="164" fontId="0" fillId="3" borderId="29" xfId="0" applyNumberFormat="1" applyFont="1" applyFill="1" applyBorder="1" applyAlignment="1" applyProtection="1">
      <alignment horizontal="center" vertical="center"/>
      <protection locked="0"/>
    </xf>
    <xf numFmtId="164" fontId="0" fillId="3" borderId="11" xfId="0" applyNumberFormat="1" applyFont="1" applyFill="1" applyBorder="1" applyAlignment="1" applyProtection="1">
      <alignment horizontal="center" vertical="center"/>
      <protection locked="0"/>
    </xf>
    <xf numFmtId="164" fontId="0" fillId="3" borderId="0" xfId="0" applyNumberFormat="1" applyFont="1" applyFill="1" applyBorder="1" applyAlignment="1" applyProtection="1">
      <alignment horizontal="center" vertical="center"/>
      <protection locked="0"/>
    </xf>
    <xf numFmtId="164" fontId="0" fillId="3" borderId="8" xfId="0" applyNumberFormat="1" applyFont="1" applyFill="1" applyBorder="1" applyAlignment="1" applyProtection="1">
      <alignment horizontal="center" vertical="center"/>
      <protection locked="0"/>
    </xf>
  </cellXfs>
  <cellStyles count="4">
    <cellStyle name="Procent" xfId="2" builtinId="5"/>
    <cellStyle name="Standaard" xfId="0" builtinId="0"/>
    <cellStyle name="Standaard 3" xfId="3" xr:uid="{2AA00738-8330-49AD-93A4-F3C09A0FD545}"/>
    <cellStyle name="Valuta" xfId="1" builtinId="4"/>
  </cellStyles>
  <dxfs count="2"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1538655</xdr:colOff>
      <xdr:row>1</xdr:row>
      <xdr:rowOff>222424</xdr:rowOff>
    </xdr:from>
    <xdr:to>
      <xdr:col>9</xdr:col>
      <xdr:colOff>1306945</xdr:colOff>
      <xdr:row>4</xdr:row>
      <xdr:rowOff>20293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F1C61D4-41E8-4082-81CA-5D60B3697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0705" y="412924"/>
          <a:ext cx="1568515" cy="36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C55D4-5753-4D16-8A0E-7F52F38BE4EF}">
  <dimension ref="B1:Z56"/>
  <sheetViews>
    <sheetView tabSelected="1" zoomScaleNormal="100" workbookViewId="0">
      <selection activeCell="E32" sqref="E32:J32"/>
    </sheetView>
  </sheetViews>
  <sheetFormatPr defaultColWidth="9.5" defaultRowHeight="11.25" x14ac:dyDescent="0.2"/>
  <cols>
    <col min="1" max="2" width="2" style="21" customWidth="1"/>
    <col min="3" max="3" width="6.5" style="22" customWidth="1"/>
    <col min="4" max="4" width="24.5" style="21" customWidth="1"/>
    <col min="5" max="5" width="8.5" style="21" customWidth="1"/>
    <col min="6" max="6" width="40" style="21" customWidth="1"/>
    <col min="7" max="7" width="3.5" style="21" customWidth="1"/>
    <col min="8" max="8" width="28.1640625" style="21" customWidth="1"/>
    <col min="9" max="9" width="3.33203125" style="21" customWidth="1"/>
    <col min="10" max="10" width="28.5" style="21" customWidth="1"/>
    <col min="11" max="11" width="4" style="21" customWidth="1"/>
    <col min="12" max="12" width="10.5" style="21" customWidth="1"/>
    <col min="13" max="13" width="14.33203125" style="21" customWidth="1"/>
    <col min="14" max="16" width="10.5" style="21" customWidth="1"/>
    <col min="17" max="20" width="9.5" style="21"/>
    <col min="21" max="22" width="10.5" style="21" customWidth="1"/>
    <col min="23" max="24" width="9.5" style="21"/>
    <col min="25" max="28" width="10.5" style="21" customWidth="1"/>
    <col min="29" max="16384" width="9.5" style="21"/>
  </cols>
  <sheetData>
    <row r="1" spans="2:26" ht="15" customHeight="1" thickBot="1" x14ac:dyDescent="0.25">
      <c r="M1" s="23" t="s">
        <v>14</v>
      </c>
    </row>
    <row r="2" spans="2:26" ht="22.7" customHeight="1" thickTop="1" x14ac:dyDescent="0.2">
      <c r="B2" s="24"/>
      <c r="C2" s="25"/>
      <c r="D2" s="130" t="s">
        <v>69</v>
      </c>
      <c r="E2" s="130"/>
      <c r="F2" s="130"/>
      <c r="G2" s="130"/>
      <c r="H2" s="130"/>
      <c r="I2" s="130"/>
      <c r="J2" s="130"/>
      <c r="K2" s="26"/>
      <c r="M2" s="23" t="s">
        <v>15</v>
      </c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2:26" x14ac:dyDescent="0.2">
      <c r="B3" s="27"/>
      <c r="D3" s="131"/>
      <c r="E3" s="131"/>
      <c r="F3" s="131"/>
      <c r="G3" s="131"/>
      <c r="H3" s="131"/>
      <c r="I3" s="131"/>
      <c r="J3" s="131"/>
      <c r="K3" s="28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</row>
    <row r="4" spans="2:26" x14ac:dyDescent="0.2">
      <c r="B4" s="27"/>
      <c r="D4" s="21" t="s">
        <v>59</v>
      </c>
      <c r="K4" s="28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</row>
    <row r="5" spans="2:26" x14ac:dyDescent="0.2">
      <c r="B5" s="27"/>
      <c r="D5" s="21" t="s">
        <v>60</v>
      </c>
      <c r="K5" s="28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</row>
    <row r="6" spans="2:26" x14ac:dyDescent="0.2">
      <c r="B6" s="27"/>
      <c r="D6" s="21" t="s">
        <v>61</v>
      </c>
      <c r="K6" s="28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</row>
    <row r="7" spans="2:26" x14ac:dyDescent="0.2">
      <c r="B7" s="27"/>
      <c r="K7" s="28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</row>
    <row r="8" spans="2:26" x14ac:dyDescent="0.2">
      <c r="B8" s="27"/>
      <c r="D8" s="21" t="s">
        <v>64</v>
      </c>
      <c r="K8" s="28"/>
    </row>
    <row r="9" spans="2:26" x14ac:dyDescent="0.2">
      <c r="B9" s="27"/>
      <c r="D9" s="21" t="s">
        <v>16</v>
      </c>
      <c r="K9" s="28"/>
      <c r="M9" s="29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</row>
    <row r="10" spans="2:26" x14ac:dyDescent="0.2">
      <c r="B10" s="27"/>
      <c r="D10" s="21" t="s">
        <v>62</v>
      </c>
      <c r="K10" s="28"/>
      <c r="M10" s="29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</row>
    <row r="11" spans="2:26" x14ac:dyDescent="0.2">
      <c r="B11" s="27"/>
      <c r="D11" s="133" t="s">
        <v>63</v>
      </c>
      <c r="E11" s="133"/>
      <c r="F11" s="133"/>
      <c r="G11" s="133"/>
      <c r="H11" s="133"/>
      <c r="I11" s="133"/>
      <c r="J11" s="30"/>
      <c r="K11" s="28"/>
      <c r="M11" s="29"/>
    </row>
    <row r="12" spans="2:26" x14ac:dyDescent="0.2">
      <c r="B12" s="27"/>
      <c r="D12" s="31" t="s">
        <v>38</v>
      </c>
      <c r="E12" s="30"/>
      <c r="F12" s="30"/>
      <c r="G12" s="30"/>
      <c r="H12" s="30"/>
      <c r="I12" s="30"/>
      <c r="J12" s="30"/>
      <c r="K12" s="28"/>
      <c r="M12" s="29"/>
    </row>
    <row r="13" spans="2:26" x14ac:dyDescent="0.2">
      <c r="B13" s="27"/>
      <c r="D13" s="31" t="s">
        <v>67</v>
      </c>
      <c r="E13" s="96"/>
      <c r="F13" s="96"/>
      <c r="G13" s="96"/>
      <c r="H13" s="96"/>
      <c r="I13" s="96"/>
      <c r="J13" s="96"/>
      <c r="K13" s="28"/>
      <c r="M13" s="29"/>
    </row>
    <row r="14" spans="2:26" x14ac:dyDescent="0.2">
      <c r="B14" s="27"/>
      <c r="D14" s="30"/>
      <c r="E14" s="30"/>
      <c r="F14" s="30"/>
      <c r="G14" s="30"/>
      <c r="H14" s="30"/>
      <c r="I14" s="30"/>
      <c r="J14" s="30"/>
      <c r="K14" s="28"/>
      <c r="M14" s="29"/>
    </row>
    <row r="15" spans="2:26" ht="15" x14ac:dyDescent="0.25">
      <c r="B15" s="27"/>
      <c r="C15" s="32">
        <v>1</v>
      </c>
      <c r="D15" s="33" t="s">
        <v>17</v>
      </c>
      <c r="K15" s="28"/>
      <c r="M15" s="29"/>
    </row>
    <row r="16" spans="2:26" ht="12.75" x14ac:dyDescent="0.2">
      <c r="B16" s="27"/>
      <c r="C16" s="21"/>
      <c r="D16" s="34" t="s">
        <v>18</v>
      </c>
      <c r="E16" s="126" t="s">
        <v>39</v>
      </c>
      <c r="F16" s="126"/>
      <c r="G16" s="127"/>
      <c r="H16" s="127"/>
      <c r="K16" s="28"/>
      <c r="M16" s="29"/>
    </row>
    <row r="17" spans="2:16" ht="14.25" x14ac:dyDescent="0.2">
      <c r="B17" s="27"/>
      <c r="C17" s="21"/>
      <c r="D17" s="34" t="s">
        <v>19</v>
      </c>
      <c r="E17" s="126" t="s">
        <v>47</v>
      </c>
      <c r="F17" s="126"/>
      <c r="G17" s="35"/>
      <c r="K17" s="28"/>
      <c r="M17" s="29"/>
    </row>
    <row r="18" spans="2:16" ht="14.25" x14ac:dyDescent="0.2">
      <c r="B18" s="27"/>
      <c r="C18" s="21"/>
      <c r="D18" s="34" t="s">
        <v>20</v>
      </c>
      <c r="E18" s="34" t="s">
        <v>65</v>
      </c>
      <c r="G18" s="35"/>
      <c r="K18" s="28"/>
      <c r="M18" s="29"/>
    </row>
    <row r="19" spans="2:16" x14ac:dyDescent="0.2">
      <c r="B19" s="27"/>
      <c r="C19" s="21"/>
      <c r="K19" s="28"/>
      <c r="M19" s="29"/>
    </row>
    <row r="20" spans="2:16" x14ac:dyDescent="0.2">
      <c r="B20" s="27"/>
      <c r="C20" s="21"/>
      <c r="K20" s="28"/>
      <c r="M20" s="29"/>
    </row>
    <row r="21" spans="2:16" ht="30.2" customHeight="1" x14ac:dyDescent="0.2">
      <c r="B21" s="27"/>
      <c r="C21" s="21"/>
      <c r="D21" s="57"/>
      <c r="E21" s="58"/>
      <c r="F21" s="58"/>
      <c r="G21" s="58"/>
      <c r="H21" s="58"/>
      <c r="J21" s="36"/>
      <c r="K21" s="28"/>
      <c r="M21" s="29"/>
    </row>
    <row r="22" spans="2:16" ht="15" customHeight="1" x14ac:dyDescent="0.25">
      <c r="B22" s="27"/>
      <c r="C22" s="32">
        <v>2</v>
      </c>
      <c r="D22" s="128" t="s">
        <v>13</v>
      </c>
      <c r="E22" s="129"/>
      <c r="F22" s="114" t="s">
        <v>50</v>
      </c>
      <c r="G22" s="115"/>
      <c r="H22" s="98" t="s">
        <v>54</v>
      </c>
      <c r="I22" s="45"/>
      <c r="J22" s="91">
        <f>'Aanbiedings begroting'!R21</f>
        <v>0</v>
      </c>
      <c r="K22" s="28"/>
      <c r="L22" s="37"/>
      <c r="M22" s="38"/>
    </row>
    <row r="23" spans="2:16" ht="15" customHeight="1" x14ac:dyDescent="0.25">
      <c r="B23" s="27"/>
      <c r="C23" s="32"/>
      <c r="E23" s="48"/>
      <c r="F23" s="114" t="s">
        <v>50</v>
      </c>
      <c r="G23" s="115"/>
      <c r="H23" s="98" t="s">
        <v>53</v>
      </c>
      <c r="I23" s="45"/>
      <c r="J23" s="91">
        <f>'Aanbiedings begroting'!S21</f>
        <v>0</v>
      </c>
      <c r="K23" s="28"/>
      <c r="L23" s="37"/>
      <c r="M23" s="38"/>
    </row>
    <row r="24" spans="2:16" ht="15" customHeight="1" x14ac:dyDescent="0.25">
      <c r="B24" s="27"/>
      <c r="C24" s="32"/>
      <c r="E24" s="48"/>
      <c r="F24" s="114" t="s">
        <v>55</v>
      </c>
      <c r="G24" s="125"/>
      <c r="H24" s="125"/>
      <c r="I24" s="45"/>
      <c r="J24" s="92">
        <v>0</v>
      </c>
      <c r="K24" s="28"/>
      <c r="L24" s="37"/>
      <c r="M24" s="38"/>
    </row>
    <row r="25" spans="2:16" ht="15" customHeight="1" x14ac:dyDescent="0.25">
      <c r="B25" s="27"/>
      <c r="C25" s="32"/>
      <c r="D25" s="89"/>
      <c r="E25" s="122" t="s">
        <v>66</v>
      </c>
      <c r="F25" s="123"/>
      <c r="G25" s="123"/>
      <c r="H25" s="124"/>
      <c r="I25" s="88"/>
      <c r="J25" s="101">
        <f>J22+J23+J24</f>
        <v>0</v>
      </c>
      <c r="K25" s="28"/>
      <c r="L25" s="37"/>
      <c r="M25" s="38"/>
    </row>
    <row r="26" spans="2:16" ht="15" customHeight="1" x14ac:dyDescent="0.25">
      <c r="B26" s="27"/>
      <c r="C26" s="32"/>
      <c r="E26" s="48"/>
      <c r="F26" s="114"/>
      <c r="G26" s="115"/>
      <c r="H26" s="87" t="s">
        <v>49</v>
      </c>
      <c r="I26" s="45"/>
      <c r="J26" s="90">
        <f>2250000*3</f>
        <v>6750000</v>
      </c>
      <c r="K26" s="28"/>
      <c r="L26" s="37"/>
      <c r="M26" s="38"/>
    </row>
    <row r="27" spans="2:16" ht="15" customHeight="1" x14ac:dyDescent="0.25">
      <c r="B27" s="27"/>
      <c r="C27" s="32"/>
      <c r="E27" s="48"/>
      <c r="F27" s="86"/>
      <c r="G27" s="86"/>
      <c r="H27" s="87"/>
      <c r="I27" s="45"/>
      <c r="J27" s="90"/>
      <c r="K27" s="28"/>
      <c r="L27" s="37"/>
      <c r="M27" s="38"/>
    </row>
    <row r="28" spans="2:16" ht="15" customHeight="1" x14ac:dyDescent="0.25">
      <c r="B28" s="27"/>
      <c r="C28" s="32"/>
      <c r="E28" s="48"/>
      <c r="F28" s="97"/>
      <c r="G28" s="97"/>
      <c r="H28" s="97"/>
      <c r="I28" s="45"/>
      <c r="J28" s="90"/>
      <c r="K28" s="28"/>
      <c r="L28" s="37"/>
      <c r="M28" s="38"/>
    </row>
    <row r="29" spans="2:16" ht="15" customHeight="1" x14ac:dyDescent="0.25">
      <c r="B29" s="27"/>
      <c r="C29" s="32"/>
      <c r="E29" s="48"/>
      <c r="F29" s="47"/>
      <c r="G29" s="30"/>
      <c r="H29" s="45"/>
      <c r="I29" s="45"/>
      <c r="J29" s="46"/>
      <c r="K29" s="28"/>
      <c r="L29" s="37"/>
      <c r="M29" s="38"/>
    </row>
    <row r="30" spans="2:16" ht="15" customHeight="1" x14ac:dyDescent="0.25">
      <c r="B30" s="27"/>
      <c r="D30" s="33" t="s">
        <v>21</v>
      </c>
      <c r="K30" s="28"/>
      <c r="P30" s="39"/>
    </row>
    <row r="31" spans="2:16" ht="15" customHeight="1" x14ac:dyDescent="0.2">
      <c r="B31" s="27"/>
      <c r="D31" s="21" t="s">
        <v>22</v>
      </c>
      <c r="E31" s="116" t="s">
        <v>27</v>
      </c>
      <c r="F31" s="117"/>
      <c r="G31" s="117"/>
      <c r="H31" s="117"/>
      <c r="I31" s="117"/>
      <c r="J31" s="118"/>
      <c r="K31" s="28"/>
      <c r="P31" s="40"/>
    </row>
    <row r="32" spans="2:16" ht="15" customHeight="1" x14ac:dyDescent="0.2">
      <c r="B32" s="27"/>
      <c r="D32" s="21" t="s">
        <v>40</v>
      </c>
      <c r="E32" s="116" t="s">
        <v>27</v>
      </c>
      <c r="F32" s="119"/>
      <c r="G32" s="119"/>
      <c r="H32" s="119"/>
      <c r="I32" s="119"/>
      <c r="J32" s="120"/>
      <c r="K32" s="28"/>
      <c r="P32" s="40"/>
    </row>
    <row r="33" spans="2:16" ht="15" customHeight="1" x14ac:dyDescent="0.2">
      <c r="B33" s="27"/>
      <c r="D33" s="21" t="s">
        <v>23</v>
      </c>
      <c r="E33" s="116" t="s">
        <v>28</v>
      </c>
      <c r="F33" s="119"/>
      <c r="G33" s="119"/>
      <c r="H33" s="119"/>
      <c r="I33" s="119"/>
      <c r="J33" s="120"/>
      <c r="K33" s="28"/>
      <c r="P33" s="40"/>
    </row>
    <row r="34" spans="2:16" ht="15" customHeight="1" x14ac:dyDescent="0.2">
      <c r="B34" s="27"/>
      <c r="D34" s="21" t="s">
        <v>24</v>
      </c>
      <c r="E34" s="116" t="s">
        <v>28</v>
      </c>
      <c r="F34" s="119"/>
      <c r="G34" s="119"/>
      <c r="H34" s="119"/>
      <c r="I34" s="119"/>
      <c r="J34" s="120"/>
      <c r="K34" s="28"/>
      <c r="P34" s="40"/>
    </row>
    <row r="35" spans="2:16" ht="15" customHeight="1" x14ac:dyDescent="0.2">
      <c r="B35" s="27"/>
      <c r="D35" s="21" t="s">
        <v>25</v>
      </c>
      <c r="E35" s="116" t="s">
        <v>28</v>
      </c>
      <c r="F35" s="119"/>
      <c r="G35" s="119"/>
      <c r="H35" s="119"/>
      <c r="I35" s="119"/>
      <c r="J35" s="120"/>
      <c r="K35" s="28"/>
      <c r="P35" s="40"/>
    </row>
    <row r="36" spans="2:16" ht="15" customHeight="1" x14ac:dyDescent="0.2">
      <c r="B36" s="27"/>
      <c r="D36" s="21" t="s">
        <v>26</v>
      </c>
      <c r="E36" s="121" t="s">
        <v>28</v>
      </c>
      <c r="F36" s="119"/>
      <c r="G36" s="119"/>
      <c r="H36" s="119"/>
      <c r="I36" s="119"/>
      <c r="J36" s="120"/>
      <c r="K36" s="28"/>
      <c r="P36" s="39"/>
    </row>
    <row r="37" spans="2:16" ht="15" customHeight="1" x14ac:dyDescent="0.2">
      <c r="B37" s="27"/>
      <c r="K37" s="28"/>
      <c r="P37" s="39"/>
    </row>
    <row r="38" spans="2:16" ht="15" customHeight="1" x14ac:dyDescent="0.2">
      <c r="B38" s="27"/>
      <c r="D38" s="21" t="s">
        <v>29</v>
      </c>
      <c r="E38" s="105"/>
      <c r="F38" s="106"/>
      <c r="G38" s="106"/>
      <c r="H38" s="106"/>
      <c r="I38" s="106"/>
      <c r="J38" s="107"/>
      <c r="K38" s="28"/>
      <c r="P38" s="39"/>
    </row>
    <row r="39" spans="2:16" ht="15" customHeight="1" x14ac:dyDescent="0.2">
      <c r="B39" s="27"/>
      <c r="E39" s="108"/>
      <c r="F39" s="109"/>
      <c r="G39" s="109"/>
      <c r="H39" s="109"/>
      <c r="I39" s="109"/>
      <c r="J39" s="110"/>
      <c r="K39" s="28"/>
      <c r="P39" s="39"/>
    </row>
    <row r="40" spans="2:16" ht="15" customHeight="1" x14ac:dyDescent="0.2">
      <c r="B40" s="27"/>
      <c r="E40" s="108"/>
      <c r="F40" s="109"/>
      <c r="G40" s="109"/>
      <c r="H40" s="109"/>
      <c r="I40" s="109"/>
      <c r="J40" s="110"/>
      <c r="K40" s="28"/>
      <c r="P40" s="39"/>
    </row>
    <row r="41" spans="2:16" ht="15" customHeight="1" x14ac:dyDescent="0.2">
      <c r="B41" s="27"/>
      <c r="E41" s="111"/>
      <c r="F41" s="112"/>
      <c r="G41" s="112"/>
      <c r="H41" s="112"/>
      <c r="I41" s="112"/>
      <c r="J41" s="113"/>
      <c r="K41" s="28"/>
      <c r="P41" s="39"/>
    </row>
    <row r="42" spans="2:16" ht="22.7" customHeight="1" thickBot="1" x14ac:dyDescent="0.25">
      <c r="B42" s="41"/>
      <c r="C42" s="42"/>
      <c r="D42" s="43"/>
      <c r="E42" s="43"/>
      <c r="F42" s="43"/>
      <c r="G42" s="43"/>
      <c r="H42" s="43"/>
      <c r="I42" s="43"/>
      <c r="J42" s="43"/>
      <c r="K42" s="44"/>
      <c r="P42" s="39"/>
    </row>
    <row r="43" spans="2:16" ht="12.75" customHeight="1" thickTop="1" x14ac:dyDescent="0.2"/>
    <row r="44" spans="2:16" ht="12.75" customHeight="1" x14ac:dyDescent="0.2"/>
    <row r="45" spans="2:16" ht="12.75" customHeight="1" x14ac:dyDescent="0.2"/>
    <row r="46" spans="2:16" ht="12.75" customHeight="1" x14ac:dyDescent="0.2"/>
    <row r="47" spans="2:16" ht="12.75" customHeight="1" x14ac:dyDescent="0.2">
      <c r="D47" s="23"/>
      <c r="E47" s="23"/>
      <c r="F47" s="23"/>
    </row>
    <row r="48" spans="2:16" ht="12.75" x14ac:dyDescent="0.2">
      <c r="D48" s="23"/>
      <c r="E48" s="23"/>
      <c r="F48" s="23"/>
    </row>
    <row r="49" spans="4:6" ht="12.75" x14ac:dyDescent="0.2">
      <c r="D49" s="23">
        <v>5</v>
      </c>
      <c r="E49" s="23">
        <v>0.1</v>
      </c>
      <c r="F49" s="23"/>
    </row>
    <row r="50" spans="4:6" ht="12.75" x14ac:dyDescent="0.2">
      <c r="D50" s="23">
        <v>4</v>
      </c>
      <c r="E50" s="23">
        <v>7.0000000000000007E-2</v>
      </c>
      <c r="F50" s="23"/>
    </row>
    <row r="51" spans="4:6" ht="12.75" x14ac:dyDescent="0.2">
      <c r="D51" s="23">
        <v>3</v>
      </c>
      <c r="E51" s="23">
        <v>0.04</v>
      </c>
      <c r="F51" s="23"/>
    </row>
    <row r="52" spans="4:6" ht="12.75" customHeight="1" x14ac:dyDescent="0.2">
      <c r="D52" s="23">
        <v>2</v>
      </c>
      <c r="E52" s="23">
        <v>0.02</v>
      </c>
      <c r="F52" s="23"/>
    </row>
    <row r="53" spans="4:6" ht="12.75" x14ac:dyDescent="0.2">
      <c r="D53" s="23">
        <v>1</v>
      </c>
      <c r="E53" s="23">
        <v>0.01</v>
      </c>
      <c r="F53" s="23"/>
    </row>
    <row r="54" spans="4:6" ht="12.75" x14ac:dyDescent="0.2">
      <c r="D54" s="23">
        <v>0</v>
      </c>
      <c r="E54" s="23">
        <v>0</v>
      </c>
      <c r="F54" s="23"/>
    </row>
    <row r="55" spans="4:6" ht="12.75" x14ac:dyDescent="0.2">
      <c r="D55" s="23"/>
      <c r="E55" s="23"/>
      <c r="F55" s="23"/>
    </row>
    <row r="56" spans="4:6" ht="12.75" x14ac:dyDescent="0.2">
      <c r="D56" s="23"/>
      <c r="E56" s="23"/>
      <c r="F56" s="23"/>
    </row>
  </sheetData>
  <sheetProtection algorithmName="SHA-512" hashValue="BJSrE74d30Yg6GRAnBxgSLW3/pp45aluBSUsALtolnPTDP2/SWiIVvCZbQ/+pYTZY15m3UP3vUL2+pqKqeSxmQ==" saltValue="kbSdqrCXXTXS2sbsuatdYw==" spinCount="100000" sheet="1" objects="1" scenarios="1"/>
  <protectedRanges>
    <protectedRange sqref="J24 E31:J36 E38:J41" name="Bereik1"/>
  </protectedRanges>
  <mergeCells count="19">
    <mergeCell ref="E16:H16"/>
    <mergeCell ref="D22:E22"/>
    <mergeCell ref="D2:J3"/>
    <mergeCell ref="O2:Z7"/>
    <mergeCell ref="O9:Z10"/>
    <mergeCell ref="D11:I11"/>
    <mergeCell ref="E17:F17"/>
    <mergeCell ref="E38:J41"/>
    <mergeCell ref="F22:G22"/>
    <mergeCell ref="F23:G23"/>
    <mergeCell ref="E31:J31"/>
    <mergeCell ref="E32:J32"/>
    <mergeCell ref="E33:J33"/>
    <mergeCell ref="E34:J34"/>
    <mergeCell ref="E35:J35"/>
    <mergeCell ref="E36:J36"/>
    <mergeCell ref="F26:G26"/>
    <mergeCell ref="E25:H25"/>
    <mergeCell ref="F24:H24"/>
  </mergeCells>
  <conditionalFormatting sqref="J25">
    <cfRule type="expression" dxfId="1" priority="2">
      <formula>$J$25&lt;=$J$26</formula>
    </cfRule>
    <cfRule type="expression" dxfId="0" priority="3">
      <formula>$J$25&gt;$J$26</formula>
    </cfRule>
  </conditionalFormatting>
  <dataValidations count="1">
    <dataValidation type="list" allowBlank="1" showInputMessage="1" showErrorMessage="1" sqref="J21" xr:uid="{59580624-9FFB-4040-B366-79E3B76A28CA}">
      <formula1>$M$1:$M$2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04DB-6B2C-464F-B676-B2D5C5FDAC57}">
  <dimension ref="A1:W90"/>
  <sheetViews>
    <sheetView zoomScale="111" zoomScaleNormal="111" workbookViewId="0">
      <selection activeCell="H28" sqref="H28:I29"/>
    </sheetView>
  </sheetViews>
  <sheetFormatPr defaultColWidth="9.33203125" defaultRowHeight="11.25" x14ac:dyDescent="0.2"/>
  <cols>
    <col min="1" max="1" width="9.33203125" style="11"/>
    <col min="2" max="2" width="7.33203125" style="11" customWidth="1"/>
    <col min="3" max="3" width="21.5" style="11" customWidth="1"/>
    <col min="4" max="4" width="8.83203125" style="11" customWidth="1"/>
    <col min="5" max="5" width="12.33203125" style="11" customWidth="1"/>
    <col min="6" max="6" width="13.83203125" style="11" customWidth="1"/>
    <col min="7" max="7" width="17.6640625" style="11" customWidth="1"/>
    <col min="8" max="8" width="13.83203125" style="11" customWidth="1"/>
    <col min="9" max="9" width="16.5" style="11" customWidth="1"/>
    <col min="10" max="11" width="8.83203125" style="11" customWidth="1"/>
    <col min="12" max="12" width="13.83203125" style="11" customWidth="1"/>
    <col min="13" max="13" width="16.1640625" style="11" customWidth="1"/>
    <col min="14" max="14" width="13.83203125" style="11" customWidth="1"/>
    <col min="15" max="15" width="16" style="11" customWidth="1"/>
    <col min="16" max="17" width="8.83203125" style="11" customWidth="1"/>
    <col min="18" max="21" width="13.83203125" style="11" customWidth="1"/>
    <col min="22" max="16384" width="9.33203125" style="11"/>
  </cols>
  <sheetData>
    <row r="1" spans="3:21" ht="12" thickBot="1" x14ac:dyDescent="0.25"/>
    <row r="2" spans="3:21" ht="21" x14ac:dyDescent="0.35">
      <c r="C2" s="261" t="s">
        <v>45</v>
      </c>
      <c r="D2" s="262"/>
      <c r="E2" s="262"/>
      <c r="F2" s="262"/>
      <c r="G2" s="262"/>
      <c r="H2" s="262"/>
      <c r="I2" s="262"/>
      <c r="J2" s="56"/>
      <c r="K2" s="51"/>
      <c r="L2" s="51"/>
      <c r="M2" s="51"/>
      <c r="N2" s="51"/>
      <c r="O2" s="51"/>
      <c r="P2" s="50"/>
      <c r="Q2" s="50"/>
      <c r="R2" s="50"/>
      <c r="S2" s="50"/>
      <c r="T2" s="50"/>
      <c r="U2" s="50"/>
    </row>
    <row r="3" spans="3:21" ht="21.75" thickBot="1" x14ac:dyDescent="0.4">
      <c r="C3" s="263"/>
      <c r="D3" s="264"/>
      <c r="E3" s="264"/>
      <c r="F3" s="264"/>
      <c r="G3" s="264"/>
      <c r="H3" s="264"/>
      <c r="I3" s="264"/>
      <c r="J3" s="56"/>
      <c r="K3" s="51"/>
      <c r="L3" s="51"/>
      <c r="M3" s="51"/>
      <c r="N3" s="51"/>
      <c r="O3" s="51"/>
      <c r="P3" s="50"/>
      <c r="Q3" s="50"/>
      <c r="R3" s="50"/>
      <c r="S3" s="50"/>
      <c r="T3" s="50"/>
      <c r="U3" s="50"/>
    </row>
    <row r="4" spans="3:21" ht="21" x14ac:dyDescent="0.35"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0"/>
      <c r="Q4" s="50"/>
      <c r="R4" s="50"/>
      <c r="S4" s="50"/>
      <c r="T4" s="50"/>
      <c r="U4" s="50"/>
    </row>
    <row r="5" spans="3:21" x14ac:dyDescent="0.2">
      <c r="C5" s="18" t="s">
        <v>12</v>
      </c>
    </row>
    <row r="6" spans="3:21" ht="31.9" customHeight="1" x14ac:dyDescent="0.2">
      <c r="C6" s="265"/>
      <c r="D6" s="266"/>
      <c r="E6" s="266"/>
      <c r="F6" s="266"/>
      <c r="G6" s="266"/>
      <c r="H6" s="266"/>
      <c r="I6" s="266"/>
    </row>
    <row r="7" spans="3:21" ht="22.15" customHeight="1" x14ac:dyDescent="0.2">
      <c r="C7" s="267"/>
      <c r="D7" s="268"/>
      <c r="E7" s="268"/>
      <c r="F7" s="268"/>
      <c r="G7" s="268"/>
      <c r="H7" s="268"/>
      <c r="I7" s="268"/>
    </row>
    <row r="8" spans="3:21" ht="10.9" customHeight="1" x14ac:dyDescent="0.2">
      <c r="C8" s="102"/>
      <c r="D8" s="102"/>
      <c r="E8" s="102"/>
      <c r="F8" s="102"/>
      <c r="G8" s="102"/>
      <c r="H8" s="102"/>
      <c r="I8" s="102"/>
    </row>
    <row r="9" spans="3:21" ht="12" thickBot="1" x14ac:dyDescent="0.25"/>
    <row r="10" spans="3:21" ht="17.100000000000001" customHeight="1" thickTop="1" x14ac:dyDescent="0.2">
      <c r="C10" s="193" t="s">
        <v>4</v>
      </c>
      <c r="D10" s="194"/>
      <c r="E10" s="194"/>
      <c r="F10" s="194"/>
      <c r="G10" s="194"/>
      <c r="H10" s="194"/>
      <c r="I10" s="195"/>
      <c r="J10" s="52"/>
      <c r="K10" s="52"/>
      <c r="L10" s="52"/>
      <c r="M10" s="52"/>
      <c r="N10" s="52"/>
      <c r="O10" s="52"/>
      <c r="P10" s="17"/>
      <c r="Q10" s="17"/>
      <c r="R10" s="17"/>
      <c r="S10" s="17"/>
      <c r="T10" s="17"/>
      <c r="U10" s="17"/>
    </row>
    <row r="11" spans="3:21" ht="16.5" thickBot="1" x14ac:dyDescent="0.25">
      <c r="C11" s="252"/>
      <c r="D11" s="253"/>
      <c r="E11" s="253"/>
      <c r="F11" s="253"/>
      <c r="G11" s="253"/>
      <c r="H11" s="253"/>
      <c r="I11" s="254"/>
      <c r="J11" s="52"/>
      <c r="K11" s="52"/>
      <c r="L11" s="52"/>
      <c r="M11" s="52"/>
      <c r="N11" s="52"/>
      <c r="O11" s="52"/>
      <c r="P11" s="17"/>
      <c r="Q11" s="17"/>
      <c r="R11" s="17"/>
      <c r="S11" s="17"/>
      <c r="T11" s="17"/>
      <c r="U11" s="17"/>
    </row>
    <row r="12" spans="3:21" ht="10.9" customHeight="1" thickTop="1" x14ac:dyDescent="0.2">
      <c r="C12" s="204" t="s">
        <v>5</v>
      </c>
      <c r="D12" s="139" t="s">
        <v>35</v>
      </c>
      <c r="E12" s="140"/>
      <c r="F12" s="185" t="s">
        <v>36</v>
      </c>
      <c r="G12" s="186"/>
      <c r="H12" s="139" t="s">
        <v>36</v>
      </c>
      <c r="I12" s="190"/>
      <c r="J12" s="205"/>
      <c r="K12" s="206"/>
      <c r="L12" s="205"/>
      <c r="M12" s="206"/>
      <c r="N12" s="205"/>
      <c r="O12" s="206"/>
      <c r="P12" s="181"/>
      <c r="Q12" s="182"/>
      <c r="R12" s="181"/>
      <c r="S12" s="182"/>
      <c r="T12" s="181"/>
      <c r="U12" s="182"/>
    </row>
    <row r="13" spans="3:21" x14ac:dyDescent="0.2">
      <c r="C13" s="201"/>
      <c r="D13" s="141"/>
      <c r="E13" s="142"/>
      <c r="F13" s="187"/>
      <c r="G13" s="188"/>
      <c r="H13" s="141"/>
      <c r="I13" s="192"/>
      <c r="J13" s="207"/>
      <c r="K13" s="206"/>
      <c r="L13" s="207"/>
      <c r="M13" s="206"/>
      <c r="N13" s="207"/>
      <c r="O13" s="206"/>
      <c r="P13" s="183"/>
      <c r="Q13" s="182"/>
      <c r="R13" s="183"/>
      <c r="S13" s="182"/>
      <c r="T13" s="183"/>
      <c r="U13" s="182"/>
    </row>
    <row r="14" spans="3:21" x14ac:dyDescent="0.2">
      <c r="C14" s="201"/>
      <c r="D14" s="141"/>
      <c r="E14" s="142"/>
      <c r="F14" s="187"/>
      <c r="G14" s="188"/>
      <c r="H14" s="141"/>
      <c r="I14" s="192"/>
      <c r="J14" s="207"/>
      <c r="K14" s="206"/>
      <c r="L14" s="207"/>
      <c r="M14" s="206"/>
      <c r="N14" s="207"/>
      <c r="O14" s="206"/>
      <c r="P14" s="183"/>
      <c r="Q14" s="182"/>
      <c r="R14" s="183"/>
      <c r="S14" s="182"/>
      <c r="T14" s="183"/>
      <c r="U14" s="182"/>
    </row>
    <row r="15" spans="3:21" x14ac:dyDescent="0.2">
      <c r="C15" s="201"/>
      <c r="D15" s="141"/>
      <c r="E15" s="142"/>
      <c r="F15" s="187"/>
      <c r="G15" s="188"/>
      <c r="H15" s="141"/>
      <c r="I15" s="192"/>
      <c r="J15" s="207"/>
      <c r="K15" s="206"/>
      <c r="L15" s="207"/>
      <c r="M15" s="206"/>
      <c r="N15" s="207"/>
      <c r="O15" s="206"/>
      <c r="P15" s="183"/>
      <c r="Q15" s="182"/>
      <c r="R15" s="183"/>
      <c r="S15" s="182"/>
      <c r="T15" s="183"/>
      <c r="U15" s="182"/>
    </row>
    <row r="16" spans="3:21" ht="10.9" customHeight="1" x14ac:dyDescent="0.2">
      <c r="C16" s="201"/>
      <c r="D16" s="141"/>
      <c r="E16" s="142"/>
      <c r="F16" s="187"/>
      <c r="G16" s="188"/>
      <c r="H16" s="141"/>
      <c r="I16" s="192"/>
      <c r="J16" s="207"/>
      <c r="K16" s="206"/>
      <c r="L16" s="207"/>
      <c r="M16" s="206"/>
      <c r="N16" s="207"/>
      <c r="O16" s="206"/>
      <c r="P16" s="183"/>
      <c r="Q16" s="182"/>
      <c r="R16" s="183"/>
      <c r="S16" s="182"/>
      <c r="T16" s="183"/>
      <c r="U16" s="182"/>
    </row>
    <row r="17" spans="2:23" ht="10.9" customHeight="1" x14ac:dyDescent="0.2">
      <c r="C17" s="201"/>
      <c r="D17" s="141"/>
      <c r="E17" s="142"/>
      <c r="F17" s="187"/>
      <c r="G17" s="188"/>
      <c r="H17" s="141"/>
      <c r="I17" s="192"/>
      <c r="J17" s="207"/>
      <c r="K17" s="206"/>
      <c r="L17" s="207"/>
      <c r="M17" s="206"/>
      <c r="N17" s="207"/>
      <c r="O17" s="206"/>
      <c r="P17" s="183"/>
      <c r="Q17" s="182"/>
      <c r="R17" s="183"/>
      <c r="S17" s="182"/>
      <c r="T17" s="183"/>
      <c r="U17" s="182"/>
    </row>
    <row r="18" spans="2:23" ht="10.9" customHeight="1" x14ac:dyDescent="0.2">
      <c r="C18" s="201"/>
      <c r="D18" s="141"/>
      <c r="E18" s="142"/>
      <c r="F18" s="187"/>
      <c r="G18" s="188"/>
      <c r="H18" s="141"/>
      <c r="I18" s="192"/>
      <c r="J18" s="207"/>
      <c r="K18" s="206"/>
      <c r="L18" s="207"/>
      <c r="M18" s="206"/>
      <c r="N18" s="207"/>
      <c r="O18" s="206"/>
      <c r="P18" s="183"/>
      <c r="Q18" s="182"/>
      <c r="R18" s="183"/>
      <c r="S18" s="182"/>
      <c r="T18" s="183"/>
      <c r="U18" s="182"/>
    </row>
    <row r="19" spans="2:23" ht="10.9" customHeight="1" x14ac:dyDescent="0.2">
      <c r="C19" s="201"/>
      <c r="D19" s="141"/>
      <c r="E19" s="142"/>
      <c r="F19" s="187"/>
      <c r="G19" s="188"/>
      <c r="H19" s="141"/>
      <c r="I19" s="192"/>
      <c r="J19" s="207"/>
      <c r="K19" s="206"/>
      <c r="L19" s="207"/>
      <c r="M19" s="206"/>
      <c r="N19" s="207"/>
      <c r="O19" s="206"/>
      <c r="P19" s="183"/>
      <c r="Q19" s="182"/>
      <c r="R19" s="183"/>
      <c r="S19" s="182"/>
      <c r="T19" s="183"/>
      <c r="U19" s="182"/>
    </row>
    <row r="20" spans="2:23" x14ac:dyDescent="0.2">
      <c r="B20" s="199"/>
      <c r="C20" s="201"/>
      <c r="D20" s="141"/>
      <c r="E20" s="142"/>
      <c r="F20" s="187"/>
      <c r="G20" s="188"/>
      <c r="H20" s="141"/>
      <c r="I20" s="192"/>
      <c r="J20" s="207"/>
      <c r="K20" s="206"/>
      <c r="L20" s="207"/>
      <c r="M20" s="206"/>
      <c r="N20" s="207"/>
      <c r="O20" s="206"/>
      <c r="P20" s="183"/>
      <c r="Q20" s="182"/>
      <c r="R20" s="183"/>
      <c r="S20" s="182"/>
      <c r="T20" s="183"/>
      <c r="U20" s="182"/>
    </row>
    <row r="21" spans="2:23" x14ac:dyDescent="0.2">
      <c r="B21" s="199"/>
      <c r="C21" s="201"/>
      <c r="D21" s="141"/>
      <c r="E21" s="142"/>
      <c r="F21" s="187"/>
      <c r="G21" s="188"/>
      <c r="H21" s="141"/>
      <c r="I21" s="192"/>
      <c r="J21" s="207"/>
      <c r="K21" s="206"/>
      <c r="L21" s="207"/>
      <c r="M21" s="206"/>
      <c r="N21" s="207"/>
      <c r="O21" s="206"/>
      <c r="P21" s="183"/>
      <c r="Q21" s="182"/>
      <c r="R21" s="183"/>
      <c r="S21" s="182"/>
      <c r="T21" s="183"/>
      <c r="U21" s="182"/>
    </row>
    <row r="22" spans="2:23" x14ac:dyDescent="0.2">
      <c r="B22" s="199"/>
      <c r="C22" s="202"/>
      <c r="D22" s="143" t="s">
        <v>0</v>
      </c>
      <c r="E22" s="144"/>
      <c r="F22" s="145" t="s">
        <v>58</v>
      </c>
      <c r="G22" s="146"/>
      <c r="H22" s="146" t="s">
        <v>52</v>
      </c>
      <c r="I22" s="162"/>
      <c r="J22" s="208"/>
      <c r="K22" s="208"/>
      <c r="L22" s="208"/>
      <c r="M22" s="208"/>
      <c r="N22" s="208"/>
      <c r="O22" s="208"/>
      <c r="P22" s="184"/>
      <c r="Q22" s="184"/>
      <c r="R22" s="184"/>
      <c r="S22" s="184"/>
      <c r="T22" s="184"/>
      <c r="U22" s="184"/>
    </row>
    <row r="23" spans="2:23" ht="12" thickBot="1" x14ac:dyDescent="0.25">
      <c r="B23" s="199"/>
      <c r="C23" s="203"/>
      <c r="D23" s="163" t="s">
        <v>2</v>
      </c>
      <c r="E23" s="164"/>
      <c r="F23" s="209" t="s">
        <v>2</v>
      </c>
      <c r="G23" s="210"/>
      <c r="H23" s="210" t="s">
        <v>2</v>
      </c>
      <c r="I23" s="214"/>
      <c r="J23" s="156"/>
      <c r="K23" s="156"/>
      <c r="L23" s="156"/>
      <c r="M23" s="156"/>
      <c r="N23" s="156"/>
      <c r="O23" s="156"/>
      <c r="P23" s="134"/>
      <c r="Q23" s="134"/>
      <c r="R23" s="134"/>
      <c r="S23" s="134"/>
      <c r="T23" s="134"/>
      <c r="U23" s="134"/>
    </row>
    <row r="24" spans="2:23" ht="11.45" customHeight="1" thickTop="1" x14ac:dyDescent="0.2">
      <c r="B24" s="199"/>
      <c r="C24" s="211">
        <v>2022</v>
      </c>
      <c r="D24" s="174">
        <f>F24+H24</f>
        <v>1233.0340000000001</v>
      </c>
      <c r="E24" s="175"/>
      <c r="F24" s="147">
        <f>F27+G27</f>
        <v>760.072</v>
      </c>
      <c r="G24" s="148"/>
      <c r="H24" s="147">
        <f>H27+I27</f>
        <v>472.96199999999999</v>
      </c>
      <c r="I24" s="151"/>
      <c r="J24" s="156"/>
      <c r="K24" s="156"/>
      <c r="L24" s="157"/>
      <c r="M24" s="157"/>
      <c r="N24" s="157"/>
      <c r="O24" s="157"/>
      <c r="P24" s="134"/>
      <c r="Q24" s="134"/>
      <c r="R24" s="19"/>
      <c r="S24" s="19"/>
      <c r="T24" s="19"/>
      <c r="U24" s="19"/>
    </row>
    <row r="25" spans="2:23" ht="10.9" customHeight="1" x14ac:dyDescent="0.2">
      <c r="B25" s="199"/>
      <c r="C25" s="212"/>
      <c r="D25" s="176"/>
      <c r="E25" s="177"/>
      <c r="F25" s="149"/>
      <c r="G25" s="150"/>
      <c r="H25" s="149"/>
      <c r="I25" s="152"/>
      <c r="J25" s="156"/>
      <c r="K25" s="156"/>
      <c r="L25" s="157"/>
      <c r="M25" s="157"/>
      <c r="N25" s="157"/>
      <c r="O25" s="157"/>
      <c r="P25" s="134"/>
      <c r="Q25" s="134"/>
      <c r="R25" s="180"/>
      <c r="S25" s="180"/>
      <c r="T25" s="180"/>
      <c r="U25" s="180"/>
    </row>
    <row r="26" spans="2:23" x14ac:dyDescent="0.2">
      <c r="B26" s="199"/>
      <c r="C26" s="212"/>
      <c r="D26" s="176"/>
      <c r="E26" s="177"/>
      <c r="F26" s="75" t="s">
        <v>33</v>
      </c>
      <c r="G26" s="73" t="s">
        <v>48</v>
      </c>
      <c r="H26" s="75" t="s">
        <v>33</v>
      </c>
      <c r="I26" s="74" t="s">
        <v>48</v>
      </c>
      <c r="J26" s="156"/>
      <c r="K26" s="156"/>
      <c r="L26" s="55"/>
      <c r="M26" s="55"/>
      <c r="N26" s="55"/>
      <c r="O26" s="55"/>
      <c r="P26" s="134"/>
      <c r="Q26" s="134"/>
      <c r="R26" s="19"/>
      <c r="S26" s="19"/>
      <c r="T26" s="19"/>
      <c r="U26" s="19"/>
    </row>
    <row r="27" spans="2:23" ht="12" thickBot="1" x14ac:dyDescent="0.25">
      <c r="B27" s="199"/>
      <c r="C27" s="213"/>
      <c r="D27" s="246"/>
      <c r="E27" s="247"/>
      <c r="F27" s="76">
        <v>116.063</v>
      </c>
      <c r="G27" s="77">
        <v>644.00900000000001</v>
      </c>
      <c r="H27" s="76">
        <v>63.39</v>
      </c>
      <c r="I27" s="78">
        <v>409.572</v>
      </c>
      <c r="J27" s="135"/>
      <c r="K27" s="135"/>
      <c r="L27" s="136"/>
      <c r="M27" s="136"/>
      <c r="N27" s="136"/>
      <c r="O27" s="104"/>
      <c r="P27" s="134"/>
      <c r="Q27" s="134"/>
      <c r="R27" s="103"/>
      <c r="S27" s="103"/>
      <c r="T27" s="103"/>
      <c r="U27" s="103"/>
      <c r="W27" s="16"/>
    </row>
    <row r="28" spans="2:23" ht="11.45" customHeight="1" thickTop="1" x14ac:dyDescent="0.2">
      <c r="B28" s="199"/>
      <c r="C28" s="211">
        <v>2023</v>
      </c>
      <c r="D28" s="174">
        <f>F28+H28</f>
        <v>1209.5219999999999</v>
      </c>
      <c r="E28" s="175"/>
      <c r="F28" s="147">
        <f>F31+G31</f>
        <v>684.33499999999992</v>
      </c>
      <c r="G28" s="148"/>
      <c r="H28" s="147">
        <f>H31+I31</f>
        <v>525.18700000000001</v>
      </c>
      <c r="I28" s="153"/>
      <c r="J28" s="156"/>
      <c r="K28" s="156"/>
      <c r="L28" s="157"/>
      <c r="M28" s="157"/>
      <c r="N28" s="157"/>
      <c r="O28" s="157"/>
      <c r="P28" s="134"/>
      <c r="Q28" s="134"/>
      <c r="R28" s="19"/>
      <c r="S28" s="19"/>
      <c r="T28" s="19"/>
      <c r="U28" s="19"/>
    </row>
    <row r="29" spans="2:23" ht="10.9" customHeight="1" x14ac:dyDescent="0.2">
      <c r="B29" s="199"/>
      <c r="C29" s="212"/>
      <c r="D29" s="176"/>
      <c r="E29" s="177"/>
      <c r="F29" s="149"/>
      <c r="G29" s="150"/>
      <c r="H29" s="154"/>
      <c r="I29" s="155"/>
      <c r="J29" s="156"/>
      <c r="K29" s="156"/>
      <c r="L29" s="157"/>
      <c r="M29" s="157"/>
      <c r="N29" s="157"/>
      <c r="O29" s="157"/>
      <c r="P29" s="134"/>
      <c r="Q29" s="134"/>
      <c r="R29" s="180"/>
      <c r="S29" s="180"/>
      <c r="T29" s="180"/>
      <c r="U29" s="180"/>
    </row>
    <row r="30" spans="2:23" x14ac:dyDescent="0.2">
      <c r="B30" s="199"/>
      <c r="C30" s="212"/>
      <c r="D30" s="176"/>
      <c r="E30" s="177"/>
      <c r="F30" s="75" t="s">
        <v>33</v>
      </c>
      <c r="G30" s="73" t="s">
        <v>48</v>
      </c>
      <c r="H30" s="75" t="s">
        <v>33</v>
      </c>
      <c r="I30" s="74" t="s">
        <v>48</v>
      </c>
      <c r="J30" s="156"/>
      <c r="K30" s="156"/>
      <c r="L30" s="55"/>
      <c r="M30" s="55"/>
      <c r="N30" s="55"/>
      <c r="O30" s="55"/>
      <c r="P30" s="134"/>
      <c r="Q30" s="134"/>
      <c r="R30" s="19"/>
      <c r="S30" s="19"/>
      <c r="T30" s="19"/>
      <c r="U30" s="19"/>
    </row>
    <row r="31" spans="2:23" ht="12" thickBot="1" x14ac:dyDescent="0.25">
      <c r="B31" s="199"/>
      <c r="C31" s="213"/>
      <c r="D31" s="246"/>
      <c r="E31" s="247"/>
      <c r="F31" s="76">
        <v>87.429000000000002</v>
      </c>
      <c r="G31" s="77">
        <v>596.90599999999995</v>
      </c>
      <c r="H31" s="76">
        <v>33.789000000000001</v>
      </c>
      <c r="I31" s="78">
        <v>491.39800000000002</v>
      </c>
      <c r="J31" s="156"/>
      <c r="K31" s="156"/>
      <c r="L31" s="104"/>
      <c r="M31" s="104"/>
      <c r="N31" s="104"/>
      <c r="O31" s="104"/>
      <c r="P31" s="134"/>
      <c r="Q31" s="134"/>
      <c r="R31" s="103"/>
      <c r="S31" s="103"/>
      <c r="T31" s="103"/>
      <c r="U31" s="103"/>
    </row>
    <row r="32" spans="2:23" ht="12" thickTop="1" x14ac:dyDescent="0.2">
      <c r="B32" s="199"/>
      <c r="C32" s="230">
        <v>2024</v>
      </c>
      <c r="D32" s="174">
        <f>F32+H32</f>
        <v>1207.0129999999999</v>
      </c>
      <c r="E32" s="175"/>
      <c r="F32" s="147">
        <f>F35+G35</f>
        <v>649.29199999999992</v>
      </c>
      <c r="G32" s="148"/>
      <c r="H32" s="147">
        <f>H35+I35</f>
        <v>557.721</v>
      </c>
      <c r="I32" s="151"/>
      <c r="J32" s="156"/>
      <c r="K32" s="156"/>
      <c r="L32" s="157"/>
      <c r="M32" s="157"/>
      <c r="N32" s="157"/>
      <c r="O32" s="157"/>
      <c r="P32" s="134"/>
      <c r="Q32" s="134"/>
      <c r="R32" s="19"/>
      <c r="S32" s="19"/>
      <c r="T32" s="19"/>
      <c r="U32" s="19"/>
    </row>
    <row r="33" spans="2:21" x14ac:dyDescent="0.2">
      <c r="B33" s="199"/>
      <c r="C33" s="231"/>
      <c r="D33" s="176"/>
      <c r="E33" s="177"/>
      <c r="F33" s="149"/>
      <c r="G33" s="150"/>
      <c r="H33" s="149"/>
      <c r="I33" s="152"/>
      <c r="J33" s="156"/>
      <c r="K33" s="156"/>
      <c r="L33" s="157"/>
      <c r="M33" s="157"/>
      <c r="N33" s="157"/>
      <c r="O33" s="157"/>
      <c r="P33" s="134"/>
      <c r="Q33" s="134"/>
      <c r="R33" s="180"/>
      <c r="S33" s="180"/>
      <c r="T33" s="180"/>
      <c r="U33" s="180"/>
    </row>
    <row r="34" spans="2:21" x14ac:dyDescent="0.2">
      <c r="B34" s="199"/>
      <c r="C34" s="231"/>
      <c r="D34" s="176"/>
      <c r="E34" s="177"/>
      <c r="F34" s="75" t="s">
        <v>33</v>
      </c>
      <c r="G34" s="73" t="s">
        <v>48</v>
      </c>
      <c r="H34" s="75" t="s">
        <v>33</v>
      </c>
      <c r="I34" s="74" t="s">
        <v>48</v>
      </c>
      <c r="J34" s="156"/>
      <c r="K34" s="156"/>
      <c r="L34" s="55"/>
      <c r="M34" s="55"/>
      <c r="N34" s="55"/>
      <c r="O34" s="55"/>
      <c r="P34" s="134"/>
      <c r="Q34" s="134"/>
      <c r="R34" s="19"/>
      <c r="S34" s="19"/>
      <c r="T34" s="19"/>
      <c r="U34" s="19"/>
    </row>
    <row r="35" spans="2:21" ht="12.2" customHeight="1" thickBot="1" x14ac:dyDescent="0.25">
      <c r="B35" s="199"/>
      <c r="C35" s="232"/>
      <c r="D35" s="178"/>
      <c r="E35" s="179"/>
      <c r="F35" s="93">
        <v>111.434</v>
      </c>
      <c r="G35" s="94">
        <v>537.85799999999995</v>
      </c>
      <c r="H35" s="93">
        <v>179.273</v>
      </c>
      <c r="I35" s="95">
        <v>378.44799999999998</v>
      </c>
      <c r="J35" s="156"/>
      <c r="K35" s="156"/>
      <c r="L35" s="104"/>
      <c r="M35" s="104"/>
      <c r="N35" s="104"/>
      <c r="O35" s="104"/>
      <c r="P35" s="134"/>
      <c r="Q35" s="134"/>
      <c r="R35" s="103"/>
      <c r="S35" s="103"/>
      <c r="T35" s="103"/>
      <c r="U35" s="103"/>
    </row>
    <row r="36" spans="2:21" ht="22.7" customHeight="1" thickTop="1" x14ac:dyDescent="0.2">
      <c r="C36" s="160" t="s">
        <v>44</v>
      </c>
      <c r="D36" s="161"/>
      <c r="E36" s="161"/>
      <c r="F36" s="161"/>
      <c r="G36" s="161"/>
      <c r="H36" s="161"/>
      <c r="I36" s="161"/>
    </row>
    <row r="37" spans="2:21" ht="12" thickBot="1" x14ac:dyDescent="0.25">
      <c r="C37" s="12"/>
      <c r="P37" s="19"/>
      <c r="Q37" s="19"/>
      <c r="R37" s="19"/>
      <c r="S37" s="19"/>
      <c r="T37" s="19"/>
      <c r="U37" s="19"/>
    </row>
    <row r="38" spans="2:21" ht="10.9" customHeight="1" thickTop="1" x14ac:dyDescent="0.2">
      <c r="C38" s="193" t="s">
        <v>6</v>
      </c>
      <c r="D38" s="194"/>
      <c r="E38" s="194"/>
      <c r="F38" s="194"/>
      <c r="G38" s="194"/>
      <c r="H38" s="194"/>
      <c r="I38" s="195"/>
      <c r="J38" s="52"/>
      <c r="K38" s="52"/>
      <c r="L38" s="52"/>
      <c r="M38" s="52"/>
      <c r="N38" s="52"/>
      <c r="O38" s="52"/>
      <c r="P38" s="17"/>
      <c r="Q38" s="17"/>
      <c r="R38" s="17"/>
      <c r="S38" s="17"/>
      <c r="T38" s="17"/>
      <c r="U38" s="17"/>
    </row>
    <row r="39" spans="2:21" ht="16.5" thickBot="1" x14ac:dyDescent="0.25">
      <c r="C39" s="196"/>
      <c r="D39" s="197"/>
      <c r="E39" s="197"/>
      <c r="F39" s="197"/>
      <c r="G39" s="197"/>
      <c r="H39" s="197"/>
      <c r="I39" s="198"/>
      <c r="J39" s="52"/>
      <c r="K39" s="52"/>
      <c r="L39" s="52"/>
      <c r="M39" s="52"/>
      <c r="N39" s="52"/>
      <c r="O39" s="52"/>
      <c r="P39" s="17"/>
      <c r="Q39" s="17"/>
      <c r="R39" s="17"/>
      <c r="S39" s="17"/>
      <c r="T39" s="17"/>
      <c r="U39" s="17"/>
    </row>
    <row r="40" spans="2:21" ht="10.9" customHeight="1" thickTop="1" x14ac:dyDescent="0.2">
      <c r="C40" s="200" t="s">
        <v>5</v>
      </c>
      <c r="D40" s="139" t="s">
        <v>37</v>
      </c>
      <c r="E40" s="140"/>
      <c r="F40" s="185" t="s">
        <v>37</v>
      </c>
      <c r="G40" s="186"/>
      <c r="H40" s="189" t="s">
        <v>37</v>
      </c>
      <c r="I40" s="190"/>
      <c r="J40" s="181"/>
      <c r="K40" s="182"/>
      <c r="L40" s="181"/>
      <c r="M40" s="182"/>
      <c r="N40" s="181"/>
      <c r="O40" s="182"/>
      <c r="P40" s="181"/>
      <c r="Q40" s="182"/>
      <c r="R40" s="181"/>
      <c r="S40" s="182"/>
      <c r="T40" s="181"/>
      <c r="U40" s="182"/>
    </row>
    <row r="41" spans="2:21" x14ac:dyDescent="0.2">
      <c r="C41" s="201"/>
      <c r="D41" s="141"/>
      <c r="E41" s="142"/>
      <c r="F41" s="187"/>
      <c r="G41" s="188"/>
      <c r="H41" s="191"/>
      <c r="I41" s="192"/>
      <c r="J41" s="183"/>
      <c r="K41" s="182"/>
      <c r="L41" s="183"/>
      <c r="M41" s="182"/>
      <c r="N41" s="183"/>
      <c r="O41" s="182"/>
      <c r="P41" s="183"/>
      <c r="Q41" s="182"/>
      <c r="R41" s="183"/>
      <c r="S41" s="182"/>
      <c r="T41" s="183"/>
      <c r="U41" s="182"/>
    </row>
    <row r="42" spans="2:21" x14ac:dyDescent="0.2">
      <c r="C42" s="201"/>
      <c r="D42" s="141"/>
      <c r="E42" s="142"/>
      <c r="F42" s="187"/>
      <c r="G42" s="188"/>
      <c r="H42" s="191"/>
      <c r="I42" s="192"/>
      <c r="J42" s="183"/>
      <c r="K42" s="182"/>
      <c r="L42" s="183"/>
      <c r="M42" s="182"/>
      <c r="N42" s="183"/>
      <c r="O42" s="182"/>
      <c r="P42" s="183"/>
      <c r="Q42" s="182"/>
      <c r="R42" s="183"/>
      <c r="S42" s="182"/>
      <c r="T42" s="183"/>
      <c r="U42" s="182"/>
    </row>
    <row r="43" spans="2:21" x14ac:dyDescent="0.2">
      <c r="C43" s="201"/>
      <c r="D43" s="141"/>
      <c r="E43" s="142"/>
      <c r="F43" s="187"/>
      <c r="G43" s="188"/>
      <c r="H43" s="191"/>
      <c r="I43" s="192"/>
      <c r="J43" s="183"/>
      <c r="K43" s="182"/>
      <c r="L43" s="183"/>
      <c r="M43" s="182"/>
      <c r="N43" s="183"/>
      <c r="O43" s="182"/>
      <c r="P43" s="183"/>
      <c r="Q43" s="182"/>
      <c r="R43" s="183"/>
      <c r="S43" s="182"/>
      <c r="T43" s="183"/>
      <c r="U43" s="182"/>
    </row>
    <row r="44" spans="2:21" x14ac:dyDescent="0.2">
      <c r="C44" s="201"/>
      <c r="D44" s="141"/>
      <c r="E44" s="142"/>
      <c r="F44" s="187"/>
      <c r="G44" s="188"/>
      <c r="H44" s="191"/>
      <c r="I44" s="192"/>
      <c r="J44" s="183"/>
      <c r="K44" s="182"/>
      <c r="L44" s="183"/>
      <c r="M44" s="182"/>
      <c r="N44" s="183"/>
      <c r="O44" s="182"/>
      <c r="P44" s="183"/>
      <c r="Q44" s="182"/>
      <c r="R44" s="183"/>
      <c r="S44" s="182"/>
      <c r="T44" s="183"/>
      <c r="U44" s="182"/>
    </row>
    <row r="45" spans="2:21" x14ac:dyDescent="0.2">
      <c r="C45" s="201"/>
      <c r="D45" s="141"/>
      <c r="E45" s="142"/>
      <c r="F45" s="187"/>
      <c r="G45" s="188"/>
      <c r="H45" s="191"/>
      <c r="I45" s="192"/>
      <c r="J45" s="183"/>
      <c r="K45" s="182"/>
      <c r="L45" s="183"/>
      <c r="M45" s="182"/>
      <c r="N45" s="183"/>
      <c r="O45" s="182"/>
      <c r="P45" s="183"/>
      <c r="Q45" s="182"/>
      <c r="R45" s="183"/>
      <c r="S45" s="182"/>
      <c r="T45" s="183"/>
      <c r="U45" s="182"/>
    </row>
    <row r="46" spans="2:21" x14ac:dyDescent="0.2">
      <c r="C46" s="201"/>
      <c r="D46" s="141"/>
      <c r="E46" s="142"/>
      <c r="F46" s="187"/>
      <c r="G46" s="188"/>
      <c r="H46" s="191"/>
      <c r="I46" s="192"/>
      <c r="J46" s="183"/>
      <c r="K46" s="182"/>
      <c r="L46" s="183"/>
      <c r="M46" s="182"/>
      <c r="N46" s="183"/>
      <c r="O46" s="182"/>
      <c r="P46" s="183"/>
      <c r="Q46" s="182"/>
      <c r="R46" s="183"/>
      <c r="S46" s="182"/>
      <c r="T46" s="183"/>
      <c r="U46" s="182"/>
    </row>
    <row r="47" spans="2:21" x14ac:dyDescent="0.2">
      <c r="C47" s="201"/>
      <c r="D47" s="141"/>
      <c r="E47" s="142"/>
      <c r="F47" s="187"/>
      <c r="G47" s="188"/>
      <c r="H47" s="191"/>
      <c r="I47" s="192"/>
      <c r="J47" s="183"/>
      <c r="K47" s="182"/>
      <c r="L47" s="183"/>
      <c r="M47" s="182"/>
      <c r="N47" s="183"/>
      <c r="O47" s="182"/>
      <c r="P47" s="183"/>
      <c r="Q47" s="182"/>
      <c r="R47" s="183"/>
      <c r="S47" s="182"/>
      <c r="T47" s="183"/>
      <c r="U47" s="182"/>
    </row>
    <row r="48" spans="2:21" x14ac:dyDescent="0.2">
      <c r="C48" s="202"/>
      <c r="D48" s="141"/>
      <c r="E48" s="142"/>
      <c r="F48" s="187"/>
      <c r="G48" s="188"/>
      <c r="H48" s="191"/>
      <c r="I48" s="192"/>
      <c r="J48" s="183"/>
      <c r="K48" s="182"/>
      <c r="L48" s="183"/>
      <c r="M48" s="182"/>
      <c r="N48" s="183"/>
      <c r="O48" s="182"/>
      <c r="P48" s="183"/>
      <c r="Q48" s="182"/>
      <c r="R48" s="183"/>
      <c r="S48" s="182"/>
      <c r="T48" s="183"/>
      <c r="U48" s="182"/>
    </row>
    <row r="49" spans="1:21" x14ac:dyDescent="0.2">
      <c r="C49" s="202"/>
      <c r="D49" s="143" t="s">
        <v>0</v>
      </c>
      <c r="E49" s="144"/>
      <c r="F49" s="145" t="s">
        <v>58</v>
      </c>
      <c r="G49" s="146"/>
      <c r="H49" s="146" t="s">
        <v>52</v>
      </c>
      <c r="I49" s="162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 ht="11.45" customHeight="1" thickBot="1" x14ac:dyDescent="0.25">
      <c r="C50" s="203"/>
      <c r="D50" s="163" t="s">
        <v>2</v>
      </c>
      <c r="E50" s="164"/>
      <c r="F50" s="209" t="s">
        <v>2</v>
      </c>
      <c r="G50" s="210"/>
      <c r="H50" s="210" t="s">
        <v>2</v>
      </c>
      <c r="I50" s="21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</row>
    <row r="51" spans="1:21" ht="11.45" customHeight="1" thickTop="1" x14ac:dyDescent="0.2">
      <c r="A51" s="12"/>
      <c r="B51" s="199"/>
      <c r="C51" s="211">
        <v>2022</v>
      </c>
      <c r="D51" s="255">
        <f>F51+H51</f>
        <v>218.756</v>
      </c>
      <c r="E51" s="256"/>
      <c r="F51" s="220">
        <v>45.167000000000002</v>
      </c>
      <c r="G51" s="221"/>
      <c r="H51" s="220">
        <v>173.589</v>
      </c>
      <c r="I51" s="224"/>
      <c r="J51" s="137"/>
      <c r="K51" s="138"/>
      <c r="L51" s="138"/>
      <c r="M51" s="138"/>
      <c r="N51" s="138"/>
      <c r="O51" s="138"/>
      <c r="P51" s="134"/>
      <c r="Q51" s="134"/>
      <c r="R51" s="19"/>
      <c r="S51" s="19"/>
      <c r="T51" s="19"/>
      <c r="U51" s="19"/>
    </row>
    <row r="52" spans="1:21" ht="10.9" customHeight="1" x14ac:dyDescent="0.2">
      <c r="A52" s="12"/>
      <c r="B52" s="199"/>
      <c r="C52" s="212"/>
      <c r="D52" s="257"/>
      <c r="E52" s="258"/>
      <c r="F52" s="222"/>
      <c r="G52" s="223"/>
      <c r="H52" s="222"/>
      <c r="I52" s="225"/>
      <c r="J52" s="137"/>
      <c r="K52" s="138"/>
      <c r="L52" s="138"/>
      <c r="M52" s="138"/>
      <c r="N52" s="138"/>
      <c r="O52" s="138"/>
      <c r="P52" s="134"/>
      <c r="Q52" s="134"/>
      <c r="R52" s="180"/>
      <c r="S52" s="180"/>
      <c r="T52" s="180"/>
      <c r="U52" s="180"/>
    </row>
    <row r="53" spans="1:21" x14ac:dyDescent="0.2">
      <c r="A53" s="12"/>
      <c r="B53" s="199"/>
      <c r="C53" s="212"/>
      <c r="D53" s="257"/>
      <c r="E53" s="258"/>
      <c r="F53" s="158" t="s">
        <v>30</v>
      </c>
      <c r="G53" s="226"/>
      <c r="H53" s="158" t="s">
        <v>30</v>
      </c>
      <c r="I53" s="159"/>
      <c r="J53" s="134"/>
      <c r="K53" s="134"/>
      <c r="L53" s="134"/>
      <c r="M53" s="134"/>
      <c r="N53" s="134"/>
      <c r="O53" s="134"/>
      <c r="P53" s="134"/>
      <c r="Q53" s="134"/>
      <c r="R53" s="19"/>
      <c r="S53" s="19"/>
      <c r="T53" s="19"/>
      <c r="U53" s="19"/>
    </row>
    <row r="54" spans="1:21" ht="12" thickBot="1" x14ac:dyDescent="0.25">
      <c r="B54" s="199"/>
      <c r="C54" s="213"/>
      <c r="D54" s="259"/>
      <c r="E54" s="260"/>
      <c r="F54" s="227" t="s">
        <v>32</v>
      </c>
      <c r="G54" s="228"/>
      <c r="H54" s="227" t="s">
        <v>32</v>
      </c>
      <c r="I54" s="251"/>
      <c r="J54" s="134"/>
      <c r="K54" s="134"/>
      <c r="L54" s="134"/>
      <c r="M54" s="134"/>
      <c r="N54" s="134"/>
      <c r="O54" s="134"/>
      <c r="P54" s="134"/>
      <c r="Q54" s="134"/>
      <c r="R54" s="103"/>
      <c r="S54" s="103"/>
      <c r="T54" s="103"/>
      <c r="U54" s="103"/>
    </row>
    <row r="55" spans="1:21" ht="11.45" customHeight="1" thickTop="1" x14ac:dyDescent="0.2">
      <c r="B55" s="199"/>
      <c r="C55" s="211">
        <v>2023</v>
      </c>
      <c r="D55" s="174">
        <f>F55+H55</f>
        <v>367.18800000000005</v>
      </c>
      <c r="E55" s="175"/>
      <c r="F55" s="220">
        <v>304.96300000000002</v>
      </c>
      <c r="G55" s="221"/>
      <c r="H55" s="220">
        <v>62.225000000000001</v>
      </c>
      <c r="I55" s="224"/>
      <c r="J55" s="134"/>
      <c r="K55" s="134"/>
      <c r="L55" s="180"/>
      <c r="M55" s="180"/>
      <c r="N55" s="180"/>
      <c r="O55" s="180"/>
      <c r="P55" s="134"/>
      <c r="Q55" s="134"/>
      <c r="R55" s="19"/>
      <c r="S55" s="19"/>
      <c r="T55" s="19"/>
      <c r="U55" s="19"/>
    </row>
    <row r="56" spans="1:21" ht="10.9" customHeight="1" x14ac:dyDescent="0.2">
      <c r="B56" s="199"/>
      <c r="C56" s="212"/>
      <c r="D56" s="176"/>
      <c r="E56" s="177"/>
      <c r="F56" s="222"/>
      <c r="G56" s="223"/>
      <c r="H56" s="222"/>
      <c r="I56" s="225"/>
      <c r="J56" s="134"/>
      <c r="K56" s="134"/>
      <c r="L56" s="180"/>
      <c r="M56" s="180"/>
      <c r="N56" s="180"/>
      <c r="O56" s="180"/>
      <c r="P56" s="134"/>
      <c r="Q56" s="134"/>
      <c r="R56" s="180"/>
      <c r="S56" s="180"/>
      <c r="T56" s="180"/>
      <c r="U56" s="180"/>
    </row>
    <row r="57" spans="1:21" x14ac:dyDescent="0.2">
      <c r="B57" s="199"/>
      <c r="C57" s="212"/>
      <c r="D57" s="176"/>
      <c r="E57" s="177"/>
      <c r="F57" s="158" t="s">
        <v>30</v>
      </c>
      <c r="G57" s="226"/>
      <c r="H57" s="158" t="s">
        <v>30</v>
      </c>
      <c r="I57" s="159"/>
      <c r="J57" s="134"/>
      <c r="K57" s="134"/>
      <c r="L57" s="134"/>
      <c r="M57" s="134"/>
      <c r="N57" s="134"/>
      <c r="O57" s="134"/>
      <c r="P57" s="134"/>
      <c r="Q57" s="134"/>
      <c r="R57" s="19"/>
      <c r="S57" s="19"/>
      <c r="T57" s="19"/>
      <c r="U57" s="19"/>
    </row>
    <row r="58" spans="1:21" ht="12" thickBot="1" x14ac:dyDescent="0.25">
      <c r="B58" s="199"/>
      <c r="C58" s="213"/>
      <c r="D58" s="246"/>
      <c r="E58" s="247"/>
      <c r="F58" s="227" t="s">
        <v>32</v>
      </c>
      <c r="G58" s="228"/>
      <c r="H58" s="227" t="s">
        <v>32</v>
      </c>
      <c r="I58" s="251"/>
      <c r="J58" s="134"/>
      <c r="K58" s="134"/>
      <c r="L58" s="134"/>
      <c r="M58" s="134"/>
      <c r="N58" s="134"/>
      <c r="O58" s="134"/>
      <c r="P58" s="134"/>
      <c r="Q58" s="134"/>
      <c r="R58" s="103"/>
      <c r="S58" s="103"/>
      <c r="T58" s="103"/>
      <c r="U58" s="103"/>
    </row>
    <row r="59" spans="1:21" ht="11.45" customHeight="1" thickTop="1" x14ac:dyDescent="0.2">
      <c r="B59" s="199"/>
      <c r="C59" s="230">
        <v>2024</v>
      </c>
      <c r="D59" s="174">
        <f>F59+H59</f>
        <v>135.666</v>
      </c>
      <c r="E59" s="175"/>
      <c r="F59" s="220">
        <v>82.515000000000001</v>
      </c>
      <c r="G59" s="221"/>
      <c r="H59" s="220">
        <v>53.151000000000003</v>
      </c>
      <c r="I59" s="224"/>
      <c r="J59" s="134"/>
      <c r="K59" s="134"/>
      <c r="L59" s="180"/>
      <c r="M59" s="180"/>
      <c r="N59" s="180"/>
      <c r="O59" s="180"/>
      <c r="P59" s="134"/>
      <c r="Q59" s="134"/>
      <c r="R59" s="19"/>
      <c r="S59" s="19"/>
      <c r="T59" s="19"/>
      <c r="U59" s="19"/>
    </row>
    <row r="60" spans="1:21" ht="10.9" customHeight="1" x14ac:dyDescent="0.2">
      <c r="B60" s="199"/>
      <c r="C60" s="231"/>
      <c r="D60" s="176"/>
      <c r="E60" s="177"/>
      <c r="F60" s="222"/>
      <c r="G60" s="223"/>
      <c r="H60" s="222"/>
      <c r="I60" s="225"/>
      <c r="J60" s="134"/>
      <c r="K60" s="134"/>
      <c r="L60" s="180"/>
      <c r="M60" s="180"/>
      <c r="N60" s="180"/>
      <c r="O60" s="180"/>
      <c r="P60" s="134"/>
      <c r="Q60" s="134"/>
      <c r="R60" s="180"/>
      <c r="S60" s="180"/>
      <c r="T60" s="180"/>
      <c r="U60" s="180"/>
    </row>
    <row r="61" spans="1:21" x14ac:dyDescent="0.2">
      <c r="B61" s="199"/>
      <c r="C61" s="231"/>
      <c r="D61" s="176"/>
      <c r="E61" s="177"/>
      <c r="F61" s="217" t="s">
        <v>30</v>
      </c>
      <c r="G61" s="218"/>
      <c r="H61" s="217" t="s">
        <v>30</v>
      </c>
      <c r="I61" s="219"/>
      <c r="J61" s="134"/>
      <c r="K61" s="134"/>
      <c r="L61" s="134"/>
      <c r="M61" s="134"/>
      <c r="N61" s="134"/>
      <c r="O61" s="134"/>
      <c r="P61" s="134"/>
      <c r="Q61" s="134"/>
      <c r="R61" s="19"/>
      <c r="S61" s="19"/>
      <c r="T61" s="19"/>
      <c r="U61" s="19"/>
    </row>
    <row r="62" spans="1:21" ht="12" thickBot="1" x14ac:dyDescent="0.25">
      <c r="B62" s="199"/>
      <c r="C62" s="232"/>
      <c r="D62" s="178"/>
      <c r="E62" s="179"/>
      <c r="F62" s="215" t="s">
        <v>32</v>
      </c>
      <c r="G62" s="216"/>
      <c r="H62" s="215" t="s">
        <v>31</v>
      </c>
      <c r="I62" s="229"/>
      <c r="J62" s="134"/>
      <c r="K62" s="134"/>
      <c r="L62" s="134"/>
      <c r="M62" s="134"/>
      <c r="N62" s="134"/>
      <c r="O62" s="134"/>
      <c r="P62" s="134"/>
      <c r="Q62" s="134"/>
      <c r="R62" s="103"/>
      <c r="S62" s="103"/>
      <c r="T62" s="103"/>
      <c r="U62" s="103"/>
    </row>
    <row r="63" spans="1:21" ht="22.7" customHeight="1" thickTop="1" x14ac:dyDescent="0.2">
      <c r="C63" s="160" t="s">
        <v>46</v>
      </c>
      <c r="D63" s="161"/>
      <c r="E63" s="161"/>
      <c r="F63" s="161"/>
      <c r="G63" s="161"/>
      <c r="H63" s="161"/>
      <c r="I63" s="161"/>
      <c r="P63" s="19"/>
      <c r="Q63" s="19"/>
      <c r="R63" s="19"/>
      <c r="S63" s="19"/>
      <c r="T63" s="19"/>
      <c r="U63" s="19"/>
    </row>
    <row r="64" spans="1:21" ht="12" thickBot="1" x14ac:dyDescent="0.25">
      <c r="P64" s="19"/>
      <c r="Q64" s="19"/>
      <c r="R64" s="19"/>
      <c r="S64" s="19"/>
      <c r="T64" s="19"/>
      <c r="U64" s="19"/>
    </row>
    <row r="65" spans="2:21" ht="11.85" customHeight="1" thickTop="1" x14ac:dyDescent="0.2">
      <c r="C65" s="193" t="s">
        <v>7</v>
      </c>
      <c r="D65" s="194"/>
      <c r="E65" s="194"/>
      <c r="F65" s="194"/>
      <c r="G65" s="194"/>
      <c r="H65" s="194"/>
      <c r="I65" s="195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spans="2:21" ht="12" thickBot="1" x14ac:dyDescent="0.25">
      <c r="C66" s="196"/>
      <c r="D66" s="197"/>
      <c r="E66" s="197"/>
      <c r="F66" s="197"/>
      <c r="G66" s="197"/>
      <c r="H66" s="197"/>
      <c r="I66" s="198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</row>
    <row r="67" spans="2:21" ht="10.9" customHeight="1" thickTop="1" x14ac:dyDescent="0.2">
      <c r="C67" s="201" t="s">
        <v>5</v>
      </c>
      <c r="D67" s="233" t="s">
        <v>37</v>
      </c>
      <c r="E67" s="142"/>
      <c r="F67" s="235" t="s">
        <v>37</v>
      </c>
      <c r="G67" s="142"/>
      <c r="H67" s="248" t="s">
        <v>37</v>
      </c>
      <c r="I67" s="192"/>
    </row>
    <row r="68" spans="2:21" x14ac:dyDescent="0.2">
      <c r="C68" s="201"/>
      <c r="D68" s="141"/>
      <c r="E68" s="142"/>
      <c r="F68" s="191"/>
      <c r="G68" s="142"/>
      <c r="H68" s="187"/>
      <c r="I68" s="192"/>
    </row>
    <row r="69" spans="2:21" x14ac:dyDescent="0.2">
      <c r="C69" s="201"/>
      <c r="D69" s="141"/>
      <c r="E69" s="142"/>
      <c r="F69" s="191"/>
      <c r="G69" s="142"/>
      <c r="H69" s="187"/>
      <c r="I69" s="192"/>
    </row>
    <row r="70" spans="2:21" ht="10.9" customHeight="1" x14ac:dyDescent="0.2">
      <c r="C70" s="201"/>
      <c r="D70" s="141"/>
      <c r="E70" s="142"/>
      <c r="F70" s="191"/>
      <c r="G70" s="142"/>
      <c r="H70" s="187"/>
      <c r="I70" s="192"/>
      <c r="P70" s="17"/>
      <c r="Q70" s="17"/>
      <c r="R70" s="17"/>
      <c r="S70" s="49"/>
      <c r="T70" s="49"/>
      <c r="U70" s="49"/>
    </row>
    <row r="71" spans="2:21" ht="10.9" customHeight="1" x14ac:dyDescent="0.2">
      <c r="C71" s="201"/>
      <c r="D71" s="141"/>
      <c r="E71" s="142"/>
      <c r="F71" s="191"/>
      <c r="G71" s="142"/>
      <c r="H71" s="187"/>
      <c r="I71" s="192"/>
      <c r="P71" s="17"/>
      <c r="Q71" s="17"/>
      <c r="R71" s="17"/>
      <c r="S71" s="49"/>
      <c r="T71" s="49"/>
      <c r="U71" s="49"/>
    </row>
    <row r="72" spans="2:21" ht="10.9" customHeight="1" x14ac:dyDescent="0.2">
      <c r="C72" s="201"/>
      <c r="D72" s="234"/>
      <c r="E72" s="142"/>
      <c r="F72" s="236"/>
      <c r="G72" s="142"/>
      <c r="H72" s="249"/>
      <c r="I72" s="192"/>
      <c r="P72" s="17"/>
      <c r="Q72" s="17"/>
      <c r="R72" s="17"/>
      <c r="S72" s="49"/>
      <c r="T72" s="49"/>
      <c r="U72" s="49"/>
    </row>
    <row r="73" spans="2:21" ht="10.9" customHeight="1" x14ac:dyDescent="0.2">
      <c r="C73" s="201"/>
      <c r="D73" s="234" t="s">
        <v>0</v>
      </c>
      <c r="E73" s="142"/>
      <c r="F73" s="236" t="s">
        <v>0</v>
      </c>
      <c r="G73" s="142"/>
      <c r="H73" s="249" t="s">
        <v>0</v>
      </c>
      <c r="I73" s="192"/>
      <c r="P73" s="17"/>
      <c r="Q73" s="17"/>
      <c r="R73" s="17"/>
      <c r="S73" s="49"/>
      <c r="T73" s="49"/>
      <c r="U73" s="49"/>
    </row>
    <row r="74" spans="2:21" ht="10.9" customHeight="1" x14ac:dyDescent="0.2">
      <c r="C74" s="201"/>
      <c r="D74" s="234" t="s">
        <v>1</v>
      </c>
      <c r="E74" s="142"/>
      <c r="F74" s="236" t="s">
        <v>1</v>
      </c>
      <c r="G74" s="142"/>
      <c r="H74" s="249" t="s">
        <v>1</v>
      </c>
      <c r="I74" s="192"/>
      <c r="P74" s="17"/>
      <c r="Q74" s="17"/>
      <c r="R74" s="17"/>
      <c r="S74" s="49"/>
      <c r="T74" s="49"/>
      <c r="U74" s="49"/>
    </row>
    <row r="75" spans="2:21" ht="10.9" customHeight="1" x14ac:dyDescent="0.2">
      <c r="C75" s="201"/>
      <c r="D75" s="234" t="s">
        <v>2</v>
      </c>
      <c r="E75" s="142"/>
      <c r="F75" s="236" t="s">
        <v>2</v>
      </c>
      <c r="G75" s="142"/>
      <c r="H75" s="249" t="s">
        <v>2</v>
      </c>
      <c r="I75" s="192"/>
      <c r="L75" s="17"/>
      <c r="M75" s="17"/>
      <c r="N75" s="17"/>
      <c r="O75" s="17"/>
      <c r="P75" s="17"/>
      <c r="Q75" s="17"/>
      <c r="R75" s="17"/>
      <c r="S75" s="49"/>
      <c r="T75" s="49"/>
      <c r="U75" s="49"/>
    </row>
    <row r="76" spans="2:21" ht="10.9" customHeight="1" x14ac:dyDescent="0.2">
      <c r="C76" s="201"/>
      <c r="D76" s="143" t="s">
        <v>0</v>
      </c>
      <c r="E76" s="144"/>
      <c r="F76" s="145" t="s">
        <v>58</v>
      </c>
      <c r="G76" s="146"/>
      <c r="H76" s="146" t="s">
        <v>52</v>
      </c>
      <c r="I76" s="162"/>
      <c r="L76" s="17"/>
      <c r="M76" s="17"/>
      <c r="N76" s="17"/>
      <c r="O76" s="17"/>
      <c r="P76" s="17"/>
      <c r="Q76" s="17"/>
      <c r="R76" s="17"/>
      <c r="S76" s="49"/>
      <c r="T76" s="49"/>
      <c r="U76" s="49"/>
    </row>
    <row r="77" spans="2:21" ht="11.45" customHeight="1" thickBot="1" x14ac:dyDescent="0.25">
      <c r="C77" s="250"/>
      <c r="D77" s="163" t="s">
        <v>2</v>
      </c>
      <c r="E77" s="164"/>
      <c r="F77" s="165" t="s">
        <v>2</v>
      </c>
      <c r="G77" s="164"/>
      <c r="H77" s="166" t="s">
        <v>2</v>
      </c>
      <c r="I77" s="167"/>
      <c r="L77" s="17"/>
      <c r="M77" s="17"/>
      <c r="N77" s="17"/>
      <c r="O77" s="17"/>
      <c r="P77" s="17"/>
      <c r="Q77" s="17"/>
      <c r="R77" s="17"/>
      <c r="S77" s="49"/>
      <c r="T77" s="49"/>
      <c r="U77" s="49"/>
    </row>
    <row r="78" spans="2:21" ht="12" thickTop="1" x14ac:dyDescent="0.2">
      <c r="B78" s="199"/>
      <c r="C78" s="211">
        <v>2022</v>
      </c>
      <c r="D78" s="174">
        <f>F78+H78</f>
        <v>21.423999999999999</v>
      </c>
      <c r="E78" s="175"/>
      <c r="F78" s="240">
        <f>F81+G81</f>
        <v>0</v>
      </c>
      <c r="G78" s="241"/>
      <c r="H78" s="240">
        <f>H81+I81</f>
        <v>21.423999999999999</v>
      </c>
      <c r="I78" s="244"/>
    </row>
    <row r="79" spans="2:21" x14ac:dyDescent="0.2">
      <c r="B79" s="199"/>
      <c r="C79" s="212"/>
      <c r="D79" s="176"/>
      <c r="E79" s="177"/>
      <c r="F79" s="242"/>
      <c r="G79" s="243"/>
      <c r="H79" s="242"/>
      <c r="I79" s="245"/>
    </row>
    <row r="80" spans="2:21" x14ac:dyDescent="0.2">
      <c r="B80" s="199"/>
      <c r="C80" s="212"/>
      <c r="D80" s="176"/>
      <c r="E80" s="177"/>
      <c r="F80" s="72" t="s">
        <v>33</v>
      </c>
      <c r="G80" s="73" t="s">
        <v>48</v>
      </c>
      <c r="H80" s="72" t="s">
        <v>33</v>
      </c>
      <c r="I80" s="74" t="s">
        <v>34</v>
      </c>
    </row>
    <row r="81" spans="2:9" ht="12" thickBot="1" x14ac:dyDescent="0.25">
      <c r="B81" s="199"/>
      <c r="C81" s="213"/>
      <c r="D81" s="246"/>
      <c r="E81" s="247"/>
      <c r="F81" s="80">
        <v>0</v>
      </c>
      <c r="G81" s="81">
        <v>0</v>
      </c>
      <c r="H81" s="80">
        <v>10.964</v>
      </c>
      <c r="I81" s="82">
        <v>10.46</v>
      </c>
    </row>
    <row r="82" spans="2:9" ht="12" thickTop="1" x14ac:dyDescent="0.2">
      <c r="B82" s="199"/>
      <c r="C82" s="211">
        <v>2023</v>
      </c>
      <c r="D82" s="174">
        <f>F82+H82</f>
        <v>29.909000000000002</v>
      </c>
      <c r="E82" s="175"/>
      <c r="F82" s="168">
        <f>F85+G85</f>
        <v>26.152000000000001</v>
      </c>
      <c r="G82" s="169"/>
      <c r="H82" s="168">
        <f>H85+I85</f>
        <v>3.7570000000000001</v>
      </c>
      <c r="I82" s="237"/>
    </row>
    <row r="83" spans="2:9" x14ac:dyDescent="0.2">
      <c r="B83" s="199"/>
      <c r="C83" s="212"/>
      <c r="D83" s="176"/>
      <c r="E83" s="177"/>
      <c r="F83" s="170"/>
      <c r="G83" s="171"/>
      <c r="H83" s="238"/>
      <c r="I83" s="239"/>
    </row>
    <row r="84" spans="2:9" x14ac:dyDescent="0.2">
      <c r="B84" s="199"/>
      <c r="C84" s="212"/>
      <c r="D84" s="176"/>
      <c r="E84" s="177"/>
      <c r="F84" s="72" t="s">
        <v>33</v>
      </c>
      <c r="G84" s="73" t="s">
        <v>48</v>
      </c>
      <c r="H84" s="72" t="s">
        <v>33</v>
      </c>
      <c r="I84" s="74" t="s">
        <v>34</v>
      </c>
    </row>
    <row r="85" spans="2:9" ht="12" thickBot="1" x14ac:dyDescent="0.25">
      <c r="B85" s="199"/>
      <c r="C85" s="213"/>
      <c r="D85" s="246"/>
      <c r="E85" s="247"/>
      <c r="F85" s="80">
        <v>26.152000000000001</v>
      </c>
      <c r="G85" s="81">
        <v>0</v>
      </c>
      <c r="H85" s="80">
        <v>0</v>
      </c>
      <c r="I85" s="82">
        <v>3.7570000000000001</v>
      </c>
    </row>
    <row r="86" spans="2:9" ht="12" thickTop="1" x14ac:dyDescent="0.2">
      <c r="B86" s="199"/>
      <c r="C86" s="230">
        <v>2024</v>
      </c>
      <c r="D86" s="174">
        <f>F86+H86</f>
        <v>0</v>
      </c>
      <c r="E86" s="175"/>
      <c r="F86" s="168">
        <f>F89+G89</f>
        <v>0</v>
      </c>
      <c r="G86" s="169"/>
      <c r="H86" s="168">
        <f>H89+I89</f>
        <v>0</v>
      </c>
      <c r="I86" s="172"/>
    </row>
    <row r="87" spans="2:9" x14ac:dyDescent="0.2">
      <c r="B87" s="199"/>
      <c r="C87" s="231"/>
      <c r="D87" s="176"/>
      <c r="E87" s="177"/>
      <c r="F87" s="170"/>
      <c r="G87" s="171"/>
      <c r="H87" s="170"/>
      <c r="I87" s="173"/>
    </row>
    <row r="88" spans="2:9" x14ac:dyDescent="0.2">
      <c r="B88" s="199"/>
      <c r="C88" s="231"/>
      <c r="D88" s="176"/>
      <c r="E88" s="177"/>
      <c r="F88" s="72" t="s">
        <v>33</v>
      </c>
      <c r="G88" s="73" t="s">
        <v>48</v>
      </c>
      <c r="H88" s="72" t="s">
        <v>33</v>
      </c>
      <c r="I88" s="74" t="s">
        <v>34</v>
      </c>
    </row>
    <row r="89" spans="2:9" ht="12" thickBot="1" x14ac:dyDescent="0.25">
      <c r="B89" s="199"/>
      <c r="C89" s="232"/>
      <c r="D89" s="178"/>
      <c r="E89" s="179"/>
      <c r="F89" s="83">
        <v>0</v>
      </c>
      <c r="G89" s="84">
        <v>0</v>
      </c>
      <c r="H89" s="83">
        <v>0</v>
      </c>
      <c r="I89" s="85">
        <v>0</v>
      </c>
    </row>
    <row r="90" spans="2:9" ht="22.7" customHeight="1" thickTop="1" x14ac:dyDescent="0.2">
      <c r="C90" s="160" t="s">
        <v>44</v>
      </c>
      <c r="D90" s="161"/>
      <c r="E90" s="161"/>
      <c r="F90" s="161"/>
      <c r="G90" s="161"/>
      <c r="H90" s="161"/>
      <c r="I90" s="161"/>
    </row>
  </sheetData>
  <sheetProtection algorithmName="SHA-512" hashValue="YQPIQJb/vADBNDCCte4863glML+bMNMTwzX6n1i6jt8wSpBJMSJ12gLZDX2ZoP+wk/PU9+yecaX9m2kObLzbXg==" saltValue="2loYriFA1HpG0pIdb6hjgQ==" spinCount="100000" sheet="1" objects="1" scenarios="1"/>
  <mergeCells count="214">
    <mergeCell ref="C2:I3"/>
    <mergeCell ref="C6:I6"/>
    <mergeCell ref="C7:I7"/>
    <mergeCell ref="D24:E27"/>
    <mergeCell ref="D28:E31"/>
    <mergeCell ref="D32:E35"/>
    <mergeCell ref="H12:I21"/>
    <mergeCell ref="C32:C35"/>
    <mergeCell ref="H23:I23"/>
    <mergeCell ref="F57:G57"/>
    <mergeCell ref="F58:G58"/>
    <mergeCell ref="H58:I58"/>
    <mergeCell ref="F55:G56"/>
    <mergeCell ref="H55:I56"/>
    <mergeCell ref="H54:I54"/>
    <mergeCell ref="F51:G52"/>
    <mergeCell ref="H51:I52"/>
    <mergeCell ref="C10:I11"/>
    <mergeCell ref="C36:I36"/>
    <mergeCell ref="D51:E54"/>
    <mergeCell ref="D55:E58"/>
    <mergeCell ref="B78:B81"/>
    <mergeCell ref="C78:C81"/>
    <mergeCell ref="H62:I62"/>
    <mergeCell ref="C59:C62"/>
    <mergeCell ref="B86:B89"/>
    <mergeCell ref="C86:C89"/>
    <mergeCell ref="B82:B85"/>
    <mergeCell ref="C82:C85"/>
    <mergeCell ref="D67:E75"/>
    <mergeCell ref="F67:G75"/>
    <mergeCell ref="C65:I66"/>
    <mergeCell ref="H82:I83"/>
    <mergeCell ref="F82:G83"/>
    <mergeCell ref="F78:G79"/>
    <mergeCell ref="H78:I79"/>
    <mergeCell ref="D78:E81"/>
    <mergeCell ref="D82:E85"/>
    <mergeCell ref="H67:I75"/>
    <mergeCell ref="C67:C77"/>
    <mergeCell ref="C63:I63"/>
    <mergeCell ref="D59:E62"/>
    <mergeCell ref="P62:Q62"/>
    <mergeCell ref="B59:B62"/>
    <mergeCell ref="P60:Q60"/>
    <mergeCell ref="J54:K54"/>
    <mergeCell ref="P54:Q54"/>
    <mergeCell ref="B55:B58"/>
    <mergeCell ref="C55:C58"/>
    <mergeCell ref="J55:K55"/>
    <mergeCell ref="P55:Q55"/>
    <mergeCell ref="C51:C54"/>
    <mergeCell ref="P51:Q51"/>
    <mergeCell ref="P58:Q58"/>
    <mergeCell ref="J56:K56"/>
    <mergeCell ref="P56:Q56"/>
    <mergeCell ref="F62:G62"/>
    <mergeCell ref="F61:G61"/>
    <mergeCell ref="H61:I61"/>
    <mergeCell ref="F59:G60"/>
    <mergeCell ref="H59:I60"/>
    <mergeCell ref="B51:B54"/>
    <mergeCell ref="F53:G53"/>
    <mergeCell ref="F54:G54"/>
    <mergeCell ref="H53:I53"/>
    <mergeCell ref="N53:O53"/>
    <mergeCell ref="R60:S60"/>
    <mergeCell ref="T60:U60"/>
    <mergeCell ref="J61:K61"/>
    <mergeCell ref="P61:Q61"/>
    <mergeCell ref="J59:K59"/>
    <mergeCell ref="P59:Q59"/>
    <mergeCell ref="J60:K60"/>
    <mergeCell ref="L61:M61"/>
    <mergeCell ref="N61:O61"/>
    <mergeCell ref="L59:M60"/>
    <mergeCell ref="N59:O60"/>
    <mergeCell ref="N54:O54"/>
    <mergeCell ref="R50:S50"/>
    <mergeCell ref="R52:S52"/>
    <mergeCell ref="T52:U52"/>
    <mergeCell ref="T56:U56"/>
    <mergeCell ref="J57:K57"/>
    <mergeCell ref="P57:Q57"/>
    <mergeCell ref="P52:Q52"/>
    <mergeCell ref="L57:M57"/>
    <mergeCell ref="N57:O57"/>
    <mergeCell ref="R56:S56"/>
    <mergeCell ref="L53:M53"/>
    <mergeCell ref="L55:M56"/>
    <mergeCell ref="N55:O56"/>
    <mergeCell ref="J53:K53"/>
    <mergeCell ref="P53:Q53"/>
    <mergeCell ref="L54:M54"/>
    <mergeCell ref="T40:U48"/>
    <mergeCell ref="T49:U49"/>
    <mergeCell ref="D50:E50"/>
    <mergeCell ref="F50:G50"/>
    <mergeCell ref="H50:I50"/>
    <mergeCell ref="J50:K50"/>
    <mergeCell ref="L50:M50"/>
    <mergeCell ref="N50:O50"/>
    <mergeCell ref="P50:Q50"/>
    <mergeCell ref="H49:I49"/>
    <mergeCell ref="J49:K49"/>
    <mergeCell ref="L49:M49"/>
    <mergeCell ref="N49:O49"/>
    <mergeCell ref="T50:U50"/>
    <mergeCell ref="P49:Q49"/>
    <mergeCell ref="R49:S49"/>
    <mergeCell ref="R40:S48"/>
    <mergeCell ref="P40:Q48"/>
    <mergeCell ref="L40:M48"/>
    <mergeCell ref="N40:O48"/>
    <mergeCell ref="B28:B31"/>
    <mergeCell ref="C40:C50"/>
    <mergeCell ref="C12:C23"/>
    <mergeCell ref="B20:B23"/>
    <mergeCell ref="B24:B27"/>
    <mergeCell ref="J35:K35"/>
    <mergeCell ref="J12:K21"/>
    <mergeCell ref="L12:M21"/>
    <mergeCell ref="N12:O21"/>
    <mergeCell ref="J22:K22"/>
    <mergeCell ref="L22:M22"/>
    <mergeCell ref="N22:O22"/>
    <mergeCell ref="F12:G21"/>
    <mergeCell ref="J23:K23"/>
    <mergeCell ref="D23:E23"/>
    <mergeCell ref="B32:B35"/>
    <mergeCell ref="F22:G22"/>
    <mergeCell ref="F23:G23"/>
    <mergeCell ref="D22:E22"/>
    <mergeCell ref="N32:O33"/>
    <mergeCell ref="J30:K30"/>
    <mergeCell ref="H22:I22"/>
    <mergeCell ref="C24:C27"/>
    <mergeCell ref="C28:C31"/>
    <mergeCell ref="J31:K31"/>
    <mergeCell ref="D40:E48"/>
    <mergeCell ref="F40:G48"/>
    <mergeCell ref="H40:I48"/>
    <mergeCell ref="J40:K48"/>
    <mergeCell ref="J24:K24"/>
    <mergeCell ref="J25:K25"/>
    <mergeCell ref="J26:K26"/>
    <mergeCell ref="C38:I39"/>
    <mergeCell ref="J33:K33"/>
    <mergeCell ref="J32:K32"/>
    <mergeCell ref="J28:K28"/>
    <mergeCell ref="J34:K34"/>
    <mergeCell ref="L32:M33"/>
    <mergeCell ref="P12:Q21"/>
    <mergeCell ref="R12:S21"/>
    <mergeCell ref="T12:U21"/>
    <mergeCell ref="P22:Q22"/>
    <mergeCell ref="R22:S22"/>
    <mergeCell ref="T22:U22"/>
    <mergeCell ref="T23:U23"/>
    <mergeCell ref="P23:Q23"/>
    <mergeCell ref="R23:S23"/>
    <mergeCell ref="N23:O23"/>
    <mergeCell ref="P34:Q34"/>
    <mergeCell ref="R25:S25"/>
    <mergeCell ref="P24:Q24"/>
    <mergeCell ref="P25:Q25"/>
    <mergeCell ref="R29:S29"/>
    <mergeCell ref="P35:Q35"/>
    <mergeCell ref="T29:U29"/>
    <mergeCell ref="T25:U25"/>
    <mergeCell ref="P26:Q26"/>
    <mergeCell ref="P27:Q27"/>
    <mergeCell ref="P28:Q28"/>
    <mergeCell ref="P29:Q29"/>
    <mergeCell ref="R33:S33"/>
    <mergeCell ref="T33:U33"/>
    <mergeCell ref="P33:Q33"/>
    <mergeCell ref="P32:Q32"/>
    <mergeCell ref="P30:Q30"/>
    <mergeCell ref="P31:Q31"/>
    <mergeCell ref="C90:I90"/>
    <mergeCell ref="D76:E76"/>
    <mergeCell ref="F76:G76"/>
    <mergeCell ref="H76:I76"/>
    <mergeCell ref="D77:E77"/>
    <mergeCell ref="F77:G77"/>
    <mergeCell ref="H77:I77"/>
    <mergeCell ref="F86:G87"/>
    <mergeCell ref="H86:I87"/>
    <mergeCell ref="D86:E89"/>
    <mergeCell ref="L58:M58"/>
    <mergeCell ref="N58:O58"/>
    <mergeCell ref="J58:K58"/>
    <mergeCell ref="J62:K62"/>
    <mergeCell ref="J27:N27"/>
    <mergeCell ref="J51:O52"/>
    <mergeCell ref="D12:E21"/>
    <mergeCell ref="D49:E49"/>
    <mergeCell ref="F49:G49"/>
    <mergeCell ref="F24:G25"/>
    <mergeCell ref="H24:I25"/>
    <mergeCell ref="F28:G29"/>
    <mergeCell ref="H28:I29"/>
    <mergeCell ref="F32:G33"/>
    <mergeCell ref="H32:I33"/>
    <mergeCell ref="J29:K29"/>
    <mergeCell ref="L24:M25"/>
    <mergeCell ref="N24:O25"/>
    <mergeCell ref="L28:M29"/>
    <mergeCell ref="N28:O29"/>
    <mergeCell ref="L62:M62"/>
    <mergeCell ref="N62:O62"/>
    <mergeCell ref="H57:I57"/>
    <mergeCell ref="L23:M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B73F-2F5B-476A-9703-CD9652BF8A9B}">
  <dimension ref="C1:U24"/>
  <sheetViews>
    <sheetView workbookViewId="0">
      <selection activeCell="F18" sqref="F18:H18"/>
    </sheetView>
  </sheetViews>
  <sheetFormatPr defaultColWidth="9.33203125" defaultRowHeight="11.25" x14ac:dyDescent="0.2"/>
  <cols>
    <col min="1" max="2" width="9.33203125" style="11"/>
    <col min="3" max="3" width="28.83203125" style="11" customWidth="1"/>
    <col min="4" max="7" width="9.33203125" style="11"/>
    <col min="8" max="8" width="12.5" style="11" customWidth="1"/>
    <col min="9" max="10" width="9.33203125" style="11"/>
    <col min="11" max="11" width="12.1640625" style="11" customWidth="1"/>
    <col min="12" max="13" width="9.33203125" style="11"/>
    <col min="14" max="14" width="13" style="11" customWidth="1"/>
    <col min="15" max="15" width="2.6640625" style="11" customWidth="1"/>
    <col min="16" max="16" width="12.33203125" style="11" customWidth="1"/>
    <col min="17" max="17" width="11.6640625" style="11" customWidth="1"/>
    <col min="18" max="19" width="14.83203125" style="11" customWidth="1"/>
    <col min="20" max="20" width="13.33203125" style="11" bestFit="1" customWidth="1"/>
    <col min="21" max="16384" width="9.33203125" style="11"/>
  </cols>
  <sheetData>
    <row r="1" spans="3:21" ht="12" thickBot="1" x14ac:dyDescent="0.25">
      <c r="T1" s="19"/>
      <c r="U1" s="19"/>
    </row>
    <row r="2" spans="3:21" ht="10.9" customHeight="1" x14ac:dyDescent="0.35">
      <c r="C2" s="308" t="s">
        <v>13</v>
      </c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10"/>
      <c r="T2" s="20"/>
      <c r="U2" s="20"/>
    </row>
    <row r="3" spans="3:21" ht="11.45" customHeight="1" thickBot="1" x14ac:dyDescent="0.4">
      <c r="C3" s="311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3"/>
      <c r="T3" s="20"/>
      <c r="U3" s="20"/>
    </row>
    <row r="4" spans="3:21" x14ac:dyDescent="0.2">
      <c r="T4" s="19"/>
      <c r="U4" s="19"/>
    </row>
    <row r="5" spans="3:21" x14ac:dyDescent="0.2">
      <c r="C5" s="4" t="s">
        <v>56</v>
      </c>
      <c r="D5" s="4"/>
      <c r="E5" s="4"/>
      <c r="F5" s="4"/>
      <c r="P5" s="12"/>
      <c r="Q5" s="12"/>
      <c r="R5" s="12"/>
      <c r="S5" s="12"/>
      <c r="T5" s="1"/>
      <c r="U5" s="19"/>
    </row>
    <row r="6" spans="3:21" ht="12" thickBot="1" x14ac:dyDescent="0.25">
      <c r="P6" s="12"/>
      <c r="Q6" s="12"/>
      <c r="R6" s="12"/>
      <c r="S6" s="12"/>
      <c r="T6" s="12"/>
    </row>
    <row r="7" spans="3:21" ht="22.15" customHeight="1" x14ac:dyDescent="0.2">
      <c r="C7" s="275" t="str">
        <f>scope!C10</f>
        <v>DOORGAAND SPOOR</v>
      </c>
      <c r="D7" s="5"/>
      <c r="E7" s="6"/>
      <c r="F7" s="315" t="s">
        <v>11</v>
      </c>
      <c r="G7" s="269"/>
      <c r="H7" s="274"/>
      <c r="I7" s="273" t="s">
        <v>41</v>
      </c>
      <c r="J7" s="269"/>
      <c r="K7" s="274"/>
      <c r="L7" s="269" t="s">
        <v>43</v>
      </c>
      <c r="M7" s="269"/>
      <c r="N7" s="270"/>
      <c r="P7" s="314" t="s">
        <v>9</v>
      </c>
      <c r="Q7" s="270"/>
      <c r="R7" s="314" t="s">
        <v>10</v>
      </c>
      <c r="S7" s="270"/>
      <c r="T7" s="12"/>
    </row>
    <row r="8" spans="3:21" x14ac:dyDescent="0.2">
      <c r="C8" s="276"/>
      <c r="D8" s="7"/>
      <c r="E8" s="8"/>
      <c r="F8" s="277" t="s">
        <v>8</v>
      </c>
      <c r="G8" s="278"/>
      <c r="H8" s="279"/>
      <c r="I8" s="277" t="s">
        <v>8</v>
      </c>
      <c r="J8" s="278"/>
      <c r="K8" s="279"/>
      <c r="L8" s="271" t="s">
        <v>8</v>
      </c>
      <c r="M8" s="271"/>
      <c r="N8" s="272"/>
      <c r="P8" s="53" t="s">
        <v>51</v>
      </c>
      <c r="Q8" s="54" t="s">
        <v>57</v>
      </c>
      <c r="R8" s="53" t="s">
        <v>51</v>
      </c>
      <c r="S8" s="54" t="s">
        <v>57</v>
      </c>
      <c r="T8" s="12"/>
    </row>
    <row r="9" spans="3:21" x14ac:dyDescent="0.2">
      <c r="C9" s="290" t="str">
        <f>scope!D12</f>
        <v xml:space="preserve">
meting PVR + PVS</v>
      </c>
      <c r="D9" s="291" t="s">
        <v>3</v>
      </c>
      <c r="E9" s="292"/>
      <c r="F9" s="284">
        <v>0</v>
      </c>
      <c r="G9" s="285"/>
      <c r="H9" s="286"/>
      <c r="I9" s="284">
        <v>0</v>
      </c>
      <c r="J9" s="285"/>
      <c r="K9" s="286"/>
      <c r="L9" s="280">
        <f>I9+F9</f>
        <v>0</v>
      </c>
      <c r="M9" s="280"/>
      <c r="N9" s="281"/>
      <c r="P9" s="61">
        <f>scope!F27+scope!F31+scope!F35</f>
        <v>314.92600000000004</v>
      </c>
      <c r="Q9" s="62">
        <f>scope!H27+scope!H31+scope!H35</f>
        <v>276.452</v>
      </c>
      <c r="R9" s="66">
        <f>P9*L9</f>
        <v>0</v>
      </c>
      <c r="S9" s="67">
        <f>Q9*L9</f>
        <v>0</v>
      </c>
      <c r="T9" s="12"/>
    </row>
    <row r="10" spans="3:21" ht="12" thickBot="1" x14ac:dyDescent="0.25">
      <c r="C10" s="290"/>
      <c r="D10" s="293" t="str">
        <f>scope!I26</f>
        <v>meersporig *</v>
      </c>
      <c r="E10" s="294"/>
      <c r="F10" s="287">
        <v>0</v>
      </c>
      <c r="G10" s="288"/>
      <c r="H10" s="289"/>
      <c r="I10" s="287">
        <v>0</v>
      </c>
      <c r="J10" s="288"/>
      <c r="K10" s="289"/>
      <c r="L10" s="282">
        <f>I10+F10</f>
        <v>0</v>
      </c>
      <c r="M10" s="282"/>
      <c r="N10" s="283"/>
      <c r="P10" s="59">
        <f>scope!G27+scope!G31+scope!G35</f>
        <v>1778.7729999999999</v>
      </c>
      <c r="Q10" s="60">
        <f>scope!I27+scope!I31+scope!I35</f>
        <v>1279.4180000000001</v>
      </c>
      <c r="R10" s="68">
        <f>P10*L10</f>
        <v>0</v>
      </c>
      <c r="S10" s="69">
        <f>Q10*L10</f>
        <v>0</v>
      </c>
      <c r="T10" s="12"/>
    </row>
    <row r="11" spans="3:21" ht="22.15" customHeight="1" x14ac:dyDescent="0.2">
      <c r="C11" s="275" t="str">
        <f>scope!C38</f>
        <v>EMPLACEMENT RACCORDEMENT</v>
      </c>
      <c r="D11" s="5"/>
      <c r="E11" s="6"/>
      <c r="F11" s="315" t="s">
        <v>11</v>
      </c>
      <c r="G11" s="269"/>
      <c r="H11" s="274"/>
      <c r="I11" s="273" t="s">
        <v>41</v>
      </c>
      <c r="J11" s="269"/>
      <c r="K11" s="274"/>
      <c r="L11" s="316" t="s">
        <v>43</v>
      </c>
      <c r="M11" s="316"/>
      <c r="N11" s="317"/>
      <c r="P11" s="314" t="s">
        <v>9</v>
      </c>
      <c r="Q11" s="270"/>
      <c r="R11" s="314" t="s">
        <v>10</v>
      </c>
      <c r="S11" s="270"/>
      <c r="T11" s="12"/>
    </row>
    <row r="12" spans="3:21" x14ac:dyDescent="0.2">
      <c r="C12" s="276"/>
      <c r="D12" s="7"/>
      <c r="E12" s="8"/>
      <c r="F12" s="277" t="s">
        <v>8</v>
      </c>
      <c r="G12" s="278"/>
      <c r="H12" s="279"/>
      <c r="I12" s="277" t="s">
        <v>8</v>
      </c>
      <c r="J12" s="278"/>
      <c r="K12" s="279"/>
      <c r="L12" s="306" t="s">
        <v>8</v>
      </c>
      <c r="M12" s="306"/>
      <c r="N12" s="307"/>
      <c r="P12" s="53" t="s">
        <v>51</v>
      </c>
      <c r="Q12" s="54" t="s">
        <v>57</v>
      </c>
      <c r="R12" s="53" t="s">
        <v>51</v>
      </c>
      <c r="S12" s="54" t="s">
        <v>57</v>
      </c>
      <c r="T12" s="12"/>
    </row>
    <row r="13" spans="3:21" x14ac:dyDescent="0.2">
      <c r="C13" s="290" t="str">
        <f>scope!D40</f>
        <v xml:space="preserve">
meting PVR </v>
      </c>
      <c r="D13" s="324" t="str">
        <f>scope!F58</f>
        <v>Diverse sporen *</v>
      </c>
      <c r="E13" s="325"/>
      <c r="F13" s="342">
        <v>0</v>
      </c>
      <c r="G13" s="343"/>
      <c r="H13" s="344"/>
      <c r="I13" s="342">
        <v>0</v>
      </c>
      <c r="J13" s="343"/>
      <c r="K13" s="344"/>
      <c r="L13" s="318">
        <f>I13+F13</f>
        <v>0</v>
      </c>
      <c r="M13" s="319"/>
      <c r="N13" s="320"/>
      <c r="O13" s="63"/>
      <c r="P13" s="334">
        <f>scope!F51+scope!F55+scope!F59</f>
        <v>432.64499999999998</v>
      </c>
      <c r="Q13" s="336">
        <f>scope!H51+scope!H55+scope!H59</f>
        <v>288.96499999999997</v>
      </c>
      <c r="R13" s="332">
        <f>P13*L13</f>
        <v>0</v>
      </c>
      <c r="S13" s="330">
        <f>Q13*L13</f>
        <v>0</v>
      </c>
      <c r="T13" s="12"/>
    </row>
    <row r="14" spans="3:21" ht="12" thickBot="1" x14ac:dyDescent="0.25">
      <c r="C14" s="290"/>
      <c r="D14" s="326"/>
      <c r="E14" s="327"/>
      <c r="F14" s="345"/>
      <c r="G14" s="346"/>
      <c r="H14" s="347"/>
      <c r="I14" s="345"/>
      <c r="J14" s="346"/>
      <c r="K14" s="347"/>
      <c r="L14" s="321"/>
      <c r="M14" s="322"/>
      <c r="N14" s="323"/>
      <c r="O14" s="63"/>
      <c r="P14" s="335"/>
      <c r="Q14" s="337"/>
      <c r="R14" s="333"/>
      <c r="S14" s="331"/>
      <c r="T14" s="12"/>
    </row>
    <row r="15" spans="3:21" ht="22.15" customHeight="1" x14ac:dyDescent="0.2">
      <c r="C15" s="275" t="str">
        <f>scope!C65</f>
        <v>TUNNELS</v>
      </c>
      <c r="D15" s="5"/>
      <c r="E15" s="6"/>
      <c r="F15" s="315" t="s">
        <v>11</v>
      </c>
      <c r="G15" s="269"/>
      <c r="H15" s="274"/>
      <c r="I15" s="273" t="s">
        <v>41</v>
      </c>
      <c r="J15" s="269"/>
      <c r="K15" s="274"/>
      <c r="L15" s="316" t="s">
        <v>43</v>
      </c>
      <c r="M15" s="316"/>
      <c r="N15" s="317"/>
      <c r="P15" s="314" t="s">
        <v>9</v>
      </c>
      <c r="Q15" s="270"/>
      <c r="R15" s="314" t="s">
        <v>10</v>
      </c>
      <c r="S15" s="270"/>
      <c r="T15" s="12"/>
    </row>
    <row r="16" spans="3:21" x14ac:dyDescent="0.2">
      <c r="C16" s="276"/>
      <c r="D16" s="7"/>
      <c r="E16" s="8"/>
      <c r="F16" s="277" t="s">
        <v>8</v>
      </c>
      <c r="G16" s="278"/>
      <c r="H16" s="279"/>
      <c r="I16" s="277" t="s">
        <v>8</v>
      </c>
      <c r="J16" s="278"/>
      <c r="K16" s="279"/>
      <c r="L16" s="306" t="s">
        <v>8</v>
      </c>
      <c r="M16" s="306"/>
      <c r="N16" s="307"/>
      <c r="P16" s="53" t="s">
        <v>51</v>
      </c>
      <c r="Q16" s="54" t="s">
        <v>57</v>
      </c>
      <c r="R16" s="53" t="s">
        <v>51</v>
      </c>
      <c r="S16" s="54" t="s">
        <v>57</v>
      </c>
      <c r="T16" s="12"/>
    </row>
    <row r="17" spans="3:20" x14ac:dyDescent="0.2">
      <c r="C17" s="295" t="str">
        <f>scope!D67</f>
        <v xml:space="preserve">
meting PVR </v>
      </c>
      <c r="D17" s="297" t="s">
        <v>3</v>
      </c>
      <c r="E17" s="298"/>
      <c r="F17" s="284">
        <v>0</v>
      </c>
      <c r="G17" s="285"/>
      <c r="H17" s="286"/>
      <c r="I17" s="284">
        <v>0</v>
      </c>
      <c r="J17" s="285"/>
      <c r="K17" s="286"/>
      <c r="L17" s="280">
        <f>I17+F17</f>
        <v>0</v>
      </c>
      <c r="M17" s="280"/>
      <c r="N17" s="281"/>
      <c r="P17" s="9">
        <f>scope!F81+scope!F85+scope!F89</f>
        <v>26.152000000000001</v>
      </c>
      <c r="Q17" s="10">
        <f>scope!H81+scope!H85+scope!H89</f>
        <v>10.964</v>
      </c>
      <c r="R17" s="66">
        <f>P17*L17</f>
        <v>0</v>
      </c>
      <c r="S17" s="67">
        <f>Q17*L17</f>
        <v>0</v>
      </c>
      <c r="T17" s="12"/>
    </row>
    <row r="18" spans="3:20" ht="12" thickBot="1" x14ac:dyDescent="0.25">
      <c r="C18" s="296"/>
      <c r="D18" s="299" t="str">
        <f>scope!G80</f>
        <v>meersporig *</v>
      </c>
      <c r="E18" s="300"/>
      <c r="F18" s="301">
        <v>0</v>
      </c>
      <c r="G18" s="302"/>
      <c r="H18" s="303"/>
      <c r="I18" s="301">
        <v>0</v>
      </c>
      <c r="J18" s="302"/>
      <c r="K18" s="303"/>
      <c r="L18" s="304">
        <f>I18+F18</f>
        <v>0</v>
      </c>
      <c r="M18" s="304"/>
      <c r="N18" s="305"/>
      <c r="P18" s="64">
        <f>scope!G81+scope!G85+scope!G89</f>
        <v>0</v>
      </c>
      <c r="Q18" s="65">
        <f>scope!I81+scope!I85+scope!I89</f>
        <v>14.217000000000001</v>
      </c>
      <c r="R18" s="68">
        <f>P18*L18</f>
        <v>0</v>
      </c>
      <c r="S18" s="69">
        <f>Q18*L18</f>
        <v>0</v>
      </c>
      <c r="T18" s="12"/>
    </row>
    <row r="19" spans="3:20" ht="12" thickBot="1" x14ac:dyDescent="0.25">
      <c r="C19" s="14"/>
      <c r="D19" s="15"/>
      <c r="E19" s="15"/>
      <c r="F19" s="13"/>
      <c r="G19" s="13"/>
      <c r="H19" s="13"/>
      <c r="I19" s="13"/>
      <c r="J19" s="13"/>
      <c r="K19" s="13"/>
      <c r="L19" s="13"/>
      <c r="M19" s="13"/>
      <c r="N19" s="13"/>
      <c r="P19" s="2"/>
      <c r="Q19" s="2"/>
      <c r="R19" s="3"/>
      <c r="S19" s="3"/>
      <c r="T19" s="12"/>
    </row>
    <row r="20" spans="3:20" ht="10.9" customHeight="1" x14ac:dyDescent="0.2">
      <c r="P20" s="338" t="s">
        <v>68</v>
      </c>
      <c r="Q20" s="339"/>
      <c r="R20" s="99" t="s">
        <v>51</v>
      </c>
      <c r="S20" s="100" t="s">
        <v>57</v>
      </c>
    </row>
    <row r="21" spans="3:20" ht="12" thickBot="1" x14ac:dyDescent="0.25">
      <c r="P21" s="340"/>
      <c r="Q21" s="341"/>
      <c r="R21" s="70">
        <f>R9+R10+R13+R17+R18</f>
        <v>0</v>
      </c>
      <c r="S21" s="71">
        <f>S9+S10+S13+S17+S18</f>
        <v>0</v>
      </c>
    </row>
    <row r="22" spans="3:20" x14ac:dyDescent="0.2">
      <c r="R22" s="328"/>
      <c r="S22" s="329"/>
      <c r="T22" s="79"/>
    </row>
    <row r="24" spans="3:20" x14ac:dyDescent="0.2">
      <c r="C24" t="s">
        <v>42</v>
      </c>
      <c r="D24"/>
      <c r="E24"/>
      <c r="F24"/>
      <c r="G24"/>
      <c r="H24"/>
      <c r="I24"/>
      <c r="J24"/>
      <c r="K24"/>
      <c r="L24"/>
      <c r="M24"/>
      <c r="N24"/>
      <c r="O24"/>
      <c r="R24" s="79"/>
    </row>
  </sheetData>
  <sheetProtection algorithmName="SHA-512" hashValue="dHOd8AnYWz3WZnPik7/N/0Ezx6fwbQyDxNISRxsFJ5s5LgmqIXflo3GuIR9AzOc3kLgYl1BmworHvS6jMDMvzw==" saltValue="kEWll3ZIZTgM8vGmumo2Ng==" spinCount="100000" sheet="1" objects="1" scenarios="1"/>
  <protectedRanges>
    <protectedRange sqref="F9:K10 F13:K14 F17:K18" name="Bereik1"/>
  </protectedRanges>
  <mergeCells count="57">
    <mergeCell ref="F7:H7"/>
    <mergeCell ref="F8:H8"/>
    <mergeCell ref="R22:S22"/>
    <mergeCell ref="L16:N16"/>
    <mergeCell ref="I12:K12"/>
    <mergeCell ref="F16:H16"/>
    <mergeCell ref="I16:K16"/>
    <mergeCell ref="S13:S14"/>
    <mergeCell ref="P7:Q7"/>
    <mergeCell ref="R13:R14"/>
    <mergeCell ref="P13:P14"/>
    <mergeCell ref="Q13:Q14"/>
    <mergeCell ref="P20:Q21"/>
    <mergeCell ref="F13:H14"/>
    <mergeCell ref="I13:K14"/>
    <mergeCell ref="L11:N11"/>
    <mergeCell ref="C15:C16"/>
    <mergeCell ref="L12:N12"/>
    <mergeCell ref="C2:S3"/>
    <mergeCell ref="R7:S7"/>
    <mergeCell ref="P11:Q11"/>
    <mergeCell ref="R11:S11"/>
    <mergeCell ref="P15:Q15"/>
    <mergeCell ref="R15:S15"/>
    <mergeCell ref="F15:H15"/>
    <mergeCell ref="I15:K15"/>
    <mergeCell ref="L15:N15"/>
    <mergeCell ref="C13:C14"/>
    <mergeCell ref="L13:N14"/>
    <mergeCell ref="F11:H11"/>
    <mergeCell ref="C7:C8"/>
    <mergeCell ref="D13:E14"/>
    <mergeCell ref="C17:C18"/>
    <mergeCell ref="D17:E17"/>
    <mergeCell ref="F17:H17"/>
    <mergeCell ref="I17:K17"/>
    <mergeCell ref="L17:N17"/>
    <mergeCell ref="D18:E18"/>
    <mergeCell ref="F18:H18"/>
    <mergeCell ref="I18:K18"/>
    <mergeCell ref="L18:N18"/>
    <mergeCell ref="L7:N7"/>
    <mergeCell ref="L8:N8"/>
    <mergeCell ref="I7:K7"/>
    <mergeCell ref="C11:C12"/>
    <mergeCell ref="I11:K11"/>
    <mergeCell ref="I8:K8"/>
    <mergeCell ref="F12:H12"/>
    <mergeCell ref="L9:N9"/>
    <mergeCell ref="L10:N10"/>
    <mergeCell ref="I9:K9"/>
    <mergeCell ref="I10:K10"/>
    <mergeCell ref="C9:C10"/>
    <mergeCell ref="D9:E9"/>
    <mergeCell ref="D10:E10"/>
    <mergeCell ref="F9:H9"/>
    <mergeCell ref="F10:H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186FBA98AFF40823D63FB709EBEDB" ma:contentTypeVersion="9" ma:contentTypeDescription="Een nieuw document maken." ma:contentTypeScope="" ma:versionID="7cd126e22b1b2ad50e80c6e4dfc23fdf">
  <xsd:schema xmlns:xsd="http://www.w3.org/2001/XMLSchema" xmlns:xs="http://www.w3.org/2001/XMLSchema" xmlns:p="http://schemas.microsoft.com/office/2006/metadata/properties" xmlns:ns2="feef5865-a982-42aa-8640-9d4286765ef6" xmlns:ns3="8ad23986-ced0-42da-a3c9-348656b61f83" xmlns:ns4="e7908137-8292-40e6-aacf-8cb1f69d9788" targetNamespace="http://schemas.microsoft.com/office/2006/metadata/properties" ma:root="true" ma:fieldsID="959d3cf36cbf87d081285c0c53d8fac0" ns2:_="" ns3:_="" ns4:_="">
    <xsd:import namespace="feef5865-a982-42aa-8640-9d4286765ef6"/>
    <xsd:import namespace="8ad23986-ced0-42da-a3c9-348656b61f83"/>
    <xsd:import namespace="e7908137-8292-40e6-aacf-8cb1f69d97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23986-ced0-42da-a3c9-348656b61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08137-8292-40e6-aacf-8cb1f69d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C3A66E-5642-4A92-803D-2C964C7E7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8ad23986-ced0-42da-a3c9-348656b61f83"/>
    <ds:schemaRef ds:uri="e7908137-8292-40e6-aacf-8cb1f69d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CAC5C6-5969-4785-9777-A429A14B6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D14C66-7B14-4467-91D0-5F1F41602974}">
  <ds:schemaRefs>
    <ds:schemaRef ds:uri="http://schemas.microsoft.com/office/2006/metadata/properties"/>
    <ds:schemaRef ds:uri="http://schemas.microsoft.com/office/infopath/2007/PartnerControls"/>
    <ds:schemaRef ds:uri="8ad23986-ced0-42da-a3c9-348656b61f83"/>
    <ds:schemaRef ds:uri="http://purl.org/dc/terms/"/>
    <ds:schemaRef ds:uri="feef5865-a982-42aa-8640-9d4286765ef6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7908137-8292-40e6-aacf-8cb1f69d978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B2A6830-A260-4209-B483-C75AEEDDEB7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Overzicht aanbieding</vt:lpstr>
      <vt:lpstr>scope</vt:lpstr>
      <vt:lpstr>Aanbiedings begroting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Pouw, TB (Ton)</dc:creator>
  <cp:lastModifiedBy>Uittenbogaard, EMM (Evelyn)</cp:lastModifiedBy>
  <dcterms:created xsi:type="dcterms:W3CDTF">2020-11-04T18:58:06Z</dcterms:created>
  <dcterms:modified xsi:type="dcterms:W3CDTF">2021-04-12T13:02:47Z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0x010100F79186FBA98AFF40823D63FB709EBEDB</vt:lpwstr>
  </property>
</Properties>
</file>