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-my.sharepoint.com/personal/remco_verheij_stichtingboor_nl/Documents/BOOR/Gebouwen/Aanbesteding onderhoud W/EA W - actuele stukken/"/>
    </mc:Choice>
  </mc:AlternateContent>
  <xr:revisionPtr revIDLastSave="206" documentId="8_{B0CD8747-4322-4727-A5C7-A326A910156A}" xr6:coauthVersionLast="46" xr6:coauthVersionMax="47" xr10:uidLastSave="{E00C411A-6C5E-4BCA-86A0-CBF3924524E7}"/>
  <bookViews>
    <workbookView xWindow="11370" yWindow="2025" windowWidth="38700" windowHeight="15435" xr2:uid="{6D53B8D1-9285-437C-B756-1749532BA531}"/>
  </bookViews>
  <sheets>
    <sheet name="PO-(V)SO" sheetId="1" r:id="rId1"/>
  </sheets>
  <definedNames>
    <definedName name="_xlnm._FilterDatabase" localSheetId="0" hidden="1">'PO-(V)SO'!$A$8:$P$96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3" i="1" l="1"/>
  <c r="E67" i="1"/>
  <c r="E70" i="1"/>
  <c r="E50" i="1"/>
  <c r="E60" i="1"/>
  <c r="E29" i="1"/>
  <c r="E9" i="1"/>
  <c r="E15" i="1"/>
  <c r="L6" i="1" l="1"/>
  <c r="L4" i="1"/>
  <c r="L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tc={73B88BAA-4CDD-412F-A27E-551065E03FA0}</author>
  </authors>
  <commentList>
    <comment ref="F82" authorId="0" shapeId="0" xr:uid="{73B88BAA-4CDD-412F-A27E-551065E03FA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2018 'duurzame' renovatie</t>
      </text>
    </comment>
  </commentList>
</comments>
</file>

<file path=xl/sharedStrings.xml><?xml version="1.0" encoding="utf-8"?>
<sst xmlns="http://schemas.openxmlformats.org/spreadsheetml/2006/main" count="616" uniqueCount="353">
  <si>
    <t>Perceel</t>
  </si>
  <si>
    <t>A - geen mech sys</t>
  </si>
  <si>
    <t>B - mech toevoer</t>
  </si>
  <si>
    <t>.</t>
  </si>
  <si>
    <t>Aantal</t>
  </si>
  <si>
    <t>Naam</t>
  </si>
  <si>
    <t>Adres</t>
  </si>
  <si>
    <t>Postcode</t>
  </si>
  <si>
    <t>m2 BVO</t>
  </si>
  <si>
    <t>B J</t>
  </si>
  <si>
    <t>SchGrp</t>
  </si>
  <si>
    <t>Type Ondw</t>
  </si>
  <si>
    <t>Type</t>
  </si>
  <si>
    <t>lokalen</t>
  </si>
  <si>
    <t>Bergse Zonnebloem</t>
  </si>
  <si>
    <t>Elektroweg 18</t>
  </si>
  <si>
    <t>3051NC</t>
  </si>
  <si>
    <t>NO</t>
  </si>
  <si>
    <t>PO</t>
  </si>
  <si>
    <t>D en E</t>
  </si>
  <si>
    <t>4 afzg 2 LBK</t>
  </si>
  <si>
    <t>Blijberg Jenaplan</t>
  </si>
  <si>
    <t>Gordelweg 216</t>
  </si>
  <si>
    <t>3039GA</t>
  </si>
  <si>
    <t>NW</t>
  </si>
  <si>
    <t>D</t>
  </si>
  <si>
    <t>Boog</t>
  </si>
  <si>
    <t>Kedoestraat 102</t>
  </si>
  <si>
    <t>3029CK</t>
  </si>
  <si>
    <t>A</t>
  </si>
  <si>
    <t>Dakpark</t>
  </si>
  <si>
    <t>Catharina Beersmansstraat 80</t>
  </si>
  <si>
    <t>3025EJ</t>
  </si>
  <si>
    <t xml:space="preserve">Daltonschool </t>
  </si>
  <si>
    <t>3042GA</t>
  </si>
  <si>
    <t>Delfshaven</t>
  </si>
  <si>
    <t>Pieter De Hoochstraat 52</t>
  </si>
  <si>
    <t>3024CS</t>
  </si>
  <si>
    <t>Finlandia</t>
  </si>
  <si>
    <t>Brigantijnstraat 50</t>
  </si>
  <si>
    <t>3028HH</t>
  </si>
  <si>
    <t>Harbour</t>
  </si>
  <si>
    <t>Graaf Florisstraat 56</t>
  </si>
  <si>
    <t>3021CJ</t>
  </si>
  <si>
    <t>Graaf Florisstraat 58</t>
  </si>
  <si>
    <t>3024TD</t>
  </si>
  <si>
    <t>Hoge Brug (A.Willeboer)</t>
  </si>
  <si>
    <t>3051PA</t>
  </si>
  <si>
    <t>(V)SO</t>
  </si>
  <si>
    <t>?</t>
  </si>
  <si>
    <t>Inova</t>
  </si>
  <si>
    <t>Mercatorweg 155</t>
  </si>
  <si>
    <t>3151CJ</t>
  </si>
  <si>
    <t>Kasteel Spangen</t>
  </si>
  <si>
    <t>Nicolaas Beetsstraat 4</t>
  </si>
  <si>
    <t>3027AR</t>
  </si>
  <si>
    <t>C</t>
  </si>
  <si>
    <t>Klimop</t>
  </si>
  <si>
    <t>3035LL</t>
  </si>
  <si>
    <t>A en C</t>
  </si>
  <si>
    <t>Korf</t>
  </si>
  <si>
    <t>3026XJ</t>
  </si>
  <si>
    <t>Landje</t>
  </si>
  <si>
    <t>Schiedamsesingel 180</t>
  </si>
  <si>
    <t>3012BA</t>
  </si>
  <si>
    <t>Schiedamsevest 200</t>
  </si>
  <si>
    <t>3012BH</t>
  </si>
  <si>
    <t>E</t>
  </si>
  <si>
    <t>Margriet</t>
  </si>
  <si>
    <t>Noorderhavenkade 30</t>
  </si>
  <si>
    <t>3038XJ</t>
  </si>
  <si>
    <t>Sonmanstraat 87</t>
  </si>
  <si>
    <t>3039DH</t>
  </si>
  <si>
    <t>Nolensstraat 44</t>
  </si>
  <si>
    <t>3039PV</t>
  </si>
  <si>
    <t>Mytylschool de Brug</t>
  </si>
  <si>
    <t>Woensdrechtstraat 20</t>
  </si>
  <si>
    <t>3045PZ</t>
  </si>
  <si>
    <t>Passer College</t>
  </si>
  <si>
    <t>Klein Coolstraat 37</t>
  </si>
  <si>
    <t>3033XR</t>
  </si>
  <si>
    <t>Hoornweg 45</t>
  </si>
  <si>
    <t>3042BC</t>
  </si>
  <si>
    <t>Pierre Bayle</t>
  </si>
  <si>
    <t>3034JW</t>
  </si>
  <si>
    <t>Vier Leeuwen</t>
  </si>
  <si>
    <t>Goudseweg 15</t>
  </si>
  <si>
    <t>3031XH</t>
  </si>
  <si>
    <t>Vierambacht</t>
  </si>
  <si>
    <t>De Jagerstraat 22</t>
  </si>
  <si>
    <t>3022VR</t>
  </si>
  <si>
    <t>C. P. Tielestraat 12</t>
  </si>
  <si>
    <t>3023TD</t>
  </si>
  <si>
    <t>Nozemanstraat 75</t>
  </si>
  <si>
    <t>3023TM</t>
  </si>
  <si>
    <t>A.Willeboer</t>
  </si>
  <si>
    <t>Meindert Hobemalaan</t>
  </si>
  <si>
    <t>3062SK</t>
  </si>
  <si>
    <t>Akkers</t>
  </si>
  <si>
    <t>Jagerslaan 15</t>
  </si>
  <si>
    <t>3075AA</t>
  </si>
  <si>
    <t>ZO</t>
  </si>
  <si>
    <t>Blijvliet</t>
  </si>
  <si>
    <t>3074KD</t>
  </si>
  <si>
    <t>Bloemhof</t>
  </si>
  <si>
    <t>2e Balsemienstraat 14</t>
  </si>
  <si>
    <t>3073VE</t>
  </si>
  <si>
    <t>Esch</t>
  </si>
  <si>
    <t>Lage Filterweg 4</t>
  </si>
  <si>
    <t>3063SJ</t>
  </si>
  <si>
    <t>Heuven Goedhart Van</t>
  </si>
  <si>
    <t>Oosterhagen 251</t>
  </si>
  <si>
    <t>3078CL</t>
  </si>
  <si>
    <t>Jacob Maris</t>
  </si>
  <si>
    <t>Jacob Marisplein 9</t>
  </si>
  <si>
    <t>3055BK</t>
  </si>
  <si>
    <t>Jan Antonie Bijloo</t>
  </si>
  <si>
    <t>Rodaristraat 31</t>
  </si>
  <si>
    <t>3066LA</t>
  </si>
  <si>
    <t>Kruidenhoek</t>
  </si>
  <si>
    <t>Geelkruid 27</t>
  </si>
  <si>
    <t>3068SN</t>
  </si>
  <si>
    <t>Kubus</t>
  </si>
  <si>
    <t>Oldenoord 81</t>
  </si>
  <si>
    <t>3079KG</t>
  </si>
  <si>
    <t>Nelson Mandela</t>
  </si>
  <si>
    <t>Christiaan de Wetstraat 118</t>
  </si>
  <si>
    <t>3072VP</t>
  </si>
  <si>
    <t>Nelson Mandela - Joubert</t>
  </si>
  <si>
    <t>Joubertstraat 13</t>
  </si>
  <si>
    <t>3072XS</t>
  </si>
  <si>
    <t>Dubbelstraat 6</t>
  </si>
  <si>
    <t>3073LG</t>
  </si>
  <si>
    <t>De Waghemakerestraat 11</t>
  </si>
  <si>
    <t>3067HT</t>
  </si>
  <si>
    <t>Passer College (Bijgebouw)</t>
  </si>
  <si>
    <t>De Waghemakerestraat 15</t>
  </si>
  <si>
    <t>Pijler</t>
  </si>
  <si>
    <t>W. G. Witteveenplein 10</t>
  </si>
  <si>
    <t>3071MA</t>
  </si>
  <si>
    <t>ZW</t>
  </si>
  <si>
    <t>Rijtuigweg 1</t>
  </si>
  <si>
    <t>3071ZA</t>
  </si>
  <si>
    <t>Piloot</t>
  </si>
  <si>
    <t>3068BT</t>
  </si>
  <si>
    <t>Piramide</t>
  </si>
  <si>
    <t>Slaghekstraat 5</t>
  </si>
  <si>
    <t>3074LA</t>
  </si>
  <si>
    <t>Pluspunt</t>
  </si>
  <si>
    <t>Maria Wesselingstraat 12</t>
  </si>
  <si>
    <t>3065GA</t>
  </si>
  <si>
    <t>Prins Alexander</t>
  </si>
  <si>
    <t>Curieplaats 20</t>
  </si>
  <si>
    <t>3069HA</t>
  </si>
  <si>
    <t>Recon SO</t>
  </si>
  <si>
    <t>Olijflaan 4-6</t>
  </si>
  <si>
    <t>3053WK</t>
  </si>
  <si>
    <t>Recon VSO</t>
  </si>
  <si>
    <t>Dordtsestraatweg 472</t>
  </si>
  <si>
    <t>3075NB</t>
  </si>
  <si>
    <t>Schalm</t>
  </si>
  <si>
    <t>Katendrechtsestraat 61</t>
  </si>
  <si>
    <t>3072NS</t>
  </si>
  <si>
    <t>Tuinstad Schiebroek</t>
  </si>
  <si>
    <t>Abeelweg 225</t>
  </si>
  <si>
    <t>3053PA</t>
  </si>
  <si>
    <t>Waterlelie</t>
  </si>
  <si>
    <t>Veluwemeer 1</t>
  </si>
  <si>
    <t>3068KM</t>
  </si>
  <si>
    <t>Aalreep 22-24</t>
  </si>
  <si>
    <t>3192SE</t>
  </si>
  <si>
    <t>Barkentijn</t>
  </si>
  <si>
    <t>De Haerestraat 17 - Arcenstraat 31</t>
  </si>
  <si>
    <t>3077HD</t>
  </si>
  <si>
    <t>C?</t>
  </si>
  <si>
    <t>Charlois</t>
  </si>
  <si>
    <t>Clemensstraat 117</t>
  </si>
  <si>
    <t>3082CE</t>
  </si>
  <si>
    <t>Dr. A. van Voorthuysen SO</t>
  </si>
  <si>
    <t>Rollostraat 85</t>
  </si>
  <si>
    <t>3084PM</t>
  </si>
  <si>
    <t>C en E</t>
  </si>
  <si>
    <t>12 afzg 2 LBK</t>
  </si>
  <si>
    <t>14+?</t>
  </si>
  <si>
    <t>Dr. A. van Voorthuysen VSO</t>
  </si>
  <si>
    <t>Herenwaard 35</t>
  </si>
  <si>
    <t>3078AK</t>
  </si>
  <si>
    <t>Globe</t>
  </si>
  <si>
    <t>Zwartewaalstraat 38</t>
  </si>
  <si>
    <t>3081HZ</t>
  </si>
  <si>
    <t>Den Hertigstraat 32</t>
  </si>
  <si>
    <t>3081KD</t>
  </si>
  <si>
    <t>A en E gymzaal</t>
  </si>
  <si>
    <t>2?</t>
  </si>
  <si>
    <t>Hoogvlietstraat 29</t>
  </si>
  <si>
    <t>3081ST</t>
  </si>
  <si>
    <t>Kameleon</t>
  </si>
  <si>
    <t>Fazantstraat 105</t>
  </si>
  <si>
    <t>3083ZG</t>
  </si>
  <si>
    <t>Fazantstraat 107 (105 naast)</t>
  </si>
  <si>
    <t>3084NN</t>
  </si>
  <si>
    <t>Mare</t>
  </si>
  <si>
    <t>Grift 42</t>
  </si>
  <si>
    <t>3075SB</t>
  </si>
  <si>
    <t>Grift 50</t>
  </si>
  <si>
    <t>A, C en E gymzaal?</t>
  </si>
  <si>
    <t>1 LBK 2 afzg</t>
  </si>
  <si>
    <t>Fichtenstraat 7</t>
  </si>
  <si>
    <t>3076RA</t>
  </si>
  <si>
    <t>Over de Slinge</t>
  </si>
  <si>
    <t>3086BK</t>
  </si>
  <si>
    <t>Krabbendijkestraat 243</t>
  </si>
  <si>
    <t>3086LR</t>
  </si>
  <si>
    <t>Phoenix</t>
  </si>
  <si>
    <t>Bramenpad 1</t>
  </si>
  <si>
    <t>3181PX</t>
  </si>
  <si>
    <t>Gruttostraat 2</t>
  </si>
  <si>
    <t>3181TC</t>
  </si>
  <si>
    <t>Plataan</t>
  </si>
  <si>
    <t>Polluxstraat 12</t>
  </si>
  <si>
    <t>3195RH</t>
  </si>
  <si>
    <t>Prisma</t>
  </si>
  <si>
    <t>Sara Burgerhartweg 60</t>
  </si>
  <si>
    <t>3193TB</t>
  </si>
  <si>
    <t>Nieuwe Wetering 251</t>
  </si>
  <si>
    <t>3194BT</t>
  </si>
  <si>
    <t>Toermalijn</t>
  </si>
  <si>
    <t>Hijkerveld 5</t>
  </si>
  <si>
    <t>3085PA</t>
  </si>
  <si>
    <t>Triangel</t>
  </si>
  <si>
    <t>3082VW</t>
  </si>
  <si>
    <t>E zonder WTW</t>
  </si>
  <si>
    <t>1 LBK 1 afzg</t>
  </si>
  <si>
    <t>Landmanstraat 2</t>
  </si>
  <si>
    <t>3082WL</t>
  </si>
  <si>
    <t>Tuimelaar</t>
  </si>
  <si>
    <t>Lengweg 147</t>
  </si>
  <si>
    <t>3192BM</t>
  </si>
  <si>
    <t>Tyltylschool</t>
  </si>
  <si>
    <t>3084LD</t>
  </si>
  <si>
    <t>3084NE</t>
  </si>
  <si>
    <t>Albert Wellingapad 6</t>
  </si>
  <si>
    <t>17FH003042GA-77</t>
  </si>
  <si>
    <t>10UF00-3034JW-6</t>
  </si>
  <si>
    <t>14EJ00-3028HH-50</t>
  </si>
  <si>
    <t>13QN01-3023TD-12</t>
  </si>
  <si>
    <t>13LW00-3025EJ-80</t>
  </si>
  <si>
    <t>14HB02-3024TD-29</t>
  </si>
  <si>
    <t>Coolhavenstraat 29 - 2M</t>
  </si>
  <si>
    <t>13QN02-3022VR-22</t>
  </si>
  <si>
    <t>17LO00-3051NC-18</t>
  </si>
  <si>
    <t>31MV00-3039GA-216</t>
  </si>
  <si>
    <t>09GQ00-3031XH-15</t>
  </si>
  <si>
    <t>14HB01-3021CJ-56</t>
  </si>
  <si>
    <t>14HB01-3021CJ-58</t>
  </si>
  <si>
    <t>20VT07-3042BC-45</t>
  </si>
  <si>
    <t>12DY00-3029CK-102</t>
  </si>
  <si>
    <t>20VT04-3033XR-37</t>
  </si>
  <si>
    <t>12VC00-3026XJ-80</t>
  </si>
  <si>
    <t>00DO00-3151CJ-155</t>
  </si>
  <si>
    <t>13BC00-3027AR -4</t>
  </si>
  <si>
    <t>14JR00-3039PV-44</t>
  </si>
  <si>
    <t>14JR01-3038XJ-30</t>
  </si>
  <si>
    <t>13QN00-3023TM-75</t>
  </si>
  <si>
    <t>11UB00-3024CS-52</t>
  </si>
  <si>
    <t>16JC00-3035LL-26</t>
  </si>
  <si>
    <t>06BG00-3012BA-180</t>
  </si>
  <si>
    <t>06BG01-3012BH-200</t>
  </si>
  <si>
    <t>14JR02-3039DH-87</t>
  </si>
  <si>
    <t>20RX01-3045PZ-20</t>
  </si>
  <si>
    <t>18VF00-3073VE-14</t>
  </si>
  <si>
    <t>17FY00-3053PA-225</t>
  </si>
  <si>
    <t>19AF02-3072VP-118</t>
  </si>
  <si>
    <t>17OY00-3069HA-20</t>
  </si>
  <si>
    <t>20VT06-3067HT-11</t>
  </si>
  <si>
    <t>20VT06-3067HT-15</t>
  </si>
  <si>
    <t>18UM00-3073LG-6</t>
  </si>
  <si>
    <t>17OJ00-3068SN-27</t>
  </si>
  <si>
    <t>18WG00-3074KD-96</t>
  </si>
  <si>
    <t>17NJ00-3055BK-9</t>
  </si>
  <si>
    <t>19AF00-3072XS-13</t>
  </si>
  <si>
    <t>18ZU00-3072NS-61</t>
  </si>
  <si>
    <t>20HQ00-3063SJ-4</t>
  </si>
  <si>
    <t>24NY00-3065GA</t>
  </si>
  <si>
    <t>20RJ00-3062SK-2</t>
  </si>
  <si>
    <t>20VT01-3068BT-30</t>
  </si>
  <si>
    <t>20RT00-3053WK-4</t>
  </si>
  <si>
    <t>24NX01-3071ZA-1</t>
  </si>
  <si>
    <t>20RX00-3054KV-84</t>
  </si>
  <si>
    <t>Ringdijk 84</t>
  </si>
  <si>
    <t>3054KV</t>
  </si>
  <si>
    <t>17EO00-3066LA-31</t>
  </si>
  <si>
    <t>18VR00-3074LA-5</t>
  </si>
  <si>
    <t>24NX00-3071MA-10</t>
  </si>
  <si>
    <t>11SY00-3181PX-1</t>
  </si>
  <si>
    <t>18GY01-3084NN-2</t>
  </si>
  <si>
    <t>18DL01-3084LD-951</t>
  </si>
  <si>
    <t>18OR00-3082CE-117</t>
  </si>
  <si>
    <t>20FK00-3077HD-17</t>
  </si>
  <si>
    <t>18PX00-3082VW-76</t>
  </si>
  <si>
    <t>18EE01-3081KD-32</t>
  </si>
  <si>
    <t>20RT01-3075NB-472</t>
  </si>
  <si>
    <t>18GY00-3083ZG-105</t>
  </si>
  <si>
    <t>18GY00-3083ZG-107</t>
  </si>
  <si>
    <t>18SV02-3076RA-7</t>
  </si>
  <si>
    <t>18SV01-3075SB-42</t>
  </si>
  <si>
    <t>18SV00-3075SB-50</t>
  </si>
  <si>
    <t>11SY00-3181TC-2</t>
  </si>
  <si>
    <t>20RI01-3078AK-35</t>
  </si>
  <si>
    <t>18LX00-3085PA-5</t>
  </si>
  <si>
    <t>18EE00-3081ST-29</t>
  </si>
  <si>
    <t>18TM00-3075-15</t>
  </si>
  <si>
    <t>18QZ00-3086LR-243</t>
  </si>
  <si>
    <t>18BD00-3084NE-65</t>
  </si>
  <si>
    <t>18PX01-3082WL-2</t>
  </si>
  <si>
    <t>19DS00-3192BM-147</t>
  </si>
  <si>
    <t>19DN00-3194BT-251</t>
  </si>
  <si>
    <t>19BU01-3079KG-81</t>
  </si>
  <si>
    <t>20RV00-3078CL-251</t>
  </si>
  <si>
    <t>19CF00-3195RH-12</t>
  </si>
  <si>
    <t>20RI00-3084PM-85</t>
  </si>
  <si>
    <t>19DN02-3193TB-60</t>
  </si>
  <si>
    <t>18QZ01-3086BK-19</t>
  </si>
  <si>
    <t>18EE00-3081HZ-38</t>
  </si>
  <si>
    <t>A en B?</t>
  </si>
  <si>
    <t>20RJ01-3051PA-19</t>
  </si>
  <si>
    <t>20RJ01-3051PA-23</t>
  </si>
  <si>
    <t>Hillevliet 96 - Noordpolderstr 40</t>
  </si>
  <si>
    <t>Nieuwe Ommoordseweg 30</t>
  </si>
  <si>
    <t>Ventilatie systeem</t>
  </si>
  <si>
    <t>D - decentraal balans</t>
  </si>
  <si>
    <t>C - mech afvoer</t>
  </si>
  <si>
    <t>E - centraal balans</t>
  </si>
  <si>
    <t>1928/2016</t>
  </si>
  <si>
    <t>A, E in gymzaal</t>
  </si>
  <si>
    <t>gymzaal</t>
  </si>
  <si>
    <t>Per Perceel</t>
  </si>
  <si>
    <t>18BO00-3068KM-1</t>
  </si>
  <si>
    <t>Charloisse Lagedijk 951</t>
  </si>
  <si>
    <t>Kromme Zandweg 65</t>
  </si>
  <si>
    <t>Carnissedreef 2-4</t>
  </si>
  <si>
    <t>De Quackstraat 76</t>
  </si>
  <si>
    <t>Sommelsdijk 19 - Kerkwervesingel 8</t>
  </si>
  <si>
    <t>Korfmakerstr 80</t>
  </si>
  <si>
    <t>Rembrandstr 27</t>
  </si>
  <si>
    <t>Abtsweg 77</t>
  </si>
  <si>
    <t>Pantarijn</t>
  </si>
  <si>
    <t>Objectcode</t>
  </si>
  <si>
    <t>Plevier</t>
  </si>
  <si>
    <t>20KW00-3192SE-22</t>
  </si>
  <si>
    <t>Hillegondastraat 19-21</t>
  </si>
  <si>
    <t>Hillegondastraat 23-25</t>
  </si>
  <si>
    <t>vent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</si>
</sst>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1" fontId="4" fillId="0" borderId="0" xfId="0" applyNumberFormat="1" applyFont="1" applyFill="1"/>
    <xf numFmtId="0" fontId="4" fillId="0" borderId="0" xfId="0" applyFont="1" applyFill="1" applyAlignment="1">
      <alignment horizontal="left"/>
    </xf>
    <xf numFmtId="14" fontId="4" fillId="0" borderId="0" xfId="0" applyNumberFormat="1" applyFont="1" applyFill="1"/>
    <xf numFmtId="1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1" fontId="2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center"/>
    </xf>
    <xf numFmtId="44" fontId="4" fillId="0" borderId="0" xfId="1" applyFont="1" applyFill="1" applyAlignment="1">
      <alignment horizontal="left"/>
    </xf>
    <xf numFmtId="0" fontId="4" fillId="0" borderId="1" xfId="0" applyFont="1" applyFill="1" applyBorder="1"/>
    <xf numFmtId="0" fontId="4" fillId="0" borderId="3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/>
    </xf>
    <xf numFmtId="0" fontId="4" fillId="0" borderId="3" xfId="0" applyFont="1" applyFill="1" applyBorder="1"/>
    <xf numFmtId="1" fontId="2" fillId="0" borderId="4" xfId="0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841952</xdr:colOff>
      <xdr:row>7</xdr:row>
      <xdr:rowOff>2310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1270649-A549-4529-951D-26D21694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4225" cy="10154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emco" id="{D0705FAD-1643-4153-B864-447909C455E1}" userId="Remco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82" dT="2019-03-24T12:47:29.21" personId="{D0705FAD-1643-4153-B864-447909C455E1}" id="{73B88BAA-4CDD-412F-A27E-551065E03FA0}">
    <text>2018 'duurzame' renovatie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1837-0524-4C0F-841E-0FC7B0D5EEDE}">
  <dimension ref="A1:P96"/>
  <sheetViews>
    <sheetView tabSelected="1" zoomScale="110" zoomScaleNormal="110" workbookViewId="0">
      <pane ySplit="8" topLeftCell="A9" activePane="bottomLeft" state="frozen"/>
      <selection pane="bottomLeft" activeCell="I38" sqref="I38"/>
    </sheetView>
  </sheetViews>
  <sheetFormatPr defaultRowHeight="12.75" x14ac:dyDescent="0.2"/>
  <cols>
    <col min="1" max="1" width="18.140625" style="2" bestFit="1" customWidth="1"/>
    <col min="2" max="2" width="23.5703125" style="2" bestFit="1" customWidth="1"/>
    <col min="3" max="3" width="33.28515625" style="2" bestFit="1" customWidth="1"/>
    <col min="4" max="4" width="10.42578125" style="2" bestFit="1" customWidth="1"/>
    <col min="5" max="5" width="10.42578125" style="2" customWidth="1"/>
    <col min="6" max="6" width="8.7109375" style="2" bestFit="1" customWidth="1"/>
    <col min="7" max="7" width="1.85546875" style="2" customWidth="1"/>
    <col min="8" max="8" width="11" style="2" bestFit="1" customWidth="1"/>
    <col min="9" max="9" width="14.42578125" style="2" bestFit="1" customWidth="1"/>
    <col min="10" max="10" width="1.28515625" style="2" bestFit="1" customWidth="1"/>
    <col min="11" max="11" width="2.28515625" style="2" bestFit="1" customWidth="1"/>
    <col min="12" max="12" width="10.140625" style="5" bestFit="1" customWidth="1"/>
    <col min="13" max="13" width="3.7109375" style="5" customWidth="1"/>
    <col min="14" max="14" width="19.5703125" style="2" customWidth="1"/>
    <col min="15" max="15" width="10.85546875" style="6" customWidth="1"/>
    <col min="16" max="16" width="13.7109375" style="6" customWidth="1"/>
    <col min="17" max="16384" width="9.140625" style="2"/>
  </cols>
  <sheetData>
    <row r="1" spans="1:16" ht="13.5" thickBot="1" x14ac:dyDescent="0.25"/>
    <row r="2" spans="1:16" x14ac:dyDescent="0.2">
      <c r="K2" s="23"/>
      <c r="L2" s="28">
        <v>2022</v>
      </c>
      <c r="N2" s="3" t="s">
        <v>329</v>
      </c>
    </row>
    <row r="3" spans="1:16" x14ac:dyDescent="0.2">
      <c r="A3" s="4"/>
      <c r="E3" s="4"/>
      <c r="F3" s="4"/>
      <c r="G3" s="4"/>
      <c r="H3" s="4"/>
      <c r="I3" s="4"/>
      <c r="K3" s="29"/>
      <c r="L3" s="30" t="s">
        <v>336</v>
      </c>
      <c r="M3" s="21"/>
      <c r="N3" s="2" t="s">
        <v>1</v>
      </c>
    </row>
    <row r="4" spans="1:16" x14ac:dyDescent="0.2">
      <c r="A4" s="4"/>
      <c r="E4" s="4"/>
      <c r="F4" s="4"/>
      <c r="G4" s="4"/>
      <c r="H4" s="4"/>
      <c r="I4" s="4"/>
      <c r="K4" s="24">
        <v>1</v>
      </c>
      <c r="L4" s="25">
        <f>COUNTIF(L9:L94,"1")</f>
        <v>27</v>
      </c>
      <c r="M4" s="12"/>
      <c r="N4" s="2" t="s">
        <v>2</v>
      </c>
    </row>
    <row r="5" spans="1:16" x14ac:dyDescent="0.2">
      <c r="A5" s="4"/>
      <c r="E5" s="4"/>
      <c r="F5" s="4"/>
      <c r="G5" s="4"/>
      <c r="H5" s="4"/>
      <c r="I5" s="4"/>
      <c r="K5" s="24">
        <v>2</v>
      </c>
      <c r="L5" s="25">
        <f>COUNTIF(L9:L94,"2")</f>
        <v>25</v>
      </c>
      <c r="M5" s="12"/>
      <c r="N5" s="2" t="s">
        <v>331</v>
      </c>
      <c r="P5" s="22"/>
    </row>
    <row r="6" spans="1:16" ht="15" customHeight="1" thickBot="1" x14ac:dyDescent="0.25">
      <c r="A6" s="4"/>
      <c r="E6" s="4"/>
      <c r="F6" s="4"/>
      <c r="G6" s="4"/>
      <c r="H6" s="4"/>
      <c r="I6" s="4"/>
      <c r="K6" s="26">
        <v>3</v>
      </c>
      <c r="L6" s="27">
        <f>COUNTIF(L9:L94,"3")</f>
        <v>31</v>
      </c>
      <c r="M6" s="12"/>
      <c r="N6" s="2" t="s">
        <v>330</v>
      </c>
    </row>
    <row r="7" spans="1:16" x14ac:dyDescent="0.2">
      <c r="A7" s="4"/>
      <c r="E7" s="4"/>
      <c r="F7" s="4"/>
      <c r="G7" s="4" t="s">
        <v>3</v>
      </c>
      <c r="H7" s="4"/>
      <c r="I7" s="4"/>
      <c r="J7" s="2" t="s">
        <v>3</v>
      </c>
      <c r="K7" s="11"/>
      <c r="L7" s="12"/>
      <c r="M7" s="12"/>
      <c r="N7" s="2" t="s">
        <v>332</v>
      </c>
      <c r="O7" s="6" t="s">
        <v>4</v>
      </c>
      <c r="P7" s="6" t="s">
        <v>4</v>
      </c>
    </row>
    <row r="8" spans="1:16" s="3" customFormat="1" x14ac:dyDescent="0.2">
      <c r="A8" s="20" t="s">
        <v>347</v>
      </c>
      <c r="B8" s="3" t="s">
        <v>5</v>
      </c>
      <c r="C8" s="3" t="s">
        <v>6</v>
      </c>
      <c r="D8" s="3" t="s">
        <v>7</v>
      </c>
      <c r="E8" s="1" t="s">
        <v>8</v>
      </c>
      <c r="F8" s="1" t="s">
        <v>9</v>
      </c>
      <c r="G8" s="1"/>
      <c r="H8" s="1" t="s">
        <v>10</v>
      </c>
      <c r="I8" s="1" t="s">
        <v>11</v>
      </c>
      <c r="L8" s="10" t="s">
        <v>0</v>
      </c>
      <c r="M8" s="10" t="s">
        <v>3</v>
      </c>
      <c r="N8" s="3" t="s">
        <v>12</v>
      </c>
      <c r="O8" s="20" t="s">
        <v>352</v>
      </c>
      <c r="P8" s="20" t="s">
        <v>13</v>
      </c>
    </row>
    <row r="9" spans="1:16" x14ac:dyDescent="0.2">
      <c r="A9" s="2" t="s">
        <v>259</v>
      </c>
      <c r="B9" s="15" t="s">
        <v>50</v>
      </c>
      <c r="C9" s="15" t="s">
        <v>51</v>
      </c>
      <c r="D9" s="15" t="s">
        <v>52</v>
      </c>
      <c r="E9" s="4">
        <f>1966+352</f>
        <v>2318</v>
      </c>
      <c r="F9" s="4">
        <v>1981</v>
      </c>
      <c r="G9" s="4"/>
      <c r="H9" s="4" t="s">
        <v>24</v>
      </c>
      <c r="I9" s="9" t="s">
        <v>18</v>
      </c>
      <c r="L9" s="8">
        <v>1</v>
      </c>
      <c r="M9" s="8"/>
      <c r="N9" s="2" t="s">
        <v>25</v>
      </c>
      <c r="O9" s="6">
        <v>16</v>
      </c>
      <c r="P9" s="6">
        <v>17</v>
      </c>
    </row>
    <row r="10" spans="1:16" x14ac:dyDescent="0.2">
      <c r="A10" s="2" t="s">
        <v>266</v>
      </c>
      <c r="B10" s="16" t="s">
        <v>62</v>
      </c>
      <c r="C10" s="15" t="s">
        <v>63</v>
      </c>
      <c r="D10" s="15" t="s">
        <v>64</v>
      </c>
      <c r="E10" s="4">
        <v>1558</v>
      </c>
      <c r="F10" s="4">
        <v>1994</v>
      </c>
      <c r="G10" s="4"/>
      <c r="H10" s="4" t="s">
        <v>24</v>
      </c>
      <c r="I10" s="9" t="s">
        <v>18</v>
      </c>
      <c r="L10" s="8">
        <v>1</v>
      </c>
      <c r="M10" s="8"/>
      <c r="N10" s="2" t="s">
        <v>25</v>
      </c>
      <c r="O10" s="6">
        <v>14</v>
      </c>
      <c r="P10" s="6">
        <v>14</v>
      </c>
    </row>
    <row r="11" spans="1:16" x14ac:dyDescent="0.2">
      <c r="A11" s="2" t="s">
        <v>267</v>
      </c>
      <c r="B11" s="15" t="s">
        <v>62</v>
      </c>
      <c r="C11" s="15" t="s">
        <v>65</v>
      </c>
      <c r="D11" s="15" t="s">
        <v>66</v>
      </c>
      <c r="E11" s="4">
        <v>2635</v>
      </c>
      <c r="F11" s="4">
        <v>2014</v>
      </c>
      <c r="G11" s="4"/>
      <c r="H11" s="4" t="s">
        <v>24</v>
      </c>
      <c r="I11" s="9" t="s">
        <v>18</v>
      </c>
      <c r="L11" s="8">
        <v>1</v>
      </c>
      <c r="M11" s="8"/>
      <c r="N11" s="2" t="s">
        <v>67</v>
      </c>
      <c r="O11" s="6">
        <v>3</v>
      </c>
      <c r="P11" s="6">
        <v>11</v>
      </c>
    </row>
    <row r="12" spans="1:16" x14ac:dyDescent="0.2">
      <c r="A12" s="2" t="s">
        <v>252</v>
      </c>
      <c r="B12" s="15" t="s">
        <v>85</v>
      </c>
      <c r="C12" s="14" t="s">
        <v>86</v>
      </c>
      <c r="D12" s="14" t="s">
        <v>87</v>
      </c>
      <c r="E12" s="4">
        <v>1889</v>
      </c>
      <c r="F12" s="4">
        <v>1954</v>
      </c>
      <c r="G12" s="4"/>
      <c r="H12" s="4" t="s">
        <v>24</v>
      </c>
      <c r="I12" s="9" t="s">
        <v>18</v>
      </c>
      <c r="L12" s="8">
        <v>1</v>
      </c>
      <c r="M12" s="8"/>
      <c r="N12" s="2" t="s">
        <v>25</v>
      </c>
      <c r="O12" s="6">
        <v>12</v>
      </c>
      <c r="P12" s="6">
        <v>14</v>
      </c>
    </row>
    <row r="13" spans="1:16" x14ac:dyDescent="0.2">
      <c r="A13" s="2" t="s">
        <v>243</v>
      </c>
      <c r="B13" s="15" t="s">
        <v>83</v>
      </c>
      <c r="C13" s="15" t="s">
        <v>241</v>
      </c>
      <c r="D13" s="15" t="s">
        <v>84</v>
      </c>
      <c r="E13" s="4">
        <v>1500</v>
      </c>
      <c r="F13" s="4">
        <v>1984</v>
      </c>
      <c r="G13" s="4"/>
      <c r="H13" s="4" t="s">
        <v>24</v>
      </c>
      <c r="I13" s="9" t="s">
        <v>18</v>
      </c>
      <c r="L13" s="8">
        <v>1</v>
      </c>
      <c r="M13" s="8"/>
      <c r="N13" s="2" t="s">
        <v>29</v>
      </c>
      <c r="P13" s="6">
        <v>11</v>
      </c>
    </row>
    <row r="14" spans="1:16" x14ac:dyDescent="0.2">
      <c r="A14" s="2" t="s">
        <v>264</v>
      </c>
      <c r="B14" s="15" t="s">
        <v>35</v>
      </c>
      <c r="C14" s="15" t="s">
        <v>36</v>
      </c>
      <c r="D14" s="15" t="s">
        <v>37</v>
      </c>
      <c r="E14" s="4">
        <v>1348</v>
      </c>
      <c r="F14" s="4">
        <v>1984</v>
      </c>
      <c r="G14" s="4"/>
      <c r="H14" s="4" t="s">
        <v>24</v>
      </c>
      <c r="I14" s="9" t="s">
        <v>18</v>
      </c>
      <c r="L14" s="8">
        <v>1</v>
      </c>
      <c r="M14" s="8"/>
      <c r="N14" s="7" t="s">
        <v>25</v>
      </c>
      <c r="O14" s="6">
        <v>9</v>
      </c>
      <c r="P14" s="6">
        <v>9</v>
      </c>
    </row>
    <row r="15" spans="1:16" x14ac:dyDescent="0.2">
      <c r="A15" s="2" t="s">
        <v>256</v>
      </c>
      <c r="B15" s="15" t="s">
        <v>26</v>
      </c>
      <c r="C15" s="15" t="s">
        <v>27</v>
      </c>
      <c r="D15" s="15" t="s">
        <v>28</v>
      </c>
      <c r="E15" s="4">
        <f>2001+405</f>
        <v>2406</v>
      </c>
      <c r="F15" s="4">
        <v>1983</v>
      </c>
      <c r="G15" s="4"/>
      <c r="H15" s="4" t="s">
        <v>24</v>
      </c>
      <c r="I15" s="9" t="s">
        <v>18</v>
      </c>
      <c r="L15" s="8">
        <v>1</v>
      </c>
      <c r="M15" s="8"/>
      <c r="N15" s="2" t="s">
        <v>29</v>
      </c>
      <c r="P15" s="6">
        <v>18</v>
      </c>
    </row>
    <row r="16" spans="1:16" x14ac:dyDescent="0.2">
      <c r="A16" s="2" t="s">
        <v>258</v>
      </c>
      <c r="B16" s="15" t="s">
        <v>60</v>
      </c>
      <c r="C16" s="15" t="s">
        <v>343</v>
      </c>
      <c r="D16" s="15" t="s">
        <v>61</v>
      </c>
      <c r="E16" s="4">
        <v>1711</v>
      </c>
      <c r="F16" s="4">
        <v>1927</v>
      </c>
      <c r="G16" s="4"/>
      <c r="H16" s="4" t="s">
        <v>24</v>
      </c>
      <c r="I16" s="9" t="s">
        <v>18</v>
      </c>
      <c r="L16" s="8">
        <v>1</v>
      </c>
      <c r="M16" s="8"/>
      <c r="N16" s="2" t="s">
        <v>29</v>
      </c>
      <c r="P16" s="6">
        <v>13</v>
      </c>
    </row>
    <row r="17" spans="1:16" x14ac:dyDescent="0.2">
      <c r="A17" s="2" t="s">
        <v>260</v>
      </c>
      <c r="B17" s="15" t="s">
        <v>53</v>
      </c>
      <c r="C17" s="15" t="s">
        <v>54</v>
      </c>
      <c r="D17" s="15" t="s">
        <v>55</v>
      </c>
      <c r="E17" s="4">
        <v>2021</v>
      </c>
      <c r="F17" s="4">
        <v>1998</v>
      </c>
      <c r="G17" s="4"/>
      <c r="H17" s="4" t="s">
        <v>24</v>
      </c>
      <c r="I17" s="9" t="s">
        <v>18</v>
      </c>
      <c r="L17" s="8">
        <v>1</v>
      </c>
      <c r="M17" s="8"/>
      <c r="N17" s="2" t="s">
        <v>56</v>
      </c>
      <c r="O17" s="6">
        <v>1</v>
      </c>
      <c r="P17" s="6">
        <v>17</v>
      </c>
    </row>
    <row r="18" spans="1:16" x14ac:dyDescent="0.2">
      <c r="A18" s="2" t="s">
        <v>246</v>
      </c>
      <c r="B18" s="15" t="s">
        <v>30</v>
      </c>
      <c r="C18" s="14" t="s">
        <v>31</v>
      </c>
      <c r="D18" s="14" t="s">
        <v>32</v>
      </c>
      <c r="E18" s="4">
        <v>1608</v>
      </c>
      <c r="F18" s="4">
        <v>1990</v>
      </c>
      <c r="G18" s="4"/>
      <c r="H18" s="4" t="s">
        <v>24</v>
      </c>
      <c r="I18" s="9" t="s">
        <v>18</v>
      </c>
      <c r="L18" s="8">
        <v>1</v>
      </c>
      <c r="M18" s="8"/>
      <c r="N18" s="2" t="s">
        <v>29</v>
      </c>
      <c r="P18" s="6">
        <v>12</v>
      </c>
    </row>
    <row r="19" spans="1:16" x14ac:dyDescent="0.2">
      <c r="A19" s="2" t="s">
        <v>263</v>
      </c>
      <c r="B19" s="15" t="s">
        <v>88</v>
      </c>
      <c r="C19" s="15" t="s">
        <v>93</v>
      </c>
      <c r="D19" s="15" t="s">
        <v>94</v>
      </c>
      <c r="E19" s="4">
        <v>1280</v>
      </c>
      <c r="F19" s="4">
        <v>2006</v>
      </c>
      <c r="G19" s="4"/>
      <c r="H19" s="4" t="s">
        <v>24</v>
      </c>
      <c r="I19" s="9" t="s">
        <v>18</v>
      </c>
      <c r="L19" s="8">
        <v>1</v>
      </c>
      <c r="M19" s="8"/>
      <c r="N19" s="2" t="s">
        <v>67</v>
      </c>
      <c r="O19" s="6">
        <v>1</v>
      </c>
      <c r="P19" s="6">
        <v>11</v>
      </c>
    </row>
    <row r="20" spans="1:16" x14ac:dyDescent="0.2">
      <c r="A20" s="2" t="s">
        <v>245</v>
      </c>
      <c r="B20" s="15" t="s">
        <v>88</v>
      </c>
      <c r="C20" s="15" t="s">
        <v>91</v>
      </c>
      <c r="D20" s="15" t="s">
        <v>92</v>
      </c>
      <c r="E20" s="4">
        <v>904</v>
      </c>
      <c r="F20" s="4">
        <v>2010</v>
      </c>
      <c r="G20" s="4"/>
      <c r="H20" s="4" t="s">
        <v>24</v>
      </c>
      <c r="I20" s="9" t="s">
        <v>18</v>
      </c>
      <c r="L20" s="8">
        <v>1</v>
      </c>
      <c r="M20" s="8"/>
      <c r="N20" s="2" t="s">
        <v>29</v>
      </c>
      <c r="O20" s="6">
        <v>2</v>
      </c>
      <c r="P20" s="6">
        <v>7</v>
      </c>
    </row>
    <row r="21" spans="1:16" x14ac:dyDescent="0.2">
      <c r="A21" s="2" t="s">
        <v>249</v>
      </c>
      <c r="B21" s="15" t="s">
        <v>88</v>
      </c>
      <c r="C21" s="15" t="s">
        <v>89</v>
      </c>
      <c r="D21" s="15" t="s">
        <v>90</v>
      </c>
      <c r="E21" s="4">
        <v>1448</v>
      </c>
      <c r="F21" s="4">
        <v>2010</v>
      </c>
      <c r="G21" s="4"/>
      <c r="H21" s="4" t="s">
        <v>24</v>
      </c>
      <c r="I21" s="9" t="s">
        <v>18</v>
      </c>
      <c r="L21" s="8">
        <v>1</v>
      </c>
      <c r="M21" s="8"/>
      <c r="N21" s="2" t="s">
        <v>67</v>
      </c>
      <c r="O21" s="6">
        <v>1</v>
      </c>
      <c r="P21" s="6">
        <v>10</v>
      </c>
    </row>
    <row r="22" spans="1:16" x14ac:dyDescent="0.2">
      <c r="A22" s="2" t="s">
        <v>244</v>
      </c>
      <c r="B22" s="14" t="s">
        <v>38</v>
      </c>
      <c r="C22" s="14" t="s">
        <v>39</v>
      </c>
      <c r="D22" s="14" t="s">
        <v>40</v>
      </c>
      <c r="E22" s="4">
        <v>3313</v>
      </c>
      <c r="F22" s="4">
        <v>1952</v>
      </c>
      <c r="G22" s="4"/>
      <c r="H22" s="4" t="s">
        <v>24</v>
      </c>
      <c r="I22" s="9" t="s">
        <v>18</v>
      </c>
      <c r="L22" s="8">
        <v>1</v>
      </c>
      <c r="M22" s="8"/>
      <c r="N22" s="2" t="s">
        <v>29</v>
      </c>
      <c r="P22" s="6">
        <v>19</v>
      </c>
    </row>
    <row r="23" spans="1:16" x14ac:dyDescent="0.2">
      <c r="A23" s="2" t="s">
        <v>253</v>
      </c>
      <c r="B23" s="15" t="s">
        <v>41</v>
      </c>
      <c r="C23" s="15" t="s">
        <v>42</v>
      </c>
      <c r="D23" s="15" t="s">
        <v>43</v>
      </c>
      <c r="E23" s="4">
        <v>1045</v>
      </c>
      <c r="F23" s="4">
        <v>1921</v>
      </c>
      <c r="G23" s="4"/>
      <c r="H23" s="4" t="s">
        <v>24</v>
      </c>
      <c r="I23" s="9" t="s">
        <v>18</v>
      </c>
      <c r="L23" s="8">
        <v>1</v>
      </c>
      <c r="M23" s="8"/>
      <c r="N23" s="2" t="s">
        <v>29</v>
      </c>
      <c r="P23" s="6">
        <v>11</v>
      </c>
    </row>
    <row r="24" spans="1:16" x14ac:dyDescent="0.2">
      <c r="A24" s="2" t="s">
        <v>254</v>
      </c>
      <c r="B24" s="15" t="s">
        <v>41</v>
      </c>
      <c r="C24" s="15" t="s">
        <v>44</v>
      </c>
      <c r="D24" s="15" t="s">
        <v>43</v>
      </c>
      <c r="E24" s="4">
        <v>1248</v>
      </c>
      <c r="F24" s="4">
        <v>1915</v>
      </c>
      <c r="G24" s="4"/>
      <c r="H24" s="4" t="s">
        <v>24</v>
      </c>
      <c r="I24" s="9" t="s">
        <v>18</v>
      </c>
      <c r="L24" s="8">
        <v>1</v>
      </c>
      <c r="M24" s="8"/>
      <c r="N24" s="2" t="s">
        <v>29</v>
      </c>
      <c r="P24" s="6">
        <v>11</v>
      </c>
    </row>
    <row r="25" spans="1:16" x14ac:dyDescent="0.2">
      <c r="A25" s="2" t="s">
        <v>247</v>
      </c>
      <c r="B25" s="15" t="s">
        <v>41</v>
      </c>
      <c r="C25" s="14" t="s">
        <v>248</v>
      </c>
      <c r="D25" s="14" t="s">
        <v>45</v>
      </c>
      <c r="E25" s="4">
        <v>1387</v>
      </c>
      <c r="F25" s="4">
        <v>1929</v>
      </c>
      <c r="G25" s="4"/>
      <c r="H25" s="4" t="s">
        <v>24</v>
      </c>
      <c r="I25" s="9" t="s">
        <v>18</v>
      </c>
      <c r="L25" s="8">
        <v>1</v>
      </c>
      <c r="M25" s="8"/>
      <c r="N25" s="2" t="s">
        <v>29</v>
      </c>
      <c r="P25" s="6">
        <v>19</v>
      </c>
    </row>
    <row r="26" spans="1:16" x14ac:dyDescent="0.2">
      <c r="A26" s="2" t="s">
        <v>261</v>
      </c>
      <c r="B26" s="15" t="s">
        <v>68</v>
      </c>
      <c r="C26" s="15" t="s">
        <v>73</v>
      </c>
      <c r="D26" s="15" t="s">
        <v>74</v>
      </c>
      <c r="E26" s="4">
        <v>1563</v>
      </c>
      <c r="F26" s="4">
        <v>1980</v>
      </c>
      <c r="G26" s="4"/>
      <c r="H26" s="4" t="s">
        <v>24</v>
      </c>
      <c r="I26" s="9" t="s">
        <v>18</v>
      </c>
      <c r="L26" s="8">
        <v>1</v>
      </c>
      <c r="M26" s="8"/>
      <c r="N26" s="2" t="s">
        <v>29</v>
      </c>
      <c r="P26" s="6">
        <v>16</v>
      </c>
    </row>
    <row r="27" spans="1:16" x14ac:dyDescent="0.2">
      <c r="A27" s="2" t="s">
        <v>262</v>
      </c>
      <c r="B27" s="15" t="s">
        <v>68</v>
      </c>
      <c r="C27" s="15" t="s">
        <v>69</v>
      </c>
      <c r="D27" s="15" t="s">
        <v>70</v>
      </c>
      <c r="E27" s="4">
        <v>915</v>
      </c>
      <c r="F27" s="4">
        <v>1981</v>
      </c>
      <c r="G27" s="4"/>
      <c r="H27" s="4" t="s">
        <v>24</v>
      </c>
      <c r="I27" s="9" t="s">
        <v>18</v>
      </c>
      <c r="L27" s="8">
        <v>1</v>
      </c>
      <c r="M27" s="8"/>
      <c r="N27" s="2" t="s">
        <v>29</v>
      </c>
      <c r="P27" s="6">
        <v>8</v>
      </c>
    </row>
    <row r="28" spans="1:16" x14ac:dyDescent="0.2">
      <c r="A28" s="2" t="s">
        <v>268</v>
      </c>
      <c r="B28" s="15" t="s">
        <v>68</v>
      </c>
      <c r="C28" s="15" t="s">
        <v>71</v>
      </c>
      <c r="D28" s="15" t="s">
        <v>72</v>
      </c>
      <c r="E28" s="4"/>
      <c r="F28" s="4"/>
      <c r="G28" s="4"/>
      <c r="H28" s="4" t="s">
        <v>24</v>
      </c>
      <c r="I28" s="9" t="s">
        <v>18</v>
      </c>
      <c r="L28" s="8">
        <v>1</v>
      </c>
      <c r="M28" s="8"/>
      <c r="N28" s="2" t="s">
        <v>29</v>
      </c>
    </row>
    <row r="29" spans="1:16" x14ac:dyDescent="0.2">
      <c r="A29" s="2" t="s">
        <v>265</v>
      </c>
      <c r="B29" s="15" t="s">
        <v>57</v>
      </c>
      <c r="C29" s="15" t="s">
        <v>344</v>
      </c>
      <c r="D29" s="15" t="s">
        <v>58</v>
      </c>
      <c r="E29" s="4">
        <f>1794+373</f>
        <v>2167</v>
      </c>
      <c r="F29" s="4">
        <v>1982</v>
      </c>
      <c r="G29" s="4"/>
      <c r="H29" s="4" t="s">
        <v>24</v>
      </c>
      <c r="I29" s="9" t="s">
        <v>18</v>
      </c>
      <c r="L29" s="8">
        <v>1</v>
      </c>
      <c r="M29" s="8"/>
      <c r="N29" s="2" t="s">
        <v>59</v>
      </c>
      <c r="O29" s="6">
        <v>8</v>
      </c>
      <c r="P29" s="6">
        <v>13</v>
      </c>
    </row>
    <row r="30" spans="1:16" x14ac:dyDescent="0.2">
      <c r="A30" s="2" t="s">
        <v>242</v>
      </c>
      <c r="B30" s="15" t="s">
        <v>33</v>
      </c>
      <c r="C30" s="15" t="s">
        <v>345</v>
      </c>
      <c r="D30" s="15" t="s">
        <v>34</v>
      </c>
      <c r="E30" s="4">
        <v>1889</v>
      </c>
      <c r="F30" s="4">
        <v>1953</v>
      </c>
      <c r="G30" s="4"/>
      <c r="H30" s="4" t="s">
        <v>24</v>
      </c>
      <c r="I30" s="9" t="s">
        <v>18</v>
      </c>
      <c r="L30" s="8">
        <v>1</v>
      </c>
      <c r="M30" s="8"/>
      <c r="N30" s="2" t="s">
        <v>29</v>
      </c>
      <c r="P30" s="6">
        <v>14</v>
      </c>
    </row>
    <row r="31" spans="1:16" x14ac:dyDescent="0.2">
      <c r="A31" s="2" t="s">
        <v>250</v>
      </c>
      <c r="B31" s="15" t="s">
        <v>14</v>
      </c>
      <c r="C31" s="15" t="s">
        <v>15</v>
      </c>
      <c r="D31" s="15" t="s">
        <v>16</v>
      </c>
      <c r="E31" s="4">
        <v>1974</v>
      </c>
      <c r="F31" s="4" t="s">
        <v>333</v>
      </c>
      <c r="G31" s="4"/>
      <c r="H31" s="4" t="s">
        <v>17</v>
      </c>
      <c r="I31" s="9" t="s">
        <v>18</v>
      </c>
      <c r="K31" s="7"/>
      <c r="L31" s="8">
        <v>1</v>
      </c>
      <c r="M31" s="8"/>
      <c r="N31" s="2" t="s">
        <v>19</v>
      </c>
      <c r="O31" s="6" t="s">
        <v>20</v>
      </c>
      <c r="P31" s="6">
        <v>19</v>
      </c>
    </row>
    <row r="32" spans="1:16" x14ac:dyDescent="0.2">
      <c r="A32" s="2" t="s">
        <v>269</v>
      </c>
      <c r="B32" s="15" t="s">
        <v>75</v>
      </c>
      <c r="C32" s="14" t="s">
        <v>76</v>
      </c>
      <c r="D32" s="14" t="s">
        <v>77</v>
      </c>
      <c r="E32" s="4">
        <v>2205</v>
      </c>
      <c r="F32" s="4">
        <v>2008</v>
      </c>
      <c r="G32" s="4"/>
      <c r="H32" s="9" t="s">
        <v>48</v>
      </c>
      <c r="I32" s="9" t="s">
        <v>48</v>
      </c>
      <c r="L32" s="8">
        <v>1</v>
      </c>
      <c r="M32" s="8"/>
      <c r="N32" s="2" t="s">
        <v>29</v>
      </c>
      <c r="P32" s="6">
        <v>15</v>
      </c>
    </row>
    <row r="33" spans="1:16" x14ac:dyDescent="0.2">
      <c r="A33" s="2" t="s">
        <v>257</v>
      </c>
      <c r="B33" s="15" t="s">
        <v>78</v>
      </c>
      <c r="C33" s="15" t="s">
        <v>79</v>
      </c>
      <c r="D33" s="15" t="s">
        <v>80</v>
      </c>
      <c r="E33" s="4">
        <v>958</v>
      </c>
      <c r="F33" s="4">
        <v>1926</v>
      </c>
      <c r="G33" s="4"/>
      <c r="H33" s="9" t="s">
        <v>48</v>
      </c>
      <c r="I33" s="9" t="s">
        <v>48</v>
      </c>
      <c r="L33" s="8">
        <v>1</v>
      </c>
      <c r="M33" s="8"/>
      <c r="N33" s="2" t="s">
        <v>25</v>
      </c>
      <c r="O33" s="6">
        <v>10</v>
      </c>
      <c r="P33" s="6">
        <v>9</v>
      </c>
    </row>
    <row r="34" spans="1:16" x14ac:dyDescent="0.2">
      <c r="A34" s="2" t="s">
        <v>255</v>
      </c>
      <c r="B34" s="15" t="s">
        <v>78</v>
      </c>
      <c r="C34" s="15" t="s">
        <v>81</v>
      </c>
      <c r="D34" s="15" t="s">
        <v>82</v>
      </c>
      <c r="E34" s="4">
        <v>1983</v>
      </c>
      <c r="F34" s="4">
        <v>1955</v>
      </c>
      <c r="G34" s="4"/>
      <c r="H34" s="9" t="s">
        <v>48</v>
      </c>
      <c r="I34" s="9" t="s">
        <v>48</v>
      </c>
      <c r="L34" s="8">
        <v>1</v>
      </c>
      <c r="M34" s="8"/>
      <c r="N34" s="2" t="s">
        <v>29</v>
      </c>
      <c r="O34" s="6">
        <v>9</v>
      </c>
      <c r="P34" s="6">
        <v>13</v>
      </c>
    </row>
    <row r="35" spans="1:16" x14ac:dyDescent="0.2">
      <c r="A35" s="14" t="s">
        <v>251</v>
      </c>
      <c r="B35" s="15" t="s">
        <v>21</v>
      </c>
      <c r="C35" s="15" t="s">
        <v>22</v>
      </c>
      <c r="D35" s="15" t="s">
        <v>23</v>
      </c>
      <c r="E35" s="4">
        <v>2381</v>
      </c>
      <c r="F35" s="4">
        <v>1981</v>
      </c>
      <c r="G35" s="4"/>
      <c r="H35" s="4" t="s">
        <v>24</v>
      </c>
      <c r="I35" s="9" t="s">
        <v>18</v>
      </c>
      <c r="L35" s="8">
        <v>1</v>
      </c>
      <c r="M35" s="8"/>
      <c r="N35" s="2" t="s">
        <v>25</v>
      </c>
      <c r="O35" s="6">
        <v>21</v>
      </c>
      <c r="P35" s="6">
        <v>19</v>
      </c>
    </row>
    <row r="36" spans="1:16" x14ac:dyDescent="0.2">
      <c r="A36" s="2" t="s">
        <v>291</v>
      </c>
      <c r="B36" s="15" t="s">
        <v>116</v>
      </c>
      <c r="C36" s="15" t="s">
        <v>117</v>
      </c>
      <c r="D36" s="15" t="s">
        <v>118</v>
      </c>
      <c r="E36" s="4">
        <v>1676</v>
      </c>
      <c r="F36" s="4">
        <v>1966</v>
      </c>
      <c r="G36" s="4"/>
      <c r="H36" s="4" t="s">
        <v>17</v>
      </c>
      <c r="I36" s="9" t="s">
        <v>18</v>
      </c>
      <c r="L36" s="8">
        <v>2</v>
      </c>
      <c r="M36" s="8"/>
      <c r="N36" s="2" t="s">
        <v>29</v>
      </c>
      <c r="P36" s="6">
        <v>12</v>
      </c>
    </row>
    <row r="37" spans="1:16" x14ac:dyDescent="0.2">
      <c r="A37" s="2" t="s">
        <v>271</v>
      </c>
      <c r="B37" s="15" t="s">
        <v>163</v>
      </c>
      <c r="C37" s="15" t="s">
        <v>164</v>
      </c>
      <c r="D37" s="15" t="s">
        <v>165</v>
      </c>
      <c r="E37" s="4">
        <v>2277</v>
      </c>
      <c r="F37" s="4">
        <v>1970</v>
      </c>
      <c r="G37" s="4"/>
      <c r="H37" s="4" t="s">
        <v>17</v>
      </c>
      <c r="I37" s="9" t="s">
        <v>18</v>
      </c>
      <c r="L37" s="8">
        <v>2</v>
      </c>
      <c r="M37" s="8"/>
      <c r="N37" s="2" t="s">
        <v>25</v>
      </c>
      <c r="O37" s="6">
        <v>16</v>
      </c>
      <c r="P37" s="6">
        <v>20</v>
      </c>
    </row>
    <row r="38" spans="1:16" x14ac:dyDescent="0.2">
      <c r="A38" s="2" t="s">
        <v>279</v>
      </c>
      <c r="B38" s="18" t="s">
        <v>113</v>
      </c>
      <c r="C38" s="18" t="s">
        <v>114</v>
      </c>
      <c r="D38" s="18" t="s">
        <v>115</v>
      </c>
      <c r="E38" s="13">
        <v>1495</v>
      </c>
      <c r="F38" s="13">
        <v>1931</v>
      </c>
      <c r="G38" s="13"/>
      <c r="H38" s="4" t="s">
        <v>17</v>
      </c>
      <c r="I38" s="9" t="s">
        <v>18</v>
      </c>
      <c r="L38" s="8">
        <v>2</v>
      </c>
      <c r="M38" s="8"/>
      <c r="N38" s="2" t="s">
        <v>29</v>
      </c>
      <c r="P38" s="6">
        <v>9</v>
      </c>
    </row>
    <row r="39" spans="1:16" x14ac:dyDescent="0.2">
      <c r="A39" s="2" t="s">
        <v>277</v>
      </c>
      <c r="B39" s="14" t="s">
        <v>119</v>
      </c>
      <c r="C39" s="14" t="s">
        <v>120</v>
      </c>
      <c r="D39" s="14" t="s">
        <v>121</v>
      </c>
      <c r="E39" s="4">
        <v>1676</v>
      </c>
      <c r="F39" s="4">
        <v>1970</v>
      </c>
      <c r="G39" s="4"/>
      <c r="H39" s="4" t="s">
        <v>17</v>
      </c>
      <c r="I39" s="9" t="s">
        <v>18</v>
      </c>
      <c r="L39" s="8">
        <v>2</v>
      </c>
      <c r="M39" s="8"/>
      <c r="N39" s="2" t="s">
        <v>29</v>
      </c>
      <c r="P39" s="6">
        <v>14</v>
      </c>
    </row>
    <row r="40" spans="1:16" x14ac:dyDescent="0.2">
      <c r="A40" s="2" t="s">
        <v>273</v>
      </c>
      <c r="B40" s="15" t="s">
        <v>151</v>
      </c>
      <c r="C40" s="14" t="s">
        <v>152</v>
      </c>
      <c r="D40" s="14" t="s">
        <v>153</v>
      </c>
      <c r="E40" s="4">
        <v>1786</v>
      </c>
      <c r="F40" s="4">
        <v>1975</v>
      </c>
      <c r="G40" s="4"/>
      <c r="H40" s="4" t="s">
        <v>17</v>
      </c>
      <c r="I40" s="9" t="s">
        <v>18</v>
      </c>
      <c r="L40" s="8">
        <v>2</v>
      </c>
      <c r="M40" s="8"/>
      <c r="N40" s="2" t="s">
        <v>29</v>
      </c>
      <c r="P40" s="6">
        <v>14</v>
      </c>
    </row>
    <row r="41" spans="1:16" x14ac:dyDescent="0.2">
      <c r="A41" s="2" t="s">
        <v>337</v>
      </c>
      <c r="B41" s="15" t="s">
        <v>166</v>
      </c>
      <c r="C41" s="15" t="s">
        <v>167</v>
      </c>
      <c r="D41" s="15" t="s">
        <v>168</v>
      </c>
      <c r="E41" s="4">
        <v>1576</v>
      </c>
      <c r="F41" s="4">
        <v>1985</v>
      </c>
      <c r="G41" s="4"/>
      <c r="H41" s="4" t="s">
        <v>17</v>
      </c>
      <c r="I41" s="9" t="s">
        <v>18</v>
      </c>
      <c r="L41" s="8">
        <v>2</v>
      </c>
      <c r="M41" s="8"/>
      <c r="N41" s="2" t="s">
        <v>29</v>
      </c>
      <c r="P41" s="6">
        <v>13</v>
      </c>
    </row>
    <row r="42" spans="1:16" x14ac:dyDescent="0.2">
      <c r="A42" s="2" t="s">
        <v>276</v>
      </c>
      <c r="B42" s="15" t="s">
        <v>346</v>
      </c>
      <c r="C42" s="15" t="s">
        <v>131</v>
      </c>
      <c r="D42" s="15" t="s">
        <v>132</v>
      </c>
      <c r="E42" s="4">
        <v>1438</v>
      </c>
      <c r="F42" s="4">
        <v>1959</v>
      </c>
      <c r="G42" s="4"/>
      <c r="H42" s="4" t="s">
        <v>101</v>
      </c>
      <c r="I42" s="9" t="s">
        <v>18</v>
      </c>
      <c r="L42" s="8">
        <v>2</v>
      </c>
      <c r="M42" s="8"/>
      <c r="N42" s="2" t="s">
        <v>334</v>
      </c>
      <c r="O42" s="6">
        <v>1</v>
      </c>
      <c r="P42" s="6">
        <v>9</v>
      </c>
    </row>
    <row r="43" spans="1:16" x14ac:dyDescent="0.2">
      <c r="A43" s="2" t="s">
        <v>270</v>
      </c>
      <c r="B43" s="17" t="s">
        <v>104</v>
      </c>
      <c r="C43" s="17" t="s">
        <v>105</v>
      </c>
      <c r="D43" s="17" t="s">
        <v>106</v>
      </c>
      <c r="E43" s="9">
        <v>1648</v>
      </c>
      <c r="F43" s="9">
        <v>1989</v>
      </c>
      <c r="G43" s="9"/>
      <c r="H43" s="4" t="s">
        <v>101</v>
      </c>
      <c r="I43" s="9" t="s">
        <v>18</v>
      </c>
      <c r="L43" s="8">
        <v>2</v>
      </c>
      <c r="M43" s="8"/>
      <c r="N43" s="2" t="s">
        <v>25</v>
      </c>
      <c r="O43" s="6">
        <v>16</v>
      </c>
      <c r="P43" s="6">
        <v>11</v>
      </c>
    </row>
    <row r="44" spans="1:16" x14ac:dyDescent="0.2">
      <c r="A44" s="2" t="s">
        <v>292</v>
      </c>
      <c r="B44" s="15" t="s">
        <v>145</v>
      </c>
      <c r="C44" s="15" t="s">
        <v>146</v>
      </c>
      <c r="D44" s="15" t="s">
        <v>147</v>
      </c>
      <c r="E44" s="4">
        <v>1501</v>
      </c>
      <c r="F44" s="4">
        <v>1989</v>
      </c>
      <c r="G44" s="4"/>
      <c r="H44" s="4" t="s">
        <v>101</v>
      </c>
      <c r="I44" s="9" t="s">
        <v>18</v>
      </c>
      <c r="L44" s="8">
        <v>2</v>
      </c>
      <c r="M44" s="8"/>
      <c r="N44" s="2" t="s">
        <v>29</v>
      </c>
      <c r="P44" s="6">
        <v>12</v>
      </c>
    </row>
    <row r="45" spans="1:16" x14ac:dyDescent="0.2">
      <c r="A45" s="2" t="s">
        <v>278</v>
      </c>
      <c r="B45" s="14" t="s">
        <v>102</v>
      </c>
      <c r="C45" s="15" t="s">
        <v>327</v>
      </c>
      <c r="D45" s="15" t="s">
        <v>103</v>
      </c>
      <c r="E45" s="4">
        <v>2886</v>
      </c>
      <c r="F45" s="4">
        <v>1918</v>
      </c>
      <c r="G45" s="4"/>
      <c r="H45" s="4" t="s">
        <v>101</v>
      </c>
      <c r="I45" s="9" t="s">
        <v>18</v>
      </c>
      <c r="L45" s="8">
        <v>2</v>
      </c>
      <c r="M45" s="8"/>
      <c r="N45" s="2" t="s">
        <v>25</v>
      </c>
      <c r="O45" s="6">
        <v>21</v>
      </c>
      <c r="P45" s="6">
        <v>20</v>
      </c>
    </row>
    <row r="46" spans="1:16" x14ac:dyDescent="0.2">
      <c r="A46" s="2" t="s">
        <v>281</v>
      </c>
      <c r="B46" s="15" t="s">
        <v>160</v>
      </c>
      <c r="C46" s="15" t="s">
        <v>161</v>
      </c>
      <c r="D46" s="15" t="s">
        <v>162</v>
      </c>
      <c r="E46" s="4">
        <v>1668</v>
      </c>
      <c r="F46" s="4">
        <v>1986</v>
      </c>
      <c r="G46" s="4"/>
      <c r="H46" s="4" t="s">
        <v>101</v>
      </c>
      <c r="I46" s="9" t="s">
        <v>18</v>
      </c>
      <c r="L46" s="8">
        <v>2</v>
      </c>
      <c r="M46" s="8"/>
      <c r="N46" s="2" t="s">
        <v>25</v>
      </c>
      <c r="O46" s="6">
        <v>13</v>
      </c>
      <c r="P46" s="6">
        <v>14</v>
      </c>
    </row>
    <row r="47" spans="1:16" x14ac:dyDescent="0.2">
      <c r="A47" s="2" t="s">
        <v>280</v>
      </c>
      <c r="B47" s="14" t="s">
        <v>128</v>
      </c>
      <c r="C47" s="14" t="s">
        <v>129</v>
      </c>
      <c r="D47" s="14" t="s">
        <v>130</v>
      </c>
      <c r="E47" s="4">
        <v>1276</v>
      </c>
      <c r="F47" s="4">
        <v>1983</v>
      </c>
      <c r="G47" s="4"/>
      <c r="H47" s="4" t="s">
        <v>101</v>
      </c>
      <c r="I47" s="9" t="s">
        <v>18</v>
      </c>
      <c r="L47" s="8">
        <v>2</v>
      </c>
      <c r="M47" s="8"/>
      <c r="N47" s="2" t="s">
        <v>29</v>
      </c>
      <c r="P47" s="6">
        <v>11</v>
      </c>
    </row>
    <row r="48" spans="1:16" x14ac:dyDescent="0.2">
      <c r="A48" s="2" t="s">
        <v>272</v>
      </c>
      <c r="B48" s="15" t="s">
        <v>125</v>
      </c>
      <c r="C48" s="15" t="s">
        <v>126</v>
      </c>
      <c r="D48" s="15" t="s">
        <v>127</v>
      </c>
      <c r="E48" s="4">
        <v>2262</v>
      </c>
      <c r="F48" s="4">
        <v>1986</v>
      </c>
      <c r="G48" s="4"/>
      <c r="H48" s="4" t="s">
        <v>101</v>
      </c>
      <c r="I48" s="9" t="s">
        <v>18</v>
      </c>
      <c r="L48" s="8">
        <v>2</v>
      </c>
      <c r="M48" s="8"/>
      <c r="N48" s="2" t="s">
        <v>29</v>
      </c>
      <c r="P48" s="6">
        <v>20</v>
      </c>
    </row>
    <row r="49" spans="1:16" x14ac:dyDescent="0.2">
      <c r="A49" s="2" t="s">
        <v>282</v>
      </c>
      <c r="B49" s="15" t="s">
        <v>107</v>
      </c>
      <c r="C49" s="15" t="s">
        <v>108</v>
      </c>
      <c r="D49" s="15" t="s">
        <v>109</v>
      </c>
      <c r="E49" s="4">
        <v>1093</v>
      </c>
      <c r="F49" s="4">
        <v>1985</v>
      </c>
      <c r="G49" s="4"/>
      <c r="H49" s="4" t="s">
        <v>17</v>
      </c>
      <c r="I49" s="9" t="s">
        <v>18</v>
      </c>
      <c r="L49" s="8">
        <v>2</v>
      </c>
      <c r="M49" s="8"/>
      <c r="N49" s="2" t="s">
        <v>29</v>
      </c>
      <c r="P49" s="6">
        <v>10</v>
      </c>
    </row>
    <row r="50" spans="1:16" x14ac:dyDescent="0.2">
      <c r="A50" s="2" t="s">
        <v>284</v>
      </c>
      <c r="B50" s="15" t="s">
        <v>95</v>
      </c>
      <c r="C50" s="15" t="s">
        <v>96</v>
      </c>
      <c r="D50" s="15" t="s">
        <v>97</v>
      </c>
      <c r="E50" s="4">
        <f>963+175</f>
        <v>1138</v>
      </c>
      <c r="F50" s="4">
        <v>1985</v>
      </c>
      <c r="G50" s="4"/>
      <c r="H50" s="9" t="s">
        <v>48</v>
      </c>
      <c r="I50" s="9" t="s">
        <v>48</v>
      </c>
      <c r="L50" s="8">
        <v>2</v>
      </c>
      <c r="M50" s="8"/>
      <c r="N50" s="2" t="s">
        <v>29</v>
      </c>
      <c r="P50" s="6">
        <v>8</v>
      </c>
    </row>
    <row r="51" spans="1:16" x14ac:dyDescent="0.2">
      <c r="A51" s="2" t="s">
        <v>325</v>
      </c>
      <c r="B51" s="14" t="s">
        <v>46</v>
      </c>
      <c r="C51" s="15" t="s">
        <v>350</v>
      </c>
      <c r="D51" s="15" t="s">
        <v>47</v>
      </c>
      <c r="E51" s="4">
        <v>1150</v>
      </c>
      <c r="F51" s="4">
        <v>1927</v>
      </c>
      <c r="G51" s="4"/>
      <c r="H51" s="9" t="s">
        <v>48</v>
      </c>
      <c r="I51" s="9" t="s">
        <v>48</v>
      </c>
      <c r="L51" s="8">
        <v>2</v>
      </c>
      <c r="M51" s="8"/>
      <c r="N51" s="2" t="s">
        <v>29</v>
      </c>
      <c r="P51" s="6" t="s">
        <v>49</v>
      </c>
    </row>
    <row r="52" spans="1:16" x14ac:dyDescent="0.2">
      <c r="A52" s="2" t="s">
        <v>326</v>
      </c>
      <c r="B52" s="14" t="s">
        <v>46</v>
      </c>
      <c r="C52" s="15" t="s">
        <v>351</v>
      </c>
      <c r="D52" s="15" t="s">
        <v>47</v>
      </c>
      <c r="E52" s="4">
        <v>1050</v>
      </c>
      <c r="F52" s="4">
        <v>1927</v>
      </c>
      <c r="G52" s="4"/>
      <c r="H52" s="9" t="s">
        <v>48</v>
      </c>
      <c r="I52" s="9" t="s">
        <v>48</v>
      </c>
      <c r="L52" s="8">
        <v>2</v>
      </c>
      <c r="M52" s="8"/>
      <c r="N52" s="2" t="s">
        <v>29</v>
      </c>
      <c r="P52" s="6" t="s">
        <v>49</v>
      </c>
    </row>
    <row r="53" spans="1:16" x14ac:dyDescent="0.2">
      <c r="A53" s="2" t="s">
        <v>286</v>
      </c>
      <c r="B53" s="15" t="s">
        <v>154</v>
      </c>
      <c r="C53" s="15" t="s">
        <v>155</v>
      </c>
      <c r="D53" s="15" t="s">
        <v>156</v>
      </c>
      <c r="E53" s="4">
        <v>2078</v>
      </c>
      <c r="F53" s="4">
        <v>1954</v>
      </c>
      <c r="G53" s="4"/>
      <c r="H53" s="9" t="s">
        <v>48</v>
      </c>
      <c r="I53" s="9" t="s">
        <v>48</v>
      </c>
      <c r="L53" s="8">
        <v>2</v>
      </c>
      <c r="M53" s="8"/>
      <c r="N53" s="2" t="s">
        <v>29</v>
      </c>
      <c r="P53" s="6">
        <v>10</v>
      </c>
    </row>
    <row r="54" spans="1:16" x14ac:dyDescent="0.2">
      <c r="A54" s="2" t="s">
        <v>288</v>
      </c>
      <c r="B54" s="15" t="s">
        <v>75</v>
      </c>
      <c r="C54" s="14" t="s">
        <v>289</v>
      </c>
      <c r="D54" s="14" t="s">
        <v>290</v>
      </c>
      <c r="E54" s="4"/>
      <c r="F54" s="4"/>
      <c r="G54" s="4"/>
      <c r="H54" s="9" t="s">
        <v>48</v>
      </c>
      <c r="I54" s="9" t="s">
        <v>48</v>
      </c>
      <c r="L54" s="8">
        <v>2</v>
      </c>
      <c r="M54" s="8"/>
      <c r="N54" s="2" t="s">
        <v>29</v>
      </c>
    </row>
    <row r="55" spans="1:16" x14ac:dyDescent="0.2">
      <c r="A55" s="2" t="s">
        <v>285</v>
      </c>
      <c r="B55" s="15" t="s">
        <v>143</v>
      </c>
      <c r="C55" s="15" t="s">
        <v>328</v>
      </c>
      <c r="D55" s="15" t="s">
        <v>144</v>
      </c>
      <c r="E55" s="4">
        <v>5500</v>
      </c>
      <c r="F55" s="4">
        <v>2015</v>
      </c>
      <c r="G55" s="4"/>
      <c r="H55" s="9" t="s">
        <v>48</v>
      </c>
      <c r="I55" s="9" t="s">
        <v>48</v>
      </c>
      <c r="L55" s="8">
        <v>2</v>
      </c>
      <c r="M55" s="8"/>
      <c r="N55" s="2" t="s">
        <v>67</v>
      </c>
      <c r="O55" s="6">
        <v>5</v>
      </c>
      <c r="P55" s="6">
        <v>36</v>
      </c>
    </row>
    <row r="56" spans="1:16" x14ac:dyDescent="0.2">
      <c r="A56" s="2" t="s">
        <v>274</v>
      </c>
      <c r="B56" s="15" t="s">
        <v>78</v>
      </c>
      <c r="C56" s="15" t="s">
        <v>133</v>
      </c>
      <c r="D56" s="15" t="s">
        <v>134</v>
      </c>
      <c r="E56" s="4">
        <v>1722</v>
      </c>
      <c r="F56" s="4">
        <v>1964</v>
      </c>
      <c r="G56" s="4"/>
      <c r="H56" s="9" t="s">
        <v>48</v>
      </c>
      <c r="I56" s="9" t="s">
        <v>48</v>
      </c>
      <c r="L56" s="8">
        <v>2</v>
      </c>
      <c r="M56" s="8"/>
      <c r="N56" s="2" t="s">
        <v>29</v>
      </c>
      <c r="P56" s="6">
        <v>13</v>
      </c>
    </row>
    <row r="57" spans="1:16" x14ac:dyDescent="0.2">
      <c r="A57" s="2" t="s">
        <v>275</v>
      </c>
      <c r="B57" s="15" t="s">
        <v>135</v>
      </c>
      <c r="C57" s="15" t="s">
        <v>136</v>
      </c>
      <c r="D57" s="15" t="s">
        <v>134</v>
      </c>
      <c r="E57" s="4">
        <v>526</v>
      </c>
      <c r="F57" s="4">
        <v>1967</v>
      </c>
      <c r="G57" s="4"/>
      <c r="H57" s="9" t="s">
        <v>48</v>
      </c>
      <c r="I57" s="9" t="s">
        <v>48</v>
      </c>
      <c r="L57" s="8">
        <v>2</v>
      </c>
      <c r="M57" s="8"/>
      <c r="N57" s="2" t="s">
        <v>29</v>
      </c>
      <c r="P57" s="6">
        <v>4</v>
      </c>
    </row>
    <row r="58" spans="1:16" x14ac:dyDescent="0.2">
      <c r="A58" s="2" t="s">
        <v>293</v>
      </c>
      <c r="B58" s="15" t="s">
        <v>137</v>
      </c>
      <c r="C58" s="15" t="s">
        <v>138</v>
      </c>
      <c r="D58" s="15" t="s">
        <v>139</v>
      </c>
      <c r="E58" s="4">
        <v>1997</v>
      </c>
      <c r="F58" s="4">
        <v>1997</v>
      </c>
      <c r="G58" s="4"/>
      <c r="H58" s="4" t="s">
        <v>140</v>
      </c>
      <c r="I58" s="9" t="s">
        <v>18</v>
      </c>
      <c r="L58" s="8">
        <v>2</v>
      </c>
      <c r="M58" s="8"/>
      <c r="N58" s="2" t="s">
        <v>56</v>
      </c>
      <c r="P58" s="6">
        <v>19</v>
      </c>
    </row>
    <row r="59" spans="1:16" x14ac:dyDescent="0.2">
      <c r="A59" s="2" t="s">
        <v>287</v>
      </c>
      <c r="B59" s="15" t="s">
        <v>137</v>
      </c>
      <c r="C59" s="15" t="s">
        <v>141</v>
      </c>
      <c r="D59" s="15" t="s">
        <v>142</v>
      </c>
      <c r="E59" s="4">
        <v>1760</v>
      </c>
      <c r="F59" s="4">
        <v>1987</v>
      </c>
      <c r="G59" s="4"/>
      <c r="H59" s="4" t="s">
        <v>140</v>
      </c>
      <c r="I59" s="9" t="s">
        <v>18</v>
      </c>
      <c r="L59" s="8">
        <v>2</v>
      </c>
      <c r="M59" s="8"/>
      <c r="N59" s="2" t="s">
        <v>29</v>
      </c>
      <c r="O59" s="6">
        <v>1</v>
      </c>
      <c r="P59" s="6">
        <v>14</v>
      </c>
    </row>
    <row r="60" spans="1:16" x14ac:dyDescent="0.2">
      <c r="A60" s="2" t="s">
        <v>283</v>
      </c>
      <c r="B60" s="15" t="s">
        <v>148</v>
      </c>
      <c r="C60" s="15" t="s">
        <v>149</v>
      </c>
      <c r="D60" s="15" t="s">
        <v>150</v>
      </c>
      <c r="E60" s="4">
        <f>2013+600</f>
        <v>2613</v>
      </c>
      <c r="F60" s="4">
        <v>1993</v>
      </c>
      <c r="G60" s="4"/>
      <c r="H60" s="4" t="s">
        <v>17</v>
      </c>
      <c r="I60" s="9" t="s">
        <v>18</v>
      </c>
      <c r="L60" s="8">
        <v>2</v>
      </c>
      <c r="M60" s="8"/>
      <c r="N60" s="2" t="s">
        <v>56</v>
      </c>
      <c r="O60" s="6">
        <v>8</v>
      </c>
      <c r="P60" s="6">
        <v>18</v>
      </c>
    </row>
    <row r="61" spans="1:16" x14ac:dyDescent="0.2">
      <c r="A61" s="2" t="s">
        <v>294</v>
      </c>
      <c r="B61" s="15" t="s">
        <v>213</v>
      </c>
      <c r="C61" s="15" t="s">
        <v>214</v>
      </c>
      <c r="D61" s="15" t="s">
        <v>215</v>
      </c>
      <c r="E61" s="4">
        <v>1154</v>
      </c>
      <c r="F61" s="4">
        <v>1976</v>
      </c>
      <c r="G61" s="4"/>
      <c r="H61" s="4" t="s">
        <v>140</v>
      </c>
      <c r="I61" s="9" t="s">
        <v>18</v>
      </c>
      <c r="L61" s="8">
        <v>3</v>
      </c>
      <c r="M61" s="8"/>
      <c r="N61" s="2" t="s">
        <v>29</v>
      </c>
      <c r="P61" s="6">
        <v>9</v>
      </c>
    </row>
    <row r="62" spans="1:16" x14ac:dyDescent="0.2">
      <c r="A62" s="2" t="s">
        <v>307</v>
      </c>
      <c r="B62" s="15" t="s">
        <v>213</v>
      </c>
      <c r="C62" s="15" t="s">
        <v>216</v>
      </c>
      <c r="D62" s="15" t="s">
        <v>217</v>
      </c>
      <c r="E62" s="4">
        <v>400</v>
      </c>
      <c r="F62" s="4">
        <v>1971</v>
      </c>
      <c r="G62" s="4"/>
      <c r="H62" s="4" t="s">
        <v>140</v>
      </c>
      <c r="I62" s="9" t="s">
        <v>18</v>
      </c>
      <c r="L62" s="8">
        <v>3</v>
      </c>
      <c r="M62" s="8"/>
      <c r="N62" s="2" t="s">
        <v>29</v>
      </c>
      <c r="P62" s="6">
        <v>2</v>
      </c>
    </row>
    <row r="63" spans="1:16" x14ac:dyDescent="0.2">
      <c r="A63" s="2" t="s">
        <v>313</v>
      </c>
      <c r="B63" s="15" t="s">
        <v>238</v>
      </c>
      <c r="C63" s="15" t="s">
        <v>339</v>
      </c>
      <c r="D63" s="15" t="s">
        <v>240</v>
      </c>
      <c r="E63" s="4">
        <f>1792+300</f>
        <v>2092</v>
      </c>
      <c r="F63" s="4">
        <v>1960</v>
      </c>
      <c r="G63" s="4"/>
      <c r="H63" s="9" t="s">
        <v>48</v>
      </c>
      <c r="I63" s="9" t="s">
        <v>48</v>
      </c>
      <c r="L63" s="8">
        <v>3</v>
      </c>
      <c r="M63" s="8"/>
      <c r="N63" s="2" t="s">
        <v>29</v>
      </c>
      <c r="P63" s="6">
        <v>8</v>
      </c>
    </row>
    <row r="64" spans="1:16" x14ac:dyDescent="0.2">
      <c r="A64" s="2" t="s">
        <v>296</v>
      </c>
      <c r="B64" s="15" t="s">
        <v>238</v>
      </c>
      <c r="C64" s="14" t="s">
        <v>338</v>
      </c>
      <c r="D64" s="14" t="s">
        <v>239</v>
      </c>
      <c r="E64" s="4"/>
      <c r="F64" s="4">
        <v>2007</v>
      </c>
      <c r="G64" s="4"/>
      <c r="H64" s="9" t="s">
        <v>48</v>
      </c>
      <c r="I64" s="9" t="s">
        <v>48</v>
      </c>
      <c r="L64" s="8">
        <v>3</v>
      </c>
      <c r="M64" s="8"/>
      <c r="N64" s="2" t="s">
        <v>29</v>
      </c>
      <c r="P64" s="6">
        <v>8</v>
      </c>
    </row>
    <row r="65" spans="1:16" x14ac:dyDescent="0.2">
      <c r="A65" s="2" t="s">
        <v>323</v>
      </c>
      <c r="B65" s="19" t="s">
        <v>187</v>
      </c>
      <c r="C65" s="19" t="s">
        <v>188</v>
      </c>
      <c r="D65" s="19" t="s">
        <v>189</v>
      </c>
      <c r="E65" s="13">
        <v>2650</v>
      </c>
      <c r="F65" s="13">
        <v>1928</v>
      </c>
      <c r="G65" s="13"/>
      <c r="H65" s="4" t="s">
        <v>101</v>
      </c>
      <c r="I65" s="9" t="s">
        <v>18</v>
      </c>
      <c r="L65" s="8">
        <v>3</v>
      </c>
      <c r="M65" s="8"/>
      <c r="N65" s="2" t="s">
        <v>59</v>
      </c>
      <c r="P65" s="6">
        <v>24</v>
      </c>
    </row>
    <row r="66" spans="1:16" x14ac:dyDescent="0.2">
      <c r="A66" s="2" t="s">
        <v>310</v>
      </c>
      <c r="B66" s="15" t="s">
        <v>187</v>
      </c>
      <c r="C66" s="15" t="s">
        <v>194</v>
      </c>
      <c r="D66" s="15" t="s">
        <v>195</v>
      </c>
      <c r="E66" s="4">
        <v>306</v>
      </c>
      <c r="F66" s="4">
        <v>1929</v>
      </c>
      <c r="G66" s="4"/>
      <c r="H66" s="4" t="s">
        <v>101</v>
      </c>
      <c r="I66" s="9" t="s">
        <v>18</v>
      </c>
      <c r="L66" s="8">
        <v>3</v>
      </c>
      <c r="M66" s="8"/>
      <c r="N66" s="2" t="s">
        <v>29</v>
      </c>
      <c r="P66" s="6" t="s">
        <v>335</v>
      </c>
    </row>
    <row r="67" spans="1:16" x14ac:dyDescent="0.2">
      <c r="A67" s="2" t="s">
        <v>300</v>
      </c>
      <c r="B67" s="15" t="s">
        <v>187</v>
      </c>
      <c r="C67" s="15" t="s">
        <v>190</v>
      </c>
      <c r="D67" s="15" t="s">
        <v>191</v>
      </c>
      <c r="E67" s="4">
        <f>1057+200</f>
        <v>1257</v>
      </c>
      <c r="F67" s="4">
        <v>1928</v>
      </c>
      <c r="G67" s="4"/>
      <c r="H67" s="4" t="s">
        <v>101</v>
      </c>
      <c r="I67" s="9" t="s">
        <v>18</v>
      </c>
      <c r="L67" s="8">
        <v>3</v>
      </c>
      <c r="M67" s="8"/>
      <c r="N67" s="2" t="s">
        <v>192</v>
      </c>
      <c r="O67" s="6" t="s">
        <v>193</v>
      </c>
      <c r="P67" s="6">
        <v>10</v>
      </c>
    </row>
    <row r="68" spans="1:16" x14ac:dyDescent="0.2">
      <c r="A68" s="2" t="s">
        <v>302</v>
      </c>
      <c r="B68" s="15" t="s">
        <v>196</v>
      </c>
      <c r="C68" s="15" t="s">
        <v>197</v>
      </c>
      <c r="D68" s="15" t="s">
        <v>198</v>
      </c>
      <c r="E68" s="4">
        <v>526</v>
      </c>
      <c r="F68" s="4">
        <v>1957</v>
      </c>
      <c r="G68" s="4"/>
      <c r="H68" s="4" t="s">
        <v>101</v>
      </c>
      <c r="I68" s="9" t="s">
        <v>18</v>
      </c>
      <c r="L68" s="8">
        <v>3</v>
      </c>
      <c r="M68" s="8"/>
      <c r="N68" s="2" t="s">
        <v>29</v>
      </c>
      <c r="P68" s="6">
        <v>5</v>
      </c>
    </row>
    <row r="69" spans="1:16" x14ac:dyDescent="0.2">
      <c r="A69" s="2" t="s">
        <v>303</v>
      </c>
      <c r="B69" s="15" t="s">
        <v>196</v>
      </c>
      <c r="C69" s="15" t="s">
        <v>199</v>
      </c>
      <c r="D69" s="15" t="s">
        <v>198</v>
      </c>
      <c r="E69" s="4">
        <v>508</v>
      </c>
      <c r="F69" s="4">
        <v>1957</v>
      </c>
      <c r="G69" s="4"/>
      <c r="H69" s="4" t="s">
        <v>101</v>
      </c>
      <c r="I69" s="9" t="s">
        <v>18</v>
      </c>
      <c r="L69" s="8">
        <v>3</v>
      </c>
      <c r="M69" s="8"/>
      <c r="N69" s="2" t="s">
        <v>29</v>
      </c>
      <c r="P69" s="6">
        <v>4</v>
      </c>
    </row>
    <row r="70" spans="1:16" x14ac:dyDescent="0.2">
      <c r="A70" s="2" t="s">
        <v>295</v>
      </c>
      <c r="B70" s="15" t="s">
        <v>196</v>
      </c>
      <c r="C70" s="15" t="s">
        <v>340</v>
      </c>
      <c r="D70" s="15" t="s">
        <v>200</v>
      </c>
      <c r="E70" s="4">
        <f>1914+200</f>
        <v>2114</v>
      </c>
      <c r="F70" s="4">
        <v>1935</v>
      </c>
      <c r="G70" s="4"/>
      <c r="H70" s="4" t="s">
        <v>101</v>
      </c>
      <c r="I70" s="9" t="s">
        <v>18</v>
      </c>
      <c r="L70" s="8">
        <v>3</v>
      </c>
      <c r="M70" s="8"/>
      <c r="N70" s="2" t="s">
        <v>29</v>
      </c>
      <c r="P70" s="6">
        <v>19</v>
      </c>
    </row>
    <row r="71" spans="1:16" x14ac:dyDescent="0.2">
      <c r="A71" s="2" t="s">
        <v>309</v>
      </c>
      <c r="B71" s="15" t="s">
        <v>226</v>
      </c>
      <c r="C71" s="15" t="s">
        <v>227</v>
      </c>
      <c r="D71" s="15" t="s">
        <v>228</v>
      </c>
      <c r="E71" s="4">
        <v>1747</v>
      </c>
      <c r="F71" s="4">
        <v>1960</v>
      </c>
      <c r="G71" s="4"/>
      <c r="H71" s="4" t="s">
        <v>140</v>
      </c>
      <c r="I71" s="9" t="s">
        <v>18</v>
      </c>
      <c r="L71" s="8">
        <v>3</v>
      </c>
      <c r="M71" s="8"/>
      <c r="N71" s="2" t="s">
        <v>25</v>
      </c>
      <c r="O71" s="6">
        <v>16</v>
      </c>
      <c r="P71" s="6">
        <v>16</v>
      </c>
    </row>
    <row r="72" spans="1:16" x14ac:dyDescent="0.2">
      <c r="A72" s="2" t="s">
        <v>297</v>
      </c>
      <c r="B72" s="14" t="s">
        <v>175</v>
      </c>
      <c r="C72" s="14" t="s">
        <v>176</v>
      </c>
      <c r="D72" s="14" t="s">
        <v>177</v>
      </c>
      <c r="E72" s="4">
        <v>1798</v>
      </c>
      <c r="F72" s="4">
        <v>1994</v>
      </c>
      <c r="G72" s="4"/>
      <c r="H72" s="4" t="s">
        <v>101</v>
      </c>
      <c r="I72" s="9" t="s">
        <v>18</v>
      </c>
      <c r="L72" s="8">
        <v>3</v>
      </c>
      <c r="M72" s="8"/>
      <c r="N72" s="2" t="s">
        <v>56</v>
      </c>
      <c r="P72" s="6">
        <v>18</v>
      </c>
    </row>
    <row r="73" spans="1:16" x14ac:dyDescent="0.2">
      <c r="A73" s="2" t="s">
        <v>299</v>
      </c>
      <c r="B73" s="15" t="s">
        <v>229</v>
      </c>
      <c r="C73" s="15" t="s">
        <v>341</v>
      </c>
      <c r="D73" s="15" t="s">
        <v>230</v>
      </c>
      <c r="E73" s="4">
        <v>1181</v>
      </c>
      <c r="F73" s="4">
        <v>2002</v>
      </c>
      <c r="G73" s="4"/>
      <c r="H73" s="4" t="s">
        <v>101</v>
      </c>
      <c r="I73" s="9" t="s">
        <v>18</v>
      </c>
      <c r="L73" s="8">
        <v>3</v>
      </c>
      <c r="M73" s="8"/>
      <c r="N73" s="2" t="s">
        <v>231</v>
      </c>
      <c r="O73" s="6" t="s">
        <v>232</v>
      </c>
      <c r="P73" s="6">
        <v>13</v>
      </c>
    </row>
    <row r="74" spans="1:16" x14ac:dyDescent="0.2">
      <c r="A74" s="2" t="s">
        <v>314</v>
      </c>
      <c r="B74" s="15" t="s">
        <v>229</v>
      </c>
      <c r="C74" s="15" t="s">
        <v>233</v>
      </c>
      <c r="D74" s="15" t="s">
        <v>234</v>
      </c>
      <c r="E74" s="4">
        <v>1075</v>
      </c>
      <c r="F74" s="4">
        <v>1928</v>
      </c>
      <c r="G74" s="4"/>
      <c r="H74" s="4" t="s">
        <v>101</v>
      </c>
      <c r="I74" s="9" t="s">
        <v>18</v>
      </c>
      <c r="L74" s="8">
        <v>3</v>
      </c>
      <c r="M74" s="8"/>
      <c r="N74" s="2" t="s">
        <v>29</v>
      </c>
      <c r="P74" s="6" t="s">
        <v>49</v>
      </c>
    </row>
    <row r="75" spans="1:16" x14ac:dyDescent="0.2">
      <c r="A75" s="2" t="s">
        <v>312</v>
      </c>
      <c r="B75" s="15" t="s">
        <v>209</v>
      </c>
      <c r="C75" s="14" t="s">
        <v>211</v>
      </c>
      <c r="D75" s="14" t="s">
        <v>212</v>
      </c>
      <c r="E75" s="4">
        <v>2143</v>
      </c>
      <c r="F75" s="4">
        <v>1958</v>
      </c>
      <c r="G75" s="4"/>
      <c r="H75" s="4" t="s">
        <v>101</v>
      </c>
      <c r="I75" s="9" t="s">
        <v>18</v>
      </c>
      <c r="L75" s="8">
        <v>3</v>
      </c>
      <c r="M75" s="8"/>
      <c r="N75" s="2" t="s">
        <v>29</v>
      </c>
      <c r="P75" s="6">
        <v>18</v>
      </c>
    </row>
    <row r="76" spans="1:16" x14ac:dyDescent="0.2">
      <c r="A76" s="2" t="s">
        <v>322</v>
      </c>
      <c r="B76" s="15" t="s">
        <v>209</v>
      </c>
      <c r="C76" s="15" t="s">
        <v>342</v>
      </c>
      <c r="D76" s="15" t="s">
        <v>210</v>
      </c>
      <c r="E76" s="4">
        <v>2141</v>
      </c>
      <c r="F76" s="4">
        <v>1956</v>
      </c>
      <c r="G76" s="4"/>
      <c r="H76" s="4" t="s">
        <v>101</v>
      </c>
      <c r="I76" s="9" t="s">
        <v>18</v>
      </c>
      <c r="L76" s="8">
        <v>3</v>
      </c>
      <c r="M76" s="8"/>
      <c r="N76" s="2" t="s">
        <v>29</v>
      </c>
      <c r="P76" s="6">
        <v>12</v>
      </c>
    </row>
    <row r="77" spans="1:16" x14ac:dyDescent="0.2">
      <c r="A77" s="2" t="s">
        <v>306</v>
      </c>
      <c r="B77" s="15" t="s">
        <v>201</v>
      </c>
      <c r="C77" s="15" t="s">
        <v>204</v>
      </c>
      <c r="D77" s="15" t="s">
        <v>203</v>
      </c>
      <c r="E77" s="4">
        <v>2915</v>
      </c>
      <c r="F77" s="4">
        <v>1930</v>
      </c>
      <c r="G77" s="4"/>
      <c r="H77" s="4" t="s">
        <v>140</v>
      </c>
      <c r="I77" s="9" t="s">
        <v>18</v>
      </c>
      <c r="L77" s="8">
        <v>3</v>
      </c>
      <c r="M77" s="8"/>
      <c r="N77" s="2" t="s">
        <v>205</v>
      </c>
      <c r="O77" s="6" t="s">
        <v>206</v>
      </c>
      <c r="P77" s="6">
        <v>23</v>
      </c>
    </row>
    <row r="78" spans="1:16" x14ac:dyDescent="0.2">
      <c r="A78" s="2" t="s">
        <v>305</v>
      </c>
      <c r="B78" s="15" t="s">
        <v>201</v>
      </c>
      <c r="C78" s="15" t="s">
        <v>202</v>
      </c>
      <c r="D78" s="15" t="s">
        <v>203</v>
      </c>
      <c r="E78" s="4">
        <v>1313</v>
      </c>
      <c r="F78" s="4">
        <v>1927</v>
      </c>
      <c r="G78" s="4"/>
      <c r="H78" s="4" t="s">
        <v>140</v>
      </c>
      <c r="I78" s="9" t="s">
        <v>18</v>
      </c>
      <c r="L78" s="8">
        <v>3</v>
      </c>
      <c r="M78" s="8"/>
      <c r="N78" s="2" t="s">
        <v>324</v>
      </c>
      <c r="O78" s="6">
        <v>15</v>
      </c>
      <c r="P78" s="6">
        <v>9</v>
      </c>
    </row>
    <row r="79" spans="1:16" x14ac:dyDescent="0.2">
      <c r="A79" s="2" t="s">
        <v>304</v>
      </c>
      <c r="B79" s="15" t="s">
        <v>201</v>
      </c>
      <c r="C79" s="14" t="s">
        <v>207</v>
      </c>
      <c r="D79" s="14" t="s">
        <v>208</v>
      </c>
      <c r="E79" s="4">
        <v>474</v>
      </c>
      <c r="F79" s="4">
        <v>1962</v>
      </c>
      <c r="G79" s="4"/>
      <c r="H79" s="4" t="s">
        <v>140</v>
      </c>
      <c r="I79" s="9" t="s">
        <v>18</v>
      </c>
      <c r="L79" s="8">
        <v>3</v>
      </c>
      <c r="M79" s="8"/>
      <c r="N79" s="2" t="s">
        <v>29</v>
      </c>
      <c r="P79" s="6">
        <v>4</v>
      </c>
    </row>
    <row r="80" spans="1:16" x14ac:dyDescent="0.2">
      <c r="A80" s="2" t="s">
        <v>311</v>
      </c>
      <c r="B80" s="14" t="s">
        <v>98</v>
      </c>
      <c r="C80" s="14" t="s">
        <v>99</v>
      </c>
      <c r="D80" s="14" t="s">
        <v>100</v>
      </c>
      <c r="E80" s="4">
        <v>1115</v>
      </c>
      <c r="F80" s="4">
        <v>1928</v>
      </c>
      <c r="G80" s="4"/>
      <c r="H80" s="4" t="s">
        <v>101</v>
      </c>
      <c r="I80" s="9" t="s">
        <v>18</v>
      </c>
      <c r="L80" s="8">
        <v>3</v>
      </c>
      <c r="M80" s="8"/>
      <c r="N80" s="2" t="s">
        <v>59</v>
      </c>
      <c r="O80" s="6">
        <v>7</v>
      </c>
      <c r="P80" s="6">
        <v>10</v>
      </c>
    </row>
    <row r="81" spans="1:16" x14ac:dyDescent="0.2">
      <c r="A81" s="2" t="s">
        <v>317</v>
      </c>
      <c r="B81" s="15" t="s">
        <v>122</v>
      </c>
      <c r="C81" s="15" t="s">
        <v>123</v>
      </c>
      <c r="D81" s="15" t="s">
        <v>124</v>
      </c>
      <c r="E81" s="4">
        <v>1543</v>
      </c>
      <c r="F81" s="4">
        <v>1964</v>
      </c>
      <c r="G81" s="4"/>
      <c r="H81" s="4" t="s">
        <v>101</v>
      </c>
      <c r="I81" s="9" t="s">
        <v>18</v>
      </c>
      <c r="L81" s="8">
        <v>3</v>
      </c>
      <c r="M81" s="8"/>
      <c r="N81" s="2" t="s">
        <v>29</v>
      </c>
      <c r="P81" s="6">
        <v>12</v>
      </c>
    </row>
    <row r="82" spans="1:16" x14ac:dyDescent="0.2">
      <c r="A82" s="2" t="s">
        <v>319</v>
      </c>
      <c r="B82" s="6" t="s">
        <v>218</v>
      </c>
      <c r="C82" s="6" t="s">
        <v>219</v>
      </c>
      <c r="D82" s="6" t="s">
        <v>220</v>
      </c>
      <c r="E82" s="4">
        <v>1243</v>
      </c>
      <c r="F82" s="4">
        <v>1945</v>
      </c>
      <c r="G82" s="4"/>
      <c r="H82" s="4" t="s">
        <v>140</v>
      </c>
      <c r="I82" s="9" t="s">
        <v>18</v>
      </c>
      <c r="L82" s="8">
        <v>3</v>
      </c>
      <c r="M82" s="8"/>
      <c r="N82" s="2" t="s">
        <v>25</v>
      </c>
      <c r="O82" s="6">
        <v>8</v>
      </c>
      <c r="P82" s="6">
        <v>8</v>
      </c>
    </row>
    <row r="83" spans="1:16" x14ac:dyDescent="0.2">
      <c r="A83" s="2" t="s">
        <v>349</v>
      </c>
      <c r="B83" s="15" t="s">
        <v>348</v>
      </c>
      <c r="C83" s="15" t="s">
        <v>169</v>
      </c>
      <c r="D83" s="15" t="s">
        <v>170</v>
      </c>
      <c r="E83" s="4">
        <v>1677</v>
      </c>
      <c r="F83" s="4">
        <v>1975</v>
      </c>
      <c r="G83" s="4"/>
      <c r="H83" s="4" t="s">
        <v>140</v>
      </c>
      <c r="I83" s="9" t="s">
        <v>18</v>
      </c>
      <c r="L83" s="8">
        <v>3</v>
      </c>
      <c r="M83" s="8"/>
      <c r="N83" s="2" t="s">
        <v>29</v>
      </c>
      <c r="P83" s="6">
        <v>8</v>
      </c>
    </row>
    <row r="84" spans="1:16" x14ac:dyDescent="0.2">
      <c r="A84" s="2" t="s">
        <v>316</v>
      </c>
      <c r="B84" s="15" t="s">
        <v>221</v>
      </c>
      <c r="C84" s="15" t="s">
        <v>224</v>
      </c>
      <c r="D84" s="15" t="s">
        <v>225</v>
      </c>
      <c r="E84" s="4">
        <v>1250</v>
      </c>
      <c r="F84" s="4">
        <v>1997</v>
      </c>
      <c r="G84" s="4"/>
      <c r="H84" s="4" t="s">
        <v>140</v>
      </c>
      <c r="I84" s="9" t="s">
        <v>18</v>
      </c>
      <c r="L84" s="8">
        <v>3</v>
      </c>
      <c r="M84" s="8"/>
      <c r="N84" s="2" t="s">
        <v>29</v>
      </c>
      <c r="P84" s="6">
        <v>12</v>
      </c>
    </row>
    <row r="85" spans="1:16" x14ac:dyDescent="0.2">
      <c r="A85" s="2" t="s">
        <v>321</v>
      </c>
      <c r="B85" s="15" t="s">
        <v>221</v>
      </c>
      <c r="C85" s="15" t="s">
        <v>222</v>
      </c>
      <c r="D85" s="15" t="s">
        <v>223</v>
      </c>
      <c r="E85" s="4">
        <v>1889</v>
      </c>
      <c r="F85" s="4">
        <v>1958</v>
      </c>
      <c r="G85" s="4"/>
      <c r="H85" s="4" t="s">
        <v>140</v>
      </c>
      <c r="I85" s="9" t="s">
        <v>18</v>
      </c>
      <c r="L85" s="8">
        <v>3</v>
      </c>
      <c r="M85" s="8"/>
      <c r="N85" s="2" t="s">
        <v>29</v>
      </c>
      <c r="P85" s="6">
        <v>13</v>
      </c>
    </row>
    <row r="86" spans="1:16" x14ac:dyDescent="0.2">
      <c r="A86" s="2" t="s">
        <v>315</v>
      </c>
      <c r="B86" s="14" t="s">
        <v>235</v>
      </c>
      <c r="C86" s="14" t="s">
        <v>236</v>
      </c>
      <c r="D86" s="14" t="s">
        <v>237</v>
      </c>
      <c r="E86" s="4">
        <v>1523</v>
      </c>
      <c r="F86" s="4">
        <v>1964</v>
      </c>
      <c r="G86" s="4"/>
      <c r="H86" s="4" t="s">
        <v>140</v>
      </c>
      <c r="I86" s="9" t="s">
        <v>18</v>
      </c>
      <c r="L86" s="8">
        <v>3</v>
      </c>
      <c r="M86" s="8"/>
      <c r="N86" s="2" t="s">
        <v>29</v>
      </c>
      <c r="P86" s="6">
        <v>12</v>
      </c>
    </row>
    <row r="87" spans="1:16" x14ac:dyDescent="0.2">
      <c r="A87" s="2" t="s">
        <v>298</v>
      </c>
      <c r="B87" s="15" t="s">
        <v>171</v>
      </c>
      <c r="C87" s="15" t="s">
        <v>172</v>
      </c>
      <c r="D87" s="15" t="s">
        <v>173</v>
      </c>
      <c r="E87" s="4">
        <v>1234</v>
      </c>
      <c r="F87" s="4">
        <v>1982</v>
      </c>
      <c r="G87" s="4"/>
      <c r="H87" s="4" t="s">
        <v>101</v>
      </c>
      <c r="I87" s="9" t="s">
        <v>18</v>
      </c>
      <c r="L87" s="8">
        <v>3</v>
      </c>
      <c r="M87" s="8"/>
      <c r="N87" s="2" t="s">
        <v>174</v>
      </c>
      <c r="O87" s="6">
        <v>5</v>
      </c>
      <c r="P87" s="6">
        <v>8</v>
      </c>
    </row>
    <row r="88" spans="1:16" x14ac:dyDescent="0.2">
      <c r="A88" s="2" t="s">
        <v>320</v>
      </c>
      <c r="B88" s="15" t="s">
        <v>178</v>
      </c>
      <c r="C88" s="15" t="s">
        <v>179</v>
      </c>
      <c r="D88" s="15" t="s">
        <v>180</v>
      </c>
      <c r="E88" s="4">
        <v>1880</v>
      </c>
      <c r="F88" s="4">
        <v>1986</v>
      </c>
      <c r="G88" s="4"/>
      <c r="H88" s="9" t="s">
        <v>48</v>
      </c>
      <c r="I88" s="9" t="s">
        <v>48</v>
      </c>
      <c r="L88" s="8">
        <v>3</v>
      </c>
      <c r="M88" s="8"/>
      <c r="N88" s="2" t="s">
        <v>181</v>
      </c>
      <c r="O88" s="6" t="s">
        <v>182</v>
      </c>
      <c r="P88" s="6" t="s">
        <v>183</v>
      </c>
    </row>
    <row r="89" spans="1:16" x14ac:dyDescent="0.2">
      <c r="A89" s="2" t="s">
        <v>308</v>
      </c>
      <c r="B89" s="15" t="s">
        <v>184</v>
      </c>
      <c r="C89" s="15" t="s">
        <v>185</v>
      </c>
      <c r="D89" s="15" t="s">
        <v>186</v>
      </c>
      <c r="E89" s="4">
        <v>2394</v>
      </c>
      <c r="F89" s="4">
        <v>1980</v>
      </c>
      <c r="G89" s="4"/>
      <c r="H89" s="9" t="s">
        <v>48</v>
      </c>
      <c r="I89" s="9" t="s">
        <v>48</v>
      </c>
      <c r="L89" s="8">
        <v>3</v>
      </c>
      <c r="M89" s="8"/>
      <c r="N89" s="2" t="s">
        <v>59</v>
      </c>
      <c r="O89" s="6">
        <v>3</v>
      </c>
      <c r="P89" s="6">
        <v>16</v>
      </c>
    </row>
    <row r="90" spans="1:16" x14ac:dyDescent="0.2">
      <c r="A90" s="2" t="s">
        <v>301</v>
      </c>
      <c r="B90" s="15" t="s">
        <v>157</v>
      </c>
      <c r="C90" s="15" t="s">
        <v>158</v>
      </c>
      <c r="D90" s="15" t="s">
        <v>159</v>
      </c>
      <c r="E90" s="4">
        <v>2020</v>
      </c>
      <c r="F90" s="4">
        <v>1960</v>
      </c>
      <c r="G90" s="4"/>
      <c r="H90" s="9" t="s">
        <v>48</v>
      </c>
      <c r="I90" s="9" t="s">
        <v>48</v>
      </c>
      <c r="L90" s="8">
        <v>3</v>
      </c>
      <c r="M90" s="8"/>
      <c r="N90" s="2" t="s">
        <v>29</v>
      </c>
      <c r="P90" s="6">
        <v>16</v>
      </c>
    </row>
    <row r="91" spans="1:16" x14ac:dyDescent="0.2">
      <c r="A91" s="2" t="s">
        <v>318</v>
      </c>
      <c r="B91" s="15" t="s">
        <v>110</v>
      </c>
      <c r="C91" s="15" t="s">
        <v>111</v>
      </c>
      <c r="D91" s="15" t="s">
        <v>112</v>
      </c>
      <c r="E91" s="4">
        <v>1181</v>
      </c>
      <c r="F91" s="4">
        <v>1965</v>
      </c>
      <c r="G91" s="4"/>
      <c r="H91" s="4" t="s">
        <v>101</v>
      </c>
      <c r="I91" s="9" t="s">
        <v>18</v>
      </c>
      <c r="L91" s="8">
        <v>3</v>
      </c>
      <c r="M91" s="8"/>
      <c r="N91" s="2" t="s">
        <v>29</v>
      </c>
      <c r="P91" s="6">
        <v>8</v>
      </c>
    </row>
    <row r="92" spans="1:16" x14ac:dyDescent="0.2">
      <c r="A92" s="4"/>
      <c r="B92" s="6"/>
      <c r="C92" s="6"/>
      <c r="D92" s="6"/>
      <c r="E92" s="4"/>
      <c r="F92" s="4"/>
      <c r="G92" s="4"/>
      <c r="H92" s="4"/>
      <c r="I92" s="9"/>
      <c r="L92" s="8"/>
      <c r="M92" s="8"/>
    </row>
    <row r="93" spans="1:16" x14ac:dyDescent="0.2">
      <c r="A93" s="4"/>
      <c r="B93" s="6"/>
      <c r="C93" s="6"/>
      <c r="D93" s="6"/>
      <c r="E93" s="4"/>
      <c r="F93" s="4"/>
      <c r="G93" s="4"/>
      <c r="H93" s="4"/>
      <c r="I93" s="9"/>
      <c r="L93" s="8"/>
      <c r="M93" s="8"/>
    </row>
    <row r="94" spans="1:16" x14ac:dyDescent="0.2">
      <c r="A94" s="4"/>
      <c r="B94" s="6"/>
      <c r="C94" s="6"/>
      <c r="D94" s="6"/>
      <c r="E94" s="4"/>
      <c r="F94" s="4"/>
      <c r="G94" s="4"/>
      <c r="H94" s="4"/>
      <c r="I94" s="9"/>
      <c r="L94" s="8"/>
      <c r="M94" s="8"/>
    </row>
    <row r="95" spans="1:16" x14ac:dyDescent="0.2">
      <c r="A95" s="4"/>
      <c r="E95" s="4"/>
      <c r="F95" s="4"/>
      <c r="G95" s="4"/>
      <c r="H95" s="4"/>
      <c r="I95" s="4"/>
    </row>
    <row r="96" spans="1:16" x14ac:dyDescent="0.2">
      <c r="A96" s="4"/>
      <c r="E96" s="4"/>
      <c r="F96" s="4"/>
      <c r="G96" s="4"/>
      <c r="H96" s="4"/>
      <c r="I96" s="4"/>
    </row>
  </sheetData>
  <autoFilter ref="A8:P96" xr:uid="{18198993-B1E3-4FB0-9E13-6402FAEB3CC4}">
    <sortState xmlns:xlrd2="http://schemas.microsoft.com/office/spreadsheetml/2017/richdata2" ref="A9:P96">
      <sortCondition ref="L8:L96"/>
    </sortState>
  </autoFilter>
  <phoneticPr fontId="3" type="noConversion"/>
  <pageMargins left="0.7" right="0.7" top="0.75" bottom="0.75" header="0.3" footer="0.3"/>
  <pageSetup paperSize="9" orientation="portrait" horizontalDpi="4294967293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2" ma:contentTypeDescription="Een nieuw document maken." ma:contentTypeScope="" ma:versionID="5f3f7974bfb3ae2064ba6722ec266655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ccd3084525f94476e1f8b5d558de6640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17C3A2-8940-4624-BF93-DEDEE1D12E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421D96-714C-4703-94F6-CABF05F43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7E261D-85BE-4270-9DF6-8A85DB3ED8F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PO-(V)SO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</dc:creator>
  <cp:keywords/>
  <dc:description/>
  <cp:lastModifiedBy>Remco Verheij</cp:lastModifiedBy>
  <cp:revision/>
  <dcterms:created xsi:type="dcterms:W3CDTF">2020-01-09T08:05:22Z</dcterms:created>
  <dcterms:modified xsi:type="dcterms:W3CDTF">2021-08-02T08:44:46Z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</Properties>
</file>