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Interieurbeplanting/Shared Documents/Aanbesteding 2021/Bijlagen/"/>
    </mc:Choice>
  </mc:AlternateContent>
  <xr:revisionPtr revIDLastSave="70" documentId="8_{3574CD61-00D3-41C6-8C9C-3C38EB1AF5EB}" xr6:coauthVersionLast="46" xr6:coauthVersionMax="46" xr10:uidLastSave="{9A57D50C-28F6-473C-AB53-B9250C248003}"/>
  <workbookProtection lockStructure="1"/>
  <bookViews>
    <workbookView xWindow="-110" yWindow="-110" windowWidth="22780" windowHeight="14660" xr2:uid="{12D6F97F-C517-47A1-843B-B8305FDB1DC1}"/>
  </bookViews>
  <sheets>
    <sheet name="Masterblad Prijs" sheetId="11" r:id="rId1"/>
    <sheet name="Prijs onderhoudscontract" sheetId="3" r:id="rId2"/>
    <sheet name="Prijs catalogu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G11" i="6"/>
  <c r="G12" i="6"/>
  <c r="I11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3" i="6"/>
  <c r="I49" i="6"/>
  <c r="I50" i="6"/>
  <c r="I51" i="6"/>
  <c r="F7" i="3" l="1"/>
  <c r="I42" i="6"/>
  <c r="I20" i="6"/>
  <c r="I15" i="6"/>
  <c r="I16" i="6"/>
  <c r="I17" i="6"/>
  <c r="I18" i="6"/>
  <c r="I19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14" i="6"/>
  <c r="I13" i="6"/>
  <c r="I12" i="6"/>
  <c r="G7" i="3" l="1"/>
  <c r="C15" i="11" s="1"/>
  <c r="I37" i="6"/>
  <c r="I43" i="6"/>
  <c r="I44" i="6"/>
  <c r="I48" i="6"/>
  <c r="I52" i="6" s="1"/>
  <c r="I45" i="6" l="1"/>
  <c r="I54" i="6" s="1"/>
  <c r="C17" i="11" s="1"/>
  <c r="C19" i="11" l="1"/>
</calcChain>
</file>

<file path=xl/sharedStrings.xml><?xml version="1.0" encoding="utf-8"?>
<sst xmlns="http://schemas.openxmlformats.org/spreadsheetml/2006/main" count="116" uniqueCount="83">
  <si>
    <t>Hogeschool Rotterdam</t>
  </si>
  <si>
    <t>Naam organisatie:</t>
  </si>
  <si>
    <t>Naam + functie ondertekeningsbevoegd persoon:</t>
  </si>
  <si>
    <t>Datum:</t>
  </si>
  <si>
    <t>Handtekening:</t>
  </si>
  <si>
    <t>Beschrijving</t>
  </si>
  <si>
    <t>Omschrijving</t>
  </si>
  <si>
    <t>Totaalbedrag per jaar</t>
  </si>
  <si>
    <t xml:space="preserve">* Onder Verzorgingseenheid (VE) wordt de combinatie van de plant en de plantenbak verstaan (gemeten onderkant plantenbak tot aan bovenkant plant).  </t>
  </si>
  <si>
    <t>Afhankelijk van de grootte van de plant en bak is een aantal verzorgingseenheden toegekend door de huidige leverancier.</t>
  </si>
  <si>
    <t>Planttype</t>
  </si>
  <si>
    <t>Hoog</t>
  </si>
  <si>
    <t>Laag</t>
  </si>
  <si>
    <t>Aantal</t>
  </si>
  <si>
    <t>tarief per stuk, excl. 9% btw</t>
  </si>
  <si>
    <t>Ca 120 cm hoog*</t>
  </si>
  <si>
    <t>Ca 60 cm hoog*</t>
  </si>
  <si>
    <t>Aglaonema Silver Bay</t>
  </si>
  <si>
    <t>x</t>
  </si>
  <si>
    <t>Calathea Ornata</t>
  </si>
  <si>
    <t xml:space="preserve">Dracaena Lemon lime </t>
  </si>
  <si>
    <t>Sanseveria Laurentii</t>
  </si>
  <si>
    <t>Sansevieria Coral Black</t>
  </si>
  <si>
    <t>Sansevieria Fernwood Mikado</t>
  </si>
  <si>
    <t>Dracaena Burley</t>
  </si>
  <si>
    <t>Ficus Lyrata bambino</t>
  </si>
  <si>
    <t>Zamio Culcas</t>
  </si>
  <si>
    <t>Dracaena Surculosa</t>
  </si>
  <si>
    <t>Ficus Cyathistipula</t>
  </si>
  <si>
    <t>Dracaena Cintho</t>
  </si>
  <si>
    <t>Dracaena Deremensis</t>
  </si>
  <si>
    <t>Dracaena Fragrans</t>
  </si>
  <si>
    <t>Dracaena Janet Graig</t>
  </si>
  <si>
    <t>Dracaena Marginata</t>
  </si>
  <si>
    <t>Ficus Amstelking</t>
  </si>
  <si>
    <t>Ficus Benjamina</t>
  </si>
  <si>
    <t>Ficus Moclame</t>
  </si>
  <si>
    <t>Howeia Forsteriana</t>
  </si>
  <si>
    <t>Kentia Palm</t>
  </si>
  <si>
    <t>Philondendron Imperial Green</t>
  </si>
  <si>
    <t>Pleomele Reflexa</t>
  </si>
  <si>
    <t>Rhapis Palm Excelsa</t>
  </si>
  <si>
    <t>Schefflera Amata</t>
  </si>
  <si>
    <t xml:space="preserve">Schefflera Arboricola </t>
  </si>
  <si>
    <t>Subtotaal</t>
  </si>
  <si>
    <t>Plantenbakken kunststof vierkant, beschikbaar in zowel hoogglas als mat. Kleur naar keuze RAL-wijzer. Gemaakt van 100% gerecyclede en recyclebare kunststof.</t>
  </si>
  <si>
    <t>Hoogglans</t>
  </si>
  <si>
    <t>Mat</t>
  </si>
  <si>
    <t>tarief per stuk, excl 21% btw</t>
  </si>
  <si>
    <t>30 x 30 x 30 cm</t>
  </si>
  <si>
    <t xml:space="preserve">30 x 30 x 55 cm </t>
  </si>
  <si>
    <t>50 x 50 x 90 cm</t>
  </si>
  <si>
    <t>Plantenbakken kunststof rond, beschikbaar in zowel hoogglas als mat. Kleur naar keuze RAL-wijzer. Gemaakt van 100% gerecyclede en recyclebare kunststof.</t>
  </si>
  <si>
    <t>35 x 30 cm</t>
  </si>
  <si>
    <t>45 x 45 cm</t>
  </si>
  <si>
    <t>35 x 65 cm</t>
  </si>
  <si>
    <t>40 x 90 cm</t>
  </si>
  <si>
    <t>TOTAAL</t>
  </si>
  <si>
    <t>Wat is de verzorgingseenheid?</t>
  </si>
  <si>
    <t>Onderhoud voor levend groen, min. 12x per jaar</t>
  </si>
  <si>
    <t>Onderhoud huidig plantenassortiment HR (zie bijlage 9)</t>
  </si>
  <si>
    <t>BIJLAGE 5 - Prijsblad Levering en onderhoud van interieurbeplanting</t>
  </si>
  <si>
    <r>
      <t>Invulinstructie prijsblad:
• Inschrijver mag alleen de groen gearceerde cellen in</t>
    </r>
    <r>
      <rPr>
        <i/>
        <sz val="10"/>
        <color rgb="FFFFFF0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BIJLAGE 5 - P</t>
    </r>
    <r>
      <rPr>
        <i/>
        <sz val="10"/>
        <color theme="1"/>
        <rFont val="Calibri"/>
        <family val="2"/>
        <scheme val="minor"/>
      </rPr>
      <t>rijsblad Levering en onderhoud van interieurbeplanting aanpassen;
• De tarieven dienen in Euro’s te worden geoffreerd, inclusief milieutoeslagen en exclusief BTW;
• Niet ingevulde cellen in de beoordeling zullen worden beschouwd als € 0,00;
• Manipulatief inschrijven of aanpassen van het prijsblad (behoudens de groen gearceerde velden) leidt tot uitsluiting.
• Inschrijver vult prijzen in tot maximaal twee cijfers achter de komma.</t>
    </r>
  </si>
  <si>
    <t>Eis 33: De door Opdrachtnemer aangeboden tarieven zijn ‘all-in’, dat wil zeggen dat alle kosten zijn inbegrepen: plaatsen beplanting, onderhoud inclusief plantgarantie, attributen (hydrokorrels, bodemverhoger, watermeter enz), verwerkingskosten, salariskosten, overheadkosten, kosten voor ondersteunend werk, kosten voor het gebruik van apparatuur, normale binnenlandse reis- en verblijfkosten, transportkosten die worden gemaakt ten gevolge van de Opdracht, parkeerkosten, opleidingskosten, wervings- en selectiekosten, vervanging, verzekeringspremies, winst en alle eventuele verdere bijkomende kosten.
Voor advisering, rapportage, controle bezoeken, calculaties, offertes en evaluaties kunnen geen kosten in rekening worden gebracht.</t>
  </si>
  <si>
    <t>Prijs onderhoudscontract per jaar</t>
  </si>
  <si>
    <t>Prijs catalogus per jaar</t>
  </si>
  <si>
    <r>
      <t xml:space="preserve">Aantal Verzorgingseenheden (VE)* zoals vermeld </t>
    </r>
    <r>
      <rPr>
        <b/>
        <sz val="10"/>
        <rFont val="Calibri"/>
        <family val="2"/>
        <scheme val="minor"/>
      </rPr>
      <t>in BIJLAGE 9-</t>
    </r>
    <r>
      <rPr>
        <b/>
        <sz val="10"/>
        <color theme="1"/>
        <rFont val="Calibri"/>
        <family val="2"/>
        <scheme val="minor"/>
      </rPr>
      <t xml:space="preserve"> Inventarisatielijst Hogeschool 2021</t>
    </r>
  </si>
  <si>
    <t>De aantallen per locatie zijn terug te vinden in BIJLAGE 9.</t>
  </si>
  <si>
    <t>Prijs per maand per VE*</t>
  </si>
  <si>
    <t>Het totaalbedrag wordt maandelijks, over de voorafgaande maand, middels een verzamelfactuur gespecificeerd per kostenplaats door Opdrachtnemer in rekening gebracht bij Hogeschool Rotterdam.</t>
  </si>
  <si>
    <t>Totaalbedrag per maand**</t>
  </si>
  <si>
    <t xml:space="preserve">** Dit bedrag betreft een vergoeding voor alle te maken maandelijkse onderhoudskosten. </t>
  </si>
  <si>
    <t>BIJLAGE 5 - Prijsblad onderhoud van interieurbeplanting</t>
  </si>
  <si>
    <t>Noem hier het aantal VE dat deze plant toegewezen krijgt</t>
  </si>
  <si>
    <t>BIJLAGE 5 - Prijsblad levering en onderhoud van interieurbeplanting</t>
  </si>
  <si>
    <t>Assortiment beplanting - prijsblad voor voorlopige standaard assortimentskeuze t.b.v catalogus volgens eisen 10&amp;11</t>
  </si>
  <si>
    <t>Fictieve vergelijkingsprijs per jaar</t>
  </si>
  <si>
    <t>TenderNed-kenmerk: TN 309442</t>
  </si>
  <si>
    <t>TenderNed-kenmerk TN 309442</t>
  </si>
  <si>
    <t>Afwijkende hoogte</t>
  </si>
  <si>
    <t xml:space="preserve">Aantal te berekenen </t>
  </si>
  <si>
    <t>* Hogeschool Rotterdam accepteert een afwijking van 10% in de genoemde hoogtes. Mocht de aanbieding gebaseerd zijn op een maat die buiten de genoemde maat (+marge) valt, vermeldt dan de hoogte van de plant die is aangeboden.</t>
  </si>
  <si>
    <t>* De genoemde maten van de plantenbakken zijn een richtlijn, mocht de door u aangeboden bak afwijken vragen wij u de maat te vermelden. Wel verwachten we dat de aanbieding in de buurt komt van de genoemde maten.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</si>
</sst>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FFFF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/>
    <xf numFmtId="44" fontId="5" fillId="4" borderId="0" xfId="0" applyNumberFormat="1" applyFont="1" applyFill="1"/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44" fontId="5" fillId="3" borderId="0" xfId="0" applyNumberFormat="1" applyFont="1" applyFill="1"/>
    <xf numFmtId="0" fontId="5" fillId="0" borderId="0" xfId="0" applyFont="1" applyFill="1" applyAlignment="1">
      <alignment horizontal="center"/>
    </xf>
    <xf numFmtId="0" fontId="9" fillId="0" borderId="0" xfId="0" applyFont="1"/>
    <xf numFmtId="0" fontId="6" fillId="5" borderId="0" xfId="0" applyFont="1" applyFill="1" applyAlignment="1">
      <alignment horizontal="center"/>
    </xf>
    <xf numFmtId="44" fontId="5" fillId="5" borderId="0" xfId="0" applyNumberFormat="1" applyFont="1" applyFill="1" applyAlignment="1">
      <alignment horizontal="center"/>
    </xf>
    <xf numFmtId="0" fontId="8" fillId="0" borderId="0" xfId="0" applyFont="1"/>
    <xf numFmtId="0" fontId="6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5" fillId="0" borderId="1" xfId="0" applyFont="1" applyBorder="1"/>
    <xf numFmtId="44" fontId="5" fillId="0" borderId="1" xfId="0" applyNumberFormat="1" applyFont="1" applyBorder="1"/>
    <xf numFmtId="2" fontId="5" fillId="0" borderId="1" xfId="0" applyNumberFormat="1" applyFont="1" applyBorder="1"/>
    <xf numFmtId="0" fontId="5" fillId="2" borderId="0" xfId="0" applyFont="1" applyFill="1" applyAlignment="1">
      <alignment vertical="top"/>
    </xf>
    <xf numFmtId="0" fontId="6" fillId="5" borderId="0" xfId="0" applyFont="1" applyFill="1"/>
    <xf numFmtId="0" fontId="6" fillId="7" borderId="0" xfId="0" applyFont="1" applyFill="1"/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7" fillId="7" borderId="0" xfId="0" applyFont="1" applyFill="1"/>
    <xf numFmtId="0" fontId="6" fillId="7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164" fontId="8" fillId="0" borderId="0" xfId="0" applyNumberFormat="1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164" fontId="8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8" fontId="9" fillId="0" borderId="1" xfId="0" applyNumberFormat="1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5" fillId="6" borderId="0" xfId="0" applyFont="1" applyFill="1" applyProtection="1">
      <protection locked="0"/>
    </xf>
    <xf numFmtId="44" fontId="9" fillId="6" borderId="1" xfId="0" applyNumberFormat="1" applyFont="1" applyFill="1" applyBorder="1" applyAlignment="1" applyProtection="1">
      <alignment horizontal="right" vertical="top" wrapText="1"/>
      <protection locked="0"/>
    </xf>
    <xf numFmtId="44" fontId="5" fillId="6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center"/>
      <protection locked="0"/>
    </xf>
    <xf numFmtId="0" fontId="6" fillId="6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6B64-D920-418B-B869-3E1D19843C19}">
  <dimension ref="B2:M19"/>
  <sheetViews>
    <sheetView tabSelected="1" zoomScale="99" zoomScaleNormal="99" workbookViewId="0">
      <selection activeCell="C15" sqref="C15"/>
    </sheetView>
  </sheetViews>
  <sheetFormatPr defaultColWidth="8.81640625" defaultRowHeight="13" x14ac:dyDescent="0.3"/>
  <cols>
    <col min="1" max="1" width="5" style="1" customWidth="1"/>
    <col min="2" max="2" width="42.453125" style="5" customWidth="1"/>
    <col min="3" max="3" width="27.1796875" style="5" customWidth="1"/>
    <col min="4" max="16384" width="8.81640625" style="1"/>
  </cols>
  <sheetData>
    <row r="2" spans="2:13" x14ac:dyDescent="0.3">
      <c r="B2" s="28" t="s">
        <v>61</v>
      </c>
      <c r="C2" s="29"/>
    </row>
    <row r="3" spans="2:13" x14ac:dyDescent="0.3">
      <c r="B3" s="29" t="s">
        <v>0</v>
      </c>
      <c r="C3" s="29"/>
    </row>
    <row r="4" spans="2:13" x14ac:dyDescent="0.3">
      <c r="B4" s="29" t="s">
        <v>77</v>
      </c>
      <c r="C4" s="29"/>
    </row>
    <row r="6" spans="2:13" x14ac:dyDescent="0.3">
      <c r="B6" s="29" t="s">
        <v>1</v>
      </c>
      <c r="C6" s="75"/>
    </row>
    <row r="7" spans="2:13" x14ac:dyDescent="0.3">
      <c r="B7" s="29" t="s">
        <v>2</v>
      </c>
      <c r="C7" s="75"/>
    </row>
    <row r="8" spans="2:13" x14ac:dyDescent="0.3">
      <c r="B8" s="29" t="s">
        <v>3</v>
      </c>
      <c r="C8" s="75"/>
    </row>
    <row r="9" spans="2:13" ht="49.5" customHeight="1" x14ac:dyDescent="0.3">
      <c r="B9" s="35" t="s">
        <v>4</v>
      </c>
      <c r="C9" s="75"/>
    </row>
    <row r="11" spans="2:13" ht="182" x14ac:dyDescent="0.3">
      <c r="B11" s="30" t="s">
        <v>62</v>
      </c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3">
      <c r="B12" s="31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ht="221" x14ac:dyDescent="0.3">
      <c r="B13" s="30" t="s">
        <v>63</v>
      </c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</row>
    <row r="15" spans="2:13" x14ac:dyDescent="0.3">
      <c r="B15" s="32" t="s">
        <v>64</v>
      </c>
      <c r="C15" s="33">
        <f>'Prijs onderhoudscontract'!G7</f>
        <v>0</v>
      </c>
    </row>
    <row r="16" spans="2:13" x14ac:dyDescent="0.3">
      <c r="B16" s="32"/>
      <c r="C16" s="33"/>
    </row>
    <row r="17" spans="2:3" x14ac:dyDescent="0.3">
      <c r="B17" s="32" t="s">
        <v>65</v>
      </c>
      <c r="C17" s="33">
        <f>'Prijs catalogus'!I54</f>
        <v>0</v>
      </c>
    </row>
    <row r="18" spans="2:3" x14ac:dyDescent="0.3">
      <c r="B18" s="32"/>
      <c r="C18" s="34"/>
    </row>
    <row r="19" spans="2:3" x14ac:dyDescent="0.3">
      <c r="B19" s="32" t="s">
        <v>76</v>
      </c>
      <c r="C19" s="33">
        <f>SUM(C15,C17)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1862-5D8E-492F-B3A8-4C80B590FEC0}">
  <dimension ref="B2:M16"/>
  <sheetViews>
    <sheetView zoomScaleNormal="100" workbookViewId="0">
      <selection activeCell="E7" sqref="E7"/>
    </sheetView>
  </sheetViews>
  <sheetFormatPr defaultColWidth="8.81640625" defaultRowHeight="13" x14ac:dyDescent="0.35"/>
  <cols>
    <col min="1" max="1" width="6.7265625" style="42" customWidth="1"/>
    <col min="2" max="2" width="38.453125" style="42" customWidth="1"/>
    <col min="3" max="3" width="28" style="42" customWidth="1"/>
    <col min="4" max="4" width="24" style="45" customWidth="1"/>
    <col min="5" max="5" width="23.54296875" style="46" customWidth="1"/>
    <col min="6" max="6" width="20.453125" style="46" customWidth="1"/>
    <col min="7" max="7" width="21.453125" style="42" customWidth="1"/>
    <col min="8" max="8" width="13.81640625" style="42" customWidth="1"/>
    <col min="9" max="9" width="14.1796875" style="42" bestFit="1" customWidth="1"/>
    <col min="10" max="10" width="14.1796875" style="47" customWidth="1"/>
    <col min="11" max="11" width="14.1796875" style="48" customWidth="1"/>
    <col min="12" max="13" width="14.1796875" style="49" customWidth="1"/>
    <col min="14" max="16384" width="8.81640625" style="42"/>
  </cols>
  <sheetData>
    <row r="2" spans="2:13" x14ac:dyDescent="0.35">
      <c r="B2" s="43" t="s">
        <v>72</v>
      </c>
      <c r="C2" s="44"/>
    </row>
    <row r="3" spans="2:13" x14ac:dyDescent="0.35">
      <c r="B3" s="50" t="s">
        <v>0</v>
      </c>
      <c r="C3" s="44"/>
    </row>
    <row r="4" spans="2:13" x14ac:dyDescent="0.35">
      <c r="B4" s="50" t="s">
        <v>78</v>
      </c>
      <c r="C4" s="44"/>
    </row>
    <row r="5" spans="2:13" x14ac:dyDescent="0.35">
      <c r="B5" s="51"/>
    </row>
    <row r="6" spans="2:13" s="52" customFormat="1" ht="73" customHeight="1" x14ac:dyDescent="0.35">
      <c r="B6" s="53" t="s">
        <v>5</v>
      </c>
      <c r="C6" s="53" t="s">
        <v>6</v>
      </c>
      <c r="D6" s="54" t="s">
        <v>66</v>
      </c>
      <c r="E6" s="55" t="s">
        <v>68</v>
      </c>
      <c r="F6" s="54" t="s">
        <v>70</v>
      </c>
      <c r="G6" s="54" t="s">
        <v>7</v>
      </c>
      <c r="H6" s="56"/>
      <c r="I6" s="56"/>
      <c r="J6" s="57"/>
      <c r="K6" s="58"/>
    </row>
    <row r="7" spans="2:13" ht="26" x14ac:dyDescent="0.35">
      <c r="B7" s="59" t="s">
        <v>60</v>
      </c>
      <c r="C7" s="70" t="s">
        <v>59</v>
      </c>
      <c r="D7" s="71">
        <v>1302</v>
      </c>
      <c r="E7" s="76">
        <v>0</v>
      </c>
      <c r="F7" s="60">
        <f>D7*E7</f>
        <v>0</v>
      </c>
      <c r="G7" s="60">
        <f>F7*12</f>
        <v>0</v>
      </c>
      <c r="H7" s="61"/>
      <c r="I7" s="62"/>
      <c r="J7" s="48"/>
      <c r="K7" s="63"/>
      <c r="L7" s="42"/>
      <c r="M7" s="42"/>
    </row>
    <row r="8" spans="2:13" ht="30.65" customHeight="1" x14ac:dyDescent="0.35"/>
    <row r="9" spans="2:13" s="64" customFormat="1" x14ac:dyDescent="0.35">
      <c r="B9" s="64" t="s">
        <v>8</v>
      </c>
      <c r="D9" s="65"/>
      <c r="E9" s="66"/>
      <c r="F9" s="66"/>
      <c r="J9" s="67"/>
      <c r="K9" s="68"/>
      <c r="L9" s="69"/>
      <c r="M9" s="69"/>
    </row>
    <row r="10" spans="2:13" s="64" customFormat="1" x14ac:dyDescent="0.35">
      <c r="B10" s="64" t="s">
        <v>67</v>
      </c>
      <c r="D10" s="65"/>
      <c r="E10" s="66"/>
      <c r="F10" s="66"/>
      <c r="J10" s="67"/>
      <c r="K10" s="68"/>
      <c r="L10" s="69"/>
      <c r="M10" s="69"/>
    </row>
    <row r="11" spans="2:13" s="64" customFormat="1" ht="15.5" x14ac:dyDescent="0.35">
      <c r="B11" s="64" t="s">
        <v>9</v>
      </c>
      <c r="D11" s="65"/>
      <c r="E11" s="4"/>
      <c r="F11" s="66"/>
      <c r="J11" s="67"/>
      <c r="K11" s="68"/>
      <c r="L11" s="69"/>
      <c r="M11" s="69"/>
    </row>
    <row r="12" spans="2:13" ht="15.5" x14ac:dyDescent="0.35">
      <c r="B12" s="2"/>
      <c r="E12" s="4"/>
    </row>
    <row r="13" spans="2:13" s="64" customFormat="1" ht="15.5" x14ac:dyDescent="0.35">
      <c r="B13" s="64" t="s">
        <v>71</v>
      </c>
      <c r="D13" s="65"/>
      <c r="E13" s="4"/>
      <c r="F13" s="66"/>
      <c r="J13" s="67"/>
      <c r="K13" s="68"/>
      <c r="L13" s="69"/>
      <c r="M13" s="69"/>
    </row>
    <row r="14" spans="2:13" s="64" customFormat="1" ht="15.5" x14ac:dyDescent="0.35">
      <c r="B14" s="73" t="s">
        <v>69</v>
      </c>
      <c r="C14" s="73"/>
      <c r="D14" s="74"/>
      <c r="E14" s="4"/>
      <c r="F14" s="66"/>
      <c r="J14" s="67"/>
      <c r="K14" s="68"/>
      <c r="L14" s="69"/>
      <c r="M14" s="69"/>
    </row>
    <row r="15" spans="2:13" s="64" customFormat="1" ht="15.5" x14ac:dyDescent="0.25">
      <c r="B15" s="1"/>
      <c r="D15" s="65"/>
      <c r="E15" s="4"/>
      <c r="F15" s="66"/>
      <c r="J15" s="67"/>
      <c r="K15" s="68"/>
      <c r="L15" s="69"/>
      <c r="M15" s="69"/>
    </row>
    <row r="16" spans="2:13" s="64" customFormat="1" x14ac:dyDescent="0.35">
      <c r="D16" s="65"/>
      <c r="E16" s="66"/>
      <c r="F16" s="66"/>
      <c r="J16" s="67"/>
      <c r="K16" s="68"/>
      <c r="L16" s="69"/>
      <c r="M16" s="69"/>
    </row>
  </sheetData>
  <sheetProtection sheet="1" objects="1" scenarios="1"/>
  <pageMargins left="0.7" right="0.7" top="0.75" bottom="0.75" header="0.3" footer="0.3"/>
  <pageSetup paperSize="9" scale="4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0B5F-B5A0-4066-BB4B-49934CF16D90}">
  <dimension ref="A2:J57"/>
  <sheetViews>
    <sheetView zoomScale="120" zoomScaleNormal="120" workbookViewId="0">
      <selection activeCell="B31" sqref="B31"/>
    </sheetView>
  </sheetViews>
  <sheetFormatPr defaultColWidth="8.81640625" defaultRowHeight="13" x14ac:dyDescent="0.3"/>
  <cols>
    <col min="1" max="1" width="8.81640625" style="9"/>
    <col min="2" max="2" width="43.26953125" style="5" customWidth="1"/>
    <col min="3" max="4" width="17.453125" style="5" customWidth="1"/>
    <col min="5" max="5" width="9.54296875" style="14" customWidth="1"/>
    <col min="6" max="6" width="25.08984375" style="5" customWidth="1"/>
    <col min="7" max="7" width="17.1796875" style="5" bestFit="1" customWidth="1"/>
    <col min="8" max="8" width="25.54296875" style="5" bestFit="1" customWidth="1"/>
    <col min="9" max="9" width="18" style="5" customWidth="1"/>
    <col min="10" max="10" width="15.54296875" style="5" bestFit="1" customWidth="1"/>
    <col min="11" max="11" width="29.54296875" style="5" bestFit="1" customWidth="1"/>
    <col min="12" max="16384" width="8.81640625" style="5"/>
  </cols>
  <sheetData>
    <row r="2" spans="1:10" x14ac:dyDescent="0.3">
      <c r="B2" s="37" t="s">
        <v>74</v>
      </c>
      <c r="C2" s="37"/>
      <c r="D2" s="37"/>
      <c r="E2" s="38"/>
      <c r="F2" s="39"/>
      <c r="G2" s="39"/>
      <c r="H2" s="39"/>
      <c r="I2" s="39"/>
      <c r="J2" s="39"/>
    </row>
    <row r="3" spans="1:10" x14ac:dyDescent="0.3">
      <c r="B3" s="39" t="s">
        <v>0</v>
      </c>
      <c r="C3" s="39"/>
      <c r="D3" s="39"/>
      <c r="E3" s="38"/>
      <c r="F3" s="39"/>
      <c r="G3" s="39"/>
      <c r="H3" s="39"/>
      <c r="I3" s="39"/>
      <c r="J3" s="39"/>
    </row>
    <row r="4" spans="1:10" x14ac:dyDescent="0.3">
      <c r="B4" s="39" t="s">
        <v>78</v>
      </c>
      <c r="C4" s="39"/>
      <c r="D4" s="39"/>
      <c r="E4" s="38"/>
      <c r="F4" s="39"/>
      <c r="G4" s="39"/>
      <c r="H4" s="39"/>
      <c r="I4" s="39"/>
      <c r="J4" s="39"/>
    </row>
    <row r="5" spans="1:10" x14ac:dyDescent="0.3">
      <c r="B5" s="39"/>
      <c r="C5" s="39"/>
      <c r="D5" s="39"/>
      <c r="E5" s="38"/>
      <c r="F5" s="39"/>
      <c r="G5" s="39"/>
      <c r="H5" s="39"/>
      <c r="I5" s="39"/>
      <c r="J5" s="39"/>
    </row>
    <row r="6" spans="1:10" s="6" customFormat="1" x14ac:dyDescent="0.3">
      <c r="A6" s="7"/>
      <c r="B6" s="40" t="s">
        <v>75</v>
      </c>
      <c r="C6" s="40"/>
      <c r="D6" s="40"/>
      <c r="E6" s="41"/>
      <c r="F6" s="37"/>
      <c r="G6" s="37"/>
      <c r="H6" s="37"/>
      <c r="I6" s="37"/>
      <c r="J6" s="37"/>
    </row>
    <row r="7" spans="1:10" s="6" customFormat="1" x14ac:dyDescent="0.3">
      <c r="A7" s="7"/>
      <c r="E7" s="11"/>
    </row>
    <row r="8" spans="1:10" s="6" customFormat="1" x14ac:dyDescent="0.3">
      <c r="A8" s="7"/>
      <c r="B8" s="36" t="s">
        <v>10</v>
      </c>
      <c r="C8" s="36" t="s">
        <v>11</v>
      </c>
      <c r="D8" s="36" t="s">
        <v>12</v>
      </c>
      <c r="E8" s="25" t="s">
        <v>13</v>
      </c>
      <c r="F8" s="36" t="s">
        <v>58</v>
      </c>
      <c r="G8" s="36" t="s">
        <v>80</v>
      </c>
      <c r="H8" s="36" t="s">
        <v>14</v>
      </c>
      <c r="I8" s="36"/>
      <c r="J8" s="36" t="s">
        <v>79</v>
      </c>
    </row>
    <row r="9" spans="1:10" s="7" customFormat="1" ht="26" x14ac:dyDescent="0.3">
      <c r="C9" s="12" t="s">
        <v>15</v>
      </c>
      <c r="D9" s="12" t="s">
        <v>16</v>
      </c>
      <c r="E9" s="13"/>
      <c r="F9" s="31" t="s">
        <v>73</v>
      </c>
      <c r="G9" s="31"/>
    </row>
    <row r="10" spans="1:10" s="7" customFormat="1" x14ac:dyDescent="0.3">
      <c r="E10" s="13"/>
    </row>
    <row r="11" spans="1:10" s="7" customFormat="1" x14ac:dyDescent="0.3">
      <c r="B11" s="9" t="s">
        <v>17</v>
      </c>
      <c r="D11" s="7" t="s">
        <v>18</v>
      </c>
      <c r="E11" s="72">
        <v>15</v>
      </c>
      <c r="F11" s="84"/>
      <c r="G11" s="86">
        <f t="shared" ref="G11:G36" si="0">E11*F11</f>
        <v>0</v>
      </c>
      <c r="H11" s="77"/>
      <c r="I11" s="15">
        <f>E11*H11</f>
        <v>0</v>
      </c>
      <c r="J11" s="85"/>
    </row>
    <row r="12" spans="1:10" s="7" customFormat="1" x14ac:dyDescent="0.3">
      <c r="B12" s="9" t="s">
        <v>19</v>
      </c>
      <c r="D12" s="7" t="s">
        <v>18</v>
      </c>
      <c r="E12" s="72">
        <v>2.3827252419955327</v>
      </c>
      <c r="F12" s="84"/>
      <c r="G12" s="86">
        <f t="shared" si="0"/>
        <v>0</v>
      </c>
      <c r="H12" s="77"/>
      <c r="I12" s="15">
        <f t="shared" ref="I12:I36" si="1">E12*H12</f>
        <v>0</v>
      </c>
      <c r="J12" s="85"/>
    </row>
    <row r="13" spans="1:10" s="7" customFormat="1" x14ac:dyDescent="0.3">
      <c r="B13" s="9" t="s">
        <v>20</v>
      </c>
      <c r="D13" s="7" t="s">
        <v>18</v>
      </c>
      <c r="E13" s="72">
        <v>5.2419955323901712</v>
      </c>
      <c r="F13" s="84"/>
      <c r="G13" s="86">
        <f t="shared" si="0"/>
        <v>0</v>
      </c>
      <c r="H13" s="77"/>
      <c r="I13" s="15">
        <f t="shared" si="1"/>
        <v>0</v>
      </c>
      <c r="J13" s="85"/>
    </row>
    <row r="14" spans="1:10" s="7" customFormat="1" x14ac:dyDescent="0.3">
      <c r="B14" s="9" t="s">
        <v>21</v>
      </c>
      <c r="D14" s="7" t="s">
        <v>18</v>
      </c>
      <c r="E14" s="72">
        <v>2.3827252419955327</v>
      </c>
      <c r="F14" s="84"/>
      <c r="G14" s="86">
        <f>E14*F14</f>
        <v>0</v>
      </c>
      <c r="H14" s="77"/>
      <c r="I14" s="15">
        <f t="shared" si="1"/>
        <v>0</v>
      </c>
      <c r="J14" s="85"/>
    </row>
    <row r="15" spans="1:10" s="7" customFormat="1" x14ac:dyDescent="0.3">
      <c r="B15" s="9" t="s">
        <v>22</v>
      </c>
      <c r="D15" s="7" t="s">
        <v>18</v>
      </c>
      <c r="E15" s="72">
        <v>7.0290394638868205</v>
      </c>
      <c r="F15" s="84"/>
      <c r="G15" s="86">
        <f t="shared" si="0"/>
        <v>0</v>
      </c>
      <c r="H15" s="77"/>
      <c r="I15" s="15">
        <f t="shared" si="1"/>
        <v>0</v>
      </c>
      <c r="J15" s="85"/>
    </row>
    <row r="16" spans="1:10" s="7" customFormat="1" x14ac:dyDescent="0.3">
      <c r="B16" s="9" t="s">
        <v>23</v>
      </c>
      <c r="D16" s="7" t="s">
        <v>18</v>
      </c>
      <c r="E16" s="72">
        <v>4.2889054355919578</v>
      </c>
      <c r="F16" s="84"/>
      <c r="G16" s="86">
        <f t="shared" si="0"/>
        <v>0</v>
      </c>
      <c r="H16" s="77"/>
      <c r="I16" s="15">
        <f t="shared" si="1"/>
        <v>0</v>
      </c>
      <c r="J16" s="85"/>
    </row>
    <row r="17" spans="2:10" s="7" customFormat="1" x14ac:dyDescent="0.3">
      <c r="B17" s="9" t="s">
        <v>24</v>
      </c>
      <c r="D17" s="7" t="s">
        <v>18</v>
      </c>
      <c r="E17" s="72">
        <v>11.079672375279227</v>
      </c>
      <c r="F17" s="84"/>
      <c r="G17" s="86">
        <f t="shared" si="0"/>
        <v>0</v>
      </c>
      <c r="H17" s="77"/>
      <c r="I17" s="15">
        <f t="shared" si="1"/>
        <v>0</v>
      </c>
      <c r="J17" s="85"/>
    </row>
    <row r="18" spans="2:10" s="7" customFormat="1" x14ac:dyDescent="0.3">
      <c r="B18" s="9" t="s">
        <v>25</v>
      </c>
      <c r="D18" s="7" t="s">
        <v>18</v>
      </c>
      <c r="E18" s="72">
        <v>4.2889054355919578</v>
      </c>
      <c r="F18" s="84"/>
      <c r="G18" s="86">
        <f t="shared" si="0"/>
        <v>0</v>
      </c>
      <c r="H18" s="77"/>
      <c r="I18" s="15">
        <f t="shared" si="1"/>
        <v>0</v>
      </c>
      <c r="J18" s="85"/>
    </row>
    <row r="19" spans="2:10" s="7" customFormat="1" x14ac:dyDescent="0.3">
      <c r="B19" s="9" t="s">
        <v>26</v>
      </c>
      <c r="D19" s="7" t="s">
        <v>18</v>
      </c>
      <c r="E19" s="72">
        <v>6.7907669396872672</v>
      </c>
      <c r="F19" s="84"/>
      <c r="G19" s="86">
        <f t="shared" si="0"/>
        <v>0</v>
      </c>
      <c r="H19" s="77"/>
      <c r="I19" s="15">
        <f t="shared" si="1"/>
        <v>0</v>
      </c>
      <c r="J19" s="85"/>
    </row>
    <row r="20" spans="2:10" s="7" customFormat="1" x14ac:dyDescent="0.3">
      <c r="B20" s="9" t="s">
        <v>27</v>
      </c>
      <c r="C20" s="7" t="s">
        <v>18</v>
      </c>
      <c r="E20" s="72">
        <v>4.8845867460908412</v>
      </c>
      <c r="F20" s="84"/>
      <c r="G20" s="86">
        <f t="shared" si="0"/>
        <v>0</v>
      </c>
      <c r="H20" s="77"/>
      <c r="I20" s="15">
        <f t="shared" si="1"/>
        <v>0</v>
      </c>
      <c r="J20" s="85"/>
    </row>
    <row r="21" spans="2:10" s="7" customFormat="1" x14ac:dyDescent="0.3">
      <c r="B21" s="9" t="s">
        <v>28</v>
      </c>
      <c r="C21" s="7" t="s">
        <v>18</v>
      </c>
      <c r="E21" s="72">
        <v>4.7654504839910654</v>
      </c>
      <c r="F21" s="84"/>
      <c r="G21" s="86">
        <f t="shared" si="0"/>
        <v>0</v>
      </c>
      <c r="H21" s="77"/>
      <c r="I21" s="15">
        <f t="shared" si="1"/>
        <v>0</v>
      </c>
      <c r="J21" s="85"/>
    </row>
    <row r="22" spans="2:10" s="7" customFormat="1" x14ac:dyDescent="0.3">
      <c r="B22" s="9" t="s">
        <v>29</v>
      </c>
      <c r="C22" s="7" t="s">
        <v>18</v>
      </c>
      <c r="E22" s="72">
        <v>3.812360387192852</v>
      </c>
      <c r="F22" s="84"/>
      <c r="G22" s="86">
        <f t="shared" si="0"/>
        <v>0</v>
      </c>
      <c r="H22" s="77"/>
      <c r="I22" s="15">
        <f t="shared" si="1"/>
        <v>0</v>
      </c>
      <c r="J22" s="85"/>
    </row>
    <row r="23" spans="2:10" s="7" customFormat="1" x14ac:dyDescent="0.3">
      <c r="B23" s="9" t="s">
        <v>30</v>
      </c>
      <c r="C23" s="7" t="s">
        <v>18</v>
      </c>
      <c r="E23" s="72">
        <v>2.8592702903946385</v>
      </c>
      <c r="F23" s="84"/>
      <c r="G23" s="86">
        <f t="shared" si="0"/>
        <v>0</v>
      </c>
      <c r="H23" s="77"/>
      <c r="I23" s="15">
        <f t="shared" si="1"/>
        <v>0</v>
      </c>
      <c r="J23" s="85"/>
    </row>
    <row r="24" spans="2:10" s="7" customFormat="1" x14ac:dyDescent="0.3">
      <c r="B24" s="9" t="s">
        <v>31</v>
      </c>
      <c r="C24" s="7" t="s">
        <v>18</v>
      </c>
      <c r="E24" s="72">
        <v>3.6932241250930753</v>
      </c>
      <c r="F24" s="84"/>
      <c r="G24" s="86">
        <f t="shared" si="0"/>
        <v>0</v>
      </c>
      <c r="H24" s="77"/>
      <c r="I24" s="15">
        <f t="shared" si="1"/>
        <v>0</v>
      </c>
      <c r="J24" s="85"/>
    </row>
    <row r="25" spans="2:10" s="7" customFormat="1" x14ac:dyDescent="0.3">
      <c r="B25" s="9" t="s">
        <v>32</v>
      </c>
      <c r="C25" s="7" t="s">
        <v>18</v>
      </c>
      <c r="E25" s="72">
        <v>15.13030528667163</v>
      </c>
      <c r="F25" s="84"/>
      <c r="G25" s="86">
        <f t="shared" si="0"/>
        <v>0</v>
      </c>
      <c r="H25" s="77"/>
      <c r="I25" s="15">
        <f t="shared" si="1"/>
        <v>0</v>
      </c>
      <c r="J25" s="85"/>
    </row>
    <row r="26" spans="2:10" s="7" customFormat="1" x14ac:dyDescent="0.3">
      <c r="B26" s="9" t="s">
        <v>33</v>
      </c>
      <c r="C26" s="7" t="s">
        <v>18</v>
      </c>
      <c r="E26" s="72">
        <v>2.6209977661950856</v>
      </c>
      <c r="F26" s="84"/>
      <c r="G26" s="86">
        <f t="shared" si="0"/>
        <v>0</v>
      </c>
      <c r="H26" s="77"/>
      <c r="I26" s="15">
        <f t="shared" si="1"/>
        <v>0</v>
      </c>
      <c r="J26" s="85"/>
    </row>
    <row r="27" spans="2:10" s="7" customFormat="1" x14ac:dyDescent="0.3">
      <c r="B27" s="9" t="s">
        <v>34</v>
      </c>
      <c r="C27" s="7" t="s">
        <v>18</v>
      </c>
      <c r="E27" s="72">
        <v>2.3827252419955327</v>
      </c>
      <c r="F27" s="84"/>
      <c r="G27" s="86">
        <f t="shared" si="0"/>
        <v>0</v>
      </c>
      <c r="H27" s="77"/>
      <c r="I27" s="15">
        <f t="shared" si="1"/>
        <v>0</v>
      </c>
      <c r="J27" s="85"/>
    </row>
    <row r="28" spans="2:10" s="7" customFormat="1" x14ac:dyDescent="0.3">
      <c r="B28" s="9" t="s">
        <v>35</v>
      </c>
      <c r="C28" s="7" t="s">
        <v>18</v>
      </c>
      <c r="E28" s="72">
        <v>2.3827252419955327</v>
      </c>
      <c r="F28" s="84"/>
      <c r="G28" s="86">
        <f t="shared" si="0"/>
        <v>0</v>
      </c>
      <c r="H28" s="77"/>
      <c r="I28" s="15">
        <f t="shared" si="1"/>
        <v>0</v>
      </c>
      <c r="J28" s="85"/>
    </row>
    <row r="29" spans="2:10" s="7" customFormat="1" x14ac:dyDescent="0.3">
      <c r="B29" s="9" t="s">
        <v>36</v>
      </c>
      <c r="C29" s="7" t="s">
        <v>18</v>
      </c>
      <c r="E29" s="72">
        <v>3.3358153387937457</v>
      </c>
      <c r="F29" s="84"/>
      <c r="G29" s="86">
        <f t="shared" si="0"/>
        <v>0</v>
      </c>
      <c r="H29" s="77"/>
      <c r="I29" s="15">
        <f t="shared" si="1"/>
        <v>0</v>
      </c>
      <c r="J29" s="85"/>
    </row>
    <row r="30" spans="2:10" s="7" customFormat="1" x14ac:dyDescent="0.3">
      <c r="B30" s="9" t="s">
        <v>37</v>
      </c>
      <c r="C30" s="7" t="s">
        <v>18</v>
      </c>
      <c r="E30" s="72">
        <v>2.3827252419955327</v>
      </c>
      <c r="F30" s="84"/>
      <c r="G30" s="86">
        <f t="shared" si="0"/>
        <v>0</v>
      </c>
      <c r="H30" s="77"/>
      <c r="I30" s="15">
        <f t="shared" si="1"/>
        <v>0</v>
      </c>
      <c r="J30" s="85"/>
    </row>
    <row r="31" spans="2:10" s="7" customFormat="1" x14ac:dyDescent="0.3">
      <c r="B31" s="9" t="s">
        <v>38</v>
      </c>
      <c r="C31" s="7" t="s">
        <v>18</v>
      </c>
      <c r="E31" s="72">
        <v>27.639612807148175</v>
      </c>
      <c r="F31" s="84"/>
      <c r="G31" s="86">
        <f t="shared" si="0"/>
        <v>0</v>
      </c>
      <c r="H31" s="77"/>
      <c r="I31" s="15">
        <f t="shared" si="1"/>
        <v>0</v>
      </c>
      <c r="J31" s="85"/>
    </row>
    <row r="32" spans="2:10" s="7" customFormat="1" x14ac:dyDescent="0.3">
      <c r="B32" s="9" t="s">
        <v>39</v>
      </c>
      <c r="C32" s="7" t="s">
        <v>18</v>
      </c>
      <c r="E32" s="72">
        <v>2.3827252419955327</v>
      </c>
      <c r="F32" s="84"/>
      <c r="G32" s="86">
        <f t="shared" si="0"/>
        <v>0</v>
      </c>
      <c r="H32" s="77"/>
      <c r="I32" s="15">
        <f t="shared" si="1"/>
        <v>0</v>
      </c>
      <c r="J32" s="85"/>
    </row>
    <row r="33" spans="1:10" s="7" customFormat="1" x14ac:dyDescent="0.3">
      <c r="B33" s="9" t="s">
        <v>40</v>
      </c>
      <c r="C33" s="7" t="s">
        <v>18</v>
      </c>
      <c r="E33" s="72">
        <v>12.509307520476545</v>
      </c>
      <c r="F33" s="84"/>
      <c r="G33" s="86">
        <f t="shared" si="0"/>
        <v>0</v>
      </c>
      <c r="H33" s="77"/>
      <c r="I33" s="15">
        <f t="shared" si="1"/>
        <v>0</v>
      </c>
      <c r="J33" s="85"/>
    </row>
    <row r="34" spans="1:10" s="7" customFormat="1" x14ac:dyDescent="0.3">
      <c r="B34" s="9" t="s">
        <v>41</v>
      </c>
      <c r="C34" s="7" t="s">
        <v>18</v>
      </c>
      <c r="E34" s="72">
        <v>2.3827252419955327</v>
      </c>
      <c r="F34" s="84"/>
      <c r="G34" s="86">
        <f t="shared" si="0"/>
        <v>0</v>
      </c>
      <c r="H34" s="77"/>
      <c r="I34" s="15">
        <f t="shared" si="1"/>
        <v>0</v>
      </c>
      <c r="J34" s="85"/>
    </row>
    <row r="35" spans="1:10" s="7" customFormat="1" x14ac:dyDescent="0.3">
      <c r="B35" s="9" t="s">
        <v>42</v>
      </c>
      <c r="C35" s="7" t="s">
        <v>18</v>
      </c>
      <c r="E35" s="72">
        <v>3.3358153387937457</v>
      </c>
      <c r="F35" s="84"/>
      <c r="G35" s="86">
        <f t="shared" si="0"/>
        <v>0</v>
      </c>
      <c r="H35" s="77"/>
      <c r="I35" s="15">
        <f t="shared" si="1"/>
        <v>0</v>
      </c>
      <c r="J35" s="85"/>
    </row>
    <row r="36" spans="1:10" s="7" customFormat="1" x14ac:dyDescent="0.3">
      <c r="B36" s="9" t="s">
        <v>43</v>
      </c>
      <c r="C36" s="7" t="s">
        <v>18</v>
      </c>
      <c r="E36" s="72">
        <v>4.5271779597915112</v>
      </c>
      <c r="F36" s="84"/>
      <c r="G36" s="86">
        <f t="shared" si="0"/>
        <v>0</v>
      </c>
      <c r="H36" s="77"/>
      <c r="I36" s="15">
        <f t="shared" si="1"/>
        <v>0</v>
      </c>
      <c r="J36" s="85"/>
    </row>
    <row r="37" spans="1:10" s="7" customFormat="1" x14ac:dyDescent="0.3">
      <c r="B37" s="9"/>
      <c r="E37" s="14"/>
      <c r="F37" s="81"/>
      <c r="G37" s="81"/>
      <c r="H37" s="10" t="s">
        <v>44</v>
      </c>
      <c r="I37" s="16">
        <f>SUM(I11:I36)</f>
        <v>0</v>
      </c>
      <c r="J37" s="78"/>
    </row>
    <row r="38" spans="1:10" s="7" customFormat="1" x14ac:dyDescent="0.3">
      <c r="B38" s="9"/>
      <c r="E38" s="14"/>
      <c r="F38" s="81"/>
      <c r="G38" s="81"/>
      <c r="H38" s="14"/>
      <c r="I38" s="15"/>
      <c r="J38" s="78"/>
    </row>
    <row r="39" spans="1:10" s="8" customFormat="1" x14ac:dyDescent="0.3">
      <c r="B39" s="12" t="s">
        <v>81</v>
      </c>
      <c r="E39" s="17"/>
      <c r="F39" s="82"/>
      <c r="G39" s="82"/>
      <c r="H39" s="17"/>
      <c r="I39" s="18"/>
      <c r="J39" s="79"/>
    </row>
    <row r="40" spans="1:10" s="7" customFormat="1" x14ac:dyDescent="0.3">
      <c r="B40" s="12"/>
      <c r="E40" s="13"/>
      <c r="F40" s="81"/>
      <c r="G40" s="81"/>
      <c r="J40" s="78"/>
    </row>
    <row r="41" spans="1:10" ht="52" x14ac:dyDescent="0.3">
      <c r="B41" s="19" t="s">
        <v>45</v>
      </c>
      <c r="C41" s="19" t="s">
        <v>46</v>
      </c>
      <c r="D41" s="19" t="s">
        <v>47</v>
      </c>
      <c r="E41" s="20"/>
      <c r="F41" s="20"/>
      <c r="G41" s="20"/>
      <c r="H41" s="21" t="s">
        <v>48</v>
      </c>
      <c r="I41" s="22"/>
      <c r="J41" s="22"/>
    </row>
    <row r="42" spans="1:10" x14ac:dyDescent="0.3">
      <c r="A42" s="23"/>
      <c r="B42" s="5" t="s">
        <v>49</v>
      </c>
      <c r="E42" s="14">
        <v>5</v>
      </c>
      <c r="F42" s="83"/>
      <c r="G42" s="83"/>
      <c r="H42" s="77"/>
      <c r="I42" s="15">
        <f>E42*H42</f>
        <v>0</v>
      </c>
      <c r="J42" s="80"/>
    </row>
    <row r="43" spans="1:10" x14ac:dyDescent="0.3">
      <c r="A43" s="23"/>
      <c r="B43" s="5" t="s">
        <v>50</v>
      </c>
      <c r="E43" s="14">
        <v>5</v>
      </c>
      <c r="F43" s="83"/>
      <c r="G43" s="83"/>
      <c r="H43" s="77"/>
      <c r="I43" s="15">
        <f>E43*H43</f>
        <v>0</v>
      </c>
      <c r="J43" s="80"/>
    </row>
    <row r="44" spans="1:10" x14ac:dyDescent="0.3">
      <c r="A44" s="23"/>
      <c r="B44" s="5" t="s">
        <v>51</v>
      </c>
      <c r="E44" s="14">
        <v>5</v>
      </c>
      <c r="F44" s="83"/>
      <c r="G44" s="83"/>
      <c r="H44" s="77"/>
      <c r="I44" s="15">
        <f>E44*H44</f>
        <v>0</v>
      </c>
      <c r="J44" s="80"/>
    </row>
    <row r="45" spans="1:10" x14ac:dyDescent="0.3">
      <c r="A45" s="23"/>
      <c r="F45" s="83"/>
      <c r="G45" s="83"/>
      <c r="H45" s="10" t="s">
        <v>44</v>
      </c>
      <c r="I45" s="16">
        <f>SUM(I42:I44)</f>
        <v>0</v>
      </c>
      <c r="J45" s="80"/>
    </row>
    <row r="46" spans="1:10" x14ac:dyDescent="0.3">
      <c r="F46" s="83"/>
      <c r="G46" s="83"/>
      <c r="J46" s="80"/>
    </row>
    <row r="47" spans="1:10" ht="52" x14ac:dyDescent="0.3">
      <c r="B47" s="19" t="s">
        <v>52</v>
      </c>
      <c r="C47" s="19" t="s">
        <v>46</v>
      </c>
      <c r="D47" s="19" t="s">
        <v>47</v>
      </c>
      <c r="E47" s="20"/>
      <c r="F47" s="20"/>
      <c r="G47" s="20"/>
      <c r="H47" s="21" t="s">
        <v>48</v>
      </c>
      <c r="I47" s="22"/>
      <c r="J47" s="22"/>
    </row>
    <row r="48" spans="1:10" x14ac:dyDescent="0.3">
      <c r="A48" s="23"/>
      <c r="B48" s="5" t="s">
        <v>53</v>
      </c>
      <c r="E48" s="14">
        <v>5</v>
      </c>
      <c r="F48" s="83"/>
      <c r="G48" s="83"/>
      <c r="H48" s="77"/>
      <c r="I48" s="15">
        <f>E48*H48</f>
        <v>0</v>
      </c>
      <c r="J48" s="80"/>
    </row>
    <row r="49" spans="1:10" x14ac:dyDescent="0.3">
      <c r="A49" s="23"/>
      <c r="B49" s="5" t="s">
        <v>54</v>
      </c>
      <c r="E49" s="14">
        <v>5</v>
      </c>
      <c r="F49" s="83"/>
      <c r="G49" s="83"/>
      <c r="H49" s="77"/>
      <c r="I49" s="15">
        <f t="shared" ref="I49:I51" si="2">E49*H49</f>
        <v>0</v>
      </c>
      <c r="J49" s="80"/>
    </row>
    <row r="50" spans="1:10" x14ac:dyDescent="0.3">
      <c r="B50" s="5" t="s">
        <v>55</v>
      </c>
      <c r="E50" s="14">
        <v>5</v>
      </c>
      <c r="F50" s="83"/>
      <c r="G50" s="83"/>
      <c r="H50" s="77"/>
      <c r="I50" s="15">
        <f t="shared" si="2"/>
        <v>0</v>
      </c>
      <c r="J50" s="80"/>
    </row>
    <row r="51" spans="1:10" x14ac:dyDescent="0.3">
      <c r="B51" s="5" t="s">
        <v>56</v>
      </c>
      <c r="E51" s="14">
        <v>5</v>
      </c>
      <c r="F51" s="83"/>
      <c r="G51" s="83"/>
      <c r="H51" s="77"/>
      <c r="I51" s="15">
        <f t="shared" si="2"/>
        <v>0</v>
      </c>
      <c r="J51" s="80"/>
    </row>
    <row r="52" spans="1:10" x14ac:dyDescent="0.3">
      <c r="F52" s="80"/>
      <c r="G52" s="80"/>
      <c r="H52" s="10" t="s">
        <v>44</v>
      </c>
      <c r="I52" s="16">
        <f>SUM(I48:I51)</f>
        <v>0</v>
      </c>
      <c r="J52" s="80"/>
    </row>
    <row r="53" spans="1:10" x14ac:dyDescent="0.3">
      <c r="B53" s="24"/>
      <c r="E53" s="5"/>
      <c r="F53" s="80"/>
      <c r="G53" s="80"/>
      <c r="H53" s="6"/>
      <c r="I53" s="15"/>
      <c r="J53" s="80"/>
    </row>
    <row r="54" spans="1:10" x14ac:dyDescent="0.3">
      <c r="B54" s="24"/>
      <c r="E54" s="5"/>
      <c r="F54" s="80"/>
      <c r="G54" s="80"/>
      <c r="H54" s="25" t="s">
        <v>57</v>
      </c>
      <c r="I54" s="26">
        <f>I37+I45+I52</f>
        <v>0</v>
      </c>
      <c r="J54" s="80"/>
    </row>
    <row r="56" spans="1:10" x14ac:dyDescent="0.3">
      <c r="B56" s="12" t="s">
        <v>82</v>
      </c>
    </row>
    <row r="57" spans="1:10" x14ac:dyDescent="0.3">
      <c r="B57" s="27"/>
    </row>
  </sheetData>
  <sheetProtection sheet="1" objects="1" scenarios="1"/>
  <sortState xmlns:xlrd2="http://schemas.microsoft.com/office/spreadsheetml/2017/richdata2" ref="B11:D36">
    <sortCondition ref="D11:D36"/>
  </sortState>
  <pageMargins left="0.7" right="0.7" top="0.75" bottom="0.75" header="0.3" footer="0.3"/>
  <pageSetup paperSize="9" scale="48" orientation="portrait" horizontalDpi="1200" verticalDpi="1200" r:id="rId1"/>
  <ignoredErrors>
    <ignoredError sqref="G14:G36 G11:G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1b9272-cc6e-4350-9de5-3d83c873d5f7">
      <UserInfo>
        <DisplayName>Koen Haast</DisplayName>
        <AccountId>18</AccountId>
        <AccountType/>
      </UserInfo>
      <UserInfo>
        <DisplayName>Miranda Vos</DisplayName>
        <AccountId>11</AccountId>
        <AccountType/>
      </UserInfo>
      <UserInfo>
        <DisplayName>Vera Groenen</DisplayName>
        <AccountId>16</AccountId>
        <AccountType/>
      </UserInfo>
      <UserInfo>
        <DisplayName>Antoinette Ruijs - Laurant</DisplayName>
        <AccountId>17</AccountId>
        <AccountType/>
      </UserInfo>
      <UserInfo>
        <DisplayName>Kitty van Teeffelen</DisplayName>
        <AccountId>13</AccountId>
        <AccountType/>
      </UserInfo>
      <UserInfo>
        <DisplayName>Dennis van Dongen</DisplayName>
        <AccountId>15</AccountId>
        <AccountType/>
      </UserInfo>
      <UserInfo>
        <DisplayName>Zaza Huijbregts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4274864F23C418AEAAE9DABBFBD62" ma:contentTypeVersion="7" ma:contentTypeDescription="Create a new document." ma:contentTypeScope="" ma:versionID="6dd4d190a051787071bf9dadce8190cd">
  <xsd:schema xmlns:xsd="http://www.w3.org/2001/XMLSchema" xmlns:xs="http://www.w3.org/2001/XMLSchema" xmlns:p="http://schemas.microsoft.com/office/2006/metadata/properties" xmlns:ns2="521b9272-cc6e-4350-9de5-3d83c873d5f7" xmlns:ns3="82defba8-745a-42e1-910b-a1defe6b87bb" targetNamespace="http://schemas.microsoft.com/office/2006/metadata/properties" ma:root="true" ma:fieldsID="60238c0e493f62e8464e45c1dc7ac198" ns2:_="" ns3:_="">
    <xsd:import namespace="521b9272-cc6e-4350-9de5-3d83c873d5f7"/>
    <xsd:import namespace="82defba8-745a-42e1-910b-a1defe6b87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b9272-cc6e-4350-9de5-3d83c873d5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efba8-745a-42e1-910b-a1defe6b8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CFDDD-5812-4C98-8C7B-31BEFA4477B0}">
  <ds:schemaRefs>
    <ds:schemaRef ds:uri="http://schemas.microsoft.com/office/2006/metadata/properties"/>
    <ds:schemaRef ds:uri="http://schemas.microsoft.com/office/infopath/2007/PartnerControls"/>
    <ds:schemaRef ds:uri="521b9272-cc6e-4350-9de5-3d83c873d5f7"/>
  </ds:schemaRefs>
</ds:datastoreItem>
</file>

<file path=customXml/itemProps2.xml><?xml version="1.0" encoding="utf-8"?>
<ds:datastoreItem xmlns:ds="http://schemas.openxmlformats.org/officeDocument/2006/customXml" ds:itemID="{0BFDCB30-45F0-497B-8868-1C14F43E2A40}"/>
</file>

<file path=customXml/itemProps3.xml><?xml version="1.0" encoding="utf-8"?>
<ds:datastoreItem xmlns:ds="http://schemas.openxmlformats.org/officeDocument/2006/customXml" ds:itemID="{7844CC16-B625-48D4-9883-B7CC9FDC1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Masterblad Prijs</vt:lpstr>
      <vt:lpstr>Prijs onderhoudscontract</vt:lpstr>
      <vt:lpstr>Prijs catalogus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van Dongen</dc:creator>
  <cp:keywords/>
  <dc:description/>
  <cp:lastModifiedBy>Huijser-de Haij, M.E. (Marije)</cp:lastModifiedBy>
  <cp:revision/>
  <dcterms:created xsi:type="dcterms:W3CDTF">2020-09-30T12:32:37Z</dcterms:created>
  <dcterms:modified xsi:type="dcterms:W3CDTF">2021-05-31T19:37:42Z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0x010100F284274864F23C418AEAAE9DABBFBD62</vt:lpwstr>
  </property>
</Properties>
</file>