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901"/>
  <workbookPr defaultThemeVersion="124226"/>
  <mc:AlternateContent xmlns:mc="http://schemas.openxmlformats.org/markup-compatibility/2006">
    <mc:Choice Requires="x15">
      <x15ac:absPath xmlns:x15ac="http://schemas.microsoft.com/office/spreadsheetml/2010/11/ac" url="https://inkada.sharepoint.com/Gedeelde documenten/10 Projecten/Meridiaan College/Multifunctionals 2020/NvI/2e NvI/"/>
    </mc:Choice>
  </mc:AlternateContent>
  <xr:revisionPtr revIDLastSave="156" documentId="8_{7A53844F-B6B8-4A4D-A418-D5540C318559}" xr6:coauthVersionLast="46" xr6:coauthVersionMax="46" xr10:uidLastSave="{363ED6D0-D672-4288-A65B-701E82904E9B}"/>
  <bookViews>
    <workbookView xWindow="-120" yWindow="-120" windowWidth="29040" windowHeight="15840" xr2:uid="{00000000-000D-0000-FFFF-FFFF00000000}"/>
  </bookViews>
  <sheets>
    <sheet name="Kosten" sheetId="17" r:id="rId1"/>
    <sheet name="Totaal" sheetId="20" r:id="rId2"/>
  </sheets>
  <definedNames>
    <definedName name="Bonhoeffer">#REF!</definedName>
    <definedName name="Gouda">#REF!</definedName>
    <definedName name="Hooghuis">#REF!</definedName>
    <definedName name="Kosten_per_model">#REF!</definedName>
    <definedName name="kosten_soort">#REF!</definedName>
    <definedName name="model">#REF!</definedName>
    <definedName name="Sallan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38" i="17" l="1"/>
  <c r="K39" i="17" s="1"/>
  <c r="I38" i="17"/>
  <c r="I39" i="17" s="1"/>
  <c r="G38" i="17"/>
  <c r="G39" i="17" s="1"/>
  <c r="E38" i="17"/>
  <c r="E39" i="17" s="1"/>
  <c r="C38" i="17"/>
  <c r="C39" i="17" s="1"/>
  <c r="A38" i="17"/>
  <c r="J39" i="17"/>
  <c r="H39" i="17"/>
  <c r="F39" i="17"/>
  <c r="D39" i="17"/>
  <c r="B39" i="17"/>
  <c r="C48" i="17"/>
  <c r="D48" i="17" s="1"/>
  <c r="D49" i="17" s="1"/>
  <c r="B12" i="20" s="1"/>
  <c r="D12" i="20" s="1"/>
  <c r="L38" i="17" l="1"/>
  <c r="L39" i="17" s="1"/>
  <c r="B9" i="20" s="1"/>
  <c r="K33" i="17"/>
  <c r="K34" i="17" s="1"/>
  <c r="I33" i="17"/>
  <c r="J43" i="17"/>
  <c r="J44" i="17" s="1"/>
  <c r="J34" i="17"/>
  <c r="K43" i="17" l="1"/>
  <c r="K44" i="17" s="1"/>
  <c r="H43" i="17"/>
  <c r="H44" i="17" s="1"/>
  <c r="E33" i="17"/>
  <c r="G33" i="17"/>
  <c r="I34" i="17"/>
  <c r="H34" i="17"/>
  <c r="F43" i="17"/>
  <c r="G43" i="17" s="1"/>
  <c r="F34" i="17"/>
  <c r="I43" i="17" l="1"/>
  <c r="I44" i="17" s="1"/>
  <c r="G34" i="17"/>
  <c r="G44" i="17"/>
  <c r="F44" i="17"/>
  <c r="F27" i="17"/>
  <c r="G27" i="17" s="1"/>
  <c r="A33" i="17"/>
  <c r="C27" i="17"/>
  <c r="G29" i="17" l="1"/>
  <c r="F29" i="17" l="1"/>
  <c r="E34" i="17"/>
  <c r="D43" i="17"/>
  <c r="E43" i="17" s="1"/>
  <c r="E44" i="17" s="1"/>
  <c r="D34" i="17"/>
  <c r="D44" i="17" l="1"/>
  <c r="C33" i="17" l="1"/>
  <c r="L33" i="17" s="1"/>
  <c r="A43" i="17"/>
  <c r="B34" i="17" l="1"/>
  <c r="B43" i="17"/>
  <c r="C43" i="17" s="1"/>
  <c r="L43" i="17" s="1"/>
  <c r="C44" i="17" l="1"/>
  <c r="C34" i="17"/>
  <c r="B44" i="17"/>
  <c r="A9" i="20" l="1"/>
  <c r="A2" i="20" l="1"/>
  <c r="D29" i="17" l="1"/>
  <c r="B29" i="17"/>
  <c r="C8" i="20"/>
  <c r="E27" i="17"/>
  <c r="E29" i="17" s="1"/>
  <c r="C29" i="17" l="1"/>
  <c r="H27" i="17"/>
  <c r="H29" i="17" l="1"/>
  <c r="B11" i="20" s="1"/>
  <c r="D11" i="20" s="1"/>
  <c r="L34" i="17"/>
  <c r="L44" i="17" l="1"/>
  <c r="C9" i="20" s="1"/>
  <c r="D9" i="20" l="1"/>
  <c r="D15" i="20" s="1"/>
</calcChain>
</file>

<file path=xl/sharedStrings.xml><?xml version="1.0" encoding="utf-8"?>
<sst xmlns="http://schemas.openxmlformats.org/spreadsheetml/2006/main" count="110" uniqueCount="61">
  <si>
    <t>Kosten per model</t>
  </si>
  <si>
    <t>Naam Leverancier</t>
  </si>
  <si>
    <t>Naam ondertekenaar</t>
  </si>
  <si>
    <t>Handtekening</t>
  </si>
  <si>
    <t>Datum</t>
  </si>
  <si>
    <t>Afdrukken</t>
  </si>
  <si>
    <t>Tikprijs</t>
  </si>
  <si>
    <t>U dient alleen de lichtblauwe cellen in te vullen</t>
  </si>
  <si>
    <t>Locatie</t>
  </si>
  <si>
    <t>Kosten p.j.</t>
  </si>
  <si>
    <t>Aantal tikken p.j.</t>
  </si>
  <si>
    <t>Totaal</t>
  </si>
  <si>
    <t>Aantal type 1</t>
  </si>
  <si>
    <t>Totale kosten gedurende de overeenkomst</t>
  </si>
  <si>
    <t>Overige</t>
  </si>
  <si>
    <t>Leaseprijs</t>
  </si>
  <si>
    <t>Installatiekosten</t>
  </si>
  <si>
    <t>Aantal nietjes</t>
  </si>
  <si>
    <t>MFP</t>
  </si>
  <si>
    <t>Eenmalige kosten</t>
  </si>
  <si>
    <t>Calculatieblad Totalisatie</t>
  </si>
  <si>
    <t>Aantal type 2</t>
  </si>
  <si>
    <t>Totaal kosten afdrukken MFP's per jaar</t>
  </si>
  <si>
    <t>* De installatiekosten van een machine mogen, op straffe van uitsluiting, maximaal 4x de maandelijkse leaseprijs van de betreffende machine bedragen.</t>
  </si>
  <si>
    <t>Alle genoemde aantallen (afdrukken en aantal machines) zijn indicatief en bedoeld om aanbiedingen van inschijvers op basis van gelijke uitgangspunten te kunnen vergelijken. Aan deze aantallen kunnen door inschrijver geen rechten worden ontleend.</t>
  </si>
  <si>
    <t>Uurtarief</t>
  </si>
  <si>
    <t>Voorrijkosten</t>
  </si>
  <si>
    <t>Kosten Multifunctionals</t>
  </si>
  <si>
    <t>z/w op alle apparatuur</t>
  </si>
  <si>
    <t>kleur op alle apparatuur</t>
  </si>
  <si>
    <t>U dient alleen de lichtblauwe cellen in te vullen, prijzen exclusief BTW</t>
  </si>
  <si>
    <t>Nietjes</t>
  </si>
  <si>
    <t>Totaal 60 maanden</t>
  </si>
  <si>
    <t xml:space="preserve">Zwart wit </t>
  </si>
  <si>
    <t xml:space="preserve">Kleur </t>
  </si>
  <si>
    <t>Aantal type 3</t>
  </si>
  <si>
    <t>Type 1
Printer</t>
  </si>
  <si>
    <t xml:space="preserve"> Europese aanbesteding Meridiaan College</t>
  </si>
  <si>
    <t>Meridiaan College</t>
  </si>
  <si>
    <t>Aantal type 4</t>
  </si>
  <si>
    <t>Type 5             Repro</t>
  </si>
  <si>
    <t>Type 2               MFP tafelmodel</t>
  </si>
  <si>
    <t>Type 3               MFP</t>
  </si>
  <si>
    <t>Type 4             MFP</t>
  </si>
  <si>
    <t>Aantal type 5</t>
  </si>
  <si>
    <t>Aanvullende kosten art. 13.6 Overeenkomst</t>
  </si>
  <si>
    <t>artikel 13.6 A (onderhoud door storing e.d.) per uur</t>
  </si>
  <si>
    <t>artikel 13.6 B (verplaatsing, verhuizing, her-installatie)</t>
  </si>
  <si>
    <t>artikel 13.6 C (onderhoud e.d.), per uur</t>
  </si>
  <si>
    <t>artikel 13.6 D (herstelwerkzaamheden), per uur</t>
  </si>
  <si>
    <t>artikel 13.6 E (extra taken), per uur</t>
  </si>
  <si>
    <t>Leaseprijs per maand muntautomaat (zie eis t-e-7)</t>
  </si>
  <si>
    <t>Soort</t>
  </si>
  <si>
    <t>Muntautomaat</t>
  </si>
  <si>
    <t>Totaal kosten muntautomaat</t>
  </si>
  <si>
    <t>Calculatieblad Multifunctionals bij NvI 2</t>
  </si>
  <si>
    <t>Leaseprijs per maand (alleen tijdens de vaste contractjaren)</t>
  </si>
  <si>
    <t>Softwarekosten per maand (ook van toepassing in eventuele optiejaren)</t>
  </si>
  <si>
    <t>Installatiekosten (éénmalig)*</t>
  </si>
  <si>
    <t>Softwarekosten</t>
  </si>
  <si>
    <t>Leaseprijs + softwarekosten p.j.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</si>
</sst>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quot;€&quot;\ * #,##0.00_-;_-&quot;€&quot;\ * #,##0.00\-;_-&quot;€&quot;\ * &quot;-&quot;??_-;_-@_-"/>
    <numFmt numFmtId="165" formatCode="_-* #,##0.00_-;_-* #,##0.00\-;_-* &quot;-&quot;??_-;_-@_-"/>
    <numFmt numFmtId="166" formatCode="_-&quot;€&quot;\ * #,##0.0000_-;_-&quot;€&quot;\ * #,##0.0000\-;_-&quot;€&quot;\ * &quot;-&quot;??_-;_-@_-"/>
    <numFmt numFmtId="167" formatCode="_-* #,##0_-;_-* #,##0\-;_-* &quot;-&quot;??_-;_-@_-"/>
  </numFmts>
  <fonts count="16" x14ac:knownFonts="1">
    <font>
      <sz val="11"/>
      <color indexed="8"/>
      <name val="Calibri"/>
      <family val="2"/>
    </font>
    <font>
      <sz val="11"/>
      <color theme="1"/>
      <name val="Calibri"/>
      <family val="2"/>
      <scheme val="minor"/>
    </font>
    <font>
      <sz val="11"/>
      <color indexed="8"/>
      <name val="Tahoma"/>
      <family val="2"/>
    </font>
    <font>
      <sz val="9"/>
      <color indexed="8"/>
      <name val="Arial"/>
      <family val="2"/>
    </font>
    <font>
      <sz val="10"/>
      <color indexed="8"/>
      <name val="Tahoma"/>
      <family val="2"/>
    </font>
    <font>
      <b/>
      <sz val="10"/>
      <color indexed="14"/>
      <name val="Tahoma"/>
      <family val="2"/>
    </font>
    <font>
      <b/>
      <sz val="10"/>
      <color indexed="9"/>
      <name val="Tahoma"/>
      <family val="2"/>
    </font>
    <font>
      <b/>
      <sz val="10"/>
      <name val="Tahoma"/>
      <family val="2"/>
    </font>
    <font>
      <sz val="11"/>
      <name val="Tahoma"/>
      <family val="2"/>
    </font>
    <font>
      <sz val="18"/>
      <name val="Tahoma"/>
      <family val="2"/>
    </font>
    <font>
      <sz val="10"/>
      <name val="Tahoma"/>
      <family val="2"/>
    </font>
    <font>
      <sz val="11"/>
      <color indexed="8"/>
      <name val="Calibri"/>
      <family val="2"/>
    </font>
    <font>
      <b/>
      <sz val="12"/>
      <color indexed="8"/>
      <name val="Tahoma"/>
      <family val="2"/>
    </font>
    <font>
      <sz val="11"/>
      <name val="Calibri"/>
      <family val="2"/>
    </font>
    <font>
      <sz val="9"/>
      <color indexed="8"/>
      <name val="Tahoma"/>
      <family val="2"/>
    </font>
    <font>
      <sz val="10"/>
      <color indexed="8"/>
      <name val="Calibri"/>
      <family val="2"/>
    </font>
  </fonts>
  <fills count="7">
    <fill>
      <patternFill patternType="none"/>
    </fill>
    <fill>
      <patternFill patternType="gray125"/>
    </fill>
    <fill>
      <patternFill patternType="solid">
        <fgColor indexed="51"/>
        <bgColor indexed="64"/>
      </patternFill>
    </fill>
    <fill>
      <patternFill patternType="solid">
        <fgColor indexed="9"/>
        <bgColor indexed="64"/>
      </patternFill>
    </fill>
    <fill>
      <patternFill patternType="solid">
        <fgColor indexed="12"/>
        <bgColor indexed="64"/>
      </patternFill>
    </fill>
    <fill>
      <patternFill patternType="solid">
        <fgColor indexed="41"/>
        <bgColor indexed="64"/>
      </patternFill>
    </fill>
    <fill>
      <patternFill patternType="solid">
        <fgColor rgb="FFCCFFFF"/>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4">
    <xf numFmtId="0" fontId="0" fillId="0" borderId="0"/>
    <xf numFmtId="165" fontId="11" fillId="0" borderId="0" applyFont="0" applyFill="0" applyBorder="0" applyAlignment="0" applyProtection="0"/>
    <xf numFmtId="164" fontId="11" fillId="0" borderId="0" applyFont="0" applyFill="0" applyBorder="0" applyAlignment="0" applyProtection="0"/>
    <xf numFmtId="0" fontId="1" fillId="0" borderId="0"/>
  </cellStyleXfs>
  <cellXfs count="83">
    <xf numFmtId="0" fontId="0" fillId="0" borderId="0" xfId="0"/>
    <xf numFmtId="0" fontId="2" fillId="0" borderId="0" xfId="0" applyFont="1"/>
    <xf numFmtId="0" fontId="3" fillId="0" borderId="0" xfId="0" applyFont="1"/>
    <xf numFmtId="0" fontId="4" fillId="0" borderId="0" xfId="0" applyFont="1"/>
    <xf numFmtId="0" fontId="5" fillId="2" borderId="1" xfId="0" applyFont="1" applyFill="1" applyBorder="1" applyAlignment="1">
      <alignment vertical="top"/>
    </xf>
    <xf numFmtId="0" fontId="7" fillId="2" borderId="1" xfId="0" applyFont="1" applyFill="1" applyBorder="1" applyAlignment="1">
      <alignment vertical="top"/>
    </xf>
    <xf numFmtId="0" fontId="9" fillId="0" borderId="0" xfId="0" applyFont="1"/>
    <xf numFmtId="0" fontId="8" fillId="0" borderId="0" xfId="0" applyFont="1"/>
    <xf numFmtId="0" fontId="7" fillId="0" borderId="1" xfId="0" applyFont="1" applyBorder="1"/>
    <xf numFmtId="0" fontId="7" fillId="3" borderId="1" xfId="0" applyFont="1" applyFill="1" applyBorder="1"/>
    <xf numFmtId="0" fontId="6" fillId="4" borderId="1" xfId="0" applyFont="1" applyFill="1" applyBorder="1" applyAlignment="1">
      <alignment vertical="center"/>
    </xf>
    <xf numFmtId="0" fontId="6" fillId="4" borderId="1" xfId="0" applyFont="1" applyFill="1" applyBorder="1" applyAlignment="1">
      <alignment horizontal="left" vertical="top"/>
    </xf>
    <xf numFmtId="164" fontId="10" fillId="5" borderId="1" xfId="0" applyNumberFormat="1" applyFont="1" applyFill="1" applyBorder="1" applyAlignment="1" applyProtection="1">
      <alignment horizontal="center"/>
      <protection locked="0"/>
    </xf>
    <xf numFmtId="166" fontId="10" fillId="5" borderId="1" xfId="0" applyNumberFormat="1" applyFont="1" applyFill="1" applyBorder="1" applyProtection="1">
      <protection locked="0"/>
    </xf>
    <xf numFmtId="164" fontId="10" fillId="0" borderId="0" xfId="0" applyNumberFormat="1" applyFont="1"/>
    <xf numFmtId="164" fontId="7" fillId="0" borderId="0" xfId="0" applyNumberFormat="1" applyFont="1" applyAlignment="1">
      <alignment vertical="top"/>
    </xf>
    <xf numFmtId="0" fontId="7" fillId="0" borderId="0" xfId="0" applyFont="1" applyAlignment="1">
      <alignment horizontal="center"/>
    </xf>
    <xf numFmtId="0" fontId="7" fillId="4" borderId="1" xfId="0" applyFont="1" applyFill="1" applyBorder="1"/>
    <xf numFmtId="0" fontId="4" fillId="0" borderId="1" xfId="0" applyFont="1" applyBorder="1"/>
    <xf numFmtId="0" fontId="7" fillId="2" borderId="1" xfId="0" applyFont="1" applyFill="1" applyBorder="1"/>
    <xf numFmtId="0" fontId="5" fillId="0" borderId="0" xfId="0" applyFont="1" applyAlignment="1" applyProtection="1">
      <alignment horizontal="center" vertical="top"/>
      <protection locked="0"/>
    </xf>
    <xf numFmtId="44" fontId="7" fillId="2" borderId="1" xfId="0" applyNumberFormat="1" applyFont="1" applyFill="1" applyBorder="1" applyAlignment="1">
      <alignment vertical="top"/>
    </xf>
    <xf numFmtId="0" fontId="13" fillId="0" borderId="0" xfId="0" applyFont="1"/>
    <xf numFmtId="0" fontId="7" fillId="4" borderId="1" xfId="0" applyFont="1" applyFill="1" applyBorder="1" applyAlignment="1">
      <alignment vertical="center"/>
    </xf>
    <xf numFmtId="0" fontId="12" fillId="0" borderId="6" xfId="0" applyFont="1" applyBorder="1"/>
    <xf numFmtId="0" fontId="12" fillId="0" borderId="7" xfId="0" applyFont="1" applyBorder="1"/>
    <xf numFmtId="44" fontId="12" fillId="0" borderId="8" xfId="0" applyNumberFormat="1" applyFont="1" applyBorder="1"/>
    <xf numFmtId="0" fontId="2" fillId="0" borderId="0" xfId="0" applyFont="1" applyAlignment="1">
      <alignment horizontal="left" wrapText="1"/>
    </xf>
    <xf numFmtId="0" fontId="2" fillId="0" borderId="0" xfId="0" applyFont="1" applyAlignment="1">
      <alignment wrapText="1"/>
    </xf>
    <xf numFmtId="0" fontId="4" fillId="0" borderId="0" xfId="0" applyFont="1" applyAlignment="1">
      <alignment horizontal="left" wrapText="1"/>
    </xf>
    <xf numFmtId="0" fontId="4" fillId="0" borderId="0" xfId="0" applyFont="1" applyAlignment="1">
      <alignment wrapText="1"/>
    </xf>
    <xf numFmtId="0" fontId="4" fillId="0" borderId="4" xfId="3" applyFont="1" applyBorder="1"/>
    <xf numFmtId="164" fontId="10" fillId="5" borderId="5" xfId="0" applyNumberFormat="1" applyFont="1" applyFill="1" applyBorder="1" applyAlignment="1" applyProtection="1">
      <alignment horizontal="center"/>
      <protection locked="0"/>
    </xf>
    <xf numFmtId="0" fontId="4" fillId="0" borderId="9" xfId="3" applyFont="1" applyBorder="1"/>
    <xf numFmtId="164" fontId="10" fillId="5" borderId="10" xfId="0" applyNumberFormat="1" applyFont="1" applyFill="1" applyBorder="1" applyAlignment="1" applyProtection="1">
      <alignment horizontal="center"/>
      <protection locked="0"/>
    </xf>
    <xf numFmtId="164" fontId="10" fillId="5" borderId="11" xfId="0" applyNumberFormat="1" applyFont="1" applyFill="1" applyBorder="1" applyAlignment="1" applyProtection="1">
      <alignment horizontal="center"/>
      <protection locked="0"/>
    </xf>
    <xf numFmtId="0" fontId="14" fillId="0" borderId="0" xfId="0" applyFont="1" applyAlignment="1">
      <alignment wrapText="1"/>
    </xf>
    <xf numFmtId="0" fontId="7" fillId="4" borderId="12" xfId="0" applyFont="1" applyFill="1" applyBorder="1"/>
    <xf numFmtId="0" fontId="7" fillId="4" borderId="13" xfId="0" applyFont="1" applyFill="1" applyBorder="1"/>
    <xf numFmtId="164" fontId="10" fillId="6" borderId="5" xfId="0" applyNumberFormat="1" applyFont="1" applyFill="1" applyBorder="1" applyAlignment="1" applyProtection="1">
      <alignment horizontal="center"/>
      <protection locked="0"/>
    </xf>
    <xf numFmtId="0" fontId="10" fillId="0" borderId="0" xfId="0" applyFont="1"/>
    <xf numFmtId="0" fontId="2" fillId="6" borderId="0" xfId="0" applyFont="1" applyFill="1"/>
    <xf numFmtId="0" fontId="7" fillId="6" borderId="0" xfId="0" applyFont="1" applyFill="1"/>
    <xf numFmtId="0" fontId="2" fillId="0" borderId="3" xfId="0" applyFont="1" applyBorder="1"/>
    <xf numFmtId="44" fontId="8" fillId="0" borderId="1" xfId="0" applyNumberFormat="1" applyFont="1" applyBorder="1"/>
    <xf numFmtId="0" fontId="7" fillId="2" borderId="12" xfId="0" applyFont="1" applyFill="1" applyBorder="1" applyAlignment="1">
      <alignment vertical="top"/>
    </xf>
    <xf numFmtId="0" fontId="6" fillId="4" borderId="1" xfId="0" applyFont="1" applyFill="1" applyBorder="1" applyAlignment="1">
      <alignment horizontal="center" vertical="center"/>
    </xf>
    <xf numFmtId="0" fontId="2" fillId="0" borderId="7" xfId="0" applyFont="1" applyBorder="1"/>
    <xf numFmtId="0" fontId="15" fillId="0" borderId="0" xfId="0" applyFont="1"/>
    <xf numFmtId="0" fontId="7" fillId="2" borderId="1" xfId="0" applyFont="1" applyFill="1" applyBorder="1" applyAlignment="1">
      <alignment horizontal="center"/>
    </xf>
    <xf numFmtId="164" fontId="8" fillId="0" borderId="1" xfId="2" applyFont="1" applyBorder="1" applyAlignment="1">
      <alignment horizontal="center"/>
    </xf>
    <xf numFmtId="0" fontId="7" fillId="2" borderId="1" xfId="0" applyFont="1" applyFill="1" applyBorder="1" applyAlignment="1">
      <alignment horizontal="center" vertical="center"/>
    </xf>
    <xf numFmtId="0" fontId="8" fillId="0" borderId="1" xfId="0" applyFont="1" applyBorder="1" applyAlignment="1">
      <alignment horizontal="center" vertical="center"/>
    </xf>
    <xf numFmtId="164" fontId="8" fillId="0" borderId="1" xfId="2" applyFont="1" applyBorder="1" applyAlignment="1">
      <alignment horizontal="center" vertical="center"/>
    </xf>
    <xf numFmtId="44" fontId="7" fillId="2" borderId="1" xfId="0" applyNumberFormat="1" applyFont="1" applyFill="1" applyBorder="1" applyAlignment="1">
      <alignment horizontal="center" vertical="center"/>
    </xf>
    <xf numFmtId="0" fontId="2" fillId="0" borderId="3" xfId="0" applyFont="1" applyBorder="1" applyAlignment="1">
      <alignment horizontal="center"/>
    </xf>
    <xf numFmtId="167" fontId="7" fillId="2" borderId="1" xfId="1" applyNumberFormat="1" applyFont="1" applyFill="1" applyBorder="1" applyAlignment="1">
      <alignment horizontal="center" vertical="top"/>
    </xf>
    <xf numFmtId="44" fontId="7" fillId="2" borderId="1" xfId="1" applyNumberFormat="1" applyFont="1" applyFill="1" applyBorder="1" applyAlignment="1">
      <alignment horizontal="center" vertical="top"/>
    </xf>
    <xf numFmtId="164" fontId="7" fillId="2" borderId="1" xfId="2" applyFont="1" applyFill="1" applyBorder="1" applyAlignment="1">
      <alignment horizontal="center" vertical="top"/>
    </xf>
    <xf numFmtId="167" fontId="7" fillId="2" borderId="1" xfId="1" applyNumberFormat="1" applyFont="1" applyFill="1" applyBorder="1" applyAlignment="1">
      <alignment horizontal="center" vertical="center"/>
    </xf>
    <xf numFmtId="0" fontId="7" fillId="2" borderId="1" xfId="0" applyFont="1" applyFill="1" applyBorder="1" applyAlignment="1">
      <alignment horizontal="left"/>
    </xf>
    <xf numFmtId="44" fontId="8" fillId="0" borderId="1" xfId="0" applyNumberFormat="1" applyFont="1" applyBorder="1" applyAlignment="1">
      <alignment horizontal="center" vertical="center"/>
    </xf>
    <xf numFmtId="0" fontId="7" fillId="5" borderId="0" xfId="0" applyFont="1" applyFill="1"/>
    <xf numFmtId="0" fontId="7" fillId="2" borderId="1" xfId="0" applyFont="1" applyFill="1" applyBorder="1" applyAlignment="1">
      <alignment horizontal="center" vertical="center" wrapText="1"/>
    </xf>
    <xf numFmtId="0" fontId="7" fillId="2" borderId="1" xfId="0" applyFont="1" applyFill="1" applyBorder="1" applyAlignment="1">
      <alignment vertical="center"/>
    </xf>
    <xf numFmtId="0" fontId="7" fillId="2" borderId="2" xfId="0" applyFont="1" applyFill="1" applyBorder="1" applyAlignment="1">
      <alignment horizontal="center" vertical="center" wrapText="1"/>
    </xf>
    <xf numFmtId="164" fontId="4" fillId="0" borderId="1" xfId="2" applyFont="1" applyBorder="1" applyAlignment="1">
      <alignment horizontal="center" vertical="center"/>
    </xf>
    <xf numFmtId="44" fontId="4" fillId="0" borderId="1" xfId="0" applyNumberFormat="1" applyFont="1" applyBorder="1" applyAlignment="1">
      <alignment horizontal="center" vertical="center"/>
    </xf>
    <xf numFmtId="0" fontId="4" fillId="0" borderId="1" xfId="0" applyFont="1" applyBorder="1" applyAlignment="1">
      <alignment horizontal="center" vertical="center"/>
    </xf>
    <xf numFmtId="0" fontId="10" fillId="0" borderId="1" xfId="0" applyFont="1" applyBorder="1"/>
    <xf numFmtId="3" fontId="10" fillId="0" borderId="1" xfId="0" applyNumberFormat="1" applyFont="1" applyBorder="1" applyAlignment="1">
      <alignment horizontal="right"/>
    </xf>
    <xf numFmtId="164" fontId="10" fillId="0" borderId="1" xfId="0" applyNumberFormat="1" applyFont="1" applyFill="1" applyBorder="1" applyAlignment="1" applyProtection="1">
      <alignment horizontal="center"/>
      <protection locked="0"/>
    </xf>
    <xf numFmtId="164" fontId="10" fillId="0" borderId="0" xfId="0" applyNumberFormat="1" applyFont="1" applyFill="1" applyBorder="1" applyAlignment="1" applyProtection="1">
      <alignment horizontal="center"/>
      <protection locked="0"/>
    </xf>
    <xf numFmtId="0" fontId="4" fillId="0" borderId="1" xfId="0" applyFont="1" applyBorder="1" applyAlignment="1">
      <alignment horizontal="center"/>
    </xf>
    <xf numFmtId="164" fontId="10" fillId="0" borderId="1" xfId="2" applyFont="1" applyBorder="1" applyAlignment="1">
      <alignment horizontal="center" vertical="center"/>
    </xf>
    <xf numFmtId="44" fontId="10" fillId="0" borderId="1" xfId="0" applyNumberFormat="1" applyFont="1" applyBorder="1" applyAlignment="1">
      <alignment horizontal="center" vertical="center"/>
    </xf>
    <xf numFmtId="0" fontId="5" fillId="6" borderId="12" xfId="0" applyFont="1" applyFill="1" applyBorder="1" applyAlignment="1" applyProtection="1">
      <alignment horizontal="center" vertical="top"/>
      <protection locked="0"/>
    </xf>
    <xf numFmtId="0" fontId="5" fillId="6" borderId="13" xfId="0" applyFont="1" applyFill="1" applyBorder="1" applyAlignment="1" applyProtection="1">
      <alignment horizontal="center" vertical="top"/>
      <protection locked="0"/>
    </xf>
    <xf numFmtId="0" fontId="5" fillId="6" borderId="2" xfId="0" applyFont="1" applyFill="1" applyBorder="1" applyAlignment="1" applyProtection="1">
      <alignment horizontal="center" vertical="top"/>
      <protection locked="0"/>
    </xf>
    <xf numFmtId="0" fontId="5" fillId="6" borderId="1" xfId="0" applyFont="1" applyFill="1" applyBorder="1" applyAlignment="1" applyProtection="1">
      <alignment horizontal="center" vertical="top"/>
      <protection locked="0"/>
    </xf>
    <xf numFmtId="0" fontId="14" fillId="0" borderId="0" xfId="0" applyFont="1" applyAlignment="1">
      <alignment horizontal="left" vertical="center" wrapText="1"/>
    </xf>
    <xf numFmtId="0" fontId="7" fillId="0" borderId="1" xfId="0" applyFont="1" applyBorder="1" applyAlignment="1">
      <alignment wrapText="1"/>
    </xf>
    <xf numFmtId="0" fontId="7" fillId="2" borderId="1" xfId="0" applyFont="1" applyFill="1" applyBorder="1" applyAlignment="1">
      <alignment wrapText="1"/>
    </xf>
  </cellXfs>
  <cellStyles count="4">
    <cellStyle name="Komma" xfId="1" builtinId="3"/>
    <cellStyle name="Standaard" xfId="0" builtinId="0"/>
    <cellStyle name="Standaard 11" xfId="3" xr:uid="{00000000-0005-0000-0000-000002000000}"/>
    <cellStyle name="Valuta" xfId="2" builtinId="4"/>
  </cellStyles>
  <dxfs count="0"/>
  <tableStyles count="0" defaultTableStyle="TableStyleMedium9" defaultPivotStyle="PivotStyleLight16"/>
  <colors>
    <mruColors>
      <color rgb="FFCCFF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317499</xdr:colOff>
      <xdr:row>0</xdr:row>
      <xdr:rowOff>42333</xdr:rowOff>
    </xdr:from>
    <xdr:to>
      <xdr:col>5</xdr:col>
      <xdr:colOff>159596</xdr:colOff>
      <xdr:row>4</xdr:row>
      <xdr:rowOff>35348</xdr:rowOff>
    </xdr:to>
    <xdr:pic>
      <xdr:nvPicPr>
        <xdr:cNvPr id="3" name="Afbeelding 2" descr="Afbeeldingsresultaat voor meridiaan college">
          <a:extLst>
            <a:ext uri="{FF2B5EF4-FFF2-40B4-BE49-F238E27FC236}">
              <a16:creationId xmlns:a16="http://schemas.microsoft.com/office/drawing/2014/main" id="{2754B741-B514-4CDD-8A31-65C455D592BD}"/>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66416" y="42333"/>
          <a:ext cx="2233930" cy="85026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190500</xdr:colOff>
      <xdr:row>0</xdr:row>
      <xdr:rowOff>28575</xdr:rowOff>
    </xdr:from>
    <xdr:to>
      <xdr:col>3</xdr:col>
      <xdr:colOff>1271905</xdr:colOff>
      <xdr:row>4</xdr:row>
      <xdr:rowOff>21590</xdr:rowOff>
    </xdr:to>
    <xdr:pic>
      <xdr:nvPicPr>
        <xdr:cNvPr id="3" name="Afbeelding 2" descr="Afbeeldingsresultaat voor meridiaan college">
          <a:extLst>
            <a:ext uri="{FF2B5EF4-FFF2-40B4-BE49-F238E27FC236}">
              <a16:creationId xmlns:a16="http://schemas.microsoft.com/office/drawing/2014/main" id="{DD985B99-A763-4B2E-B70A-C893F883CF44}"/>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86325" y="28575"/>
          <a:ext cx="2233930" cy="850265"/>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51"/>
  <sheetViews>
    <sheetView tabSelected="1" zoomScale="90" zoomScaleNormal="90" workbookViewId="0"/>
  </sheetViews>
  <sheetFormatPr defaultRowHeight="15" x14ac:dyDescent="0.25"/>
  <cols>
    <col min="1" max="1" width="56.28515625" customWidth="1"/>
    <col min="2" max="12" width="17.85546875" customWidth="1"/>
    <col min="13" max="13" width="16.42578125" customWidth="1"/>
    <col min="14" max="14" width="16.140625" customWidth="1"/>
    <col min="15" max="15" width="16.42578125" customWidth="1"/>
    <col min="16" max="16" width="18.7109375" customWidth="1"/>
  </cols>
  <sheetData>
    <row r="1" spans="1:6" ht="22.5" x14ac:dyDescent="0.3">
      <c r="A1" s="6" t="s">
        <v>55</v>
      </c>
      <c r="B1" s="7"/>
      <c r="C1" s="1"/>
      <c r="D1" s="1"/>
      <c r="E1" s="1"/>
      <c r="F1" s="1"/>
    </row>
    <row r="2" spans="1:6" x14ac:dyDescent="0.25">
      <c r="A2" s="40" t="s">
        <v>37</v>
      </c>
      <c r="B2" s="7"/>
      <c r="C2" s="1"/>
      <c r="D2" s="1"/>
      <c r="E2" s="2"/>
      <c r="F2" s="2"/>
    </row>
    <row r="3" spans="1:6" x14ac:dyDescent="0.25">
      <c r="A3" s="7"/>
      <c r="B3" s="7"/>
      <c r="C3" s="1"/>
      <c r="D3" s="1"/>
    </row>
    <row r="4" spans="1:6" x14ac:dyDescent="0.25">
      <c r="A4" s="42" t="s">
        <v>30</v>
      </c>
      <c r="B4" s="41"/>
      <c r="C4" s="41"/>
      <c r="D4" s="1"/>
      <c r="E4" s="1"/>
      <c r="F4" s="1"/>
    </row>
    <row r="5" spans="1:6" x14ac:dyDescent="0.25">
      <c r="A5" s="1"/>
      <c r="B5" s="1"/>
      <c r="C5" s="1"/>
      <c r="D5" s="1"/>
      <c r="E5" s="1"/>
      <c r="F5" s="1"/>
    </row>
    <row r="6" spans="1:6" x14ac:dyDescent="0.25">
      <c r="A6" s="10" t="s">
        <v>0</v>
      </c>
      <c r="B6" s="46"/>
      <c r="C6" s="46"/>
      <c r="D6" s="46"/>
      <c r="E6" s="46"/>
      <c r="F6" s="46"/>
    </row>
    <row r="7" spans="1:6" ht="25.5" customHeight="1" x14ac:dyDescent="0.25">
      <c r="A7" s="4"/>
      <c r="B7" s="63" t="s">
        <v>36</v>
      </c>
      <c r="C7" s="63" t="s">
        <v>41</v>
      </c>
      <c r="D7" s="63" t="s">
        <v>42</v>
      </c>
      <c r="E7" s="63" t="s">
        <v>43</v>
      </c>
      <c r="F7" s="63" t="s">
        <v>40</v>
      </c>
    </row>
    <row r="8" spans="1:6" ht="26.25" x14ac:dyDescent="0.25">
      <c r="A8" s="81" t="s">
        <v>56</v>
      </c>
      <c r="B8" s="12">
        <v>0</v>
      </c>
      <c r="C8" s="12">
        <v>0</v>
      </c>
      <c r="D8" s="12">
        <v>0</v>
      </c>
      <c r="E8" s="12">
        <v>0</v>
      </c>
      <c r="F8" s="12">
        <v>0</v>
      </c>
    </row>
    <row r="9" spans="1:6" ht="26.25" x14ac:dyDescent="0.25">
      <c r="A9" s="81" t="s">
        <v>57</v>
      </c>
      <c r="B9" s="12">
        <v>0</v>
      </c>
      <c r="C9" s="12">
        <v>0</v>
      </c>
      <c r="D9" s="12">
        <v>0</v>
      </c>
      <c r="E9" s="12">
        <v>0</v>
      </c>
      <c r="F9" s="12">
        <v>0</v>
      </c>
    </row>
    <row r="10" spans="1:6" x14ac:dyDescent="0.25">
      <c r="A10" s="8" t="s">
        <v>58</v>
      </c>
      <c r="B10" s="12">
        <v>0</v>
      </c>
      <c r="C10" s="12">
        <v>0</v>
      </c>
      <c r="D10" s="12">
        <v>0</v>
      </c>
      <c r="E10" s="12">
        <v>0</v>
      </c>
      <c r="F10" s="12">
        <v>0</v>
      </c>
    </row>
    <row r="11" spans="1:6" x14ac:dyDescent="0.25">
      <c r="A11" s="8" t="s">
        <v>51</v>
      </c>
      <c r="B11" s="71"/>
      <c r="C11" s="71"/>
      <c r="D11" s="12">
        <v>0</v>
      </c>
      <c r="E11" s="72"/>
      <c r="F11" s="72"/>
    </row>
    <row r="12" spans="1:6" ht="26.1" customHeight="1" x14ac:dyDescent="0.25">
      <c r="A12" s="64" t="s">
        <v>5</v>
      </c>
      <c r="B12" s="63" t="s">
        <v>33</v>
      </c>
      <c r="C12" s="63" t="s">
        <v>34</v>
      </c>
      <c r="D12" s="63" t="s">
        <v>31</v>
      </c>
      <c r="F12" s="15"/>
    </row>
    <row r="13" spans="1:6" x14ac:dyDescent="0.25">
      <c r="A13" s="9" t="s">
        <v>6</v>
      </c>
      <c r="B13" s="13">
        <v>0</v>
      </c>
      <c r="C13" s="13">
        <v>0</v>
      </c>
      <c r="D13" s="13">
        <v>0</v>
      </c>
      <c r="F13" s="14"/>
    </row>
    <row r="14" spans="1:6" x14ac:dyDescent="0.25">
      <c r="A14" s="37"/>
      <c r="B14" s="38"/>
      <c r="C14" s="38"/>
      <c r="D14" s="38"/>
      <c r="F14" s="16"/>
    </row>
    <row r="16" spans="1:6" x14ac:dyDescent="0.25">
      <c r="A16" s="3" t="s">
        <v>23</v>
      </c>
      <c r="B16" s="3"/>
      <c r="C16" s="3"/>
      <c r="D16" s="3"/>
      <c r="E16" s="3"/>
    </row>
    <row r="17" spans="1:18" x14ac:dyDescent="0.25">
      <c r="A17" s="3"/>
      <c r="B17" s="3"/>
      <c r="C17" s="3"/>
      <c r="D17" s="3"/>
      <c r="E17" s="3"/>
    </row>
    <row r="18" spans="1:18" x14ac:dyDescent="0.25">
      <c r="A18" s="11" t="s">
        <v>1</v>
      </c>
      <c r="B18" s="76"/>
      <c r="C18" s="77"/>
      <c r="D18" s="77"/>
      <c r="E18" s="78"/>
    </row>
    <row r="19" spans="1:18" x14ac:dyDescent="0.25">
      <c r="A19" s="11" t="s">
        <v>2</v>
      </c>
      <c r="B19" s="76"/>
      <c r="C19" s="77"/>
      <c r="D19" s="77"/>
      <c r="E19" s="78"/>
    </row>
    <row r="20" spans="1:18" ht="48" customHeight="1" x14ac:dyDescent="0.25">
      <c r="A20" s="11" t="s">
        <v>3</v>
      </c>
      <c r="B20" s="76"/>
      <c r="C20" s="77"/>
      <c r="D20" s="77"/>
      <c r="E20" s="78"/>
    </row>
    <row r="21" spans="1:18" x14ac:dyDescent="0.25">
      <c r="A21" s="11" t="s">
        <v>4</v>
      </c>
      <c r="B21" s="76"/>
      <c r="C21" s="77"/>
      <c r="D21" s="77"/>
      <c r="E21" s="78"/>
    </row>
    <row r="23" spans="1:18" x14ac:dyDescent="0.25">
      <c r="A23" s="1"/>
      <c r="B23" s="1"/>
      <c r="C23" s="1"/>
      <c r="D23" s="1"/>
      <c r="E23" s="1"/>
      <c r="F23" s="1"/>
      <c r="G23" s="1"/>
      <c r="H23" s="1"/>
    </row>
    <row r="24" spans="1:18" x14ac:dyDescent="0.25">
      <c r="A24" s="10" t="s">
        <v>5</v>
      </c>
      <c r="B24" s="10"/>
      <c r="C24" s="10"/>
      <c r="D24" s="10"/>
      <c r="E24" s="10"/>
      <c r="F24" s="10"/>
      <c r="G24" s="10"/>
      <c r="H24" s="10"/>
    </row>
    <row r="25" spans="1:18" x14ac:dyDescent="0.25">
      <c r="A25" s="19" t="s">
        <v>8</v>
      </c>
      <c r="B25" s="49" t="s">
        <v>10</v>
      </c>
      <c r="C25" s="49" t="s">
        <v>9</v>
      </c>
      <c r="D25" s="49" t="s">
        <v>10</v>
      </c>
      <c r="E25" s="49" t="s">
        <v>9</v>
      </c>
      <c r="F25" s="49" t="s">
        <v>17</v>
      </c>
      <c r="G25" s="49" t="s">
        <v>9</v>
      </c>
      <c r="H25" s="49" t="s">
        <v>11</v>
      </c>
    </row>
    <row r="26" spans="1:18" x14ac:dyDescent="0.25">
      <c r="A26" s="19"/>
      <c r="B26" s="60" t="s">
        <v>28</v>
      </c>
      <c r="C26" s="49"/>
      <c r="D26" s="60" t="s">
        <v>29</v>
      </c>
      <c r="E26" s="49"/>
      <c r="F26" s="49" t="s">
        <v>18</v>
      </c>
      <c r="G26" s="49"/>
      <c r="H26" s="49"/>
    </row>
    <row r="27" spans="1:18" x14ac:dyDescent="0.25">
      <c r="A27" s="18" t="s">
        <v>38</v>
      </c>
      <c r="B27" s="70">
        <v>5000000</v>
      </c>
      <c r="C27" s="50">
        <f>B27*$B$13</f>
        <v>0</v>
      </c>
      <c r="D27" s="70">
        <v>210000</v>
      </c>
      <c r="E27" s="50">
        <f>D27*$C$13</f>
        <v>0</v>
      </c>
      <c r="F27" s="70">
        <f>(B27+D27)*0.015</f>
        <v>78150</v>
      </c>
      <c r="G27" s="50">
        <f>F27*$D$13</f>
        <v>0</v>
      </c>
      <c r="H27" s="50">
        <f>C27+E27+G27</f>
        <v>0</v>
      </c>
    </row>
    <row r="28" spans="1:18" x14ac:dyDescent="0.25">
      <c r="A28" s="43"/>
      <c r="B28" s="55"/>
      <c r="C28" s="55"/>
      <c r="D28" s="55"/>
      <c r="E28" s="55"/>
      <c r="F28" s="55"/>
      <c r="G28" s="55"/>
      <c r="H28" s="55"/>
    </row>
    <row r="29" spans="1:18" x14ac:dyDescent="0.25">
      <c r="A29" s="5" t="s">
        <v>11</v>
      </c>
      <c r="B29" s="56">
        <f t="shared" ref="B29:G29" si="0">SUM(B27:B28)</f>
        <v>5000000</v>
      </c>
      <c r="C29" s="57">
        <f t="shared" si="0"/>
        <v>0</v>
      </c>
      <c r="D29" s="56">
        <f t="shared" si="0"/>
        <v>210000</v>
      </c>
      <c r="E29" s="57">
        <f t="shared" si="0"/>
        <v>0</v>
      </c>
      <c r="F29" s="59">
        <f t="shared" si="0"/>
        <v>78150</v>
      </c>
      <c r="G29" s="57">
        <f t="shared" si="0"/>
        <v>0</v>
      </c>
      <c r="H29" s="58">
        <f>C29+E29+G29</f>
        <v>0</v>
      </c>
    </row>
    <row r="30" spans="1:18" x14ac:dyDescent="0.25">
      <c r="A30" s="1"/>
      <c r="B30" s="1"/>
      <c r="C30" s="1"/>
      <c r="D30" s="1"/>
      <c r="E30" s="1"/>
      <c r="F30" s="1"/>
      <c r="G30" s="1"/>
      <c r="H30" s="1"/>
    </row>
    <row r="31" spans="1:18" x14ac:dyDescent="0.25">
      <c r="A31" s="10" t="s">
        <v>15</v>
      </c>
      <c r="B31" s="10"/>
      <c r="C31" s="10"/>
      <c r="D31" s="10"/>
      <c r="E31" s="10"/>
      <c r="F31" s="10"/>
      <c r="G31" s="10"/>
      <c r="H31" s="10"/>
      <c r="I31" s="10"/>
      <c r="J31" s="10"/>
      <c r="K31" s="10"/>
      <c r="L31" s="10"/>
      <c r="Q31" s="1"/>
      <c r="R31" s="1"/>
    </row>
    <row r="32" spans="1:18" x14ac:dyDescent="0.25">
      <c r="A32" s="19" t="s">
        <v>8</v>
      </c>
      <c r="B32" s="51" t="s">
        <v>12</v>
      </c>
      <c r="C32" s="51" t="s">
        <v>9</v>
      </c>
      <c r="D32" s="51" t="s">
        <v>21</v>
      </c>
      <c r="E32" s="51" t="s">
        <v>9</v>
      </c>
      <c r="F32" s="51" t="s">
        <v>35</v>
      </c>
      <c r="G32" s="51" t="s">
        <v>9</v>
      </c>
      <c r="H32" s="51" t="s">
        <v>39</v>
      </c>
      <c r="I32" s="51" t="s">
        <v>9</v>
      </c>
      <c r="J32" s="51" t="s">
        <v>44</v>
      </c>
      <c r="K32" s="51" t="s">
        <v>9</v>
      </c>
      <c r="L32" s="19" t="s">
        <v>11</v>
      </c>
      <c r="Q32" s="1"/>
      <c r="R32" s="1"/>
    </row>
    <row r="33" spans="1:18" x14ac:dyDescent="0.25">
      <c r="A33" s="69" t="str">
        <f>A27</f>
        <v>Meridiaan College</v>
      </c>
      <c r="B33" s="52">
        <v>2</v>
      </c>
      <c r="C33" s="53">
        <f>B33*$B$8*12</f>
        <v>0</v>
      </c>
      <c r="D33" s="52">
        <v>2</v>
      </c>
      <c r="E33" s="53">
        <f>D33*$C$8*12</f>
        <v>0</v>
      </c>
      <c r="F33" s="52">
        <v>9</v>
      </c>
      <c r="G33" s="53">
        <f>F33*$D$8*12</f>
        <v>0</v>
      </c>
      <c r="H33" s="52">
        <v>6</v>
      </c>
      <c r="I33" s="53">
        <f>H33*$E$8*12</f>
        <v>0</v>
      </c>
      <c r="J33" s="52">
        <v>3</v>
      </c>
      <c r="K33" s="53">
        <f>J33*$F$8*12</f>
        <v>0</v>
      </c>
      <c r="L33" s="44">
        <f>C33+E33+G33+I33+K33</f>
        <v>0</v>
      </c>
      <c r="Q33" s="1"/>
      <c r="R33" s="1"/>
    </row>
    <row r="34" spans="1:18" x14ac:dyDescent="0.25">
      <c r="A34" s="45" t="s">
        <v>11</v>
      </c>
      <c r="B34" s="51">
        <f t="shared" ref="B34:E34" si="1">SUM(B33:B33)</f>
        <v>2</v>
      </c>
      <c r="C34" s="54">
        <f t="shared" si="1"/>
        <v>0</v>
      </c>
      <c r="D34" s="51">
        <f>SUM(D33)</f>
        <v>2</v>
      </c>
      <c r="E34" s="54">
        <f t="shared" si="1"/>
        <v>0</v>
      </c>
      <c r="F34" s="51">
        <f>SUM(F33)</f>
        <v>9</v>
      </c>
      <c r="G34" s="54">
        <f t="shared" ref="G34:I34" si="2">SUM(G33:G33)</f>
        <v>0</v>
      </c>
      <c r="H34" s="51">
        <f>SUM(H33)</f>
        <v>6</v>
      </c>
      <c r="I34" s="54">
        <f t="shared" si="2"/>
        <v>0</v>
      </c>
      <c r="J34" s="51">
        <f>SUM(J33)</f>
        <v>3</v>
      </c>
      <c r="K34" s="54">
        <f t="shared" ref="K34" si="3">SUM(K33:K33)</f>
        <v>0</v>
      </c>
      <c r="L34" s="21">
        <f>SUM(L33:L33)</f>
        <v>0</v>
      </c>
      <c r="Q34" s="1"/>
      <c r="R34" s="1"/>
    </row>
    <row r="35" spans="1:18" x14ac:dyDescent="0.25">
      <c r="A35" s="1"/>
      <c r="B35" s="7"/>
      <c r="C35" s="7"/>
      <c r="D35" s="7"/>
      <c r="E35" s="7"/>
      <c r="F35" s="7"/>
      <c r="G35" s="7"/>
      <c r="H35" s="7"/>
      <c r="I35" s="1"/>
      <c r="J35" s="1"/>
    </row>
    <row r="36" spans="1:18" x14ac:dyDescent="0.25">
      <c r="A36" s="10" t="s">
        <v>59</v>
      </c>
      <c r="B36" s="10"/>
      <c r="C36" s="10"/>
      <c r="D36" s="10"/>
      <c r="E36" s="10"/>
      <c r="F36" s="10"/>
      <c r="G36" s="10"/>
      <c r="H36" s="10"/>
      <c r="I36" s="10"/>
      <c r="J36" s="10"/>
      <c r="K36" s="10"/>
      <c r="L36" s="10"/>
    </row>
    <row r="37" spans="1:18" x14ac:dyDescent="0.25">
      <c r="A37" s="19" t="s">
        <v>8</v>
      </c>
      <c r="B37" s="51" t="s">
        <v>12</v>
      </c>
      <c r="C37" s="51" t="s">
        <v>9</v>
      </c>
      <c r="D37" s="51" t="s">
        <v>21</v>
      </c>
      <c r="E37" s="51" t="s">
        <v>9</v>
      </c>
      <c r="F37" s="51" t="s">
        <v>35</v>
      </c>
      <c r="G37" s="51" t="s">
        <v>9</v>
      </c>
      <c r="H37" s="51" t="s">
        <v>39</v>
      </c>
      <c r="I37" s="51" t="s">
        <v>9</v>
      </c>
      <c r="J37" s="51" t="s">
        <v>44</v>
      </c>
      <c r="K37" s="51" t="s">
        <v>9</v>
      </c>
      <c r="L37" s="19" t="s">
        <v>11</v>
      </c>
    </row>
    <row r="38" spans="1:18" x14ac:dyDescent="0.25">
      <c r="A38" s="69" t="str">
        <f>A27</f>
        <v>Meridiaan College</v>
      </c>
      <c r="B38" s="52">
        <v>2</v>
      </c>
      <c r="C38" s="53">
        <f>B38*$B$9*12</f>
        <v>0</v>
      </c>
      <c r="D38" s="52">
        <v>2</v>
      </c>
      <c r="E38" s="53">
        <f>D38*$C$9*12</f>
        <v>0</v>
      </c>
      <c r="F38" s="52">
        <v>9</v>
      </c>
      <c r="G38" s="53">
        <f>F38*$D$9*12</f>
        <v>0</v>
      </c>
      <c r="H38" s="52">
        <v>6</v>
      </c>
      <c r="I38" s="53">
        <f>H38*$E$9*12</f>
        <v>0</v>
      </c>
      <c r="J38" s="52">
        <v>3</v>
      </c>
      <c r="K38" s="53">
        <f>J38*$F$9*12</f>
        <v>0</v>
      </c>
      <c r="L38" s="44">
        <f>C38+E38+G38+I38+K38</f>
        <v>0</v>
      </c>
    </row>
    <row r="39" spans="1:18" x14ac:dyDescent="0.25">
      <c r="A39" s="45" t="s">
        <v>11</v>
      </c>
      <c r="B39" s="51">
        <f t="shared" ref="B39:E39" si="4">SUM(B38:B38)</f>
        <v>2</v>
      </c>
      <c r="C39" s="54">
        <f t="shared" si="4"/>
        <v>0</v>
      </c>
      <c r="D39" s="51">
        <f>SUM(D38)</f>
        <v>2</v>
      </c>
      <c r="E39" s="54">
        <f t="shared" ref="E39:H39" si="5">SUM(E38:E38)</f>
        <v>0</v>
      </c>
      <c r="F39" s="51">
        <f>SUM(F38)</f>
        <v>9</v>
      </c>
      <c r="G39" s="54">
        <f t="shared" ref="G39:I39" si="6">SUM(G38:G38)</f>
        <v>0</v>
      </c>
      <c r="H39" s="51">
        <f>SUM(H38)</f>
        <v>6</v>
      </c>
      <c r="I39" s="54">
        <f t="shared" ref="I39:K39" si="7">SUM(I38:I38)</f>
        <v>0</v>
      </c>
      <c r="J39" s="51">
        <f>SUM(J38)</f>
        <v>3</v>
      </c>
      <c r="K39" s="54">
        <f t="shared" ref="K39" si="8">SUM(K38:K38)</f>
        <v>0</v>
      </c>
      <c r="L39" s="21">
        <f>SUM(L38:L38)</f>
        <v>0</v>
      </c>
    </row>
    <row r="40" spans="1:18" x14ac:dyDescent="0.25">
      <c r="A40" s="1"/>
      <c r="B40" s="7"/>
      <c r="C40" s="7"/>
      <c r="D40" s="7"/>
      <c r="E40" s="7"/>
      <c r="F40" s="7"/>
      <c r="G40" s="7"/>
      <c r="H40" s="7"/>
      <c r="I40" s="1"/>
      <c r="J40" s="1"/>
    </row>
    <row r="41" spans="1:18" x14ac:dyDescent="0.25">
      <c r="A41" s="10" t="s">
        <v>16</v>
      </c>
      <c r="B41" s="23"/>
      <c r="C41" s="23"/>
      <c r="D41" s="23"/>
      <c r="E41" s="23"/>
      <c r="F41" s="23"/>
      <c r="G41" s="23"/>
      <c r="H41" s="23"/>
      <c r="I41" s="23"/>
      <c r="J41" s="23"/>
      <c r="K41" s="23"/>
      <c r="L41" s="23"/>
      <c r="Q41" s="1"/>
      <c r="R41" s="1"/>
    </row>
    <row r="42" spans="1:18" x14ac:dyDescent="0.25">
      <c r="A42" s="19" t="s">
        <v>8</v>
      </c>
      <c r="B42" s="51" t="s">
        <v>12</v>
      </c>
      <c r="C42" s="51" t="s">
        <v>19</v>
      </c>
      <c r="D42" s="51" t="s">
        <v>21</v>
      </c>
      <c r="E42" s="51" t="s">
        <v>19</v>
      </c>
      <c r="F42" s="51" t="s">
        <v>35</v>
      </c>
      <c r="G42" s="51" t="s">
        <v>19</v>
      </c>
      <c r="H42" s="51" t="s">
        <v>39</v>
      </c>
      <c r="I42" s="51" t="s">
        <v>19</v>
      </c>
      <c r="J42" s="51" t="s">
        <v>44</v>
      </c>
      <c r="K42" s="51" t="s">
        <v>19</v>
      </c>
      <c r="L42" s="51" t="s">
        <v>11</v>
      </c>
      <c r="Q42" s="1"/>
      <c r="R42" s="1"/>
    </row>
    <row r="43" spans="1:18" x14ac:dyDescent="0.25">
      <c r="A43" s="18" t="str">
        <f>A33</f>
        <v>Meridiaan College</v>
      </c>
      <c r="B43" s="52">
        <f>B33</f>
        <v>2</v>
      </c>
      <c r="C43" s="53">
        <f>B43*$B$10</f>
        <v>0</v>
      </c>
      <c r="D43" s="52">
        <f>D33</f>
        <v>2</v>
      </c>
      <c r="E43" s="53">
        <f>D43*$C$10</f>
        <v>0</v>
      </c>
      <c r="F43" s="52">
        <f>F33</f>
        <v>9</v>
      </c>
      <c r="G43" s="53">
        <f>F43*$D$10</f>
        <v>0</v>
      </c>
      <c r="H43" s="52">
        <f>H33</f>
        <v>6</v>
      </c>
      <c r="I43" s="53">
        <f>H43*$E$10</f>
        <v>0</v>
      </c>
      <c r="J43" s="52">
        <f>J33</f>
        <v>3</v>
      </c>
      <c r="K43" s="53">
        <f>J43*$F$10</f>
        <v>0</v>
      </c>
      <c r="L43" s="61">
        <f>C43+E43+G43+I43+K43</f>
        <v>0</v>
      </c>
      <c r="Q43" s="1"/>
      <c r="R43" s="1"/>
    </row>
    <row r="44" spans="1:18" x14ac:dyDescent="0.25">
      <c r="A44" s="45" t="s">
        <v>11</v>
      </c>
      <c r="B44" s="51">
        <f t="shared" ref="B44:E44" si="9">SUM(B43:B43)</f>
        <v>2</v>
      </c>
      <c r="C44" s="54">
        <f t="shared" si="9"/>
        <v>0</v>
      </c>
      <c r="D44" s="51">
        <f t="shared" si="9"/>
        <v>2</v>
      </c>
      <c r="E44" s="54">
        <f t="shared" si="9"/>
        <v>0</v>
      </c>
      <c r="F44" s="51">
        <f t="shared" ref="F44:G44" si="10">SUM(F43:F43)</f>
        <v>9</v>
      </c>
      <c r="G44" s="54">
        <f t="shared" si="10"/>
        <v>0</v>
      </c>
      <c r="H44" s="51">
        <f t="shared" ref="H44:I44" si="11">SUM(H43:H43)</f>
        <v>6</v>
      </c>
      <c r="I44" s="54">
        <f t="shared" si="11"/>
        <v>0</v>
      </c>
      <c r="J44" s="51">
        <f t="shared" ref="J44" si="12">SUM(J43:J43)</f>
        <v>3</v>
      </c>
      <c r="K44" s="54">
        <f>SUM(K43:K43)</f>
        <v>0</v>
      </c>
      <c r="L44" s="54">
        <f>SUM(L43:L43)</f>
        <v>0</v>
      </c>
      <c r="Q44" s="1"/>
      <c r="R44" s="1"/>
    </row>
    <row r="45" spans="1:18" x14ac:dyDescent="0.25">
      <c r="B45" s="22"/>
      <c r="C45" s="22"/>
      <c r="D45" s="22"/>
      <c r="E45" s="22"/>
      <c r="F45" s="22"/>
      <c r="G45" s="22"/>
      <c r="H45" s="22"/>
    </row>
    <row r="46" spans="1:18" x14ac:dyDescent="0.25">
      <c r="A46" s="10" t="s">
        <v>53</v>
      </c>
      <c r="B46" s="10"/>
      <c r="C46" s="23"/>
      <c r="D46" s="23"/>
    </row>
    <row r="47" spans="1:18" x14ac:dyDescent="0.25">
      <c r="A47" s="19" t="s">
        <v>52</v>
      </c>
      <c r="B47" s="19" t="s">
        <v>35</v>
      </c>
      <c r="C47" s="51" t="s">
        <v>9</v>
      </c>
      <c r="D47" s="51" t="s">
        <v>11</v>
      </c>
    </row>
    <row r="48" spans="1:18" x14ac:dyDescent="0.25">
      <c r="A48" s="69" t="s">
        <v>53</v>
      </c>
      <c r="B48" s="73">
        <v>1</v>
      </c>
      <c r="C48" s="74">
        <f>((D11*B48)*12)</f>
        <v>0</v>
      </c>
      <c r="D48" s="75">
        <f>C48</f>
        <v>0</v>
      </c>
    </row>
    <row r="49" spans="1:4" x14ac:dyDescent="0.25">
      <c r="A49" s="45" t="s">
        <v>11</v>
      </c>
      <c r="B49" s="45"/>
      <c r="C49" s="54"/>
      <c r="D49" s="54">
        <f>SUM(D48:D48)</f>
        <v>0</v>
      </c>
    </row>
    <row r="51" spans="1:4" x14ac:dyDescent="0.25">
      <c r="A51" s="22"/>
      <c r="B51" s="22"/>
    </row>
  </sheetData>
  <mergeCells count="4">
    <mergeCell ref="B21:E21"/>
    <mergeCell ref="B18:E18"/>
    <mergeCell ref="B19:E19"/>
    <mergeCell ref="B20:E20"/>
  </mergeCells>
  <pageMargins left="0.70866141732283472" right="0.70866141732283472" top="0.74803149606299213" bottom="0.74803149606299213" header="0.31496062992125984" footer="0.31496062992125984"/>
  <pageSetup paperSize="9" scale="55" orientation="landscape" r:id="rId1"/>
  <rowBreaks count="1" manualBreakCount="1">
    <brk id="23"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31"/>
  <sheetViews>
    <sheetView workbookViewId="0"/>
  </sheetViews>
  <sheetFormatPr defaultRowHeight="15" x14ac:dyDescent="0.25"/>
  <cols>
    <col min="1" max="1" width="52.85546875" customWidth="1"/>
    <col min="2" max="2" width="20.5703125" customWidth="1"/>
    <col min="3" max="3" width="17.28515625" customWidth="1"/>
    <col min="4" max="4" width="21.28515625" customWidth="1"/>
    <col min="5" max="5" width="19.42578125" customWidth="1"/>
    <col min="6" max="6" width="21.7109375" customWidth="1"/>
    <col min="7" max="7" width="21.7109375" bestFit="1" customWidth="1"/>
  </cols>
  <sheetData>
    <row r="1" spans="1:6" ht="22.5" x14ac:dyDescent="0.3">
      <c r="A1" s="6" t="s">
        <v>20</v>
      </c>
      <c r="B1" s="7"/>
      <c r="C1" s="7"/>
      <c r="D1" s="1"/>
      <c r="E1" s="1"/>
      <c r="F1" s="1"/>
    </row>
    <row r="2" spans="1:6" x14ac:dyDescent="0.25">
      <c r="A2" s="40" t="str">
        <f>Kosten!A2</f>
        <v xml:space="preserve"> Europese aanbesteding Meridiaan College</v>
      </c>
      <c r="B2" s="7"/>
      <c r="C2" s="7"/>
      <c r="D2" s="1"/>
      <c r="E2" s="2"/>
      <c r="F2" s="2"/>
    </row>
    <row r="3" spans="1:6" x14ac:dyDescent="0.25">
      <c r="A3" s="7"/>
      <c r="B3" s="7"/>
      <c r="C3" s="7"/>
      <c r="D3" s="1"/>
    </row>
    <row r="4" spans="1:6" x14ac:dyDescent="0.25">
      <c r="A4" s="62" t="s">
        <v>7</v>
      </c>
      <c r="B4" s="48"/>
      <c r="E4" s="1"/>
      <c r="F4" s="1"/>
    </row>
    <row r="5" spans="1:6" x14ac:dyDescent="0.25">
      <c r="A5" s="1"/>
      <c r="B5" s="1"/>
      <c r="C5" s="1"/>
      <c r="D5" s="1"/>
      <c r="E5" s="1"/>
      <c r="F5" s="1"/>
    </row>
    <row r="6" spans="1:6" x14ac:dyDescent="0.25">
      <c r="A6" s="3"/>
      <c r="B6" s="3"/>
      <c r="C6" s="3"/>
      <c r="D6" s="3"/>
      <c r="E6" s="3"/>
      <c r="F6" s="3"/>
    </row>
    <row r="7" spans="1:6" x14ac:dyDescent="0.25">
      <c r="A7" s="10" t="s">
        <v>27</v>
      </c>
      <c r="B7" s="10"/>
      <c r="C7" s="10"/>
      <c r="D7" s="10"/>
    </row>
    <row r="8" spans="1:6" ht="26.25" x14ac:dyDescent="0.25">
      <c r="A8" s="19" t="s">
        <v>8</v>
      </c>
      <c r="B8" s="82" t="s">
        <v>60</v>
      </c>
      <c r="C8" s="65" t="str">
        <f>Kosten!A10</f>
        <v>Installatiekosten (éénmalig)*</v>
      </c>
      <c r="D8" s="65" t="s">
        <v>32</v>
      </c>
    </row>
    <row r="9" spans="1:6" x14ac:dyDescent="0.25">
      <c r="A9" s="18" t="str">
        <f>Kosten!A33</f>
        <v>Meridiaan College</v>
      </c>
      <c r="B9" s="66">
        <f>Kosten!L33 +Kosten!L39</f>
        <v>0</v>
      </c>
      <c r="C9" s="67">
        <f>Kosten!L44</f>
        <v>0</v>
      </c>
      <c r="D9" s="66">
        <f>(B9*5)+C9</f>
        <v>0</v>
      </c>
    </row>
    <row r="10" spans="1:6" x14ac:dyDescent="0.25">
      <c r="A10" s="19" t="s">
        <v>14</v>
      </c>
      <c r="B10" s="63" t="s">
        <v>9</v>
      </c>
      <c r="C10" s="65"/>
      <c r="D10" s="65"/>
    </row>
    <row r="11" spans="1:6" x14ac:dyDescent="0.25">
      <c r="A11" s="69" t="s">
        <v>22</v>
      </c>
      <c r="B11" s="66">
        <f>Kosten!H29</f>
        <v>0</v>
      </c>
      <c r="C11" s="68"/>
      <c r="D11" s="66">
        <f>B11*5</f>
        <v>0</v>
      </c>
    </row>
    <row r="12" spans="1:6" x14ac:dyDescent="0.25">
      <c r="A12" s="69" t="s">
        <v>54</v>
      </c>
      <c r="B12" s="66">
        <f>Kosten!D49</f>
        <v>0</v>
      </c>
      <c r="C12" s="68"/>
      <c r="D12" s="66">
        <f>B12*5</f>
        <v>0</v>
      </c>
    </row>
    <row r="13" spans="1:6" x14ac:dyDescent="0.25">
      <c r="A13" s="17"/>
      <c r="B13" s="17"/>
      <c r="C13" s="17"/>
      <c r="D13" s="17"/>
    </row>
    <row r="14" spans="1:6" ht="15.75" thickBot="1" x14ac:dyDescent="0.3">
      <c r="A14" s="1"/>
      <c r="B14" s="1"/>
      <c r="C14" s="1"/>
      <c r="D14" s="1"/>
    </row>
    <row r="15" spans="1:6" ht="16.5" thickBot="1" x14ac:dyDescent="0.3">
      <c r="A15" s="24" t="s">
        <v>13</v>
      </c>
      <c r="B15" s="25"/>
      <c r="C15" s="47"/>
      <c r="D15" s="26">
        <f>SUM(D9:D13)</f>
        <v>0</v>
      </c>
    </row>
    <row r="18" spans="1:6" ht="27" customHeight="1" x14ac:dyDescent="0.25">
      <c r="A18" s="80" t="s">
        <v>24</v>
      </c>
      <c r="B18" s="80"/>
      <c r="C18" s="80"/>
      <c r="D18" s="80"/>
      <c r="E18" s="36"/>
      <c r="F18" s="36"/>
    </row>
    <row r="19" spans="1:6" x14ac:dyDescent="0.25">
      <c r="A19" s="27"/>
      <c r="B19" s="27"/>
      <c r="C19" s="27"/>
      <c r="D19" s="27"/>
      <c r="E19" s="28"/>
      <c r="F19" s="28"/>
    </row>
    <row r="20" spans="1:6" x14ac:dyDescent="0.25">
      <c r="A20" s="10" t="s">
        <v>45</v>
      </c>
      <c r="B20" s="46" t="s">
        <v>25</v>
      </c>
      <c r="C20" s="46" t="s">
        <v>26</v>
      </c>
      <c r="D20" s="29"/>
      <c r="E20" s="30"/>
      <c r="F20" s="28"/>
    </row>
    <row r="21" spans="1:6" x14ac:dyDescent="0.25">
      <c r="A21" s="31" t="s">
        <v>46</v>
      </c>
      <c r="B21" s="12">
        <v>0</v>
      </c>
      <c r="C21" s="32">
        <v>0</v>
      </c>
      <c r="D21" s="29"/>
      <c r="E21" s="30"/>
      <c r="F21" s="28"/>
    </row>
    <row r="22" spans="1:6" x14ac:dyDescent="0.25">
      <c r="A22" s="31" t="s">
        <v>47</v>
      </c>
      <c r="B22" s="12">
        <v>0</v>
      </c>
      <c r="C22" s="32">
        <v>0</v>
      </c>
      <c r="D22" s="29"/>
      <c r="E22" s="30"/>
      <c r="F22" s="28"/>
    </row>
    <row r="23" spans="1:6" x14ac:dyDescent="0.25">
      <c r="A23" s="31" t="s">
        <v>48</v>
      </c>
      <c r="B23" s="12">
        <v>0</v>
      </c>
      <c r="C23" s="39">
        <v>0</v>
      </c>
      <c r="D23" s="29"/>
      <c r="E23" s="30"/>
      <c r="F23" s="28"/>
    </row>
    <row r="24" spans="1:6" x14ac:dyDescent="0.25">
      <c r="A24" s="31" t="s">
        <v>49</v>
      </c>
      <c r="B24" s="12">
        <v>0</v>
      </c>
      <c r="C24" s="32">
        <v>0</v>
      </c>
      <c r="D24" s="29"/>
      <c r="E24" s="30"/>
      <c r="F24" s="28"/>
    </row>
    <row r="25" spans="1:6" ht="15.75" thickBot="1" x14ac:dyDescent="0.3">
      <c r="A25" s="33" t="s">
        <v>50</v>
      </c>
      <c r="B25" s="34">
        <v>0</v>
      </c>
      <c r="C25" s="35">
        <v>0</v>
      </c>
      <c r="D25" s="29"/>
      <c r="E25" s="30"/>
      <c r="F25" s="28"/>
    </row>
    <row r="26" spans="1:6" x14ac:dyDescent="0.25">
      <c r="A26" s="3"/>
      <c r="B26" s="3"/>
      <c r="C26" s="3"/>
      <c r="D26" s="3"/>
      <c r="E26" s="3"/>
      <c r="F26" s="3"/>
    </row>
    <row r="27" spans="1:6" x14ac:dyDescent="0.25">
      <c r="A27" s="3"/>
      <c r="B27" s="3"/>
      <c r="C27" s="3"/>
      <c r="D27" s="3"/>
      <c r="E27" s="3"/>
      <c r="F27" s="3"/>
    </row>
    <row r="28" spans="1:6" x14ac:dyDescent="0.25">
      <c r="A28" s="11" t="s">
        <v>1</v>
      </c>
      <c r="B28" s="79"/>
      <c r="C28" s="79"/>
      <c r="D28" s="79"/>
      <c r="E28" s="79"/>
      <c r="F28" s="20"/>
    </row>
    <row r="29" spans="1:6" x14ac:dyDescent="0.25">
      <c r="A29" s="11" t="s">
        <v>2</v>
      </c>
      <c r="B29" s="79"/>
      <c r="C29" s="79"/>
      <c r="D29" s="79"/>
      <c r="E29" s="79"/>
      <c r="F29" s="20"/>
    </row>
    <row r="30" spans="1:6" ht="48" customHeight="1" x14ac:dyDescent="0.25">
      <c r="A30" s="11" t="s">
        <v>3</v>
      </c>
      <c r="B30" s="79"/>
      <c r="C30" s="79"/>
      <c r="D30" s="79"/>
      <c r="E30" s="79"/>
      <c r="F30" s="20"/>
    </row>
    <row r="31" spans="1:6" x14ac:dyDescent="0.25">
      <c r="A31" s="11" t="s">
        <v>4</v>
      </c>
      <c r="B31" s="79"/>
      <c r="C31" s="79"/>
      <c r="D31" s="79"/>
      <c r="E31" s="79"/>
      <c r="F31" s="20"/>
    </row>
  </sheetData>
  <mergeCells count="5">
    <mergeCell ref="B31:E31"/>
    <mergeCell ref="B28:E28"/>
    <mergeCell ref="B29:E29"/>
    <mergeCell ref="B30:E30"/>
    <mergeCell ref="A18:D18"/>
  </mergeCells>
  <pageMargins left="0.7" right="0.7" top="0.75" bottom="0.75" header="0.3" footer="0.3"/>
  <pageSetup paperSize="9" scale="88"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2" ma:contentTypeDescription="Een nieuw document maken." ma:contentTypeScope="" ma:versionID="192334a1dffbd6b3bcaa0f1579ba8540">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93f98d314c795f322e3c6568e2c902ed"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6A2DA94-6241-43FF-8242-5C92F90F4279}">
  <ds:schemaRefs>
    <ds:schemaRef ds:uri="http://schemas.microsoft.com/sharepoint/v3/contenttype/forms"/>
  </ds:schemaRefs>
</ds:datastoreItem>
</file>

<file path=customXml/itemProps2.xml><?xml version="1.0" encoding="utf-8"?>
<ds:datastoreItem xmlns:ds="http://schemas.openxmlformats.org/officeDocument/2006/customXml" ds:itemID="{87C6A55B-ACC8-45F7-96FA-A943162CB0F8}">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62BC80F-EE91-42E5-8680-DE1BCFD827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Kosten</vt:lpstr>
      <vt:lpstr>Totaal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jeroen</dc:creator>
  <cp:lastModifiedBy>Ramon Nieuwenhuizen | Inkada Inkoop &amp; Advies</cp:lastModifiedBy>
  <cp:lastPrinted>2017-11-15T16:06:54Z</cp:lastPrinted>
  <dcterms:created xsi:type="dcterms:W3CDTF">2010-11-09T10:42:38Z</dcterms:created>
  <dcterms:modified xsi:type="dcterms:W3CDTF">2021-04-22T10:10:24Z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ies>
</file>