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6 Aanbesteding reststromen 2021/Conceptdocumenten/20210428 uploaden met de nvi/"/>
    </mc:Choice>
  </mc:AlternateContent>
  <xr:revisionPtr revIDLastSave="0" documentId="8_{9798E719-EFAF-4F39-A0DF-1907D86A1BD7}" xr6:coauthVersionLast="46" xr6:coauthVersionMax="46" xr10:uidLastSave="{00000000-0000-0000-0000-000000000000}"/>
  <bookViews>
    <workbookView xWindow="-110" yWindow="-110" windowWidth="19420" windowHeight="10420" tabRatio="549" xr2:uid="{00000000-000D-0000-FFFF-FFFF00000000}"/>
  </bookViews>
  <sheets>
    <sheet name="Ondertekening" sheetId="5" r:id="rId1"/>
    <sheet name="toelichting inschrijfformulier" sheetId="6" r:id="rId2"/>
    <sheet name="Deelstromen" sheetId="1" r:id="rId3"/>
    <sheet name="Rekenhulp deelstromen" sheetId="3" r:id="rId4"/>
    <sheet name="KCA"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8" i="2" l="1"/>
  <c r="T9" i="2"/>
  <c r="U9" i="2" s="1"/>
  <c r="T10" i="2"/>
  <c r="U10" i="2" s="1"/>
  <c r="T11" i="2"/>
  <c r="T12" i="2"/>
  <c r="U12" i="2" s="1"/>
  <c r="T13" i="2"/>
  <c r="U13" i="2" s="1"/>
  <c r="T14" i="2"/>
  <c r="U14" i="2" s="1"/>
  <c r="T15" i="2"/>
  <c r="U15" i="2" s="1"/>
  <c r="T16" i="2"/>
  <c r="U16" i="2" s="1"/>
  <c r="T17" i="2"/>
  <c r="U17" i="2" s="1"/>
  <c r="T18" i="2"/>
  <c r="U18" i="2" s="1"/>
  <c r="T19" i="2"/>
  <c r="U19" i="2" s="1"/>
  <c r="T20" i="2"/>
  <c r="U20" i="2" s="1"/>
  <c r="T21" i="2"/>
  <c r="U21" i="2" s="1"/>
  <c r="T22" i="2"/>
  <c r="U22" i="2" s="1"/>
  <c r="T23" i="2"/>
  <c r="U23" i="2" s="1"/>
  <c r="T24" i="2"/>
  <c r="U24" i="2" s="1"/>
  <c r="T25" i="2"/>
  <c r="U25" i="2" s="1"/>
  <c r="T26" i="2"/>
  <c r="U26" i="2" s="1"/>
  <c r="T27" i="2"/>
  <c r="U27" i="2" s="1"/>
  <c r="T28" i="2"/>
  <c r="U28" i="2" s="1"/>
  <c r="T29" i="2"/>
  <c r="U29" i="2" s="1"/>
  <c r="T30" i="2"/>
  <c r="U30" i="2" s="1"/>
  <c r="T31" i="2"/>
  <c r="U31" i="2" s="1"/>
  <c r="T32" i="2"/>
  <c r="U32" i="2" s="1"/>
  <c r="T33" i="2"/>
  <c r="U33" i="2" s="1"/>
  <c r="T34" i="2"/>
  <c r="U34" i="2" s="1"/>
  <c r="T35" i="2"/>
  <c r="U35" i="2" s="1"/>
  <c r="T36" i="2"/>
  <c r="U36" i="2" s="1"/>
  <c r="T37" i="2"/>
  <c r="U37" i="2" s="1"/>
  <c r="T38" i="2"/>
  <c r="U38" i="2" s="1"/>
  <c r="T39" i="2"/>
  <c r="U39" i="2" s="1"/>
  <c r="T40" i="2"/>
  <c r="U40" i="2" s="1"/>
  <c r="T41" i="2"/>
  <c r="U41" i="2" s="1"/>
  <c r="T42" i="2"/>
  <c r="U42" i="2" s="1"/>
  <c r="T43" i="2"/>
  <c r="U43" i="2" s="1"/>
  <c r="U8" i="2"/>
  <c r="T7" i="2"/>
  <c r="U7" i="2" s="1"/>
  <c r="U48" i="2" s="1"/>
  <c r="L23" i="3"/>
  <c r="N22" i="1" s="1"/>
  <c r="I23" i="3"/>
  <c r="K23" i="3" s="1"/>
  <c r="M22" i="1" s="1"/>
  <c r="G23" i="3"/>
  <c r="L22" i="3"/>
  <c r="N21" i="1" s="1"/>
  <c r="H22" i="3"/>
  <c r="I22" i="3" s="1"/>
  <c r="G22" i="3"/>
  <c r="L21" i="3"/>
  <c r="N20" i="1" s="1"/>
  <c r="H21" i="3"/>
  <c r="I21" i="3" s="1"/>
  <c r="G21" i="3"/>
  <c r="L20" i="3"/>
  <c r="N19" i="1" s="1"/>
  <c r="H20" i="3"/>
  <c r="I20" i="3" s="1"/>
  <c r="K20" i="3" s="1"/>
  <c r="M19" i="1" s="1"/>
  <c r="G20" i="3"/>
  <c r="L19" i="3"/>
  <c r="N18" i="1" s="1"/>
  <c r="H19" i="3"/>
  <c r="I19" i="3" s="1"/>
  <c r="G19" i="3"/>
  <c r="L18" i="3"/>
  <c r="N17" i="1" s="1"/>
  <c r="H18" i="3"/>
  <c r="I18" i="3" s="1"/>
  <c r="G18" i="3"/>
  <c r="L17" i="3"/>
  <c r="N16" i="1" s="1"/>
  <c r="H17" i="3"/>
  <c r="I17" i="3" s="1"/>
  <c r="G17" i="3"/>
  <c r="L16" i="3"/>
  <c r="N15" i="1" s="1"/>
  <c r="H16" i="3"/>
  <c r="I16" i="3" s="1"/>
  <c r="K16" i="3" s="1"/>
  <c r="M15" i="1" s="1"/>
  <c r="G16" i="3"/>
  <c r="L15" i="3"/>
  <c r="N14" i="1" s="1"/>
  <c r="H15" i="3"/>
  <c r="I15" i="3" s="1"/>
  <c r="G15" i="3"/>
  <c r="L14" i="3"/>
  <c r="N13" i="1" s="1"/>
  <c r="H14" i="3"/>
  <c r="I14" i="3" s="1"/>
  <c r="G14" i="3"/>
  <c r="L13" i="3"/>
  <c r="N12" i="1" s="1"/>
  <c r="H13" i="3"/>
  <c r="I13" i="3" s="1"/>
  <c r="G13" i="3"/>
  <c r="L12" i="3"/>
  <c r="N11" i="1" s="1"/>
  <c r="H12" i="3"/>
  <c r="I12" i="3" s="1"/>
  <c r="K12" i="3" s="1"/>
  <c r="M11" i="1" s="1"/>
  <c r="G12" i="3"/>
  <c r="L11" i="3"/>
  <c r="N10" i="1" s="1"/>
  <c r="H11" i="3"/>
  <c r="I11" i="3" s="1"/>
  <c r="G11" i="3"/>
  <c r="L10" i="3"/>
  <c r="N9" i="1" s="1"/>
  <c r="H10" i="3"/>
  <c r="I10" i="3" s="1"/>
  <c r="G10" i="3"/>
  <c r="L9" i="3"/>
  <c r="N8" i="1" s="1"/>
  <c r="H9" i="3"/>
  <c r="I9" i="3" s="1"/>
  <c r="G9" i="3"/>
  <c r="J23" i="3" l="1"/>
  <c r="L22" i="1" s="1"/>
  <c r="U11" i="2"/>
  <c r="K11" i="3"/>
  <c r="M10" i="1" s="1"/>
  <c r="J11" i="3"/>
  <c r="L10" i="1" s="1"/>
  <c r="J9" i="3"/>
  <c r="L8" i="1" s="1"/>
  <c r="K9" i="3"/>
  <c r="M8" i="1" s="1"/>
  <c r="J15" i="3"/>
  <c r="L14" i="1" s="1"/>
  <c r="K15" i="3"/>
  <c r="M14" i="1" s="1"/>
  <c r="K22" i="3"/>
  <c r="M21" i="1" s="1"/>
  <c r="J22" i="3"/>
  <c r="L21" i="1" s="1"/>
  <c r="K19" i="3"/>
  <c r="M18" i="1" s="1"/>
  <c r="J19" i="3"/>
  <c r="L18" i="1" s="1"/>
  <c r="J17" i="3"/>
  <c r="L16" i="1" s="1"/>
  <c r="K17" i="3"/>
  <c r="M16" i="1" s="1"/>
  <c r="J13" i="3"/>
  <c r="L12" i="1" s="1"/>
  <c r="K13" i="3"/>
  <c r="M12" i="1" s="1"/>
  <c r="K18" i="3"/>
  <c r="M17" i="1" s="1"/>
  <c r="J18" i="3"/>
  <c r="L17" i="1" s="1"/>
  <c r="K10" i="3"/>
  <c r="M9" i="1" s="1"/>
  <c r="J10" i="3"/>
  <c r="L9" i="1" s="1"/>
  <c r="K14" i="3"/>
  <c r="M13" i="1" s="1"/>
  <c r="J14" i="3"/>
  <c r="L13" i="1" s="1"/>
  <c r="K21" i="3"/>
  <c r="M20" i="1" s="1"/>
  <c r="J21" i="3"/>
  <c r="L20" i="1" s="1"/>
  <c r="J12" i="3"/>
  <c r="L11" i="1" s="1"/>
  <c r="J16" i="3"/>
  <c r="L15" i="1" s="1"/>
  <c r="J20" i="3"/>
  <c r="L19" i="1" s="1"/>
</calcChain>
</file>

<file path=xl/sharedStrings.xml><?xml version="1.0" encoding="utf-8"?>
<sst xmlns="http://schemas.openxmlformats.org/spreadsheetml/2006/main" count="178" uniqueCount="125">
  <si>
    <t>Matrix aanbesteding deelstromen Markerein</t>
  </si>
  <si>
    <t>aantal containers</t>
  </si>
  <si>
    <t>volume container</t>
  </si>
  <si>
    <t>Milieustraat:</t>
  </si>
  <si>
    <t>tonnage/jr</t>
  </si>
  <si>
    <t>type container</t>
  </si>
  <si>
    <t>KCA-stroom</t>
  </si>
  <si>
    <t>kg/jr</t>
  </si>
  <si>
    <t>Tapijt</t>
  </si>
  <si>
    <t>12 en 15 m3</t>
  </si>
  <si>
    <t>Asbest</t>
  </si>
  <si>
    <t>Dakleer</t>
  </si>
  <si>
    <t>Gips</t>
  </si>
  <si>
    <t>Harde kunststoffen</t>
  </si>
  <si>
    <t>Rubber (ongesorteerd)</t>
  </si>
  <si>
    <t>Versnipperbaar groen</t>
  </si>
  <si>
    <t>Los gestort</t>
  </si>
  <si>
    <t>Filtermatten</t>
  </si>
  <si>
    <t>Fotochemicaliën gemengd</t>
  </si>
  <si>
    <t>Inktafval</t>
  </si>
  <si>
    <t>Koelvloeistof/glycol mengsels</t>
  </si>
  <si>
    <t>Reinigers</t>
  </si>
  <si>
    <t>Product</t>
  </si>
  <si>
    <t>Januari</t>
  </si>
  <si>
    <t>Februari</t>
  </si>
  <si>
    <t>Maart</t>
  </si>
  <si>
    <t>April</t>
  </si>
  <si>
    <t>Mei</t>
  </si>
  <si>
    <t>Juni</t>
  </si>
  <si>
    <t>Juli</t>
  </si>
  <si>
    <t>Augustus</t>
  </si>
  <si>
    <t>September</t>
  </si>
  <si>
    <t>Oktober</t>
  </si>
  <si>
    <t>November</t>
  </si>
  <si>
    <t>December</t>
  </si>
  <si>
    <t>Totaal</t>
  </si>
  <si>
    <t>Metalen</t>
  </si>
  <si>
    <t>einddatum</t>
  </si>
  <si>
    <t>Assen</t>
  </si>
  <si>
    <t>Fictieve belading (ton/container)</t>
  </si>
  <si>
    <t>Fictieve prijs transport per ton</t>
  </si>
  <si>
    <t>Bouw en sloop afval</t>
  </si>
  <si>
    <t>Transportprijs (TP) per container van perceeladres naar verwerkingslocatie, inclusief wisselen met lege container</t>
  </si>
  <si>
    <t>Verwerkingsprijs (VP), poorttarief in € per ton</t>
  </si>
  <si>
    <t>Fictieve inschrijfsom inclusief containerhuur en transport (per ton)</t>
  </si>
  <si>
    <t>Fictieve inschrijfsom exclusief transport, inclusief containerhuur (per ton)</t>
  </si>
  <si>
    <t>Fictieve inschrijfsom exclusief transport, exclusief containerhuur (per ton)</t>
  </si>
  <si>
    <t>Inschatting hoeveelheid containers</t>
  </si>
  <si>
    <t>Tarief containerhuur per container per maand</t>
  </si>
  <si>
    <t>Fictieve prijs containerverhuur per ton</t>
  </si>
  <si>
    <t xml:space="preserve">Laagste Fictieve inschrijfsom inclusief transport en containerhuur </t>
  </si>
  <si>
    <t>Laagste Fictieve inschrijfsom exclusief transport, inclusief containerhuur</t>
  </si>
  <si>
    <t xml:space="preserve">Laagste fictieve inschrijfsom exclusief transport, exclusief containerhuur </t>
  </si>
  <si>
    <t>Trede MVO prestatieladder</t>
  </si>
  <si>
    <t>Trede CO2 prestatieladder</t>
  </si>
  <si>
    <t>Totaalscore inclusief transport en containerhuur</t>
  </si>
  <si>
    <t>Totaalscore tariefstelling exclusief transport, inclusief containerhuur</t>
  </si>
  <si>
    <t>totaalscore tariefstelling exclusief transport, exclusief containerhuur</t>
  </si>
  <si>
    <t>Plantsoenafval</t>
  </si>
  <si>
    <t>Veegvuil</t>
  </si>
  <si>
    <t>A/B hout</t>
  </si>
  <si>
    <t>C hout</t>
  </si>
  <si>
    <t>Locatie (adres) waarmee inschrijver inschrijft:</t>
  </si>
  <si>
    <t>Einddatum huidig contract</t>
  </si>
  <si>
    <t>Versnipperbaar groen*</t>
  </si>
  <si>
    <t>Grof Huishoudelijk Afval</t>
  </si>
  <si>
    <t>* Het snoeiafval moet ter plekke worden versnipperd en afgevoerd.</t>
  </si>
  <si>
    <t>40 m3</t>
  </si>
  <si>
    <t>30 m3</t>
  </si>
  <si>
    <t>20 m3</t>
  </si>
  <si>
    <t>12 m3</t>
  </si>
  <si>
    <t>15 m3</t>
  </si>
  <si>
    <t>Rietafval (afkomstig van daken)</t>
  </si>
  <si>
    <t>open afzet</t>
  </si>
  <si>
    <t>Laagste verwerkingsprijs, inclusief transport en emmbalage (prijs per kg)</t>
  </si>
  <si>
    <t>Verwerkingsprijs, inclusief transport en emmbalage (prijs per kg)</t>
  </si>
  <si>
    <t>Totaalscore</t>
  </si>
  <si>
    <t>Alkalische reinigingsmiddelen</t>
  </si>
  <si>
    <t>Amalgaam sludge</t>
  </si>
  <si>
    <t>Anorganische zuren</t>
  </si>
  <si>
    <t>Anorganische logen</t>
  </si>
  <si>
    <t>Batterijen &lt; 1 kg</t>
  </si>
  <si>
    <t>Batterijen &gt; 1 kg</t>
  </si>
  <si>
    <t>Bestrijdingsmiddelen</t>
  </si>
  <si>
    <t>Brandblussers</t>
  </si>
  <si>
    <t>Brandblussers Halon</t>
  </si>
  <si>
    <t>Condensatoren &lt; 5 kg</t>
  </si>
  <si>
    <t>Fixeer</t>
  </si>
  <si>
    <t xml:space="preserve">Gasflessen </t>
  </si>
  <si>
    <t xml:space="preserve">Halogeen arm oplosmiddelen hoogcalorisch </t>
  </si>
  <si>
    <t xml:space="preserve">Halogeen arm oplosmiddelen laagcalorisch </t>
  </si>
  <si>
    <t>Halogeen rijk oplosmiddelen vloeibaar</t>
  </si>
  <si>
    <t>Industriële zouten</t>
  </si>
  <si>
    <t>Kantoorafval</t>
  </si>
  <si>
    <t>Kwikhoudende voorwerpen</t>
  </si>
  <si>
    <t>Laboratorium afval</t>
  </si>
  <si>
    <t>Latex verfresten watergedragen</t>
  </si>
  <si>
    <t>Lijm, hars en kitresten</t>
  </si>
  <si>
    <t>Medicijnen en cosmetica</t>
  </si>
  <si>
    <t>Lithiumhoudende batterijen-accu's</t>
  </si>
  <si>
    <t>Nicd batterijen/nikkel cadmium accu</t>
  </si>
  <si>
    <t>Oliefilters</t>
  </si>
  <si>
    <t>Oliehoudend garage afval</t>
  </si>
  <si>
    <t>Ontwikkelaar</t>
  </si>
  <si>
    <t>Organische zuren</t>
  </si>
  <si>
    <t>Specifiek ziekennhuisafval</t>
  </si>
  <si>
    <t>Spuitbussen</t>
  </si>
  <si>
    <t>Teer</t>
  </si>
  <si>
    <t>Verfresten oplosmiddelhoudend</t>
  </si>
  <si>
    <t>Subtotaalscore ongewogen</t>
  </si>
  <si>
    <t>Subtotaalscore gewogen</t>
  </si>
  <si>
    <t>Naam inschrijver: ….......................................................................................................</t>
  </si>
  <si>
    <t>Datum: ……...................................................................................................................</t>
  </si>
  <si>
    <t>Handtekening: ……........................................................................................................</t>
  </si>
  <si>
    <t>Naam en functie: …......................................................................................................</t>
  </si>
  <si>
    <t>Plaats: ….......................................................................................................................</t>
  </si>
  <si>
    <t>De aanbestedende dienst vermeldt aan inschrijver geanonimiseerd de uitslag na afronding van de aanbesteding de gewonnen percelen met de totaalscores.</t>
  </si>
  <si>
    <t>Door u gewonnen percelen</t>
  </si>
  <si>
    <t>Door inschrijver 2 gewonnen</t>
  </si>
  <si>
    <t>Door inschrijver 3 gewonnen</t>
  </si>
  <si>
    <t>U dient het formulier zorgvuldig en correct in te vullen, anders wordt uw inschrijving als ongeldig ter zijde gelegd. De Aanbestedende Dienst behoudt zich het recht voor om na afloop van elk contractjaar een rapportage te vragen van de gegevens waarmee is ingeschreven met dit inschrijfformulier  – maar dan uiteraard de werkelijk gerealiseerde waarden - ter controle van de totaal score waarmee is ingeschreven.  Verder behoudt de Aanbestedende Dienst zich het recht voor om de gegevens te laten toetsen door een onafhankelijk bureau.  Op de tabbladen "Deelstromen" en "KCA" dient de inschrijver de tarieven en de trades van de MVO perstatieladder en CO2 prestatieladder in te vullen. De in te vullen cellen zijn wit gemaakt. Geel gemaakte cellen worden door de aanbestedende dienst ingevuld. De totaalscores worden berekend nadat de aanbestedende dienst de geel gemaakte vlakken ingevuld heeft.  Tevens dient de inschrijver het tabblad "ondertekening" in te vullen en rechtsgeldig te ondertekenen. Hiermee verklaart de inschrijver alles naar waarheid ingevuld te hebben. Op het tabblad "Rekenhulp deelstromen" hoeft niets te worden ingevuld.</t>
  </si>
  <si>
    <t>* de blauw gearceerde stromen zijn in 2020 niet aangeboden, maar in de voorgaande jaren wel.</t>
  </si>
  <si>
    <t>Deze stromen zullen in 2022 mogelijk weer worden aangeboden.</t>
  </si>
  <si>
    <t>Daarom staan er voor deze stromen fictieve kg's vermeld.</t>
  </si>
  <si>
    <t>dichte afzet met inworpopening aan de zijkant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</si>
</sst>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43" formatCode="_ * #,##0.00_ ;_ * \-#,##0.00_ ;_ * &quot;-&quot;??_ ;_ @_ "/>
    <numFmt numFmtId="164" formatCode="#,##0.000"/>
    <numFmt numFmtId="165" formatCode="&quot;€&quot;\ #,##0.00"/>
    <numFmt numFmtId="166" formatCode="0.0"/>
    <numFmt numFmtId="167" formatCode="_ * #,##0_ ;_ * \-#,##0_ ;_ * &quot;-&quot;??_ ;_ @_ "/>
  </numFmts>
  <fonts count="8" x14ac:knownFonts="1">
    <font>
      <sz val="10"/>
      <color theme="1"/>
      <name val="Trebuchet MS"/>
      <family val="2"/>
    </font>
    <font>
      <b/>
      <sz val="10"/>
      <color theme="1"/>
      <name val="Trebuchet MS"/>
      <family val="2"/>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
      <sz val="10"/>
      <color theme="1"/>
      <name val="Trebuchet MS"/>
      <family val="2"/>
    </font>
    <font>
      <sz val="1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0" tint="-0.14996795556505021"/>
        <bgColor indexed="64"/>
      </patternFill>
    </fill>
    <fill>
      <patternFill patternType="solid">
        <fgColor rgb="FF00B0F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double">
        <color auto="1"/>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3">
    <xf numFmtId="0" fontId="0" fillId="0" borderId="0"/>
    <xf numFmtId="44" fontId="6" fillId="0" borderId="0" applyFont="0" applyFill="0" applyBorder="0" applyAlignment="0" applyProtection="0"/>
    <xf numFmtId="43" fontId="6" fillId="0" borderId="0" applyFont="0" applyFill="0" applyBorder="0" applyAlignment="0" applyProtection="0"/>
  </cellStyleXfs>
  <cellXfs count="102">
    <xf numFmtId="0" fontId="0" fillId="0" borderId="0" xfId="0"/>
    <xf numFmtId="0" fontId="0" fillId="2" borderId="0" xfId="0" applyFill="1" applyAlignment="1">
      <alignment wrapText="1"/>
    </xf>
    <xf numFmtId="0" fontId="0" fillId="2" borderId="1" xfId="0" applyFill="1" applyBorder="1" applyAlignment="1">
      <alignment horizontal="right" vertical="top" textRotation="135" wrapText="1"/>
    </xf>
    <xf numFmtId="0" fontId="0" fillId="2" borderId="0" xfId="0" applyFill="1" applyBorder="1" applyAlignment="1">
      <alignment horizontal="right" vertical="top" textRotation="135" wrapText="1"/>
    </xf>
    <xf numFmtId="0" fontId="0" fillId="2" borderId="0" xfId="0" applyFill="1" applyBorder="1" applyAlignment="1">
      <alignment wrapText="1"/>
    </xf>
    <xf numFmtId="0" fontId="0" fillId="2" borderId="2" xfId="0" applyFill="1" applyBorder="1"/>
    <xf numFmtId="0" fontId="0" fillId="4" borderId="3" xfId="0" applyFill="1" applyBorder="1"/>
    <xf numFmtId="0" fontId="0" fillId="4" borderId="4" xfId="0" applyFill="1" applyBorder="1"/>
    <xf numFmtId="0" fontId="0" fillId="4" borderId="6" xfId="0" applyFill="1" applyBorder="1"/>
    <xf numFmtId="0" fontId="0" fillId="2" borderId="8" xfId="0" applyFill="1" applyBorder="1" applyAlignment="1">
      <alignment wrapText="1"/>
    </xf>
    <xf numFmtId="0" fontId="0" fillId="2" borderId="9" xfId="0" applyFill="1" applyBorder="1" applyAlignment="1">
      <alignment wrapText="1"/>
    </xf>
    <xf numFmtId="0" fontId="0" fillId="2" borderId="10" xfId="0" applyFill="1" applyBorder="1" applyAlignment="1">
      <alignment wrapText="1"/>
    </xf>
    <xf numFmtId="166" fontId="0" fillId="2" borderId="11" xfId="0" applyNumberFormat="1" applyFill="1" applyBorder="1" applyAlignment="1">
      <alignment wrapText="1"/>
    </xf>
    <xf numFmtId="0" fontId="0" fillId="2" borderId="12" xfId="0" applyFill="1" applyBorder="1" applyAlignment="1">
      <alignment wrapText="1"/>
    </xf>
    <xf numFmtId="166" fontId="0" fillId="2" borderId="13" xfId="0" applyNumberFormat="1" applyFill="1" applyBorder="1" applyAlignment="1">
      <alignment wrapText="1"/>
    </xf>
    <xf numFmtId="0" fontId="0" fillId="2" borderId="10" xfId="0" applyFill="1" applyBorder="1" applyAlignment="1">
      <alignment horizontal="center" wrapText="1"/>
    </xf>
    <xf numFmtId="165" fontId="0" fillId="3" borderId="11" xfId="0" applyNumberFormat="1" applyFill="1" applyBorder="1" applyAlignment="1">
      <alignment wrapText="1"/>
    </xf>
    <xf numFmtId="165" fontId="0" fillId="3" borderId="13" xfId="0" applyNumberFormat="1" applyFill="1" applyBorder="1" applyAlignment="1">
      <alignment wrapText="1"/>
    </xf>
    <xf numFmtId="0" fontId="0" fillId="2" borderId="8" xfId="0" applyFill="1" applyBorder="1" applyAlignment="1">
      <alignment horizontal="left" vertical="top" textRotation="135" wrapText="1"/>
    </xf>
    <xf numFmtId="44" fontId="0" fillId="2" borderId="11" xfId="0" applyNumberFormat="1" applyFill="1" applyBorder="1" applyAlignment="1">
      <alignment wrapText="1"/>
    </xf>
    <xf numFmtId="44" fontId="0" fillId="2" borderId="13" xfId="0" applyNumberFormat="1" applyFill="1" applyBorder="1" applyAlignment="1">
      <alignment wrapText="1"/>
    </xf>
    <xf numFmtId="165" fontId="0" fillId="2" borderId="11" xfId="0" applyNumberFormat="1" applyFill="1" applyBorder="1" applyAlignment="1">
      <alignment wrapText="1"/>
    </xf>
    <xf numFmtId="165" fontId="0" fillId="2" borderId="13" xfId="0" applyNumberFormat="1" applyFill="1" applyBorder="1" applyAlignment="1">
      <alignment wrapText="1"/>
    </xf>
    <xf numFmtId="0" fontId="0" fillId="2" borderId="11" xfId="0" applyFill="1" applyBorder="1" applyAlignment="1">
      <alignment wrapText="1"/>
    </xf>
    <xf numFmtId="0" fontId="0" fillId="2" borderId="13" xfId="0" applyFill="1" applyBorder="1" applyAlignment="1">
      <alignment wrapText="1"/>
    </xf>
    <xf numFmtId="0" fontId="0" fillId="2" borderId="14" xfId="0" applyFill="1" applyBorder="1" applyAlignment="1">
      <alignment wrapText="1"/>
    </xf>
    <xf numFmtId="0" fontId="0" fillId="2" borderId="15" xfId="0" applyFill="1" applyBorder="1" applyAlignment="1">
      <alignment wrapText="1"/>
    </xf>
    <xf numFmtId="0" fontId="0" fillId="2" borderId="16" xfId="0" applyFill="1" applyBorder="1" applyAlignment="1">
      <alignment wrapText="1"/>
    </xf>
    <xf numFmtId="0" fontId="0" fillId="5" borderId="0" xfId="0" applyFill="1"/>
    <xf numFmtId="0" fontId="1" fillId="5" borderId="0" xfId="0" applyFont="1" applyFill="1"/>
    <xf numFmtId="0" fontId="3" fillId="5" borderId="0" xfId="0" applyFont="1" applyFill="1"/>
    <xf numFmtId="0" fontId="5" fillId="5" borderId="0" xfId="0" applyFont="1" applyFill="1"/>
    <xf numFmtId="164" fontId="0" fillId="5" borderId="0" xfId="0" applyNumberFormat="1" applyFill="1"/>
    <xf numFmtId="164" fontId="4" fillId="5" borderId="0" xfId="0" applyNumberFormat="1" applyFont="1" applyFill="1"/>
    <xf numFmtId="164" fontId="0" fillId="5" borderId="0" xfId="0" applyNumberFormat="1" applyFont="1" applyFill="1"/>
    <xf numFmtId="14" fontId="0" fillId="5" borderId="0" xfId="0" applyNumberFormat="1" applyFill="1"/>
    <xf numFmtId="164" fontId="2" fillId="5" borderId="0" xfId="0" applyNumberFormat="1" applyFont="1" applyFill="1"/>
    <xf numFmtId="0" fontId="4" fillId="5" borderId="0" xfId="0" applyFont="1" applyFill="1"/>
    <xf numFmtId="164" fontId="3" fillId="5" borderId="0" xfId="0" applyNumberFormat="1" applyFont="1" applyFill="1"/>
    <xf numFmtId="0" fontId="0" fillId="2" borderId="14" xfId="0" applyFill="1" applyBorder="1" applyAlignment="1">
      <alignment horizontal="right" vertical="top" textRotation="135" wrapText="1"/>
    </xf>
    <xf numFmtId="165" fontId="0" fillId="3" borderId="10" xfId="0" applyNumberFormat="1" applyFill="1" applyBorder="1" applyAlignment="1">
      <alignment wrapText="1"/>
    </xf>
    <xf numFmtId="165" fontId="0" fillId="3" borderId="12" xfId="0" applyNumberFormat="1" applyFill="1" applyBorder="1" applyAlignment="1">
      <alignment wrapText="1"/>
    </xf>
    <xf numFmtId="165" fontId="0" fillId="2" borderId="0" xfId="0" applyNumberFormat="1" applyFill="1" applyAlignment="1">
      <alignment horizontal="right"/>
    </xf>
    <xf numFmtId="166" fontId="1" fillId="2" borderId="0" xfId="0" applyNumberFormat="1" applyFont="1" applyFill="1" applyAlignment="1">
      <alignment wrapText="1"/>
    </xf>
    <xf numFmtId="14" fontId="0" fillId="2" borderId="10" xfId="0" applyNumberFormat="1" applyFill="1" applyBorder="1" applyAlignment="1">
      <alignment wrapText="1"/>
    </xf>
    <xf numFmtId="14" fontId="0" fillId="2" borderId="12" xfId="0" applyNumberFormat="1" applyFill="1" applyBorder="1" applyAlignment="1">
      <alignment wrapText="1"/>
    </xf>
    <xf numFmtId="167" fontId="0" fillId="5" borderId="0" xfId="2" applyNumberFormat="1" applyFont="1" applyFill="1"/>
    <xf numFmtId="0" fontId="0" fillId="5" borderId="15" xfId="0" applyFill="1" applyBorder="1"/>
    <xf numFmtId="0" fontId="0" fillId="5" borderId="16" xfId="0" applyFill="1" applyBorder="1"/>
    <xf numFmtId="0" fontId="0" fillId="2" borderId="0" xfId="0" applyFill="1"/>
    <xf numFmtId="166" fontId="0" fillId="2" borderId="10" xfId="0" applyNumberFormat="1" applyFill="1" applyBorder="1" applyAlignment="1">
      <alignment wrapText="1"/>
    </xf>
    <xf numFmtId="166" fontId="0" fillId="2" borderId="12" xfId="0" applyNumberFormat="1" applyFill="1" applyBorder="1" applyAlignment="1">
      <alignment wrapText="1"/>
    </xf>
    <xf numFmtId="0" fontId="0" fillId="5" borderId="14" xfId="0" applyFill="1" applyBorder="1"/>
    <xf numFmtId="44" fontId="0" fillId="0" borderId="10" xfId="1" applyFont="1" applyFill="1" applyBorder="1" applyAlignment="1" applyProtection="1">
      <alignment wrapText="1"/>
      <protection locked="0"/>
    </xf>
    <xf numFmtId="1" fontId="0" fillId="0" borderId="15" xfId="1" applyNumberFormat="1" applyFont="1" applyFill="1" applyBorder="1" applyAlignment="1" applyProtection="1">
      <alignment wrapText="1"/>
      <protection locked="0"/>
    </xf>
    <xf numFmtId="1" fontId="0" fillId="0" borderId="11" xfId="0" applyNumberFormat="1" applyFill="1" applyBorder="1" applyAlignment="1" applyProtection="1">
      <alignment wrapText="1"/>
      <protection locked="0"/>
    </xf>
    <xf numFmtId="44" fontId="0" fillId="0" borderId="12" xfId="1" applyFont="1" applyFill="1" applyBorder="1" applyAlignment="1" applyProtection="1">
      <alignment wrapText="1"/>
      <protection locked="0"/>
    </xf>
    <xf numFmtId="1" fontId="0" fillId="0" borderId="16" xfId="1" applyNumberFormat="1" applyFont="1" applyFill="1" applyBorder="1" applyAlignment="1" applyProtection="1">
      <alignment wrapText="1"/>
      <protection locked="0"/>
    </xf>
    <xf numFmtId="1" fontId="0" fillId="0" borderId="13" xfId="0" applyNumberFormat="1" applyFill="1" applyBorder="1" applyAlignment="1" applyProtection="1">
      <alignment wrapText="1"/>
      <protection locked="0"/>
    </xf>
    <xf numFmtId="165" fontId="0" fillId="0" borderId="10" xfId="0" applyNumberFormat="1" applyFill="1" applyBorder="1" applyAlignment="1" applyProtection="1">
      <alignment wrapText="1"/>
      <protection locked="0"/>
    </xf>
    <xf numFmtId="1" fontId="0" fillId="0" borderId="10" xfId="1" applyNumberFormat="1" applyFont="1" applyFill="1" applyBorder="1" applyAlignment="1" applyProtection="1">
      <alignment wrapText="1"/>
      <protection locked="0"/>
    </xf>
    <xf numFmtId="1" fontId="0" fillId="0" borderId="15" xfId="0" applyNumberFormat="1" applyFill="1" applyBorder="1" applyAlignment="1" applyProtection="1">
      <alignment wrapText="1"/>
      <protection locked="0"/>
    </xf>
    <xf numFmtId="165" fontId="0" fillId="0" borderId="12" xfId="0" applyNumberFormat="1" applyFill="1" applyBorder="1" applyAlignment="1" applyProtection="1">
      <alignment wrapText="1"/>
      <protection locked="0"/>
    </xf>
    <xf numFmtId="1" fontId="0" fillId="0" borderId="12" xfId="1" applyNumberFormat="1" applyFont="1" applyFill="1" applyBorder="1" applyAlignment="1" applyProtection="1">
      <alignment wrapText="1"/>
      <protection locked="0"/>
    </xf>
    <xf numFmtId="1" fontId="0" fillId="0" borderId="16" xfId="0" applyNumberFormat="1" applyFill="1" applyBorder="1" applyAlignment="1" applyProtection="1">
      <alignment wrapText="1"/>
      <protection locked="0"/>
    </xf>
    <xf numFmtId="0" fontId="0" fillId="4" borderId="4" xfId="0" applyFill="1" applyBorder="1" applyProtection="1">
      <protection locked="0"/>
    </xf>
    <xf numFmtId="0" fontId="0" fillId="4" borderId="5" xfId="0" applyFill="1" applyBorder="1" applyProtection="1">
      <protection locked="0"/>
    </xf>
    <xf numFmtId="0" fontId="0" fillId="4" borderId="0" xfId="0" applyFill="1" applyProtection="1">
      <protection locked="0"/>
    </xf>
    <xf numFmtId="0" fontId="0" fillId="4" borderId="7" xfId="0" applyFill="1" applyBorder="1" applyProtection="1">
      <protection locked="0"/>
    </xf>
    <xf numFmtId="0" fontId="0" fillId="4" borderId="0" xfId="0" applyFill="1"/>
    <xf numFmtId="0" fontId="0" fillId="7" borderId="23" xfId="0" applyFill="1" applyBorder="1"/>
    <xf numFmtId="0" fontId="0" fillId="7" borderId="24" xfId="0" applyFill="1" applyBorder="1"/>
    <xf numFmtId="0" fontId="0" fillId="7" borderId="25" xfId="0" applyFill="1" applyBorder="1"/>
    <xf numFmtId="0" fontId="0" fillId="7" borderId="26" xfId="0" applyFill="1" applyBorder="1"/>
    <xf numFmtId="0" fontId="0" fillId="7" borderId="27" xfId="0" applyFill="1" applyBorder="1"/>
    <xf numFmtId="0" fontId="0" fillId="7" borderId="28" xfId="0" applyFill="1" applyBorder="1"/>
    <xf numFmtId="0" fontId="0" fillId="8" borderId="0" xfId="0" applyFill="1"/>
    <xf numFmtId="164" fontId="0" fillId="8" borderId="0" xfId="0" applyNumberFormat="1" applyFill="1"/>
    <xf numFmtId="164" fontId="4" fillId="8" borderId="0" xfId="0" applyNumberFormat="1" applyFont="1" applyFill="1"/>
    <xf numFmtId="164" fontId="2" fillId="8" borderId="0" xfId="0" applyNumberFormat="1" applyFont="1" applyFill="1"/>
    <xf numFmtId="167" fontId="0" fillId="8" borderId="0" xfId="2" applyNumberFormat="1" applyFont="1" applyFill="1"/>
    <xf numFmtId="0" fontId="4" fillId="8" borderId="0" xfId="0" applyFont="1" applyFill="1"/>
    <xf numFmtId="0" fontId="0" fillId="8" borderId="0" xfId="0" applyFont="1" applyFill="1"/>
    <xf numFmtId="164" fontId="3" fillId="8" borderId="0" xfId="0" applyNumberFormat="1" applyFont="1" applyFill="1"/>
    <xf numFmtId="164" fontId="1" fillId="8" borderId="0" xfId="0" applyNumberFormat="1" applyFont="1" applyFill="1"/>
    <xf numFmtId="167" fontId="0" fillId="2" borderId="10" xfId="2" applyNumberFormat="1" applyFont="1" applyFill="1" applyBorder="1" applyAlignment="1">
      <alignment wrapText="1"/>
    </xf>
    <xf numFmtId="167" fontId="0" fillId="2" borderId="12" xfId="2" applyNumberFormat="1" applyFont="1" applyFill="1" applyBorder="1" applyAlignment="1">
      <alignment wrapText="1"/>
    </xf>
    <xf numFmtId="0" fontId="0" fillId="2" borderId="15" xfId="0" applyFill="1" applyBorder="1" applyAlignment="1">
      <alignment horizontal="left" vertical="center" wrapText="1"/>
    </xf>
    <xf numFmtId="0" fontId="0" fillId="6" borderId="18" xfId="0" applyFill="1" applyBorder="1" applyAlignment="1">
      <alignment horizontal="left" wrapText="1"/>
    </xf>
    <xf numFmtId="0" fontId="0" fillId="6" borderId="17" xfId="0" applyFill="1" applyBorder="1" applyAlignment="1">
      <alignment horizontal="left" wrapText="1"/>
    </xf>
    <xf numFmtId="0" fontId="0" fillId="6" borderId="19" xfId="0" applyFill="1" applyBorder="1" applyAlignment="1">
      <alignment horizontal="left" wrapText="1"/>
    </xf>
    <xf numFmtId="0" fontId="0" fillId="6" borderId="20" xfId="0" applyFill="1" applyBorder="1" applyAlignment="1">
      <alignment horizontal="left" wrapText="1"/>
    </xf>
    <xf numFmtId="0" fontId="0" fillId="6" borderId="21" xfId="0" applyFill="1" applyBorder="1" applyAlignment="1">
      <alignment horizontal="left" wrapText="1"/>
    </xf>
    <xf numFmtId="0" fontId="0" fillId="6" borderId="22" xfId="0" applyFill="1" applyBorder="1" applyAlignment="1">
      <alignment horizontal="left" wrapText="1"/>
    </xf>
    <xf numFmtId="1" fontId="7" fillId="0" borderId="0" xfId="0" applyNumberFormat="1" applyFont="1" applyAlignment="1">
      <alignment horizontal="left" vertical="top" wrapText="1"/>
    </xf>
    <xf numFmtId="0" fontId="0" fillId="2" borderId="0" xfId="0" applyFill="1" applyAlignment="1">
      <alignment horizontal="left" wrapText="1"/>
    </xf>
    <xf numFmtId="0" fontId="0" fillId="0" borderId="0" xfId="0" applyFill="1" applyAlignment="1" applyProtection="1">
      <alignment horizontal="left" wrapText="1"/>
      <protection locked="0"/>
    </xf>
    <xf numFmtId="0" fontId="0" fillId="2" borderId="10" xfId="0" applyFill="1" applyBorder="1" applyAlignment="1">
      <alignment vertical="top" wrapText="1"/>
    </xf>
    <xf numFmtId="0" fontId="0" fillId="2" borderId="15" xfId="0" applyFill="1" applyBorder="1" applyAlignment="1">
      <alignment vertical="top" wrapText="1"/>
    </xf>
    <xf numFmtId="167" fontId="0" fillId="2" borderId="10" xfId="2" applyNumberFormat="1" applyFont="1" applyFill="1" applyBorder="1" applyAlignment="1">
      <alignment vertical="top" wrapText="1"/>
    </xf>
    <xf numFmtId="14" fontId="0" fillId="2" borderId="10" xfId="0" applyNumberFormat="1" applyFill="1" applyBorder="1" applyAlignment="1">
      <alignment vertical="top" wrapText="1"/>
    </xf>
    <xf numFmtId="0" fontId="0" fillId="2" borderId="10" xfId="0" applyFill="1" applyBorder="1" applyAlignment="1">
      <alignment horizontal="center" vertical="top" wrapText="1"/>
    </xf>
  </cellXfs>
  <cellStyles count="3">
    <cellStyle name="Komma" xfId="2" builtinId="3"/>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3707C-FDF3-4F67-A23B-89E427C9B2B5}">
  <dimension ref="A1:K10"/>
  <sheetViews>
    <sheetView tabSelected="1" workbookViewId="0">
      <selection activeCell="H17" sqref="H17"/>
    </sheetView>
  </sheetViews>
  <sheetFormatPr defaultColWidth="8.8984375" defaultRowHeight="13.5" x14ac:dyDescent="0.35"/>
  <cols>
    <col min="1" max="16384" width="8.8984375" style="49"/>
  </cols>
  <sheetData>
    <row r="1" spans="1:11" x14ac:dyDescent="0.35">
      <c r="A1" s="6" t="s">
        <v>111</v>
      </c>
      <c r="B1" s="7"/>
      <c r="C1" s="65"/>
      <c r="D1" s="65"/>
      <c r="E1" s="65"/>
      <c r="F1" s="65"/>
      <c r="G1" s="65"/>
      <c r="H1" s="65"/>
      <c r="I1" s="65"/>
      <c r="J1" s="65"/>
      <c r="K1" s="66"/>
    </row>
    <row r="2" spans="1:11" x14ac:dyDescent="0.35">
      <c r="A2" s="8" t="s">
        <v>112</v>
      </c>
      <c r="B2" s="67"/>
      <c r="C2" s="67"/>
      <c r="D2" s="67"/>
      <c r="E2" s="67"/>
      <c r="F2" s="67"/>
      <c r="G2" s="67"/>
      <c r="H2" s="67"/>
      <c r="I2" s="67"/>
      <c r="J2" s="67"/>
      <c r="K2" s="68"/>
    </row>
    <row r="3" spans="1:11" x14ac:dyDescent="0.35">
      <c r="A3" s="8" t="s">
        <v>113</v>
      </c>
      <c r="B3" s="69"/>
      <c r="C3" s="67"/>
      <c r="D3" s="67"/>
      <c r="E3" s="67"/>
      <c r="F3" s="67"/>
      <c r="G3" s="67"/>
      <c r="H3" s="67"/>
      <c r="I3" s="67"/>
      <c r="J3" s="67"/>
      <c r="K3" s="68"/>
    </row>
    <row r="4" spans="1:11" x14ac:dyDescent="0.35">
      <c r="A4" s="8" t="s">
        <v>114</v>
      </c>
      <c r="B4" s="69"/>
      <c r="C4" s="67"/>
      <c r="D4" s="67"/>
      <c r="E4" s="67"/>
      <c r="F4" s="67"/>
      <c r="G4" s="67"/>
      <c r="H4" s="67"/>
      <c r="I4" s="67"/>
      <c r="J4" s="67"/>
      <c r="K4" s="68"/>
    </row>
    <row r="5" spans="1:11" x14ac:dyDescent="0.35">
      <c r="A5" s="8" t="s">
        <v>115</v>
      </c>
      <c r="B5" s="67"/>
      <c r="C5" s="67"/>
      <c r="D5" s="67"/>
      <c r="E5" s="67"/>
      <c r="F5" s="67"/>
      <c r="G5" s="67"/>
      <c r="H5" s="67"/>
      <c r="I5" s="67"/>
      <c r="J5" s="67"/>
      <c r="K5" s="68"/>
    </row>
    <row r="6" spans="1:11" x14ac:dyDescent="0.35">
      <c r="A6" s="88" t="s">
        <v>116</v>
      </c>
      <c r="B6" s="89"/>
      <c r="C6" s="89"/>
      <c r="D6" s="89"/>
      <c r="E6" s="89"/>
      <c r="F6" s="89"/>
      <c r="G6" s="89"/>
      <c r="H6" s="89"/>
      <c r="I6" s="89"/>
      <c r="J6" s="89"/>
      <c r="K6" s="90"/>
    </row>
    <row r="7" spans="1:11" x14ac:dyDescent="0.35">
      <c r="A7" s="91"/>
      <c r="B7" s="92"/>
      <c r="C7" s="92"/>
      <c r="D7" s="92"/>
      <c r="E7" s="92"/>
      <c r="F7" s="92"/>
      <c r="G7" s="92"/>
      <c r="H7" s="92"/>
      <c r="I7" s="92"/>
      <c r="J7" s="92"/>
      <c r="K7" s="93"/>
    </row>
    <row r="8" spans="1:11" x14ac:dyDescent="0.35">
      <c r="A8" s="70" t="s">
        <v>117</v>
      </c>
      <c r="B8" s="71"/>
      <c r="C8" s="71"/>
      <c r="D8" s="71"/>
      <c r="E8" s="71"/>
      <c r="F8" s="71"/>
      <c r="G8" s="71"/>
      <c r="H8" s="71"/>
      <c r="I8" s="71"/>
      <c r="J8" s="71"/>
      <c r="K8" s="72"/>
    </row>
    <row r="9" spans="1:11" x14ac:dyDescent="0.35">
      <c r="A9" s="70" t="s">
        <v>118</v>
      </c>
      <c r="B9" s="71"/>
      <c r="C9" s="71"/>
      <c r="D9" s="71"/>
      <c r="E9" s="71"/>
      <c r="F9" s="71"/>
      <c r="G9" s="71"/>
      <c r="H9" s="71"/>
      <c r="I9" s="71"/>
      <c r="J9" s="71"/>
      <c r="K9" s="72"/>
    </row>
    <row r="10" spans="1:11" ht="14" thickBot="1" x14ac:dyDescent="0.4">
      <c r="A10" s="73" t="s">
        <v>119</v>
      </c>
      <c r="B10" s="74"/>
      <c r="C10" s="74"/>
      <c r="D10" s="74"/>
      <c r="E10" s="74"/>
      <c r="F10" s="74"/>
      <c r="G10" s="74"/>
      <c r="H10" s="74"/>
      <c r="I10" s="74"/>
      <c r="J10" s="74"/>
      <c r="K10" s="75"/>
    </row>
  </sheetData>
  <sheetProtection algorithmName="SHA-512" hashValue="qmjsKXRsXqyDnyeTrNfwc7iaA0bdf7H3yihSx3vsRA5Cs9awegGWMKoj13/AcmTh+Dc6i87DlTATEQ3qEZujiA==" saltValue="OC2Pu/hZq9IElPfSZmDpiw==" spinCount="100000" sheet="1" objects="1" scenarios="1"/>
  <protectedRanges>
    <protectedRange sqref="B2:K2 D3:K4 D1:K1 B5:K5" name="invulcellen"/>
  </protectedRanges>
  <mergeCells count="1">
    <mergeCell ref="A6:K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6A055-0AD9-4F15-B8A9-06CE230419BD}">
  <dimension ref="A1:J13"/>
  <sheetViews>
    <sheetView workbookViewId="0">
      <selection sqref="A1:J13"/>
    </sheetView>
  </sheetViews>
  <sheetFormatPr defaultColWidth="8.8984375" defaultRowHeight="13.5" x14ac:dyDescent="0.35"/>
  <cols>
    <col min="1" max="16384" width="8.8984375" style="49"/>
  </cols>
  <sheetData>
    <row r="1" spans="1:10" ht="13.5" customHeight="1" x14ac:dyDescent="0.35">
      <c r="A1" s="94" t="s">
        <v>120</v>
      </c>
      <c r="B1" s="94"/>
      <c r="C1" s="94"/>
      <c r="D1" s="94"/>
      <c r="E1" s="94"/>
      <c r="F1" s="94"/>
      <c r="G1" s="94"/>
      <c r="H1" s="94"/>
      <c r="I1" s="94"/>
      <c r="J1" s="94"/>
    </row>
    <row r="2" spans="1:10" x14ac:dyDescent="0.35">
      <c r="A2" s="94"/>
      <c r="B2" s="94"/>
      <c r="C2" s="94"/>
      <c r="D2" s="94"/>
      <c r="E2" s="94"/>
      <c r="F2" s="94"/>
      <c r="G2" s="94"/>
      <c r="H2" s="94"/>
      <c r="I2" s="94"/>
      <c r="J2" s="94"/>
    </row>
    <row r="3" spans="1:10" x14ac:dyDescent="0.35">
      <c r="A3" s="94"/>
      <c r="B3" s="94"/>
      <c r="C3" s="94"/>
      <c r="D3" s="94"/>
      <c r="E3" s="94"/>
      <c r="F3" s="94"/>
      <c r="G3" s="94"/>
      <c r="H3" s="94"/>
      <c r="I3" s="94"/>
      <c r="J3" s="94"/>
    </row>
    <row r="4" spans="1:10" x14ac:dyDescent="0.35">
      <c r="A4" s="94"/>
      <c r="B4" s="94"/>
      <c r="C4" s="94"/>
      <c r="D4" s="94"/>
      <c r="E4" s="94"/>
      <c r="F4" s="94"/>
      <c r="G4" s="94"/>
      <c r="H4" s="94"/>
      <c r="I4" s="94"/>
      <c r="J4" s="94"/>
    </row>
    <row r="5" spans="1:10" x14ac:dyDescent="0.35">
      <c r="A5" s="94"/>
      <c r="B5" s="94"/>
      <c r="C5" s="94"/>
      <c r="D5" s="94"/>
      <c r="E5" s="94"/>
      <c r="F5" s="94"/>
      <c r="G5" s="94"/>
      <c r="H5" s="94"/>
      <c r="I5" s="94"/>
      <c r="J5" s="94"/>
    </row>
    <row r="6" spans="1:10" x14ac:dyDescent="0.35">
      <c r="A6" s="94"/>
      <c r="B6" s="94"/>
      <c r="C6" s="94"/>
      <c r="D6" s="94"/>
      <c r="E6" s="94"/>
      <c r="F6" s="94"/>
      <c r="G6" s="94"/>
      <c r="H6" s="94"/>
      <c r="I6" s="94"/>
      <c r="J6" s="94"/>
    </row>
    <row r="7" spans="1:10" x14ac:dyDescent="0.35">
      <c r="A7" s="94"/>
      <c r="B7" s="94"/>
      <c r="C7" s="94"/>
      <c r="D7" s="94"/>
      <c r="E7" s="94"/>
      <c r="F7" s="94"/>
      <c r="G7" s="94"/>
      <c r="H7" s="94"/>
      <c r="I7" s="94"/>
      <c r="J7" s="94"/>
    </row>
    <row r="8" spans="1:10" x14ac:dyDescent="0.35">
      <c r="A8" s="94"/>
      <c r="B8" s="94"/>
      <c r="C8" s="94"/>
      <c r="D8" s="94"/>
      <c r="E8" s="94"/>
      <c r="F8" s="94"/>
      <c r="G8" s="94"/>
      <c r="H8" s="94"/>
      <c r="I8" s="94"/>
      <c r="J8" s="94"/>
    </row>
    <row r="9" spans="1:10" x14ac:dyDescent="0.35">
      <c r="A9" s="94"/>
      <c r="B9" s="94"/>
      <c r="C9" s="94"/>
      <c r="D9" s="94"/>
      <c r="E9" s="94"/>
      <c r="F9" s="94"/>
      <c r="G9" s="94"/>
      <c r="H9" s="94"/>
      <c r="I9" s="94"/>
      <c r="J9" s="94"/>
    </row>
    <row r="10" spans="1:10" x14ac:dyDescent="0.35">
      <c r="A10" s="94"/>
      <c r="B10" s="94"/>
      <c r="C10" s="94"/>
      <c r="D10" s="94"/>
      <c r="E10" s="94"/>
      <c r="F10" s="94"/>
      <c r="G10" s="94"/>
      <c r="H10" s="94"/>
      <c r="I10" s="94"/>
      <c r="J10" s="94"/>
    </row>
    <row r="11" spans="1:10" x14ac:dyDescent="0.35">
      <c r="A11" s="94"/>
      <c r="B11" s="94"/>
      <c r="C11" s="94"/>
      <c r="D11" s="94"/>
      <c r="E11" s="94"/>
      <c r="F11" s="94"/>
      <c r="G11" s="94"/>
      <c r="H11" s="94"/>
      <c r="I11" s="94"/>
      <c r="J11" s="94"/>
    </row>
    <row r="12" spans="1:10" x14ac:dyDescent="0.35">
      <c r="A12" s="94"/>
      <c r="B12" s="94"/>
      <c r="C12" s="94"/>
      <c r="D12" s="94"/>
      <c r="E12" s="94"/>
      <c r="F12" s="94"/>
      <c r="G12" s="94"/>
      <c r="H12" s="94"/>
      <c r="I12" s="94"/>
      <c r="J12" s="94"/>
    </row>
    <row r="13" spans="1:10" x14ac:dyDescent="0.35">
      <c r="A13" s="94"/>
      <c r="B13" s="94"/>
      <c r="C13" s="94"/>
      <c r="D13" s="94"/>
      <c r="E13" s="94"/>
      <c r="F13" s="94"/>
      <c r="G13" s="94"/>
      <c r="H13" s="94"/>
      <c r="I13" s="94"/>
      <c r="J13" s="94"/>
    </row>
  </sheetData>
  <sheetProtection algorithmName="SHA-512" hashValue="zMst5gpNOrXez0mT5AYbEDJ5hl/XbGZOJ8gO84r3NZ/w9z/q0RarjXZbjtK913bQKErX1DVwGu+NZoFYZ5J/zA==" saltValue="NvNzYtdb51GXiNflxzLXDg==" spinCount="100000" sheet="1" objects="1" scenarios="1"/>
  <mergeCells count="1">
    <mergeCell ref="A1:J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42"/>
  <sheetViews>
    <sheetView topLeftCell="A4" zoomScaleNormal="100" workbookViewId="0">
      <selection activeCell="B15" sqref="B15"/>
    </sheetView>
  </sheetViews>
  <sheetFormatPr defaultColWidth="16.69921875" defaultRowHeight="16.5" customHeight="1" x14ac:dyDescent="0.35"/>
  <cols>
    <col min="1" max="1" width="31.09765625" style="1" customWidth="1"/>
    <col min="2" max="3" width="10.8984375" style="1" customWidth="1"/>
    <col min="4" max="4" width="11.59765625" style="1" customWidth="1"/>
    <col min="5" max="5" width="36.296875" style="1" customWidth="1"/>
    <col min="6" max="6" width="12.8984375" style="1" customWidth="1"/>
    <col min="7" max="7" width="20.09765625" style="1" bestFit="1" customWidth="1"/>
    <col min="8" max="8" width="8" style="1" customWidth="1"/>
    <col min="9" max="9" width="9.09765625" style="1" customWidth="1"/>
    <col min="10" max="10" width="7.59765625" style="1" customWidth="1"/>
    <col min="11" max="11" width="8" style="1" customWidth="1"/>
    <col min="12" max="12" width="9.09765625" style="1" customWidth="1"/>
    <col min="13" max="13" width="13.09765625" style="1" customWidth="1"/>
    <col min="14" max="14" width="12.09765625" style="1" customWidth="1"/>
    <col min="15" max="16384" width="16.69921875" style="1"/>
  </cols>
  <sheetData>
    <row r="1" spans="1:37" ht="16.5" customHeight="1" x14ac:dyDescent="0.35">
      <c r="A1" s="1" t="s">
        <v>3</v>
      </c>
      <c r="B1" s="1" t="s">
        <v>38</v>
      </c>
    </row>
    <row r="2" spans="1:37" ht="19.5" customHeight="1" x14ac:dyDescent="0.35"/>
    <row r="6" spans="1:37" ht="116.15" customHeight="1" x14ac:dyDescent="0.35">
      <c r="B6" s="2" t="s">
        <v>4</v>
      </c>
      <c r="C6" s="2" t="s">
        <v>63</v>
      </c>
      <c r="D6" s="2" t="s">
        <v>1</v>
      </c>
      <c r="E6" s="2" t="s">
        <v>5</v>
      </c>
      <c r="F6" s="2" t="s">
        <v>2</v>
      </c>
      <c r="G6" s="2" t="s">
        <v>42</v>
      </c>
      <c r="H6" s="2" t="s">
        <v>48</v>
      </c>
      <c r="I6" s="2" t="s">
        <v>43</v>
      </c>
      <c r="J6" s="2" t="s">
        <v>53</v>
      </c>
      <c r="K6" s="2" t="s">
        <v>54</v>
      </c>
      <c r="L6" s="2" t="s">
        <v>55</v>
      </c>
      <c r="M6" s="2" t="s">
        <v>56</v>
      </c>
      <c r="N6" s="2" t="s">
        <v>57</v>
      </c>
      <c r="O6" s="3"/>
      <c r="P6" s="3"/>
      <c r="Q6" s="3"/>
      <c r="R6" s="3"/>
      <c r="S6" s="3"/>
      <c r="T6" s="3"/>
      <c r="U6" s="3"/>
      <c r="V6" s="3"/>
      <c r="W6" s="3"/>
      <c r="X6" s="3"/>
      <c r="Y6" s="3"/>
      <c r="Z6" s="3"/>
      <c r="AA6" s="3"/>
      <c r="AB6" s="3"/>
      <c r="AC6" s="3"/>
      <c r="AD6" s="3"/>
      <c r="AE6" s="3"/>
      <c r="AF6" s="4"/>
      <c r="AG6" s="4"/>
      <c r="AH6" s="4"/>
      <c r="AI6" s="4"/>
      <c r="AJ6" s="4"/>
      <c r="AK6" s="4"/>
    </row>
    <row r="7" spans="1:37" ht="13.5" x14ac:dyDescent="0.35">
      <c r="A7" s="25"/>
      <c r="B7" s="9"/>
      <c r="C7" s="9"/>
      <c r="D7" s="9"/>
      <c r="E7" s="9"/>
      <c r="F7" s="9"/>
      <c r="G7" s="18"/>
      <c r="H7" s="9"/>
      <c r="I7" s="9"/>
      <c r="J7" s="9"/>
      <c r="K7" s="25"/>
      <c r="L7" s="10"/>
      <c r="M7" s="10"/>
      <c r="N7" s="10"/>
      <c r="O7" s="4"/>
      <c r="P7" s="4"/>
      <c r="Q7" s="4"/>
      <c r="R7" s="4"/>
      <c r="S7" s="4"/>
      <c r="T7" s="4"/>
      <c r="U7" s="4"/>
      <c r="V7" s="4"/>
      <c r="W7" s="4"/>
      <c r="X7" s="4"/>
      <c r="Y7" s="4"/>
      <c r="Z7" s="4"/>
      <c r="AA7" s="4"/>
      <c r="AB7" s="4"/>
      <c r="AC7" s="4"/>
      <c r="AD7" s="4"/>
      <c r="AE7" s="4"/>
      <c r="AF7" s="4"/>
      <c r="AG7" s="4"/>
      <c r="AH7" s="4"/>
      <c r="AI7" s="4"/>
      <c r="AJ7" s="4"/>
      <c r="AK7" s="4"/>
    </row>
    <row r="8" spans="1:37" ht="16.5" customHeight="1" x14ac:dyDescent="0.35">
      <c r="A8" s="26" t="s">
        <v>8</v>
      </c>
      <c r="B8" s="85">
        <v>150</v>
      </c>
      <c r="C8" s="44">
        <v>44439</v>
      </c>
      <c r="D8" s="15">
        <v>1</v>
      </c>
      <c r="E8" s="11" t="s">
        <v>73</v>
      </c>
      <c r="F8" s="11" t="s">
        <v>67</v>
      </c>
      <c r="G8" s="59"/>
      <c r="H8" s="59"/>
      <c r="I8" s="53"/>
      <c r="J8" s="60"/>
      <c r="K8" s="61"/>
      <c r="L8" s="12" t="e">
        <f>J8+K8+90*'Rekenhulp deelstromen'!M9/'Rekenhulp deelstromen'!J9</f>
        <v>#DIV/0!</v>
      </c>
      <c r="M8" s="12" t="e">
        <f>J8+K8+90*'Rekenhulp deelstromen'!N9/'Rekenhulp deelstromen'!K9</f>
        <v>#DIV/0!</v>
      </c>
      <c r="N8" s="12" t="e">
        <f>J8+K8+90*'Rekenhulp deelstromen'!O9/'Rekenhulp deelstromen'!L9</f>
        <v>#DIV/0!</v>
      </c>
      <c r="O8" s="4"/>
      <c r="P8" s="4"/>
      <c r="Q8" s="4"/>
      <c r="R8" s="4"/>
      <c r="S8" s="4"/>
      <c r="T8" s="4"/>
      <c r="U8" s="4"/>
      <c r="V8" s="4"/>
      <c r="W8" s="4"/>
      <c r="X8" s="4"/>
      <c r="Y8" s="4"/>
      <c r="Z8" s="4"/>
      <c r="AA8" s="4"/>
      <c r="AB8" s="4"/>
      <c r="AC8" s="4"/>
      <c r="AD8" s="4"/>
      <c r="AE8" s="4"/>
      <c r="AF8" s="4"/>
      <c r="AG8" s="4"/>
      <c r="AH8" s="4"/>
      <c r="AI8" s="4"/>
      <c r="AJ8" s="4"/>
      <c r="AK8" s="4"/>
    </row>
    <row r="9" spans="1:37" ht="16.5" customHeight="1" x14ac:dyDescent="0.35">
      <c r="A9" s="26" t="s">
        <v>65</v>
      </c>
      <c r="B9" s="85">
        <v>1550</v>
      </c>
      <c r="C9" s="44">
        <v>44439</v>
      </c>
      <c r="D9" s="15">
        <v>5</v>
      </c>
      <c r="E9" s="11" t="s">
        <v>73</v>
      </c>
      <c r="F9" s="11" t="s">
        <v>67</v>
      </c>
      <c r="G9" s="59"/>
      <c r="H9" s="59"/>
      <c r="I9" s="53"/>
      <c r="J9" s="60"/>
      <c r="K9" s="61"/>
      <c r="L9" s="12" t="e">
        <f>J9+K9+90*'Rekenhulp deelstromen'!M10/'Rekenhulp deelstromen'!J10</f>
        <v>#DIV/0!</v>
      </c>
      <c r="M9" s="12" t="e">
        <f>J9+K9+90*'Rekenhulp deelstromen'!N10/'Rekenhulp deelstromen'!K10</f>
        <v>#DIV/0!</v>
      </c>
      <c r="N9" s="12" t="e">
        <f>J9+K9+90*'Rekenhulp deelstromen'!O10/'Rekenhulp deelstromen'!L10</f>
        <v>#DIV/0!</v>
      </c>
      <c r="O9" s="4"/>
      <c r="P9" s="4"/>
      <c r="Q9" s="4"/>
      <c r="R9" s="4"/>
      <c r="S9" s="4"/>
      <c r="T9" s="4"/>
      <c r="U9" s="4"/>
      <c r="V9" s="4"/>
      <c r="W9" s="4"/>
      <c r="X9" s="4"/>
      <c r="Y9" s="4"/>
      <c r="Z9" s="4"/>
      <c r="AA9" s="4"/>
      <c r="AB9" s="4"/>
      <c r="AC9" s="4"/>
      <c r="AD9" s="4"/>
      <c r="AE9" s="4"/>
      <c r="AF9" s="4"/>
      <c r="AG9" s="4"/>
      <c r="AH9" s="4"/>
      <c r="AI9" s="4"/>
      <c r="AJ9" s="4"/>
      <c r="AK9" s="4"/>
    </row>
    <row r="10" spans="1:37" ht="16.5" customHeight="1" x14ac:dyDescent="0.35">
      <c r="A10" s="26" t="s">
        <v>58</v>
      </c>
      <c r="B10" s="85">
        <v>3300</v>
      </c>
      <c r="C10" s="44">
        <v>44439</v>
      </c>
      <c r="D10" s="15">
        <v>2</v>
      </c>
      <c r="E10" s="11" t="s">
        <v>73</v>
      </c>
      <c r="F10" s="11" t="s">
        <v>69</v>
      </c>
      <c r="G10" s="59"/>
      <c r="H10" s="59"/>
      <c r="I10" s="53"/>
      <c r="J10" s="60"/>
      <c r="K10" s="61"/>
      <c r="L10" s="12" t="e">
        <f>J10+K10+90*'Rekenhulp deelstromen'!M11/'Rekenhulp deelstromen'!J11</f>
        <v>#DIV/0!</v>
      </c>
      <c r="M10" s="12" t="e">
        <f>J10+K10+90*'Rekenhulp deelstromen'!N11/'Rekenhulp deelstromen'!K11</f>
        <v>#DIV/0!</v>
      </c>
      <c r="N10" s="12" t="e">
        <f>J10+K10+90*'Rekenhulp deelstromen'!O11/'Rekenhulp deelstromen'!L11</f>
        <v>#DIV/0!</v>
      </c>
      <c r="O10" s="4"/>
      <c r="P10" s="4"/>
      <c r="Q10" s="4"/>
      <c r="R10" s="4"/>
      <c r="S10" s="4"/>
      <c r="T10" s="4"/>
      <c r="U10" s="4"/>
      <c r="V10" s="4"/>
      <c r="W10" s="4"/>
      <c r="X10" s="4"/>
      <c r="Y10" s="4"/>
      <c r="Z10" s="4"/>
      <c r="AA10" s="4"/>
      <c r="AB10" s="4"/>
      <c r="AC10" s="4"/>
      <c r="AD10" s="4"/>
      <c r="AE10" s="4"/>
      <c r="AF10" s="4"/>
      <c r="AG10" s="4"/>
      <c r="AH10" s="4"/>
      <c r="AI10" s="4"/>
      <c r="AJ10" s="4"/>
      <c r="AK10" s="4"/>
    </row>
    <row r="11" spans="1:37" ht="16.5" customHeight="1" x14ac:dyDescent="0.35">
      <c r="A11" s="26" t="s">
        <v>59</v>
      </c>
      <c r="B11" s="85">
        <v>900</v>
      </c>
      <c r="C11" s="44">
        <v>44439</v>
      </c>
      <c r="D11" s="15">
        <v>2</v>
      </c>
      <c r="E11" s="11" t="s">
        <v>73</v>
      </c>
      <c r="F11" s="11" t="s">
        <v>9</v>
      </c>
      <c r="G11" s="59"/>
      <c r="H11" s="59"/>
      <c r="I11" s="53"/>
      <c r="J11" s="60"/>
      <c r="K11" s="61"/>
      <c r="L11" s="12" t="e">
        <f>J11+K11+90*'Rekenhulp deelstromen'!M12/'Rekenhulp deelstromen'!J12</f>
        <v>#DIV/0!</v>
      </c>
      <c r="M11" s="12" t="e">
        <f>J11+K11+90*'Rekenhulp deelstromen'!N12/'Rekenhulp deelstromen'!K12</f>
        <v>#DIV/0!</v>
      </c>
      <c r="N11" s="12" t="e">
        <f>J11+K11+90*'Rekenhulp deelstromen'!O12/'Rekenhulp deelstromen'!L12</f>
        <v>#DIV/0!</v>
      </c>
      <c r="O11" s="4"/>
      <c r="P11" s="4"/>
      <c r="Q11" s="4"/>
      <c r="R11" s="4"/>
      <c r="S11" s="4"/>
      <c r="T11" s="4"/>
      <c r="U11" s="4"/>
      <c r="V11" s="4"/>
      <c r="W11" s="4"/>
      <c r="X11" s="4"/>
      <c r="Y11" s="4"/>
      <c r="Z11" s="4"/>
      <c r="AA11" s="4"/>
      <c r="AB11" s="4"/>
      <c r="AC11" s="4"/>
      <c r="AD11" s="4"/>
      <c r="AE11" s="4"/>
      <c r="AF11" s="4"/>
      <c r="AG11" s="4"/>
      <c r="AH11" s="4"/>
      <c r="AI11" s="4"/>
      <c r="AJ11" s="4"/>
      <c r="AK11" s="4"/>
    </row>
    <row r="12" spans="1:37" ht="16.5" customHeight="1" x14ac:dyDescent="0.35">
      <c r="A12" s="26" t="s">
        <v>60</v>
      </c>
      <c r="B12" s="85">
        <v>1560</v>
      </c>
      <c r="C12" s="44">
        <v>44439</v>
      </c>
      <c r="D12" s="15">
        <v>5</v>
      </c>
      <c r="E12" s="11" t="s">
        <v>73</v>
      </c>
      <c r="F12" s="11" t="s">
        <v>67</v>
      </c>
      <c r="G12" s="59"/>
      <c r="H12" s="59"/>
      <c r="I12" s="53"/>
      <c r="J12" s="60"/>
      <c r="K12" s="61"/>
      <c r="L12" s="12" t="e">
        <f>J12+K12+90*'Rekenhulp deelstromen'!M13/'Rekenhulp deelstromen'!J13</f>
        <v>#DIV/0!</v>
      </c>
      <c r="M12" s="12" t="e">
        <f>J12+K12+90*'Rekenhulp deelstromen'!N13/'Rekenhulp deelstromen'!K13</f>
        <v>#DIV/0!</v>
      </c>
      <c r="N12" s="12" t="e">
        <f>J12+K12+90*'Rekenhulp deelstromen'!O13/'Rekenhulp deelstromen'!L13</f>
        <v>#DIV/0!</v>
      </c>
      <c r="O12" s="4"/>
      <c r="P12" s="4"/>
      <c r="Q12" s="4"/>
      <c r="R12" s="4"/>
      <c r="S12" s="4"/>
      <c r="T12" s="4"/>
      <c r="U12" s="4"/>
      <c r="V12" s="4"/>
      <c r="W12" s="4"/>
      <c r="X12" s="4"/>
      <c r="Y12" s="4"/>
      <c r="Z12" s="4"/>
      <c r="AA12" s="4"/>
      <c r="AB12" s="4"/>
      <c r="AC12" s="4"/>
      <c r="AD12" s="4"/>
      <c r="AE12" s="4"/>
      <c r="AF12" s="4"/>
      <c r="AG12" s="4"/>
      <c r="AH12" s="4"/>
      <c r="AI12" s="4"/>
      <c r="AJ12" s="4"/>
      <c r="AK12" s="4"/>
    </row>
    <row r="13" spans="1:37" ht="16.5" customHeight="1" x14ac:dyDescent="0.35">
      <c r="A13" s="26" t="s">
        <v>61</v>
      </c>
      <c r="B13" s="85">
        <v>300</v>
      </c>
      <c r="C13" s="44">
        <v>44439</v>
      </c>
      <c r="D13" s="15">
        <v>3</v>
      </c>
      <c r="E13" s="11" t="s">
        <v>73</v>
      </c>
      <c r="F13" s="11" t="s">
        <v>67</v>
      </c>
      <c r="G13" s="59"/>
      <c r="H13" s="59"/>
      <c r="I13" s="53"/>
      <c r="J13" s="60"/>
      <c r="K13" s="61"/>
      <c r="L13" s="12" t="e">
        <f>J13+K13+90*'Rekenhulp deelstromen'!M14/'Rekenhulp deelstromen'!J14</f>
        <v>#DIV/0!</v>
      </c>
      <c r="M13" s="12" t="e">
        <f>J13+K13+90*'Rekenhulp deelstromen'!N14/'Rekenhulp deelstromen'!K14</f>
        <v>#DIV/0!</v>
      </c>
      <c r="N13" s="12" t="e">
        <f>J13+K13+90*'Rekenhulp deelstromen'!O14/'Rekenhulp deelstromen'!L14</f>
        <v>#DIV/0!</v>
      </c>
      <c r="O13" s="4"/>
      <c r="P13" s="4"/>
      <c r="Q13" s="4"/>
      <c r="R13" s="4"/>
      <c r="S13" s="4"/>
      <c r="T13" s="4"/>
      <c r="U13" s="4"/>
      <c r="V13" s="4"/>
      <c r="W13" s="4"/>
      <c r="X13" s="4"/>
      <c r="Y13" s="4"/>
      <c r="Z13" s="4"/>
      <c r="AA13" s="4"/>
      <c r="AB13" s="4"/>
      <c r="AC13" s="4"/>
      <c r="AD13" s="4"/>
      <c r="AE13" s="4"/>
      <c r="AF13" s="4"/>
      <c r="AG13" s="4"/>
      <c r="AH13" s="4"/>
      <c r="AI13" s="4"/>
      <c r="AJ13" s="4"/>
      <c r="AK13" s="4"/>
    </row>
    <row r="14" spans="1:37" ht="16.5" customHeight="1" x14ac:dyDescent="0.35">
      <c r="A14" s="26" t="s">
        <v>10</v>
      </c>
      <c r="B14" s="85">
        <v>43</v>
      </c>
      <c r="C14" s="44">
        <v>44439</v>
      </c>
      <c r="D14" s="15">
        <v>2</v>
      </c>
      <c r="E14" s="11" t="s">
        <v>73</v>
      </c>
      <c r="F14" s="11" t="s">
        <v>70</v>
      </c>
      <c r="G14" s="59"/>
      <c r="H14" s="59"/>
      <c r="I14" s="53"/>
      <c r="J14" s="60"/>
      <c r="K14" s="61"/>
      <c r="L14" s="12" t="e">
        <f>J14+K14+90*'Rekenhulp deelstromen'!M15/'Rekenhulp deelstromen'!J15</f>
        <v>#DIV/0!</v>
      </c>
      <c r="M14" s="12" t="e">
        <f>J14+K14+90*'Rekenhulp deelstromen'!N15/'Rekenhulp deelstromen'!K15</f>
        <v>#DIV/0!</v>
      </c>
      <c r="N14" s="12" t="e">
        <f>J14+K14+90*'Rekenhulp deelstromen'!O15/'Rekenhulp deelstromen'!L15</f>
        <v>#DIV/0!</v>
      </c>
      <c r="O14" s="4"/>
      <c r="P14" s="4"/>
      <c r="Q14" s="4"/>
      <c r="R14" s="4"/>
      <c r="S14" s="4"/>
      <c r="T14" s="4"/>
      <c r="U14" s="4"/>
      <c r="V14" s="4"/>
      <c r="W14" s="4"/>
      <c r="X14" s="4"/>
      <c r="Y14" s="4"/>
      <c r="Z14" s="4"/>
      <c r="AA14" s="4"/>
      <c r="AB14" s="4"/>
      <c r="AC14" s="4"/>
      <c r="AD14" s="4"/>
      <c r="AE14" s="4"/>
      <c r="AF14" s="4"/>
      <c r="AG14" s="4"/>
      <c r="AH14" s="4"/>
      <c r="AI14" s="4"/>
      <c r="AJ14" s="4"/>
      <c r="AK14" s="4"/>
    </row>
    <row r="15" spans="1:37" ht="16.5" customHeight="1" x14ac:dyDescent="0.35">
      <c r="A15" s="26" t="s">
        <v>41</v>
      </c>
      <c r="B15" s="85">
        <v>140</v>
      </c>
      <c r="C15" s="44">
        <v>44439</v>
      </c>
      <c r="D15" s="15">
        <v>3</v>
      </c>
      <c r="E15" s="11" t="s">
        <v>73</v>
      </c>
      <c r="F15" s="11" t="s">
        <v>67</v>
      </c>
      <c r="G15" s="59"/>
      <c r="H15" s="59"/>
      <c r="I15" s="53"/>
      <c r="J15" s="60"/>
      <c r="K15" s="61"/>
      <c r="L15" s="12" t="e">
        <f>J15+K15+90*'Rekenhulp deelstromen'!M16/'Rekenhulp deelstromen'!J16</f>
        <v>#DIV/0!</v>
      </c>
      <c r="M15" s="12" t="e">
        <f>J15+K15+90*'Rekenhulp deelstromen'!N16/'Rekenhulp deelstromen'!K16</f>
        <v>#DIV/0!</v>
      </c>
      <c r="N15" s="12" t="e">
        <f>J15+K15+90*'Rekenhulp deelstromen'!O16/'Rekenhulp deelstromen'!L16</f>
        <v>#DIV/0!</v>
      </c>
    </row>
    <row r="16" spans="1:37" ht="16.5" customHeight="1" x14ac:dyDescent="0.35">
      <c r="A16" s="26" t="s">
        <v>11</v>
      </c>
      <c r="B16" s="85">
        <v>53</v>
      </c>
      <c r="C16" s="44">
        <v>44439</v>
      </c>
      <c r="D16" s="15">
        <v>1</v>
      </c>
      <c r="E16" s="11" t="s">
        <v>73</v>
      </c>
      <c r="F16" s="11" t="s">
        <v>71</v>
      </c>
      <c r="G16" s="59"/>
      <c r="H16" s="59"/>
      <c r="I16" s="53"/>
      <c r="J16" s="60"/>
      <c r="K16" s="61"/>
      <c r="L16" s="12" t="e">
        <f>J16+K16+90*'Rekenhulp deelstromen'!M17/'Rekenhulp deelstromen'!J17</f>
        <v>#DIV/0!</v>
      </c>
      <c r="M16" s="12" t="e">
        <f>J16+K16+90*'Rekenhulp deelstromen'!N17/'Rekenhulp deelstromen'!K17</f>
        <v>#DIV/0!</v>
      </c>
      <c r="N16" s="12" t="e">
        <f>J16+K16+90*'Rekenhulp deelstromen'!O17/'Rekenhulp deelstromen'!L17</f>
        <v>#DIV/0!</v>
      </c>
    </row>
    <row r="17" spans="1:14" ht="27" x14ac:dyDescent="0.35">
      <c r="A17" s="98" t="s">
        <v>12</v>
      </c>
      <c r="B17" s="99">
        <v>48</v>
      </c>
      <c r="C17" s="100">
        <v>44439</v>
      </c>
      <c r="D17" s="101">
        <v>1</v>
      </c>
      <c r="E17" s="97" t="s">
        <v>124</v>
      </c>
      <c r="F17" s="11" t="s">
        <v>68</v>
      </c>
      <c r="G17" s="59"/>
      <c r="H17" s="59"/>
      <c r="I17" s="53"/>
      <c r="J17" s="60"/>
      <c r="K17" s="61"/>
      <c r="L17" s="12" t="e">
        <f>J17+K17+90*'Rekenhulp deelstromen'!M18/'Rekenhulp deelstromen'!J18</f>
        <v>#DIV/0!</v>
      </c>
      <c r="M17" s="12" t="e">
        <f>J17+K17+90*'Rekenhulp deelstromen'!N18/'Rekenhulp deelstromen'!K18</f>
        <v>#DIV/0!</v>
      </c>
      <c r="N17" s="12" t="e">
        <f>J17+K17+90*'Rekenhulp deelstromen'!O18/'Rekenhulp deelstromen'!L18</f>
        <v>#DIV/0!</v>
      </c>
    </row>
    <row r="18" spans="1:14" ht="16.5" customHeight="1" x14ac:dyDescent="0.35">
      <c r="A18" s="26" t="s">
        <v>13</v>
      </c>
      <c r="B18" s="85">
        <v>100</v>
      </c>
      <c r="C18" s="44">
        <v>44439</v>
      </c>
      <c r="D18" s="15">
        <v>2</v>
      </c>
      <c r="E18" s="11" t="s">
        <v>73</v>
      </c>
      <c r="F18" s="11" t="s">
        <v>67</v>
      </c>
      <c r="G18" s="59"/>
      <c r="H18" s="59"/>
      <c r="I18" s="53"/>
      <c r="J18" s="60"/>
      <c r="K18" s="61"/>
      <c r="L18" s="12" t="e">
        <f>J18+K18+90*'Rekenhulp deelstromen'!M19/'Rekenhulp deelstromen'!J19</f>
        <v>#DIV/0!</v>
      </c>
      <c r="M18" s="12" t="e">
        <f>J18+K18+90*'Rekenhulp deelstromen'!N19/'Rekenhulp deelstromen'!K19</f>
        <v>#DIV/0!</v>
      </c>
      <c r="N18" s="12" t="e">
        <f>J18+K18+90*'Rekenhulp deelstromen'!O19/'Rekenhulp deelstromen'!L19</f>
        <v>#DIV/0!</v>
      </c>
    </row>
    <row r="19" spans="1:14" ht="16.5" customHeight="1" x14ac:dyDescent="0.35">
      <c r="A19" s="26" t="s">
        <v>36</v>
      </c>
      <c r="B19" s="85">
        <v>272</v>
      </c>
      <c r="C19" s="44">
        <v>44439</v>
      </c>
      <c r="D19" s="15">
        <v>2</v>
      </c>
      <c r="E19" s="11" t="s">
        <v>73</v>
      </c>
      <c r="F19" s="11" t="s">
        <v>68</v>
      </c>
      <c r="G19" s="59"/>
      <c r="H19" s="59"/>
      <c r="I19" s="53"/>
      <c r="J19" s="60"/>
      <c r="K19" s="61"/>
      <c r="L19" s="12" t="e">
        <f>J19+K19+90*'Rekenhulp deelstromen'!M20/'Rekenhulp deelstromen'!J20</f>
        <v>#DIV/0!</v>
      </c>
      <c r="M19" s="12" t="e">
        <f>J19+K19+90*'Rekenhulp deelstromen'!N20/'Rekenhulp deelstromen'!K20</f>
        <v>#DIV/0!</v>
      </c>
      <c r="N19" s="12" t="e">
        <f>J19+K19+90*'Rekenhulp deelstromen'!O20/'Rekenhulp deelstromen'!L20</f>
        <v>#DIV/0!</v>
      </c>
    </row>
    <row r="20" spans="1:14" ht="16.5" customHeight="1" x14ac:dyDescent="0.35">
      <c r="A20" s="87" t="s">
        <v>72</v>
      </c>
      <c r="B20" s="85">
        <v>150</v>
      </c>
      <c r="C20" s="44">
        <v>44439</v>
      </c>
      <c r="D20" s="15">
        <v>2</v>
      </c>
      <c r="E20" s="11" t="s">
        <v>73</v>
      </c>
      <c r="F20" s="11" t="s">
        <v>67</v>
      </c>
      <c r="G20" s="59"/>
      <c r="H20" s="59"/>
      <c r="I20" s="53"/>
      <c r="J20" s="60"/>
      <c r="K20" s="61"/>
      <c r="L20" s="12" t="e">
        <f>J20+K20+90*'Rekenhulp deelstromen'!M21/'Rekenhulp deelstromen'!J21</f>
        <v>#DIV/0!</v>
      </c>
      <c r="M20" s="12" t="e">
        <f>J20+K20+90*'Rekenhulp deelstromen'!N21/'Rekenhulp deelstromen'!K21</f>
        <v>#DIV/0!</v>
      </c>
      <c r="N20" s="12" t="e">
        <f>J20+K20+90*'Rekenhulp deelstromen'!O21/'Rekenhulp deelstromen'!L21</f>
        <v>#DIV/0!</v>
      </c>
    </row>
    <row r="21" spans="1:14" ht="16.5" customHeight="1" x14ac:dyDescent="0.35">
      <c r="A21" s="26" t="s">
        <v>14</v>
      </c>
      <c r="B21" s="85">
        <v>10</v>
      </c>
      <c r="C21" s="44">
        <v>44439</v>
      </c>
      <c r="D21" s="15">
        <v>1</v>
      </c>
      <c r="E21" s="11" t="s">
        <v>73</v>
      </c>
      <c r="F21" s="11" t="s">
        <v>68</v>
      </c>
      <c r="G21" s="59"/>
      <c r="H21" s="59"/>
      <c r="I21" s="53"/>
      <c r="J21" s="60"/>
      <c r="K21" s="61"/>
      <c r="L21" s="12" t="e">
        <f>J21+K21+90*'Rekenhulp deelstromen'!M22/'Rekenhulp deelstromen'!J22</f>
        <v>#DIV/0!</v>
      </c>
      <c r="M21" s="12" t="e">
        <f>J21+K21+90*'Rekenhulp deelstromen'!N22/'Rekenhulp deelstromen'!K22</f>
        <v>#DIV/0!</v>
      </c>
      <c r="N21" s="12" t="e">
        <f>J21+K21+90*'Rekenhulp deelstromen'!O22/'Rekenhulp deelstromen'!L22</f>
        <v>#DIV/0!</v>
      </c>
    </row>
    <row r="22" spans="1:14" ht="16.5" customHeight="1" x14ac:dyDescent="0.35">
      <c r="A22" s="27" t="s">
        <v>64</v>
      </c>
      <c r="B22" s="86">
        <v>2145</v>
      </c>
      <c r="C22" s="45">
        <v>44439</v>
      </c>
      <c r="D22" s="13" t="s">
        <v>16</v>
      </c>
      <c r="E22" s="13"/>
      <c r="F22" s="13"/>
      <c r="G22" s="62"/>
      <c r="H22" s="62"/>
      <c r="I22" s="56"/>
      <c r="J22" s="63"/>
      <c r="K22" s="64"/>
      <c r="L22" s="14" t="e">
        <f>J22+K22+90*'Rekenhulp deelstromen'!M23/'Rekenhulp deelstromen'!J23</f>
        <v>#DIV/0!</v>
      </c>
      <c r="M22" s="14" t="e">
        <f>J22+K22+90*'Rekenhulp deelstromen'!N23/'Rekenhulp deelstromen'!K23</f>
        <v>#DIV/0!</v>
      </c>
      <c r="N22" s="14" t="e">
        <f>J22+K22+90*'Rekenhulp deelstromen'!O23/'Rekenhulp deelstromen'!L23</f>
        <v>#DIV/0!</v>
      </c>
    </row>
    <row r="24" spans="1:14" ht="16" customHeight="1" x14ac:dyDescent="0.35">
      <c r="A24" s="95" t="s">
        <v>66</v>
      </c>
      <c r="B24" s="95"/>
      <c r="C24" s="95"/>
      <c r="D24" s="95"/>
      <c r="E24" s="95"/>
      <c r="F24" s="95"/>
    </row>
    <row r="27" spans="1:14" ht="16.5" customHeight="1" x14ac:dyDescent="0.35">
      <c r="A27" s="5" t="s">
        <v>62</v>
      </c>
    </row>
    <row r="28" spans="1:14" ht="16.5" customHeight="1" x14ac:dyDescent="0.35">
      <c r="A28" s="1" t="s">
        <v>8</v>
      </c>
      <c r="B28" s="96"/>
      <c r="C28" s="96"/>
      <c r="D28" s="96"/>
      <c r="E28" s="96"/>
      <c r="F28" s="96"/>
      <c r="G28" s="96"/>
      <c r="H28" s="96"/>
      <c r="I28" s="96"/>
      <c r="J28" s="96"/>
      <c r="K28" s="96"/>
    </row>
    <row r="29" spans="1:14" ht="16.5" customHeight="1" x14ac:dyDescent="0.35">
      <c r="A29" s="1" t="s">
        <v>65</v>
      </c>
      <c r="B29" s="96"/>
      <c r="C29" s="96"/>
      <c r="D29" s="96"/>
      <c r="E29" s="96"/>
      <c r="F29" s="96"/>
      <c r="G29" s="96"/>
      <c r="H29" s="96"/>
      <c r="I29" s="96"/>
      <c r="J29" s="96"/>
      <c r="K29" s="96"/>
    </row>
    <row r="30" spans="1:14" ht="16.5" customHeight="1" x14ac:dyDescent="0.35">
      <c r="A30" s="1" t="s">
        <v>58</v>
      </c>
      <c r="B30" s="96"/>
      <c r="C30" s="96"/>
      <c r="D30" s="96"/>
      <c r="E30" s="96"/>
      <c r="F30" s="96"/>
      <c r="G30" s="96"/>
      <c r="H30" s="96"/>
      <c r="I30" s="96"/>
      <c r="J30" s="96"/>
      <c r="K30" s="96"/>
    </row>
    <row r="31" spans="1:14" ht="16.5" customHeight="1" x14ac:dyDescent="0.35">
      <c r="A31" s="1" t="s">
        <v>59</v>
      </c>
      <c r="B31" s="96"/>
      <c r="C31" s="96"/>
      <c r="D31" s="96"/>
      <c r="E31" s="96"/>
      <c r="F31" s="96"/>
      <c r="G31" s="96"/>
      <c r="H31" s="96"/>
      <c r="I31" s="96"/>
      <c r="J31" s="96"/>
      <c r="K31" s="96"/>
    </row>
    <row r="32" spans="1:14" ht="16.5" customHeight="1" x14ac:dyDescent="0.35">
      <c r="A32" s="1" t="s">
        <v>60</v>
      </c>
      <c r="B32" s="96"/>
      <c r="C32" s="96"/>
      <c r="D32" s="96"/>
      <c r="E32" s="96"/>
      <c r="F32" s="96"/>
      <c r="G32" s="96"/>
      <c r="H32" s="96"/>
      <c r="I32" s="96"/>
      <c r="J32" s="96"/>
      <c r="K32" s="96"/>
    </row>
    <row r="33" spans="1:11" ht="16.5" customHeight="1" x14ac:dyDescent="0.35">
      <c r="A33" s="1" t="s">
        <v>61</v>
      </c>
      <c r="B33" s="96"/>
      <c r="C33" s="96"/>
      <c r="D33" s="96"/>
      <c r="E33" s="96"/>
      <c r="F33" s="96"/>
      <c r="G33" s="96"/>
      <c r="H33" s="96"/>
      <c r="I33" s="96"/>
      <c r="J33" s="96"/>
      <c r="K33" s="96"/>
    </row>
    <row r="34" spans="1:11" ht="16.5" customHeight="1" x14ac:dyDescent="0.35">
      <c r="A34" s="1" t="s">
        <v>10</v>
      </c>
      <c r="B34" s="96"/>
      <c r="C34" s="96"/>
      <c r="D34" s="96"/>
      <c r="E34" s="96"/>
      <c r="F34" s="96"/>
      <c r="G34" s="96"/>
      <c r="H34" s="96"/>
      <c r="I34" s="96"/>
      <c r="J34" s="96"/>
      <c r="K34" s="96"/>
    </row>
    <row r="35" spans="1:11" ht="16.5" customHeight="1" x14ac:dyDescent="0.35">
      <c r="A35" s="1" t="s">
        <v>41</v>
      </c>
      <c r="B35" s="96"/>
      <c r="C35" s="96"/>
      <c r="D35" s="96"/>
      <c r="E35" s="96"/>
      <c r="F35" s="96"/>
      <c r="G35" s="96"/>
      <c r="H35" s="96"/>
      <c r="I35" s="96"/>
      <c r="J35" s="96"/>
      <c r="K35" s="96"/>
    </row>
    <row r="36" spans="1:11" ht="16.5" customHeight="1" x14ac:dyDescent="0.35">
      <c r="A36" s="1" t="s">
        <v>11</v>
      </c>
      <c r="B36" s="96"/>
      <c r="C36" s="96"/>
      <c r="D36" s="96"/>
      <c r="E36" s="96"/>
      <c r="F36" s="96"/>
      <c r="G36" s="96"/>
      <c r="H36" s="96"/>
      <c r="I36" s="96"/>
      <c r="J36" s="96"/>
      <c r="K36" s="96"/>
    </row>
    <row r="37" spans="1:11" ht="16.5" customHeight="1" x14ac:dyDescent="0.35">
      <c r="A37" s="1" t="s">
        <v>12</v>
      </c>
      <c r="B37" s="96"/>
      <c r="C37" s="96"/>
      <c r="D37" s="96"/>
      <c r="E37" s="96"/>
      <c r="F37" s="96"/>
      <c r="G37" s="96"/>
      <c r="H37" s="96"/>
      <c r="I37" s="96"/>
      <c r="J37" s="96"/>
      <c r="K37" s="96"/>
    </row>
    <row r="38" spans="1:11" ht="16.5" customHeight="1" x14ac:dyDescent="0.35">
      <c r="A38" s="1" t="s">
        <v>13</v>
      </c>
      <c r="B38" s="96"/>
      <c r="C38" s="96"/>
      <c r="D38" s="96"/>
      <c r="E38" s="96"/>
      <c r="F38" s="96"/>
      <c r="G38" s="96"/>
      <c r="H38" s="96"/>
      <c r="I38" s="96"/>
      <c r="J38" s="96"/>
      <c r="K38" s="96"/>
    </row>
    <row r="39" spans="1:11" ht="16.5" customHeight="1" x14ac:dyDescent="0.35">
      <c r="A39" s="1" t="s">
        <v>36</v>
      </c>
      <c r="B39" s="96"/>
      <c r="C39" s="96"/>
      <c r="D39" s="96"/>
      <c r="E39" s="96"/>
      <c r="F39" s="96"/>
      <c r="G39" s="96"/>
      <c r="H39" s="96"/>
      <c r="I39" s="96"/>
      <c r="J39" s="96"/>
      <c r="K39" s="96"/>
    </row>
    <row r="40" spans="1:11" ht="16.5" customHeight="1" x14ac:dyDescent="0.35">
      <c r="A40" s="1" t="s">
        <v>72</v>
      </c>
      <c r="B40" s="96"/>
      <c r="C40" s="96"/>
      <c r="D40" s="96"/>
      <c r="E40" s="96"/>
      <c r="F40" s="96"/>
      <c r="G40" s="96"/>
      <c r="H40" s="96"/>
      <c r="I40" s="96"/>
      <c r="J40" s="96"/>
      <c r="K40" s="96"/>
    </row>
    <row r="41" spans="1:11" ht="16.5" customHeight="1" x14ac:dyDescent="0.35">
      <c r="A41" s="1" t="s">
        <v>14</v>
      </c>
      <c r="B41" s="96"/>
      <c r="C41" s="96"/>
      <c r="D41" s="96"/>
      <c r="E41" s="96"/>
      <c r="F41" s="96"/>
      <c r="G41" s="96"/>
      <c r="H41" s="96"/>
      <c r="I41" s="96"/>
      <c r="J41" s="96"/>
      <c r="K41" s="96"/>
    </row>
    <row r="42" spans="1:11" ht="16.5" customHeight="1" x14ac:dyDescent="0.35">
      <c r="A42" s="1" t="s">
        <v>15</v>
      </c>
      <c r="B42" s="96"/>
      <c r="C42" s="96"/>
      <c r="D42" s="96"/>
      <c r="E42" s="96"/>
      <c r="F42" s="96"/>
      <c r="G42" s="96"/>
      <c r="H42" s="96"/>
      <c r="I42" s="96"/>
      <c r="J42" s="96"/>
      <c r="K42" s="96"/>
    </row>
  </sheetData>
  <sheetProtection algorithmName="SHA-512" hashValue="emVN+Kcj975kvjhT7CnwJ5i8eKSO97kOjSTFBQw8hfaapnbak7x6hs9eAlm+4/OVIyg5DbPiuT2eeTLaM2NJow==" saltValue="PWQNR453CuIHPVyNxfzV+w==" spinCount="100000" sheet="1" objects="1" scenarios="1"/>
  <protectedRanges>
    <protectedRange sqref="B3:K4" name="invulcellen"/>
  </protectedRanges>
  <mergeCells count="16">
    <mergeCell ref="B42:K42"/>
    <mergeCell ref="B32:K32"/>
    <mergeCell ref="B33:K33"/>
    <mergeCell ref="B34:K34"/>
    <mergeCell ref="B35:K35"/>
    <mergeCell ref="B36:K36"/>
    <mergeCell ref="B37:K37"/>
    <mergeCell ref="B38:K38"/>
    <mergeCell ref="B39:K39"/>
    <mergeCell ref="B40:K40"/>
    <mergeCell ref="B41:K41"/>
    <mergeCell ref="A24:F24"/>
    <mergeCell ref="B28:K28"/>
    <mergeCell ref="B29:K29"/>
    <mergeCell ref="B30:K30"/>
    <mergeCell ref="B31:K3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24947-17C9-438F-B52D-7B7B6F846CA0}">
  <dimension ref="E7:O23"/>
  <sheetViews>
    <sheetView topLeftCell="B4" workbookViewId="0">
      <selection activeCell="G15" sqref="G15"/>
    </sheetView>
  </sheetViews>
  <sheetFormatPr defaultRowHeight="13.5" x14ac:dyDescent="0.35"/>
  <cols>
    <col min="5" max="5" width="30.69921875" customWidth="1"/>
    <col min="9" max="9" width="10" customWidth="1"/>
    <col min="10" max="10" width="16" customWidth="1"/>
    <col min="11" max="11" width="13.8984375" customWidth="1"/>
    <col min="12" max="12" width="10.09765625" customWidth="1"/>
    <col min="13" max="13" width="17.296875" customWidth="1"/>
    <col min="14" max="14" width="19.09765625" customWidth="1"/>
  </cols>
  <sheetData>
    <row r="7" spans="5:15" ht="94.5" customHeight="1" x14ac:dyDescent="0.35">
      <c r="F7" s="2" t="s">
        <v>39</v>
      </c>
      <c r="G7" s="2" t="s">
        <v>40</v>
      </c>
      <c r="H7" s="2" t="s">
        <v>47</v>
      </c>
      <c r="I7" s="2" t="s">
        <v>49</v>
      </c>
      <c r="J7" s="2" t="s">
        <v>44</v>
      </c>
      <c r="K7" s="2" t="s">
        <v>45</v>
      </c>
      <c r="L7" s="2" t="s">
        <v>46</v>
      </c>
      <c r="M7" s="2" t="s">
        <v>50</v>
      </c>
      <c r="N7" s="2" t="s">
        <v>51</v>
      </c>
      <c r="O7" s="2" t="s">
        <v>52</v>
      </c>
    </row>
    <row r="8" spans="5:15" x14ac:dyDescent="0.35">
      <c r="F8" s="25"/>
      <c r="G8" s="10"/>
      <c r="H8" s="10"/>
      <c r="I8" s="10"/>
      <c r="J8" s="10"/>
      <c r="K8" s="10"/>
      <c r="L8" s="10"/>
      <c r="M8" s="10"/>
      <c r="N8" s="10"/>
      <c r="O8" s="10"/>
    </row>
    <row r="9" spans="5:15" x14ac:dyDescent="0.35">
      <c r="E9" s="1" t="s">
        <v>8</v>
      </c>
      <c r="F9" s="26">
        <v>7.7</v>
      </c>
      <c r="G9" s="21">
        <f>Deelstromen!G8/F9</f>
        <v>0</v>
      </c>
      <c r="H9" s="23">
        <f>Deelstromen!D8</f>
        <v>1</v>
      </c>
      <c r="I9" s="21">
        <f>12*H9*Deelstromen!H8/Deelstromen!B8</f>
        <v>0</v>
      </c>
      <c r="J9" s="19">
        <f>Deelstromen!I8+I9+G9</f>
        <v>0</v>
      </c>
      <c r="K9" s="19">
        <f>Deelstromen!I8+I9</f>
        <v>0</v>
      </c>
      <c r="L9" s="19">
        <f>Deelstromen!I8</f>
        <v>0</v>
      </c>
      <c r="M9" s="16"/>
      <c r="N9" s="16"/>
      <c r="O9" s="16"/>
    </row>
    <row r="10" spans="5:15" x14ac:dyDescent="0.35">
      <c r="E10" s="1" t="s">
        <v>65</v>
      </c>
      <c r="F10" s="26">
        <v>4.9000000000000004</v>
      </c>
      <c r="G10" s="21">
        <f>Deelstromen!G9/F10</f>
        <v>0</v>
      </c>
      <c r="H10" s="23">
        <f>Deelstromen!D9</f>
        <v>5</v>
      </c>
      <c r="I10" s="21">
        <f>12*H10*Deelstromen!H9/Deelstromen!B9</f>
        <v>0</v>
      </c>
      <c r="J10" s="19">
        <f>Deelstromen!I9+I10+G10</f>
        <v>0</v>
      </c>
      <c r="K10" s="19">
        <f>Deelstromen!I9+I10</f>
        <v>0</v>
      </c>
      <c r="L10" s="19">
        <f>Deelstromen!I9</f>
        <v>0</v>
      </c>
      <c r="M10" s="16"/>
      <c r="N10" s="16"/>
      <c r="O10" s="16"/>
    </row>
    <row r="11" spans="5:15" x14ac:dyDescent="0.35">
      <c r="E11" s="1" t="s">
        <v>58</v>
      </c>
      <c r="F11" s="26">
        <v>7.8</v>
      </c>
      <c r="G11" s="21">
        <f>Deelstromen!G10/F11</f>
        <v>0</v>
      </c>
      <c r="H11" s="23">
        <f>Deelstromen!D10</f>
        <v>2</v>
      </c>
      <c r="I11" s="21">
        <f>12*H11*Deelstromen!H10/Deelstromen!B10</f>
        <v>0</v>
      </c>
      <c r="J11" s="19">
        <f>Deelstromen!I10+I11+G11</f>
        <v>0</v>
      </c>
      <c r="K11" s="19">
        <f>Deelstromen!I10+I11</f>
        <v>0</v>
      </c>
      <c r="L11" s="19">
        <f>Deelstromen!I10</f>
        <v>0</v>
      </c>
      <c r="M11" s="16"/>
      <c r="N11" s="16"/>
      <c r="O11" s="16"/>
    </row>
    <row r="12" spans="5:15" x14ac:dyDescent="0.35">
      <c r="E12" s="1" t="s">
        <v>59</v>
      </c>
      <c r="F12" s="26">
        <v>10.6</v>
      </c>
      <c r="G12" s="21">
        <f>Deelstromen!G11/F12</f>
        <v>0</v>
      </c>
      <c r="H12" s="23">
        <f>Deelstromen!D11</f>
        <v>2</v>
      </c>
      <c r="I12" s="21">
        <f>12*H12*Deelstromen!H11/Deelstromen!B11</f>
        <v>0</v>
      </c>
      <c r="J12" s="19">
        <f>Deelstromen!I11+I12+G12</f>
        <v>0</v>
      </c>
      <c r="K12" s="19">
        <f>Deelstromen!I11+I12</f>
        <v>0</v>
      </c>
      <c r="L12" s="19">
        <f>Deelstromen!I11</f>
        <v>0</v>
      </c>
      <c r="M12" s="16"/>
      <c r="N12" s="16"/>
      <c r="O12" s="16"/>
    </row>
    <row r="13" spans="5:15" x14ac:dyDescent="0.35">
      <c r="E13" s="1" t="s">
        <v>60</v>
      </c>
      <c r="F13" s="26">
        <v>6</v>
      </c>
      <c r="G13" s="21">
        <f>Deelstromen!G12/F13</f>
        <v>0</v>
      </c>
      <c r="H13" s="23">
        <f>Deelstromen!D12</f>
        <v>5</v>
      </c>
      <c r="I13" s="21">
        <f>12*H13*Deelstromen!H12/Deelstromen!B12</f>
        <v>0</v>
      </c>
      <c r="J13" s="19">
        <f>Deelstromen!I12+I13+G13</f>
        <v>0</v>
      </c>
      <c r="K13" s="19">
        <f>Deelstromen!I12+I13</f>
        <v>0</v>
      </c>
      <c r="L13" s="19">
        <f>Deelstromen!I12</f>
        <v>0</v>
      </c>
      <c r="M13" s="16"/>
      <c r="N13" s="16"/>
      <c r="O13" s="16"/>
    </row>
    <row r="14" spans="5:15" x14ac:dyDescent="0.35">
      <c r="E14" s="1" t="s">
        <v>61</v>
      </c>
      <c r="F14" s="26">
        <v>6</v>
      </c>
      <c r="G14" s="21">
        <f>Deelstromen!G13/F14</f>
        <v>0</v>
      </c>
      <c r="H14" s="23">
        <f>Deelstromen!D13</f>
        <v>3</v>
      </c>
      <c r="I14" s="21">
        <f>12*H14*Deelstromen!H13/Deelstromen!B13</f>
        <v>0</v>
      </c>
      <c r="J14" s="19">
        <f>Deelstromen!I13+I14+G14</f>
        <v>0</v>
      </c>
      <c r="K14" s="19">
        <f>Deelstromen!I13+I14</f>
        <v>0</v>
      </c>
      <c r="L14" s="19">
        <f>Deelstromen!I13</f>
        <v>0</v>
      </c>
      <c r="M14" s="16"/>
      <c r="N14" s="16"/>
      <c r="O14" s="16"/>
    </row>
    <row r="15" spans="5:15" x14ac:dyDescent="0.35">
      <c r="E15" s="1" t="s">
        <v>10</v>
      </c>
      <c r="F15" s="26">
        <v>4.5</v>
      </c>
      <c r="G15" s="21">
        <f>Deelstromen!G14/F15</f>
        <v>0</v>
      </c>
      <c r="H15" s="23">
        <f>Deelstromen!D14</f>
        <v>2</v>
      </c>
      <c r="I15" s="21">
        <f>12*H15*Deelstromen!H14/Deelstromen!B14</f>
        <v>0</v>
      </c>
      <c r="J15" s="19">
        <f>Deelstromen!I14+I15+G15</f>
        <v>0</v>
      </c>
      <c r="K15" s="19">
        <f>Deelstromen!I14+I15</f>
        <v>0</v>
      </c>
      <c r="L15" s="19">
        <f>Deelstromen!I14</f>
        <v>0</v>
      </c>
      <c r="M15" s="16"/>
      <c r="N15" s="16"/>
      <c r="O15" s="16"/>
    </row>
    <row r="16" spans="5:15" x14ac:dyDescent="0.35">
      <c r="E16" s="1" t="s">
        <v>41</v>
      </c>
      <c r="F16" s="26">
        <v>6.4</v>
      </c>
      <c r="G16" s="21">
        <f>Deelstromen!G15/F16</f>
        <v>0</v>
      </c>
      <c r="H16" s="23">
        <f>Deelstromen!D15</f>
        <v>3</v>
      </c>
      <c r="I16" s="21">
        <f>12*H16*Deelstromen!H15/Deelstromen!B15</f>
        <v>0</v>
      </c>
      <c r="J16" s="19">
        <f>Deelstromen!I15+I16+G16</f>
        <v>0</v>
      </c>
      <c r="K16" s="19">
        <f>Deelstromen!I15+I16</f>
        <v>0</v>
      </c>
      <c r="L16" s="19">
        <f>Deelstromen!I15</f>
        <v>0</v>
      </c>
      <c r="M16" s="16"/>
      <c r="N16" s="16"/>
      <c r="O16" s="16"/>
    </row>
    <row r="17" spans="5:15" x14ac:dyDescent="0.35">
      <c r="E17" s="1" t="s">
        <v>11</v>
      </c>
      <c r="F17" s="26">
        <v>3.6</v>
      </c>
      <c r="G17" s="21">
        <f>Deelstromen!G16/F17</f>
        <v>0</v>
      </c>
      <c r="H17" s="23">
        <f>Deelstromen!D16</f>
        <v>1</v>
      </c>
      <c r="I17" s="21">
        <f>12*H17*Deelstromen!H16/Deelstromen!B16</f>
        <v>0</v>
      </c>
      <c r="J17" s="19">
        <f>Deelstromen!I16+I17+G17</f>
        <v>0</v>
      </c>
      <c r="K17" s="19">
        <f>Deelstromen!I16+I17</f>
        <v>0</v>
      </c>
      <c r="L17" s="19">
        <f>Deelstromen!I16</f>
        <v>0</v>
      </c>
      <c r="M17" s="16"/>
      <c r="N17" s="16"/>
      <c r="O17" s="16"/>
    </row>
    <row r="18" spans="5:15" x14ac:dyDescent="0.35">
      <c r="E18" s="1" t="s">
        <v>12</v>
      </c>
      <c r="F18" s="26">
        <v>9.9</v>
      </c>
      <c r="G18" s="21">
        <f>Deelstromen!G17/F18</f>
        <v>0</v>
      </c>
      <c r="H18" s="23">
        <f>Deelstromen!D17</f>
        <v>1</v>
      </c>
      <c r="I18" s="21">
        <f>12*H18*Deelstromen!H17/Deelstromen!B17</f>
        <v>0</v>
      </c>
      <c r="J18" s="19">
        <f>Deelstromen!I17+I18+G18</f>
        <v>0</v>
      </c>
      <c r="K18" s="19">
        <f>Deelstromen!I17+I18</f>
        <v>0</v>
      </c>
      <c r="L18" s="19">
        <f>Deelstromen!I17</f>
        <v>0</v>
      </c>
      <c r="M18" s="16"/>
      <c r="N18" s="16"/>
      <c r="O18" s="16"/>
    </row>
    <row r="19" spans="5:15" x14ac:dyDescent="0.35">
      <c r="E19" s="1" t="s">
        <v>13</v>
      </c>
      <c r="F19" s="26">
        <v>2.7</v>
      </c>
      <c r="G19" s="21">
        <f>Deelstromen!G18/F19</f>
        <v>0</v>
      </c>
      <c r="H19" s="23">
        <f>Deelstromen!D18</f>
        <v>2</v>
      </c>
      <c r="I19" s="21">
        <f>12*H19*Deelstromen!H18/Deelstromen!B18</f>
        <v>0</v>
      </c>
      <c r="J19" s="19">
        <f>Deelstromen!I18+I19+G19</f>
        <v>0</v>
      </c>
      <c r="K19" s="19">
        <f>Deelstromen!I18+I19</f>
        <v>0</v>
      </c>
      <c r="L19" s="19">
        <f>Deelstromen!I18</f>
        <v>0</v>
      </c>
      <c r="M19" s="16"/>
      <c r="N19" s="16"/>
      <c r="O19" s="16"/>
    </row>
    <row r="20" spans="5:15" x14ac:dyDescent="0.35">
      <c r="E20" s="1" t="s">
        <v>36</v>
      </c>
      <c r="F20" s="26">
        <v>4.9000000000000004</v>
      </c>
      <c r="G20" s="21">
        <f>Deelstromen!G19/F20</f>
        <v>0</v>
      </c>
      <c r="H20" s="23">
        <f>Deelstromen!D19</f>
        <v>2</v>
      </c>
      <c r="I20" s="21">
        <f>12*H20*Deelstromen!H19/Deelstromen!B19</f>
        <v>0</v>
      </c>
      <c r="J20" s="19">
        <f>Deelstromen!I19+I20+G20</f>
        <v>0</v>
      </c>
      <c r="K20" s="19">
        <f>Deelstromen!I19+I20</f>
        <v>0</v>
      </c>
      <c r="L20" s="19">
        <f>Deelstromen!I19</f>
        <v>0</v>
      </c>
      <c r="M20" s="16"/>
      <c r="N20" s="16"/>
      <c r="O20" s="16"/>
    </row>
    <row r="21" spans="5:15" x14ac:dyDescent="0.35">
      <c r="E21" s="1" t="s">
        <v>72</v>
      </c>
      <c r="F21" s="26">
        <v>4</v>
      </c>
      <c r="G21" s="21">
        <f>Deelstromen!G20/F21</f>
        <v>0</v>
      </c>
      <c r="H21" s="23">
        <f>Deelstromen!D20</f>
        <v>2</v>
      </c>
      <c r="I21" s="21">
        <f>12*H21*Deelstromen!H20/Deelstromen!B20</f>
        <v>0</v>
      </c>
      <c r="J21" s="19">
        <f>Deelstromen!I20+I21+G21</f>
        <v>0</v>
      </c>
      <c r="K21" s="19">
        <f>Deelstromen!I20+I21</f>
        <v>0</v>
      </c>
      <c r="L21" s="19">
        <f>Deelstromen!I20</f>
        <v>0</v>
      </c>
      <c r="M21" s="16"/>
      <c r="N21" s="16"/>
      <c r="O21" s="16"/>
    </row>
    <row r="22" spans="5:15" x14ac:dyDescent="0.35">
      <c r="E22" s="1" t="s">
        <v>14</v>
      </c>
      <c r="F22" s="26">
        <v>7.4</v>
      </c>
      <c r="G22" s="21">
        <f>Deelstromen!G21/F22</f>
        <v>0</v>
      </c>
      <c r="H22" s="23">
        <f>Deelstromen!D21</f>
        <v>1</v>
      </c>
      <c r="I22" s="21">
        <f>12*H22*Deelstromen!H21/Deelstromen!B21</f>
        <v>0</v>
      </c>
      <c r="J22" s="19">
        <f>Deelstromen!I21+I22+G22</f>
        <v>0</v>
      </c>
      <c r="K22" s="19">
        <f>Deelstromen!I21+I22</f>
        <v>0</v>
      </c>
      <c r="L22" s="19">
        <f>Deelstromen!I21</f>
        <v>0</v>
      </c>
      <c r="M22" s="16"/>
      <c r="N22" s="16"/>
      <c r="O22" s="16"/>
    </row>
    <row r="23" spans="5:15" x14ac:dyDescent="0.35">
      <c r="E23" s="1" t="s">
        <v>64</v>
      </c>
      <c r="F23" s="27">
        <v>12</v>
      </c>
      <c r="G23" s="22">
        <f>Deelstromen!G22/F23</f>
        <v>0</v>
      </c>
      <c r="H23" s="24">
        <v>0</v>
      </c>
      <c r="I23" s="22">
        <f>12*H23*Deelstromen!H22/Deelstromen!B22</f>
        <v>0</v>
      </c>
      <c r="J23" s="20">
        <f>Deelstromen!I22+I23+G23</f>
        <v>0</v>
      </c>
      <c r="K23" s="20">
        <f>Deelstromen!I22+I23</f>
        <v>0</v>
      </c>
      <c r="L23" s="20">
        <f>Deelstromen!I22</f>
        <v>0</v>
      </c>
      <c r="M23" s="17"/>
      <c r="N23" s="17"/>
      <c r="O23" s="17"/>
    </row>
  </sheetData>
  <sheetProtection algorithmName="SHA-512" hashValue="7vmF9YAXAYmIqq2+bAMgK+sy/ZsBwlzoE/wXeiMaYlAO5cLOyXnZs/p1wU0CmNwHwXY9eLthTGI/QejyRPC/QQ==" saltValue="VxGnUBCi6s/BDy2zcs2u/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48"/>
  <sheetViews>
    <sheetView topLeftCell="A33" zoomScaleNormal="100" workbookViewId="0">
      <selection activeCell="A50" sqref="A50"/>
    </sheetView>
  </sheetViews>
  <sheetFormatPr defaultColWidth="8.8984375" defaultRowHeight="13.5" x14ac:dyDescent="0.35"/>
  <cols>
    <col min="1" max="1" width="46" style="28" bestFit="1" customWidth="1"/>
    <col min="2" max="2" width="7.296875" style="28" hidden="1" customWidth="1"/>
    <col min="3" max="3" width="8.3984375" style="28" hidden="1" customWidth="1"/>
    <col min="4" max="4" width="6.69921875" style="28" hidden="1" customWidth="1"/>
    <col min="5" max="6" width="5.69921875" style="28" hidden="1" customWidth="1"/>
    <col min="7" max="8" width="6.69921875" style="28" hidden="1" customWidth="1"/>
    <col min="9" max="9" width="0" style="28" hidden="1" customWidth="1"/>
    <col min="10" max="10" width="10.8984375" style="28" hidden="1" customWidth="1"/>
    <col min="11" max="11" width="8.296875" style="28" hidden="1" customWidth="1"/>
    <col min="12" max="12" width="10.3984375" style="28" hidden="1" customWidth="1"/>
    <col min="13" max="13" width="10.09765625" style="28" hidden="1" customWidth="1"/>
    <col min="14" max="14" width="10.3984375" style="28" bestFit="1" customWidth="1"/>
    <col min="15" max="15" width="10.296875" style="28" customWidth="1"/>
    <col min="16" max="16" width="20.09765625" style="28" customWidth="1"/>
    <col min="17" max="17" width="13.296875" style="28" customWidth="1"/>
    <col min="18" max="19" width="8.8984375" style="28"/>
    <col min="20" max="20" width="16.69921875" style="28" bestFit="1" customWidth="1"/>
    <col min="21" max="21" width="17.59765625" style="28" bestFit="1" customWidth="1"/>
    <col min="22" max="16384" width="8.8984375" style="28"/>
  </cols>
  <sheetData>
    <row r="1" spans="1:21" x14ac:dyDescent="0.35">
      <c r="A1" s="28" t="s">
        <v>0</v>
      </c>
    </row>
    <row r="3" spans="1:21" x14ac:dyDescent="0.35">
      <c r="A3" s="28" t="s">
        <v>3</v>
      </c>
      <c r="N3" s="28" t="s">
        <v>38</v>
      </c>
    </row>
    <row r="5" spans="1:21" ht="95.15" customHeight="1" x14ac:dyDescent="0.35">
      <c r="A5" s="29" t="s">
        <v>6</v>
      </c>
      <c r="B5" s="29" t="s">
        <v>7</v>
      </c>
      <c r="P5" s="39" t="s">
        <v>74</v>
      </c>
      <c r="Q5" s="39" t="s">
        <v>75</v>
      </c>
      <c r="R5" s="39" t="s">
        <v>53</v>
      </c>
      <c r="S5" s="39" t="s">
        <v>54</v>
      </c>
      <c r="T5" s="39" t="s">
        <v>109</v>
      </c>
      <c r="U5" s="39" t="s">
        <v>110</v>
      </c>
    </row>
    <row r="6" spans="1:21" ht="14.5" x14ac:dyDescent="0.35">
      <c r="A6" s="30" t="s">
        <v>22</v>
      </c>
      <c r="B6" s="30" t="s">
        <v>23</v>
      </c>
      <c r="C6" s="30" t="s">
        <v>24</v>
      </c>
      <c r="D6" s="30" t="s">
        <v>25</v>
      </c>
      <c r="E6" s="30" t="s">
        <v>26</v>
      </c>
      <c r="F6" s="31" t="s">
        <v>27</v>
      </c>
      <c r="G6" s="31" t="s">
        <v>28</v>
      </c>
      <c r="H6" s="30" t="s">
        <v>29</v>
      </c>
      <c r="I6" s="30" t="s">
        <v>30</v>
      </c>
      <c r="J6" s="30" t="s">
        <v>31</v>
      </c>
      <c r="K6" s="30" t="s">
        <v>32</v>
      </c>
      <c r="L6" s="30" t="s">
        <v>33</v>
      </c>
      <c r="M6" s="30" t="s">
        <v>34</v>
      </c>
      <c r="N6" s="30" t="s">
        <v>35</v>
      </c>
      <c r="O6" s="30" t="s">
        <v>37</v>
      </c>
      <c r="P6" s="9"/>
      <c r="Q6" s="9"/>
      <c r="R6" s="25"/>
      <c r="S6" s="10"/>
      <c r="T6" s="9"/>
      <c r="U6" s="52"/>
    </row>
    <row r="7" spans="1:21" ht="14.5" x14ac:dyDescent="0.35">
      <c r="A7" s="76" t="s">
        <v>77</v>
      </c>
      <c r="B7" s="77"/>
      <c r="C7" s="77"/>
      <c r="D7" s="77"/>
      <c r="E7" s="77"/>
      <c r="F7" s="78"/>
      <c r="G7" s="78"/>
      <c r="H7" s="77"/>
      <c r="I7" s="77"/>
      <c r="J7" s="77"/>
      <c r="K7" s="79"/>
      <c r="L7" s="79"/>
      <c r="M7" s="77"/>
      <c r="N7" s="80">
        <v>20</v>
      </c>
      <c r="O7" s="35">
        <v>44561</v>
      </c>
      <c r="P7" s="40"/>
      <c r="Q7" s="53"/>
      <c r="R7" s="54"/>
      <c r="S7" s="55"/>
      <c r="T7" s="50" t="e">
        <f>S7+R7+90*P7/Q7</f>
        <v>#DIV/0!</v>
      </c>
      <c r="U7" s="47" t="e">
        <f t="shared" ref="U7:U43" si="0">T7*N7</f>
        <v>#DIV/0!</v>
      </c>
    </row>
    <row r="8" spans="1:21" ht="14.5" x14ac:dyDescent="0.35">
      <c r="A8" s="76" t="s">
        <v>78</v>
      </c>
      <c r="B8" s="77"/>
      <c r="C8" s="77"/>
      <c r="D8" s="77"/>
      <c r="E8" s="77"/>
      <c r="F8" s="78"/>
      <c r="G8" s="78"/>
      <c r="H8" s="77"/>
      <c r="I8" s="77"/>
      <c r="J8" s="77"/>
      <c r="K8" s="79"/>
      <c r="L8" s="79"/>
      <c r="M8" s="77"/>
      <c r="N8" s="80">
        <v>20</v>
      </c>
      <c r="O8" s="35">
        <v>44561</v>
      </c>
      <c r="P8" s="40"/>
      <c r="Q8" s="53"/>
      <c r="R8" s="54"/>
      <c r="S8" s="55"/>
      <c r="T8" s="50" t="e">
        <f t="shared" ref="T8:T43" si="1">S8+R8+90*P8/Q8</f>
        <v>#DIV/0!</v>
      </c>
      <c r="U8" s="47" t="e">
        <f t="shared" si="0"/>
        <v>#DIV/0!</v>
      </c>
    </row>
    <row r="9" spans="1:21" ht="14.5" x14ac:dyDescent="0.35">
      <c r="A9" s="37" t="s">
        <v>80</v>
      </c>
      <c r="B9" s="32">
        <v>0.11</v>
      </c>
      <c r="C9" s="32">
        <v>8.5000000000000006E-2</v>
      </c>
      <c r="D9" s="32">
        <v>0.17499999999999999</v>
      </c>
      <c r="E9" s="32">
        <v>9.0999999999999998E-2</v>
      </c>
      <c r="F9" s="33">
        <v>8.8999999999999996E-2</v>
      </c>
      <c r="G9" s="33">
        <v>7.2999999999999995E-2</v>
      </c>
      <c r="H9" s="32">
        <v>0.14099999999999999</v>
      </c>
      <c r="I9" s="32"/>
      <c r="J9" s="32">
        <v>0.26300000000000001</v>
      </c>
      <c r="K9" s="33">
        <v>7.6999999999999999E-2</v>
      </c>
      <c r="L9" s="33">
        <v>0.08</v>
      </c>
      <c r="M9" s="33">
        <v>8.3000000000000004E-2</v>
      </c>
      <c r="N9" s="46">
        <v>1267</v>
      </c>
      <c r="O9" s="35">
        <v>44561</v>
      </c>
      <c r="P9" s="40"/>
      <c r="Q9" s="53"/>
      <c r="R9" s="54"/>
      <c r="S9" s="55"/>
      <c r="T9" s="50" t="e">
        <f t="shared" si="1"/>
        <v>#DIV/0!</v>
      </c>
      <c r="U9" s="47" t="e">
        <f t="shared" si="0"/>
        <v>#DIV/0!</v>
      </c>
    </row>
    <row r="10" spans="1:21" ht="14.5" x14ac:dyDescent="0.35">
      <c r="A10" s="37" t="s">
        <v>79</v>
      </c>
      <c r="B10" s="32"/>
      <c r="C10" s="32">
        <v>8.4000000000000005E-2</v>
      </c>
      <c r="D10" s="32">
        <v>9.1999999999999998E-2</v>
      </c>
      <c r="E10" s="32"/>
      <c r="F10" s="33">
        <v>6.2E-2</v>
      </c>
      <c r="G10" s="33"/>
      <c r="H10" s="32">
        <v>8.4000000000000005E-2</v>
      </c>
      <c r="I10" s="32"/>
      <c r="J10" s="32">
        <v>9.5000000000000001E-2</v>
      </c>
      <c r="K10" s="33">
        <v>0.105</v>
      </c>
      <c r="L10" s="33">
        <v>8.7999999999999995E-2</v>
      </c>
      <c r="M10" s="32">
        <v>0.08</v>
      </c>
      <c r="N10" s="46">
        <v>690</v>
      </c>
      <c r="O10" s="35">
        <v>44561</v>
      </c>
      <c r="P10" s="40"/>
      <c r="Q10" s="53"/>
      <c r="R10" s="54"/>
      <c r="S10" s="55"/>
      <c r="T10" s="50" t="e">
        <f t="shared" si="1"/>
        <v>#DIV/0!</v>
      </c>
      <c r="U10" s="47" t="e">
        <f t="shared" si="0"/>
        <v>#DIV/0!</v>
      </c>
    </row>
    <row r="11" spans="1:21" ht="14.5" x14ac:dyDescent="0.35">
      <c r="A11" s="81" t="s">
        <v>81</v>
      </c>
      <c r="B11" s="77"/>
      <c r="C11" s="77"/>
      <c r="D11" s="77"/>
      <c r="E11" s="77"/>
      <c r="F11" s="78"/>
      <c r="G11" s="78"/>
      <c r="H11" s="77"/>
      <c r="I11" s="77"/>
      <c r="J11" s="77"/>
      <c r="K11" s="78"/>
      <c r="L11" s="78"/>
      <c r="M11" s="78"/>
      <c r="N11" s="80">
        <v>20</v>
      </c>
      <c r="O11" s="35">
        <v>44561</v>
      </c>
      <c r="P11" s="40"/>
      <c r="Q11" s="53"/>
      <c r="R11" s="54"/>
      <c r="S11" s="55"/>
      <c r="T11" s="50" t="e">
        <f t="shared" si="1"/>
        <v>#DIV/0!</v>
      </c>
      <c r="U11" s="47" t="e">
        <f t="shared" si="0"/>
        <v>#DIV/0!</v>
      </c>
    </row>
    <row r="12" spans="1:21" ht="14.5" x14ac:dyDescent="0.35">
      <c r="A12" s="37" t="s">
        <v>82</v>
      </c>
      <c r="B12" s="32">
        <v>0.52800000000000002</v>
      </c>
      <c r="C12" s="32">
        <v>0.224</v>
      </c>
      <c r="D12" s="32">
        <v>0.75800000000000001</v>
      </c>
      <c r="E12" s="32">
        <v>0.312</v>
      </c>
      <c r="F12" s="33">
        <v>0.28999999999999998</v>
      </c>
      <c r="G12" s="33">
        <v>0.39900000000000002</v>
      </c>
      <c r="H12" s="32">
        <v>0.55400000000000005</v>
      </c>
      <c r="I12" s="32">
        <v>0.34200000000000003</v>
      </c>
      <c r="J12" s="32">
        <v>0.28899999999999998</v>
      </c>
      <c r="K12" s="33">
        <v>0.57599999999999996</v>
      </c>
      <c r="L12" s="33">
        <v>0.20799999999999999</v>
      </c>
      <c r="M12" s="32">
        <v>0.23100000000000001</v>
      </c>
      <c r="N12" s="46">
        <v>4711</v>
      </c>
      <c r="O12" s="35">
        <v>44561</v>
      </c>
      <c r="P12" s="40"/>
      <c r="Q12" s="53"/>
      <c r="R12" s="54"/>
      <c r="S12" s="55"/>
      <c r="T12" s="50" t="e">
        <f t="shared" si="1"/>
        <v>#DIV/0!</v>
      </c>
      <c r="U12" s="47" t="e">
        <f t="shared" si="0"/>
        <v>#DIV/0!</v>
      </c>
    </row>
    <row r="13" spans="1:21" ht="14.5" x14ac:dyDescent="0.35">
      <c r="A13" s="37" t="s">
        <v>83</v>
      </c>
      <c r="B13" s="32">
        <v>5.3999999999999999E-2</v>
      </c>
      <c r="C13" s="32"/>
      <c r="D13" s="32">
        <v>0.109</v>
      </c>
      <c r="E13" s="33"/>
      <c r="F13" s="33"/>
      <c r="G13" s="33">
        <v>5.7000000000000002E-2</v>
      </c>
      <c r="H13" s="32"/>
      <c r="I13" s="32">
        <v>3.9E-2</v>
      </c>
      <c r="J13" s="33"/>
      <c r="K13" s="33">
        <v>4.4999999999999998E-2</v>
      </c>
      <c r="L13" s="32"/>
      <c r="N13" s="46">
        <v>304</v>
      </c>
      <c r="O13" s="35">
        <v>44561</v>
      </c>
      <c r="P13" s="40"/>
      <c r="Q13" s="53"/>
      <c r="R13" s="54"/>
      <c r="S13" s="55"/>
      <c r="T13" s="50" t="e">
        <f t="shared" si="1"/>
        <v>#DIV/0!</v>
      </c>
      <c r="U13" s="47" t="e">
        <f t="shared" si="0"/>
        <v>#DIV/0!</v>
      </c>
    </row>
    <row r="14" spans="1:21" ht="14.5" x14ac:dyDescent="0.35">
      <c r="A14" s="37" t="s">
        <v>84</v>
      </c>
      <c r="B14" s="32"/>
      <c r="C14" s="32"/>
      <c r="D14" s="32"/>
      <c r="E14" s="32"/>
      <c r="F14" s="33"/>
      <c r="G14" s="33">
        <v>0.29499999999999998</v>
      </c>
      <c r="H14" s="32"/>
      <c r="I14" s="32"/>
      <c r="J14" s="32"/>
      <c r="K14" s="33">
        <v>0.55600000000000005</v>
      </c>
      <c r="L14" s="36"/>
      <c r="M14" s="32"/>
      <c r="N14" s="46">
        <v>600</v>
      </c>
      <c r="O14" s="35">
        <v>44561</v>
      </c>
      <c r="P14" s="40"/>
      <c r="Q14" s="53"/>
      <c r="R14" s="54"/>
      <c r="S14" s="55"/>
      <c r="T14" s="50" t="e">
        <f t="shared" si="1"/>
        <v>#DIV/0!</v>
      </c>
      <c r="U14" s="47" t="e">
        <f t="shared" si="0"/>
        <v>#DIV/0!</v>
      </c>
    </row>
    <row r="15" spans="1:21" ht="14.5" x14ac:dyDescent="0.35">
      <c r="A15" s="37" t="s">
        <v>85</v>
      </c>
      <c r="B15" s="32"/>
      <c r="C15" s="32"/>
      <c r="D15" s="32"/>
      <c r="E15" s="32"/>
      <c r="F15" s="33"/>
      <c r="G15" s="33"/>
      <c r="H15" s="32"/>
      <c r="I15" s="32"/>
      <c r="J15" s="32"/>
      <c r="K15" s="33"/>
      <c r="L15" s="36"/>
      <c r="M15" s="32"/>
      <c r="N15" s="46">
        <v>251</v>
      </c>
      <c r="O15" s="35">
        <v>44561</v>
      </c>
      <c r="P15" s="40"/>
      <c r="Q15" s="53"/>
      <c r="R15" s="54"/>
      <c r="S15" s="55"/>
      <c r="T15" s="50" t="e">
        <f t="shared" si="1"/>
        <v>#DIV/0!</v>
      </c>
      <c r="U15" s="47" t="e">
        <f t="shared" si="0"/>
        <v>#DIV/0!</v>
      </c>
    </row>
    <row r="16" spans="1:21" ht="14.5" x14ac:dyDescent="0.35">
      <c r="A16" s="81" t="s">
        <v>86</v>
      </c>
      <c r="B16" s="77"/>
      <c r="C16" s="77"/>
      <c r="D16" s="77"/>
      <c r="E16" s="77"/>
      <c r="F16" s="78"/>
      <c r="G16" s="78"/>
      <c r="H16" s="77"/>
      <c r="I16" s="77"/>
      <c r="J16" s="77"/>
      <c r="K16" s="79"/>
      <c r="L16" s="79"/>
      <c r="M16" s="77"/>
      <c r="N16" s="80">
        <v>20</v>
      </c>
      <c r="O16" s="35">
        <v>44561</v>
      </c>
      <c r="P16" s="40"/>
      <c r="Q16" s="53"/>
      <c r="R16" s="54"/>
      <c r="S16" s="55"/>
      <c r="T16" s="50" t="e">
        <f t="shared" si="1"/>
        <v>#DIV/0!</v>
      </c>
      <c r="U16" s="47" t="e">
        <f t="shared" si="0"/>
        <v>#DIV/0!</v>
      </c>
    </row>
    <row r="17" spans="1:21" ht="14.5" x14ac:dyDescent="0.35">
      <c r="A17" s="81" t="s">
        <v>17</v>
      </c>
      <c r="B17" s="77"/>
      <c r="C17" s="77"/>
      <c r="D17" s="77"/>
      <c r="E17" s="77"/>
      <c r="F17" s="78"/>
      <c r="G17" s="78"/>
      <c r="H17" s="77"/>
      <c r="I17" s="77"/>
      <c r="J17" s="77"/>
      <c r="K17" s="79"/>
      <c r="L17" s="79"/>
      <c r="M17" s="77"/>
      <c r="N17" s="80">
        <v>20</v>
      </c>
      <c r="O17" s="35">
        <v>44561</v>
      </c>
      <c r="P17" s="40"/>
      <c r="Q17" s="53"/>
      <c r="R17" s="54"/>
      <c r="S17" s="55"/>
      <c r="T17" s="50" t="e">
        <f t="shared" si="1"/>
        <v>#DIV/0!</v>
      </c>
      <c r="U17" s="47" t="e">
        <f t="shared" si="0"/>
        <v>#DIV/0!</v>
      </c>
    </row>
    <row r="18" spans="1:21" ht="14.5" x14ac:dyDescent="0.35">
      <c r="A18" s="37" t="s">
        <v>87</v>
      </c>
      <c r="B18" s="32"/>
      <c r="C18" s="32"/>
      <c r="D18" s="32">
        <v>0.10100000000000001</v>
      </c>
      <c r="E18" s="32"/>
      <c r="F18" s="33"/>
      <c r="G18" s="33"/>
      <c r="H18" s="32"/>
      <c r="I18" s="32"/>
      <c r="J18" s="32"/>
      <c r="K18" s="36"/>
      <c r="L18" s="36"/>
      <c r="M18" s="32"/>
      <c r="N18" s="46">
        <v>101</v>
      </c>
      <c r="O18" s="35">
        <v>44561</v>
      </c>
      <c r="P18" s="40"/>
      <c r="Q18" s="53"/>
      <c r="R18" s="54"/>
      <c r="S18" s="55"/>
      <c r="T18" s="50" t="e">
        <f t="shared" si="1"/>
        <v>#DIV/0!</v>
      </c>
      <c r="U18" s="47" t="e">
        <f t="shared" si="0"/>
        <v>#DIV/0!</v>
      </c>
    </row>
    <row r="19" spans="1:21" ht="14.5" x14ac:dyDescent="0.35">
      <c r="A19" s="37" t="s">
        <v>18</v>
      </c>
      <c r="B19" s="32"/>
      <c r="C19" s="32"/>
      <c r="D19" s="32"/>
      <c r="E19" s="32"/>
      <c r="F19" s="33"/>
      <c r="G19" s="33"/>
      <c r="H19" s="32"/>
      <c r="I19" s="32"/>
      <c r="J19" s="32">
        <v>0.11700000000000001</v>
      </c>
      <c r="K19" s="36"/>
      <c r="L19" s="36"/>
      <c r="M19" s="32"/>
      <c r="N19" s="46">
        <v>117</v>
      </c>
      <c r="O19" s="35">
        <v>44561</v>
      </c>
      <c r="P19" s="40"/>
      <c r="Q19" s="53"/>
      <c r="R19" s="54"/>
      <c r="S19" s="55"/>
      <c r="T19" s="50" t="e">
        <f t="shared" si="1"/>
        <v>#DIV/0!</v>
      </c>
      <c r="U19" s="47" t="e">
        <f t="shared" si="0"/>
        <v>#DIV/0!</v>
      </c>
    </row>
    <row r="20" spans="1:21" ht="14.5" x14ac:dyDescent="0.35">
      <c r="A20" s="37" t="s">
        <v>88</v>
      </c>
      <c r="B20" s="32"/>
      <c r="C20" s="32">
        <v>0.63</v>
      </c>
      <c r="D20" s="32"/>
      <c r="E20" s="32"/>
      <c r="F20" s="33">
        <v>0.6</v>
      </c>
      <c r="G20" s="33"/>
      <c r="H20" s="32">
        <v>0.81599999999999995</v>
      </c>
      <c r="I20" s="32"/>
      <c r="J20" s="32">
        <v>0.79200000000000004</v>
      </c>
      <c r="K20" s="36"/>
      <c r="L20" s="33">
        <v>0.67800000000000005</v>
      </c>
      <c r="M20" s="32"/>
      <c r="N20" s="46">
        <v>3516</v>
      </c>
      <c r="O20" s="35">
        <v>44561</v>
      </c>
      <c r="P20" s="40"/>
      <c r="Q20" s="53"/>
      <c r="R20" s="54"/>
      <c r="S20" s="55"/>
      <c r="T20" s="50" t="e">
        <f t="shared" si="1"/>
        <v>#DIV/0!</v>
      </c>
      <c r="U20" s="47" t="e">
        <f t="shared" si="0"/>
        <v>#DIV/0!</v>
      </c>
    </row>
    <row r="21" spans="1:21" ht="14.5" x14ac:dyDescent="0.35">
      <c r="A21" s="81" t="s">
        <v>89</v>
      </c>
      <c r="B21" s="77"/>
      <c r="C21" s="77"/>
      <c r="D21" s="77"/>
      <c r="E21" s="77"/>
      <c r="F21" s="78"/>
      <c r="G21" s="78"/>
      <c r="H21" s="77"/>
      <c r="I21" s="77"/>
      <c r="J21" s="77"/>
      <c r="K21" s="78"/>
      <c r="L21" s="78"/>
      <c r="M21" s="77"/>
      <c r="N21" s="80">
        <v>20</v>
      </c>
      <c r="O21" s="35">
        <v>44561</v>
      </c>
      <c r="P21" s="40"/>
      <c r="Q21" s="53"/>
      <c r="R21" s="54"/>
      <c r="S21" s="55"/>
      <c r="T21" s="50" t="e">
        <f t="shared" si="1"/>
        <v>#DIV/0!</v>
      </c>
      <c r="U21" s="47" t="e">
        <f t="shared" si="0"/>
        <v>#DIV/0!</v>
      </c>
    </row>
    <row r="22" spans="1:21" ht="14.5" x14ac:dyDescent="0.35">
      <c r="A22" s="37" t="s">
        <v>90</v>
      </c>
      <c r="B22" s="32">
        <v>0.27800000000000002</v>
      </c>
      <c r="C22" s="32">
        <v>7.8E-2</v>
      </c>
      <c r="D22" s="32">
        <v>0.40899999999999997</v>
      </c>
      <c r="E22" s="32">
        <v>0.23100000000000001</v>
      </c>
      <c r="F22" s="33">
        <v>0.25600000000000001</v>
      </c>
      <c r="G22" s="33">
        <v>0.35299999999999998</v>
      </c>
      <c r="H22" s="32">
        <v>0.60299999999999998</v>
      </c>
      <c r="I22" s="32">
        <v>0.497</v>
      </c>
      <c r="J22" s="32">
        <v>0.34</v>
      </c>
      <c r="K22" s="33">
        <v>0.41099999999999998</v>
      </c>
      <c r="L22" s="33">
        <v>0.17199999999999999</v>
      </c>
      <c r="M22" s="32">
        <v>0.14899999999999999</v>
      </c>
      <c r="N22" s="46">
        <v>3777</v>
      </c>
      <c r="O22" s="35">
        <v>44561</v>
      </c>
      <c r="P22" s="40"/>
      <c r="Q22" s="53"/>
      <c r="R22" s="54"/>
      <c r="S22" s="55"/>
      <c r="T22" s="50" t="e">
        <f t="shared" si="1"/>
        <v>#DIV/0!</v>
      </c>
      <c r="U22" s="47" t="e">
        <f t="shared" si="0"/>
        <v>#DIV/0!</v>
      </c>
    </row>
    <row r="23" spans="1:21" ht="14.5" x14ac:dyDescent="0.35">
      <c r="A23" s="37" t="s">
        <v>91</v>
      </c>
      <c r="B23" s="32">
        <v>0.123</v>
      </c>
      <c r="C23" s="32">
        <v>8.2000000000000003E-2</v>
      </c>
      <c r="D23" s="32">
        <v>0.14099999999999999</v>
      </c>
      <c r="E23" s="32">
        <v>8.5000000000000006E-2</v>
      </c>
      <c r="F23" s="33"/>
      <c r="G23" s="33">
        <v>0.14799999999999999</v>
      </c>
      <c r="H23" s="32">
        <v>6.7000000000000004E-2</v>
      </c>
      <c r="I23" s="32">
        <v>0.13</v>
      </c>
      <c r="J23" s="32">
        <v>7.8E-2</v>
      </c>
      <c r="K23" s="33">
        <v>0.13300000000000001</v>
      </c>
      <c r="L23" s="36"/>
      <c r="M23" s="33"/>
      <c r="N23" s="46">
        <v>987</v>
      </c>
      <c r="O23" s="35">
        <v>44561</v>
      </c>
      <c r="P23" s="40"/>
      <c r="Q23" s="53"/>
      <c r="R23" s="54"/>
      <c r="S23" s="55"/>
      <c r="T23" s="50" t="e">
        <f t="shared" si="1"/>
        <v>#DIV/0!</v>
      </c>
      <c r="U23" s="47" t="e">
        <f t="shared" si="0"/>
        <v>#DIV/0!</v>
      </c>
    </row>
    <row r="24" spans="1:21" ht="14.5" x14ac:dyDescent="0.35">
      <c r="A24" s="37" t="s">
        <v>92</v>
      </c>
      <c r="B24" s="32"/>
      <c r="C24" s="32"/>
      <c r="D24" s="32"/>
      <c r="E24" s="32"/>
      <c r="F24" s="33"/>
      <c r="G24" s="33"/>
      <c r="H24" s="32"/>
      <c r="I24" s="32"/>
      <c r="J24" s="32"/>
      <c r="K24" s="33">
        <v>2.4E-2</v>
      </c>
      <c r="L24" s="36"/>
      <c r="M24" s="32"/>
      <c r="N24" s="46">
        <v>24</v>
      </c>
      <c r="O24" s="35">
        <v>44561</v>
      </c>
      <c r="P24" s="40"/>
      <c r="Q24" s="53"/>
      <c r="R24" s="54"/>
      <c r="S24" s="55"/>
      <c r="T24" s="50" t="e">
        <f t="shared" si="1"/>
        <v>#DIV/0!</v>
      </c>
      <c r="U24" s="47" t="e">
        <f t="shared" si="0"/>
        <v>#DIV/0!</v>
      </c>
    </row>
    <row r="25" spans="1:21" ht="14.5" x14ac:dyDescent="0.35">
      <c r="A25" s="81" t="s">
        <v>19</v>
      </c>
      <c r="B25" s="77"/>
      <c r="C25" s="77"/>
      <c r="D25" s="77"/>
      <c r="E25" s="77"/>
      <c r="F25" s="78"/>
      <c r="G25" s="78"/>
      <c r="H25" s="77"/>
      <c r="I25" s="77"/>
      <c r="J25" s="77"/>
      <c r="K25" s="79"/>
      <c r="L25" s="79"/>
      <c r="M25" s="77"/>
      <c r="N25" s="80">
        <v>20</v>
      </c>
      <c r="O25" s="35">
        <v>44561</v>
      </c>
      <c r="P25" s="40"/>
      <c r="Q25" s="53"/>
      <c r="R25" s="54"/>
      <c r="S25" s="55"/>
      <c r="T25" s="50" t="e">
        <f t="shared" si="1"/>
        <v>#DIV/0!</v>
      </c>
      <c r="U25" s="47" t="e">
        <f t="shared" si="0"/>
        <v>#DIV/0!</v>
      </c>
    </row>
    <row r="26" spans="1:21" ht="14.5" x14ac:dyDescent="0.35">
      <c r="A26" s="81" t="s">
        <v>93</v>
      </c>
      <c r="B26" s="77"/>
      <c r="C26" s="77"/>
      <c r="D26" s="77"/>
      <c r="E26" s="77"/>
      <c r="F26" s="78"/>
      <c r="G26" s="78"/>
      <c r="H26" s="77"/>
      <c r="I26" s="79"/>
      <c r="J26" s="77"/>
      <c r="K26" s="79"/>
      <c r="L26" s="79"/>
      <c r="M26" s="77"/>
      <c r="N26" s="80">
        <v>20</v>
      </c>
      <c r="O26" s="35">
        <v>44561</v>
      </c>
      <c r="P26" s="40"/>
      <c r="Q26" s="53"/>
      <c r="R26" s="54"/>
      <c r="S26" s="55"/>
      <c r="T26" s="50" t="e">
        <f t="shared" si="1"/>
        <v>#DIV/0!</v>
      </c>
      <c r="U26" s="47" t="e">
        <f t="shared" si="0"/>
        <v>#DIV/0!</v>
      </c>
    </row>
    <row r="27" spans="1:21" ht="14.5" x14ac:dyDescent="0.35">
      <c r="A27" s="37" t="s">
        <v>20</v>
      </c>
      <c r="B27" s="32">
        <v>0.16500000000000001</v>
      </c>
      <c r="C27" s="32"/>
      <c r="D27" s="32">
        <v>0.23599999999999999</v>
      </c>
      <c r="E27" s="32">
        <v>0.188</v>
      </c>
      <c r="F27" s="33">
        <v>9.2999999999999999E-2</v>
      </c>
      <c r="G27" s="33">
        <v>0.30299999999999999</v>
      </c>
      <c r="H27" s="32">
        <v>0.20399999999999999</v>
      </c>
      <c r="I27" s="32">
        <v>0.17599999999999999</v>
      </c>
      <c r="J27" s="33">
        <v>0.12</v>
      </c>
      <c r="K27" s="33">
        <v>0.2</v>
      </c>
      <c r="L27" s="33"/>
      <c r="M27" s="32"/>
      <c r="N27" s="46">
        <v>1685</v>
      </c>
      <c r="O27" s="35">
        <v>44561</v>
      </c>
      <c r="P27" s="40"/>
      <c r="Q27" s="53"/>
      <c r="R27" s="54"/>
      <c r="S27" s="55"/>
      <c r="T27" s="50" t="e">
        <f t="shared" si="1"/>
        <v>#DIV/0!</v>
      </c>
      <c r="U27" s="47" t="e">
        <f t="shared" si="0"/>
        <v>#DIV/0!</v>
      </c>
    </row>
    <row r="28" spans="1:21" ht="14.5" x14ac:dyDescent="0.35">
      <c r="A28" s="37" t="s">
        <v>94</v>
      </c>
      <c r="B28" s="32">
        <v>4.1000000000000002E-2</v>
      </c>
      <c r="C28" s="32">
        <v>1.2E-2</v>
      </c>
      <c r="D28" s="32"/>
      <c r="E28" s="32"/>
      <c r="F28" s="33"/>
      <c r="G28" s="33"/>
      <c r="H28" s="32"/>
      <c r="I28" s="32"/>
      <c r="J28" s="32"/>
      <c r="K28" s="33"/>
      <c r="L28" s="32"/>
      <c r="M28" s="33"/>
      <c r="N28" s="46">
        <v>53</v>
      </c>
      <c r="O28" s="35">
        <v>44561</v>
      </c>
      <c r="P28" s="40"/>
      <c r="Q28" s="53"/>
      <c r="R28" s="54"/>
      <c r="S28" s="55"/>
      <c r="T28" s="50" t="e">
        <f t="shared" si="1"/>
        <v>#DIV/0!</v>
      </c>
      <c r="U28" s="47" t="e">
        <f t="shared" si="0"/>
        <v>#DIV/0!</v>
      </c>
    </row>
    <row r="29" spans="1:21" ht="14.5" x14ac:dyDescent="0.35">
      <c r="A29" s="81" t="s">
        <v>95</v>
      </c>
      <c r="B29" s="77"/>
      <c r="C29" s="77"/>
      <c r="D29" s="77"/>
      <c r="E29" s="77"/>
      <c r="F29" s="78"/>
      <c r="G29" s="78"/>
      <c r="H29" s="77"/>
      <c r="I29" s="77"/>
      <c r="J29" s="77"/>
      <c r="K29" s="79"/>
      <c r="L29" s="79"/>
      <c r="M29" s="77"/>
      <c r="N29" s="80">
        <v>20</v>
      </c>
      <c r="O29" s="35">
        <v>44561</v>
      </c>
      <c r="P29" s="40"/>
      <c r="Q29" s="53"/>
      <c r="R29" s="54"/>
      <c r="S29" s="55"/>
      <c r="T29" s="50" t="e">
        <f t="shared" si="1"/>
        <v>#DIV/0!</v>
      </c>
      <c r="U29" s="47" t="e">
        <f t="shared" si="0"/>
        <v>#DIV/0!</v>
      </c>
    </row>
    <row r="30" spans="1:21" ht="14.5" x14ac:dyDescent="0.35">
      <c r="A30" s="37" t="s">
        <v>96</v>
      </c>
      <c r="B30" s="32">
        <v>3.319</v>
      </c>
      <c r="C30" s="32">
        <v>1.5469999999999999</v>
      </c>
      <c r="D30" s="32">
        <v>5.577</v>
      </c>
      <c r="E30" s="32">
        <v>2.419</v>
      </c>
      <c r="F30" s="33">
        <v>2.1379999999999999</v>
      </c>
      <c r="G30" s="33">
        <v>3.8540000000000001</v>
      </c>
      <c r="H30" s="32">
        <v>3.4430000000000001</v>
      </c>
      <c r="I30" s="32">
        <v>2.8</v>
      </c>
      <c r="J30" s="32">
        <v>1.651</v>
      </c>
      <c r="K30" s="33">
        <v>3.0230000000000001</v>
      </c>
      <c r="L30" s="33">
        <v>1.65</v>
      </c>
      <c r="M30" s="33">
        <v>1.1220000000000001</v>
      </c>
      <c r="N30" s="46">
        <v>32543</v>
      </c>
      <c r="O30" s="35">
        <v>44561</v>
      </c>
      <c r="P30" s="40"/>
      <c r="Q30" s="53"/>
      <c r="R30" s="54"/>
      <c r="S30" s="55"/>
      <c r="T30" s="50" t="e">
        <f t="shared" si="1"/>
        <v>#DIV/0!</v>
      </c>
      <c r="U30" s="47" t="e">
        <f t="shared" si="0"/>
        <v>#DIV/0!</v>
      </c>
    </row>
    <row r="31" spans="1:21" ht="14.5" x14ac:dyDescent="0.35">
      <c r="A31" s="37" t="s">
        <v>97</v>
      </c>
      <c r="B31" s="32">
        <v>0.155</v>
      </c>
      <c r="C31" s="32">
        <v>7.0000000000000007E-2</v>
      </c>
      <c r="D31" s="32">
        <v>0.32600000000000001</v>
      </c>
      <c r="E31" s="32">
        <v>0.218</v>
      </c>
      <c r="F31" s="33">
        <v>0.158</v>
      </c>
      <c r="G31" s="33">
        <v>0.25600000000000001</v>
      </c>
      <c r="H31" s="32">
        <v>0.17199999999999999</v>
      </c>
      <c r="I31" s="32">
        <v>0.24199999999999999</v>
      </c>
      <c r="J31" s="32">
        <v>8.6999999999999994E-2</v>
      </c>
      <c r="K31" s="33">
        <v>0.27300000000000002</v>
      </c>
      <c r="L31" s="33">
        <v>0.16900000000000001</v>
      </c>
      <c r="M31" s="33">
        <v>0.26800000000000002</v>
      </c>
      <c r="N31" s="46">
        <v>2394</v>
      </c>
      <c r="O31" s="35">
        <v>44561</v>
      </c>
      <c r="P31" s="40"/>
      <c r="Q31" s="53"/>
      <c r="R31" s="54"/>
      <c r="S31" s="55"/>
      <c r="T31" s="50" t="e">
        <f t="shared" si="1"/>
        <v>#DIV/0!</v>
      </c>
      <c r="U31" s="47" t="e">
        <f t="shared" si="0"/>
        <v>#DIV/0!</v>
      </c>
    </row>
    <row r="32" spans="1:21" ht="14.5" x14ac:dyDescent="0.35">
      <c r="A32" s="37" t="s">
        <v>98</v>
      </c>
      <c r="B32" s="32">
        <v>0.26</v>
      </c>
      <c r="C32" s="32">
        <v>0.14399999999999999</v>
      </c>
      <c r="D32" s="32">
        <v>0.435</v>
      </c>
      <c r="E32" s="32">
        <v>8.5999999999999993E-2</v>
      </c>
      <c r="F32" s="33">
        <v>8.5000000000000006E-2</v>
      </c>
      <c r="G32" s="33">
        <v>0.23499999999999999</v>
      </c>
      <c r="H32" s="32">
        <v>0.25900000000000001</v>
      </c>
      <c r="I32" s="32">
        <v>0.192</v>
      </c>
      <c r="J32" s="32">
        <v>0.21299999999999999</v>
      </c>
      <c r="K32" s="33">
        <v>0.54800000000000004</v>
      </c>
      <c r="L32" s="33">
        <v>9.6000000000000002E-2</v>
      </c>
      <c r="M32" s="33">
        <v>0.155</v>
      </c>
      <c r="N32" s="46">
        <v>2708</v>
      </c>
      <c r="O32" s="35">
        <v>44561</v>
      </c>
      <c r="P32" s="40"/>
      <c r="Q32" s="53"/>
      <c r="R32" s="54"/>
      <c r="S32" s="55"/>
      <c r="T32" s="50" t="e">
        <f t="shared" si="1"/>
        <v>#DIV/0!</v>
      </c>
      <c r="U32" s="47" t="e">
        <f t="shared" si="0"/>
        <v>#DIV/0!</v>
      </c>
    </row>
    <row r="33" spans="1:21" ht="14.5" x14ac:dyDescent="0.35">
      <c r="A33" s="37" t="s">
        <v>99</v>
      </c>
      <c r="B33" s="32"/>
      <c r="C33" s="32"/>
      <c r="D33" s="32">
        <v>7.3999999999999996E-2</v>
      </c>
      <c r="E33" s="32"/>
      <c r="F33" s="33"/>
      <c r="G33" s="33"/>
      <c r="H33" s="32">
        <v>7.5999999999999998E-2</v>
      </c>
      <c r="I33" s="32">
        <v>7.3999999999999996E-2</v>
      </c>
      <c r="J33" s="32"/>
      <c r="K33" s="33">
        <v>0.151</v>
      </c>
      <c r="L33" s="36"/>
      <c r="M33" s="32">
        <v>0.107</v>
      </c>
      <c r="N33" s="46">
        <v>482</v>
      </c>
      <c r="O33" s="35">
        <v>44561</v>
      </c>
      <c r="P33" s="40"/>
      <c r="Q33" s="53"/>
      <c r="R33" s="54"/>
      <c r="S33" s="55"/>
      <c r="T33" s="50" t="e">
        <f t="shared" si="1"/>
        <v>#DIV/0!</v>
      </c>
      <c r="U33" s="47" t="e">
        <f t="shared" si="0"/>
        <v>#DIV/0!</v>
      </c>
    </row>
    <row r="34" spans="1:21" ht="14.5" x14ac:dyDescent="0.35">
      <c r="A34" s="37" t="s">
        <v>100</v>
      </c>
      <c r="B34" s="32"/>
      <c r="C34" s="32">
        <v>0.114</v>
      </c>
      <c r="D34" s="32">
        <v>9.1999999999999998E-2</v>
      </c>
      <c r="E34" s="32">
        <v>6.4000000000000001E-2</v>
      </c>
      <c r="F34" s="33"/>
      <c r="G34" s="33">
        <v>0.108</v>
      </c>
      <c r="H34" s="32">
        <v>3.3000000000000002E-2</v>
      </c>
      <c r="I34" s="32">
        <v>4.3999999999999997E-2</v>
      </c>
      <c r="J34" s="32">
        <v>9.7000000000000003E-2</v>
      </c>
      <c r="K34" s="33">
        <v>0.14399999999999999</v>
      </c>
      <c r="L34" s="33">
        <v>4.3999999999999997E-2</v>
      </c>
      <c r="M34" s="33"/>
      <c r="N34" s="46">
        <v>740</v>
      </c>
      <c r="O34" s="35">
        <v>44561</v>
      </c>
      <c r="P34" s="40"/>
      <c r="Q34" s="53"/>
      <c r="R34" s="54"/>
      <c r="S34" s="55"/>
      <c r="T34" s="50" t="e">
        <f t="shared" si="1"/>
        <v>#DIV/0!</v>
      </c>
      <c r="U34" s="47" t="e">
        <f t="shared" si="0"/>
        <v>#DIV/0!</v>
      </c>
    </row>
    <row r="35" spans="1:21" ht="14.5" x14ac:dyDescent="0.35">
      <c r="A35" s="37" t="s">
        <v>101</v>
      </c>
      <c r="B35" s="32"/>
      <c r="C35" s="32"/>
      <c r="D35" s="32"/>
      <c r="E35" s="32"/>
      <c r="F35" s="33"/>
      <c r="G35" s="33"/>
      <c r="H35" s="32">
        <v>8.6999999999999994E-2</v>
      </c>
      <c r="I35" s="32"/>
      <c r="J35" s="32"/>
      <c r="K35" s="36"/>
      <c r="L35" s="33">
        <v>9.9000000000000005E-2</v>
      </c>
      <c r="M35" s="32"/>
      <c r="N35" s="46">
        <v>186</v>
      </c>
      <c r="O35" s="35">
        <v>44561</v>
      </c>
      <c r="P35" s="40"/>
      <c r="Q35" s="53"/>
      <c r="R35" s="54"/>
      <c r="S35" s="55"/>
      <c r="T35" s="50" t="e">
        <f t="shared" si="1"/>
        <v>#DIV/0!</v>
      </c>
      <c r="U35" s="47" t="e">
        <f t="shared" si="0"/>
        <v>#DIV/0!</v>
      </c>
    </row>
    <row r="36" spans="1:21" ht="14.5" x14ac:dyDescent="0.35">
      <c r="A36" s="37" t="s">
        <v>102</v>
      </c>
      <c r="B36" s="32">
        <v>8.2000000000000003E-2</v>
      </c>
      <c r="C36" s="32">
        <v>2.9000000000000001E-2</v>
      </c>
      <c r="D36" s="32"/>
      <c r="E36" s="32"/>
      <c r="F36" s="33"/>
      <c r="G36" s="33"/>
      <c r="H36" s="32"/>
      <c r="I36" s="32"/>
      <c r="J36" s="32"/>
      <c r="K36" s="33">
        <v>5.7000000000000002E-2</v>
      </c>
      <c r="L36" s="33">
        <v>6.3E-2</v>
      </c>
      <c r="M36" s="32"/>
      <c r="N36" s="46">
        <v>231</v>
      </c>
      <c r="O36" s="35">
        <v>44561</v>
      </c>
      <c r="P36" s="40"/>
      <c r="Q36" s="53"/>
      <c r="R36" s="54"/>
      <c r="S36" s="55"/>
      <c r="T36" s="50" t="e">
        <f t="shared" si="1"/>
        <v>#DIV/0!</v>
      </c>
      <c r="U36" s="47" t="e">
        <f t="shared" si="0"/>
        <v>#DIV/0!</v>
      </c>
    </row>
    <row r="37" spans="1:21" ht="14.5" x14ac:dyDescent="0.35">
      <c r="A37" s="81" t="s">
        <v>103</v>
      </c>
      <c r="B37" s="77"/>
      <c r="C37" s="77"/>
      <c r="D37" s="77"/>
      <c r="E37" s="77"/>
      <c r="F37" s="78"/>
      <c r="G37" s="78"/>
      <c r="H37" s="77"/>
      <c r="I37" s="77"/>
      <c r="J37" s="77"/>
      <c r="K37" s="78"/>
      <c r="L37" s="79"/>
      <c r="M37" s="77"/>
      <c r="N37" s="80">
        <v>20</v>
      </c>
      <c r="O37" s="35">
        <v>44561</v>
      </c>
      <c r="P37" s="40"/>
      <c r="Q37" s="53"/>
      <c r="R37" s="54"/>
      <c r="S37" s="55"/>
      <c r="T37" s="50" t="e">
        <f t="shared" si="1"/>
        <v>#DIV/0!</v>
      </c>
      <c r="U37" s="47" t="e">
        <f t="shared" si="0"/>
        <v>#DIV/0!</v>
      </c>
    </row>
    <row r="38" spans="1:21" ht="14.5" x14ac:dyDescent="0.35">
      <c r="A38" s="81" t="s">
        <v>104</v>
      </c>
      <c r="B38" s="77"/>
      <c r="C38" s="77"/>
      <c r="D38" s="77"/>
      <c r="E38" s="77"/>
      <c r="F38" s="78"/>
      <c r="G38" s="78"/>
      <c r="H38" s="77"/>
      <c r="I38" s="77"/>
      <c r="J38" s="77"/>
      <c r="K38" s="79"/>
      <c r="L38" s="79"/>
      <c r="M38" s="77"/>
      <c r="N38" s="80">
        <v>20</v>
      </c>
      <c r="O38" s="35">
        <v>44561</v>
      </c>
      <c r="P38" s="40"/>
      <c r="Q38" s="53"/>
      <c r="R38" s="54"/>
      <c r="S38" s="55"/>
      <c r="T38" s="50" t="e">
        <f t="shared" si="1"/>
        <v>#DIV/0!</v>
      </c>
      <c r="U38" s="47" t="e">
        <f t="shared" si="0"/>
        <v>#DIV/0!</v>
      </c>
    </row>
    <row r="39" spans="1:21" ht="14.5" x14ac:dyDescent="0.35">
      <c r="A39" s="37" t="s">
        <v>21</v>
      </c>
      <c r="B39" s="32">
        <v>8.5999999999999993E-2</v>
      </c>
      <c r="C39" s="32"/>
      <c r="D39" s="32">
        <v>0.10299999999999999</v>
      </c>
      <c r="E39" s="32">
        <v>9.0999999999999998E-2</v>
      </c>
      <c r="F39" s="33"/>
      <c r="G39" s="33">
        <v>0.127</v>
      </c>
      <c r="H39" s="32">
        <v>9.5000000000000001E-2</v>
      </c>
      <c r="I39" s="32"/>
      <c r="J39" s="32">
        <v>0.17</v>
      </c>
      <c r="K39" s="33">
        <v>0.13800000000000001</v>
      </c>
      <c r="L39" s="33"/>
      <c r="M39" s="32">
        <v>6.7000000000000004E-2</v>
      </c>
      <c r="N39" s="46">
        <v>877</v>
      </c>
      <c r="O39" s="35">
        <v>44561</v>
      </c>
      <c r="P39" s="40"/>
      <c r="Q39" s="53"/>
      <c r="R39" s="54"/>
      <c r="S39" s="55"/>
      <c r="T39" s="50" t="e">
        <f t="shared" si="1"/>
        <v>#DIV/0!</v>
      </c>
      <c r="U39" s="47" t="e">
        <f t="shared" si="0"/>
        <v>#DIV/0!</v>
      </c>
    </row>
    <row r="40" spans="1:21" ht="14.5" x14ac:dyDescent="0.35">
      <c r="A40" s="37" t="s">
        <v>105</v>
      </c>
      <c r="B40" s="32">
        <v>0.27400000000000002</v>
      </c>
      <c r="C40" s="32">
        <v>0.151</v>
      </c>
      <c r="D40" s="32">
        <v>0.24199999999999999</v>
      </c>
      <c r="E40" s="32">
        <v>0.10100000000000001</v>
      </c>
      <c r="F40" s="33">
        <v>3.4000000000000002E-2</v>
      </c>
      <c r="G40" s="33">
        <v>0.20899999999999999</v>
      </c>
      <c r="H40" s="32">
        <v>0.28999999999999998</v>
      </c>
      <c r="I40" s="32">
        <v>0.2</v>
      </c>
      <c r="J40" s="32">
        <v>0.16800000000000001</v>
      </c>
      <c r="K40" s="33">
        <v>0.29199999999999998</v>
      </c>
      <c r="L40" s="33">
        <v>0.14699999999999999</v>
      </c>
      <c r="M40" s="33">
        <v>0.17399999999999999</v>
      </c>
      <c r="N40" s="46">
        <v>2282</v>
      </c>
      <c r="O40" s="35">
        <v>44561</v>
      </c>
      <c r="P40" s="40"/>
      <c r="Q40" s="53"/>
      <c r="R40" s="54"/>
      <c r="S40" s="55"/>
      <c r="T40" s="50" t="e">
        <f t="shared" si="1"/>
        <v>#DIV/0!</v>
      </c>
      <c r="U40" s="47" t="e">
        <f t="shared" si="0"/>
        <v>#DIV/0!</v>
      </c>
    </row>
    <row r="41" spans="1:21" ht="14.5" x14ac:dyDescent="0.35">
      <c r="A41" s="37" t="s">
        <v>106</v>
      </c>
      <c r="B41" s="32">
        <v>0.22900000000000001</v>
      </c>
      <c r="C41" s="32">
        <v>0.11</v>
      </c>
      <c r="D41" s="32">
        <v>0.40100000000000002</v>
      </c>
      <c r="E41" s="32">
        <v>0.23</v>
      </c>
      <c r="F41" s="33">
        <v>0.14000000000000001</v>
      </c>
      <c r="G41" s="33">
        <v>0.29099999999999998</v>
      </c>
      <c r="H41" s="32">
        <v>0.33700000000000002</v>
      </c>
      <c r="I41" s="32">
        <v>0.3</v>
      </c>
      <c r="J41" s="32">
        <v>0.13</v>
      </c>
      <c r="K41" s="33">
        <v>0.309</v>
      </c>
      <c r="L41" s="33">
        <v>0.155</v>
      </c>
      <c r="M41" s="33">
        <v>0.112</v>
      </c>
      <c r="N41" s="46">
        <v>2744</v>
      </c>
      <c r="O41" s="35">
        <v>44561</v>
      </c>
      <c r="P41" s="40"/>
      <c r="Q41" s="53"/>
      <c r="R41" s="54"/>
      <c r="S41" s="55"/>
      <c r="T41" s="50" t="e">
        <f t="shared" si="1"/>
        <v>#DIV/0!</v>
      </c>
      <c r="U41" s="47" t="e">
        <f t="shared" si="0"/>
        <v>#DIV/0!</v>
      </c>
    </row>
    <row r="42" spans="1:21" ht="14.5" x14ac:dyDescent="0.35">
      <c r="A42" s="81" t="s">
        <v>107</v>
      </c>
      <c r="B42" s="77"/>
      <c r="C42" s="77"/>
      <c r="D42" s="77"/>
      <c r="E42" s="77"/>
      <c r="F42" s="78"/>
      <c r="G42" s="78"/>
      <c r="H42" s="77"/>
      <c r="I42" s="77"/>
      <c r="J42" s="77"/>
      <c r="K42" s="79"/>
      <c r="L42" s="78"/>
      <c r="M42" s="77"/>
      <c r="N42" s="80">
        <v>20</v>
      </c>
      <c r="O42" s="35">
        <v>44561</v>
      </c>
      <c r="P42" s="40"/>
      <c r="Q42" s="53"/>
      <c r="R42" s="54"/>
      <c r="S42" s="55"/>
      <c r="T42" s="50" t="e">
        <f t="shared" si="1"/>
        <v>#DIV/0!</v>
      </c>
      <c r="U42" s="47" t="e">
        <f t="shared" si="0"/>
        <v>#DIV/0!</v>
      </c>
    </row>
    <row r="43" spans="1:21" ht="14.5" x14ac:dyDescent="0.35">
      <c r="A43" s="37" t="s">
        <v>108</v>
      </c>
      <c r="B43" s="32">
        <v>2.0550000000000002</v>
      </c>
      <c r="C43" s="32">
        <v>0.99199999999999999</v>
      </c>
      <c r="D43" s="32">
        <v>3.1339999999999999</v>
      </c>
      <c r="E43" s="32">
        <v>1.79</v>
      </c>
      <c r="F43" s="33">
        <v>1.2769999999999999</v>
      </c>
      <c r="G43" s="33">
        <v>2.2120000000000002</v>
      </c>
      <c r="H43" s="32">
        <v>2.851</v>
      </c>
      <c r="I43" s="32">
        <v>2.282</v>
      </c>
      <c r="J43" s="32">
        <v>1.3149999999999999</v>
      </c>
      <c r="K43" s="33">
        <v>2.0790000000000002</v>
      </c>
      <c r="L43" s="33">
        <v>1.0549999999999999</v>
      </c>
      <c r="M43" s="33">
        <v>0.71399999999999997</v>
      </c>
      <c r="N43" s="46">
        <v>21756</v>
      </c>
      <c r="O43" s="35">
        <v>44561</v>
      </c>
      <c r="P43" s="41"/>
      <c r="Q43" s="56"/>
      <c r="R43" s="57"/>
      <c r="S43" s="58"/>
      <c r="T43" s="51" t="e">
        <f t="shared" si="1"/>
        <v>#DIV/0!</v>
      </c>
      <c r="U43" s="48" t="e">
        <f t="shared" si="0"/>
        <v>#DIV/0!</v>
      </c>
    </row>
    <row r="44" spans="1:21" ht="14.5" x14ac:dyDescent="0.35">
      <c r="B44" s="32"/>
      <c r="C44" s="32"/>
      <c r="D44" s="32"/>
      <c r="E44" s="32"/>
      <c r="F44" s="33"/>
      <c r="G44" s="33"/>
      <c r="H44" s="32"/>
      <c r="I44" s="32"/>
      <c r="J44" s="32"/>
      <c r="K44" s="36"/>
      <c r="L44" s="36"/>
      <c r="M44" s="32"/>
      <c r="N44" s="38"/>
    </row>
    <row r="45" spans="1:21" ht="14.5" x14ac:dyDescent="0.35">
      <c r="A45" s="76" t="s">
        <v>121</v>
      </c>
      <c r="B45" s="32"/>
      <c r="C45" s="32"/>
      <c r="D45" s="32"/>
      <c r="E45" s="32"/>
      <c r="F45" s="33"/>
      <c r="G45" s="33"/>
      <c r="H45" s="32"/>
      <c r="I45" s="32"/>
      <c r="J45" s="32"/>
      <c r="K45" s="36"/>
      <c r="L45" s="36"/>
      <c r="M45" s="32"/>
      <c r="N45" s="83"/>
      <c r="O45" s="76"/>
      <c r="P45" s="76"/>
    </row>
    <row r="46" spans="1:21" x14ac:dyDescent="0.35">
      <c r="A46" s="82" t="s">
        <v>122</v>
      </c>
      <c r="B46" s="34"/>
      <c r="C46" s="34"/>
      <c r="D46" s="34"/>
      <c r="E46" s="34"/>
      <c r="F46" s="34"/>
      <c r="G46" s="34"/>
      <c r="H46" s="34"/>
      <c r="I46" s="34"/>
      <c r="J46" s="34"/>
      <c r="K46" s="34"/>
      <c r="L46" s="34"/>
      <c r="M46" s="34"/>
      <c r="N46" s="84"/>
      <c r="O46" s="76"/>
      <c r="P46" s="76"/>
    </row>
    <row r="47" spans="1:21" x14ac:dyDescent="0.35">
      <c r="A47" s="82" t="s">
        <v>123</v>
      </c>
      <c r="B47" s="34"/>
      <c r="C47" s="34"/>
      <c r="D47" s="34"/>
      <c r="E47" s="34"/>
      <c r="F47" s="34"/>
      <c r="G47" s="34"/>
      <c r="H47" s="34"/>
      <c r="I47" s="34"/>
      <c r="J47" s="34"/>
      <c r="K47" s="34"/>
      <c r="L47" s="34"/>
      <c r="M47" s="34"/>
      <c r="N47" s="84"/>
      <c r="O47" s="76"/>
      <c r="P47" s="76"/>
    </row>
    <row r="48" spans="1:21" x14ac:dyDescent="0.35">
      <c r="S48" s="42" t="s">
        <v>76</v>
      </c>
      <c r="T48" s="43"/>
      <c r="U48" s="43" t="e">
        <f>SUM(U7:U43)</f>
        <v>#DIV/0!</v>
      </c>
    </row>
  </sheetData>
  <sheetProtection algorithmName="SHA-512" hashValue="BnLyKv6nHrcYe4tE3Ccva4m3F/xrH9lD+CHcDo7Xksj5SJo6mBzGWCljzm/LF/ZwtXgWzvJsJkT4CRs7YL3HSg==" saltValue="oFYkJ/Syze2x7vQXjka31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437557-6E53-49B8-BEE8-BD387FEB806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20A98DB-3AD0-45C0-88E0-FAC484E365AD}">
  <ds:schemaRefs>
    <ds:schemaRef ds:uri="http://schemas.microsoft.com/sharepoint/v3/contenttype/forms"/>
  </ds:schemaRefs>
</ds:datastoreItem>
</file>

<file path=customXml/itemProps3.xml><?xml version="1.0" encoding="utf-8"?>
<ds:datastoreItem xmlns:ds="http://schemas.openxmlformats.org/officeDocument/2006/customXml" ds:itemID="{F482E069-2310-45C7-AB29-45C2DC00FD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Ondertekening</vt:lpstr>
      <vt:lpstr>toelichting inschrijfformulier</vt:lpstr>
      <vt:lpstr>Deelstromen</vt:lpstr>
      <vt:lpstr>Rekenhulp deelstromen</vt:lpstr>
      <vt:lpstr>KCA</vt:lpstr>
    </vt:vector>
  </TitlesOfParts>
  <Company>Omrin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Kram</dc:creator>
  <cp:lastModifiedBy>Jouke Elsinga</cp:lastModifiedBy>
  <dcterms:created xsi:type="dcterms:W3CDTF">2020-12-16T11:18:46Z</dcterms:created>
  <dcterms:modified xsi:type="dcterms:W3CDTF">2021-04-28T20:33:40Z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ies>
</file>