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Conceptdocumenten/Inschrijfformulieren/Beveiligd/"/>
    </mc:Choice>
  </mc:AlternateContent>
  <xr:revisionPtr revIDLastSave="22" documentId="8_{B9C0B25E-3158-4B9C-B3FF-DA828A8E9B34}" xr6:coauthVersionLast="46" xr6:coauthVersionMax="46" xr10:uidLastSave="{8C12EAC2-1BFA-4E03-B3C5-54FC08496F1D}"/>
  <bookViews>
    <workbookView xWindow="-110" yWindow="-110" windowWidth="19420" windowHeight="10420" tabRatio="549" xr2:uid="{00000000-000D-0000-FFFF-FFFF00000000}"/>
  </bookViews>
  <sheets>
    <sheet name="Ondertekening" sheetId="5" r:id="rId1"/>
    <sheet name="toelichting inschrijfformulier" sheetId="4" r:id="rId2"/>
    <sheet name="Deelstromen" sheetId="1" r:id="rId3"/>
    <sheet name="Rekenhulp deelstromen" sheetId="3" r:id="rId4"/>
    <sheet name="KCA"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0" i="2" l="1"/>
  <c r="U10" i="2" s="1"/>
  <c r="T11" i="2"/>
  <c r="U11" i="2" s="1"/>
  <c r="T12" i="2"/>
  <c r="U12" i="2" s="1"/>
  <c r="T13" i="2"/>
  <c r="U13" i="2" s="1"/>
  <c r="T14" i="2"/>
  <c r="U14" i="2" s="1"/>
  <c r="T15" i="2"/>
  <c r="U15" i="2" s="1"/>
  <c r="T16" i="2"/>
  <c r="U16" i="2" s="1"/>
  <c r="T17" i="2"/>
  <c r="U17" i="2"/>
  <c r="T18" i="2"/>
  <c r="U18" i="2" s="1"/>
  <c r="T19" i="2"/>
  <c r="U19" i="2"/>
  <c r="T20" i="2"/>
  <c r="U20" i="2"/>
  <c r="T21" i="2"/>
  <c r="U21" i="2"/>
  <c r="T22" i="2"/>
  <c r="U22" i="2" s="1"/>
  <c r="T23" i="2"/>
  <c r="U23" i="2"/>
  <c r="T24" i="2"/>
  <c r="U24" i="2" s="1"/>
  <c r="T25" i="2"/>
  <c r="U25" i="2" s="1"/>
  <c r="T9" i="2"/>
  <c r="U9" i="2" s="1"/>
  <c r="U8" i="2"/>
  <c r="T8" i="2"/>
  <c r="T7" i="2"/>
  <c r="U7" i="2" s="1"/>
  <c r="U28" i="2" s="1"/>
  <c r="M21" i="3" l="1"/>
  <c r="I21" i="3"/>
  <c r="J21" i="3" s="1"/>
  <c r="H21" i="3"/>
  <c r="M20" i="3"/>
  <c r="I20" i="3"/>
  <c r="J20" i="3" s="1"/>
  <c r="H20" i="3"/>
  <c r="M19" i="3"/>
  <c r="N14" i="1" s="1"/>
  <c r="I19" i="3"/>
  <c r="J19" i="3" s="1"/>
  <c r="H19" i="3"/>
  <c r="M18" i="3"/>
  <c r="N13" i="1" s="1"/>
  <c r="I18" i="3"/>
  <c r="J18" i="3" s="1"/>
  <c r="H18" i="3"/>
  <c r="M17" i="3"/>
  <c r="N12" i="1" s="1"/>
  <c r="I17" i="3"/>
  <c r="J17" i="3" s="1"/>
  <c r="H17" i="3"/>
  <c r="M16" i="3"/>
  <c r="I16" i="3"/>
  <c r="J16" i="3" s="1"/>
  <c r="H16" i="3"/>
  <c r="M15" i="3"/>
  <c r="I15" i="3"/>
  <c r="J15" i="3" s="1"/>
  <c r="H15" i="3"/>
  <c r="M14" i="3"/>
  <c r="I14" i="3"/>
  <c r="J14" i="3" s="1"/>
  <c r="H14" i="3"/>
  <c r="M13" i="3"/>
  <c r="I13" i="3"/>
  <c r="J13" i="3" s="1"/>
  <c r="H13" i="3"/>
  <c r="M12" i="3"/>
  <c r="I12" i="3"/>
  <c r="J12" i="3" s="1"/>
  <c r="H12" i="3"/>
  <c r="M11" i="3"/>
  <c r="I11" i="3"/>
  <c r="J11" i="3" s="1"/>
  <c r="H11" i="3"/>
  <c r="N15" i="1"/>
  <c r="L14" i="3" l="1"/>
  <c r="K14" i="3"/>
  <c r="L18" i="3"/>
  <c r="M13" i="1" s="1"/>
  <c r="K18" i="3"/>
  <c r="L21" i="3"/>
  <c r="K21" i="3"/>
  <c r="L17" i="3"/>
  <c r="M12" i="1" s="1"/>
  <c r="K17" i="3"/>
  <c r="L12" i="1" s="1"/>
  <c r="L13" i="3"/>
  <c r="K13" i="3"/>
  <c r="K16" i="3"/>
  <c r="L16" i="3"/>
  <c r="K11" i="3"/>
  <c r="L11" i="3"/>
  <c r="L19" i="3"/>
  <c r="M14" i="1" s="1"/>
  <c r="K19" i="3"/>
  <c r="L12" i="3"/>
  <c r="K12" i="3"/>
  <c r="L20" i="3"/>
  <c r="M15" i="1" s="1"/>
  <c r="K20" i="3"/>
  <c r="L15" i="3"/>
  <c r="K15" i="3"/>
  <c r="L13" i="1"/>
  <c r="L15" i="1"/>
  <c r="L14" i="1"/>
  <c r="N7" i="1" l="1"/>
  <c r="N6" i="1"/>
  <c r="N8" i="1"/>
  <c r="N9" i="1"/>
  <c r="N10" i="1"/>
  <c r="N11" i="1"/>
  <c r="N16" i="1"/>
  <c r="M6" i="1"/>
  <c r="M8" i="1"/>
  <c r="M9" i="1"/>
  <c r="M10" i="1"/>
  <c r="M16" i="1"/>
  <c r="L7" i="1" l="1"/>
  <c r="M7" i="1"/>
  <c r="L11" i="1"/>
  <c r="L16" i="1"/>
  <c r="L6" i="1"/>
  <c r="M11" i="1"/>
  <c r="L9" i="1"/>
  <c r="L10" i="1"/>
  <c r="L8" i="1"/>
</calcChain>
</file>

<file path=xl/sharedStrings.xml><?xml version="1.0" encoding="utf-8"?>
<sst xmlns="http://schemas.openxmlformats.org/spreadsheetml/2006/main" count="139" uniqueCount="95">
  <si>
    <t>Matrix aanbesteding deelstromen Markerein</t>
  </si>
  <si>
    <t>aantal containers</t>
  </si>
  <si>
    <t>volume container</t>
  </si>
  <si>
    <t>Milieustraat:</t>
  </si>
  <si>
    <t>tonnage/jr</t>
  </si>
  <si>
    <t>type container</t>
  </si>
  <si>
    <t>KCA-stroom</t>
  </si>
  <si>
    <t>kg/jr</t>
  </si>
  <si>
    <t>Asbest</t>
  </si>
  <si>
    <t>Dakleer</t>
  </si>
  <si>
    <t>Gips</t>
  </si>
  <si>
    <t>Harde kunststoffen</t>
  </si>
  <si>
    <t>Product</t>
  </si>
  <si>
    <t>Januari</t>
  </si>
  <si>
    <t>Februari</t>
  </si>
  <si>
    <t>Maart</t>
  </si>
  <si>
    <t>April</t>
  </si>
  <si>
    <t>Mei</t>
  </si>
  <si>
    <t>Juni</t>
  </si>
  <si>
    <t>Juli</t>
  </si>
  <si>
    <t>Augustus</t>
  </si>
  <si>
    <t>September</t>
  </si>
  <si>
    <t>Oktober</t>
  </si>
  <si>
    <t>November</t>
  </si>
  <si>
    <t>December</t>
  </si>
  <si>
    <t>Totaal</t>
  </si>
  <si>
    <t>einddatum</t>
  </si>
  <si>
    <t>Fictieve belading (ton/container)</t>
  </si>
  <si>
    <t>Fictieve prijs transport per ton</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</si>
  <si>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</si>
  <si>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</si>
  <si>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</si>
  <si>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</si>
  <si>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</si>
  <si>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</si>
  <si>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Tarief containerhuur per container per maand</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</si>
  <si>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</si>
  <si>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</si>
  <si>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</si>
  <si>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</si>
  <si>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</si>
  <si>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</si>
  <si>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</si>
  <si>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</si>
  <si>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</si>
  <si>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</si>
  <si>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de Wolden (Zuidwolde)</t>
  </si>
  <si>
    <t>C-hout</t>
  </si>
  <si>
    <t>Einddatum contract</t>
  </si>
  <si>
    <t>Puin</t>
  </si>
  <si>
    <t>* deze stroom komt nu nog niet vrij op de milieustraat, maar wordt mogelijk in de loop van de contractperiode toegevoegd als stroom.</t>
  </si>
  <si>
    <t>nvt</t>
  </si>
  <si>
    <t>40 m3</t>
  </si>
  <si>
    <t>15 m3</t>
  </si>
  <si>
    <t>Bouw en sloopafval*</t>
  </si>
  <si>
    <t>A/B hout</t>
  </si>
  <si>
    <t>A/B hout kringloopwinkel De Wolden (Ruinerwold)</t>
  </si>
  <si>
    <t>Tuinmeubilair + minicontainers</t>
  </si>
  <si>
    <t>Overmaatse banden</t>
  </si>
  <si>
    <t>open afzet</t>
  </si>
  <si>
    <t>Laagste verwerkingsprijs, inclusief transport en emmbalage (prijs per kg)</t>
  </si>
  <si>
    <t>Verwerkingsprijs, inclusief transport en emmbalage (prijs per kg)</t>
  </si>
  <si>
    <t>Totaalscore</t>
  </si>
  <si>
    <t>Zuidwolde</t>
  </si>
  <si>
    <t>Afvalolie</t>
  </si>
  <si>
    <t>Batterijen droog</t>
  </si>
  <si>
    <t>Lithium-ion-batterijen</t>
  </si>
  <si>
    <t>Kantoorafval KGA</t>
  </si>
  <si>
    <t>Kwikhoudend afval</t>
  </si>
  <si>
    <t>Latex</t>
  </si>
  <si>
    <t>Lijm/hars/kit vast/pasteus kvp</t>
  </si>
  <si>
    <t>Medicijnen/cosmetica</t>
  </si>
  <si>
    <t>Oliefilters</t>
  </si>
  <si>
    <t>Pesticiden vast</t>
  </si>
  <si>
    <t>Reinigingsmiddelen obv loog</t>
  </si>
  <si>
    <t>Koelvloeistof</t>
  </si>
  <si>
    <t>Oplosmiddelen, halogeenrijk</t>
  </si>
  <si>
    <t>Pesticiden vloeibaar</t>
  </si>
  <si>
    <t>Reinigingsmiddelen obv zuur</t>
  </si>
  <si>
    <t>Specifiek ziekenhuisafval</t>
  </si>
  <si>
    <t xml:space="preserve">Spuitbussen </t>
  </si>
  <si>
    <t>Verf oplosmiddelhoudend</t>
  </si>
  <si>
    <t>Loodaccu's</t>
  </si>
  <si>
    <t>Subtotaalscore ongewogen</t>
  </si>
  <si>
    <t>Subtotaalscore gewogen</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</si>
  <si>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</si>
  <si>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</si>
  <si>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</si>
  <si>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</si>
  <si>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</si>
  <si>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</si>
  <si>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</si>
  <si>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</si>
  <si>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</si>
  <si>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U dient het formulier zorgvuldig en correct in te vullen, anders wordt uw inschrijving als ongeldig ter zijde gelegd. De Aanbestedende Dienst behoudt zich het recht voor om na afloop van elk contractjaar een rapportage te vragen van de gegevens waarmee is ingeschreven met dit inschrijfformulier  – maar dan uiteraard de werkelijk gerealiseerde waarden - ter controle van de totaal score waarmee is ingeschreven.  Verder behoudt de Aanbestedende Dienst zich het recht voor om de gegevens te laten toetsen door een onafhankelijk bureau.  Op de tabbladen "Deelstromen" en "KCA" dient de inschrijver de tarieven en de trades van de MVO perstatieladder en CO2 prestatieladder in te vullen. De in te vullen cellen zijn wit gemaakt. Geel gemaakte cellen worden door de aanbestedende dienst ingevuld. De totaalscores worden berekend nadat de aanbestedende dienst de geel gemaakte vlakken ingevuld heeft.  Tevens dient de inschrijver het tabblad "ondertekening" in te vullen en rechtsgeldig te ondertekenen. Hiermee verklaart de inschrijver alles naar waarheid ingevuld te hebben. Op het tabblad "Rekenhulp deelstromen" hoeft niets te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</si>
</sst>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0.000"/>
    <numFmt numFmtId="165" formatCode="&quot;€&quot;\ #,##0.00"/>
    <numFmt numFmtId="166" formatCode="0.0"/>
    <numFmt numFmtId="167" formatCode="_ * #,##0_ ;_ * \-#,##0_ ;_ * &quot;-&quot;??_ ;_ @_ "/>
  </numFmts>
  <fonts count="13" x14ac:knownFonts="1">
    <font>
      <sz val="10"/>
      <color theme="1"/>
      <name val="Trebuchet MS"/>
      <family val="2"/>
    </font>
    <font>
      <b/>
      <sz val="10"/>
      <color theme="1"/>
      <name val="Trebuchet MS"/>
      <family val="2"/>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Trebuchet MS"/>
      <family val="2"/>
    </font>
    <font>
      <b/>
      <sz val="10"/>
      <color theme="4"/>
      <name val="Trebuchet MS"/>
      <family val="2"/>
    </font>
    <font>
      <sz val="10"/>
      <name val="Trebuchet MS"/>
      <family val="2"/>
    </font>
    <font>
      <sz val="10"/>
      <color theme="1"/>
      <name val="Verdana"/>
      <family val="2"/>
    </font>
    <font>
      <sz val="11"/>
      <name val="Trebuchet MS"/>
      <family val="2"/>
    </font>
    <font>
      <sz val="11"/>
      <color rgb="FFFF0000"/>
      <name val="Trebuchet MS"/>
      <family val="2"/>
    </font>
    <font>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0" tint="-0.149967955565050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6">
    <xf numFmtId="0" fontId="0" fillId="0" borderId="0"/>
    <xf numFmtId="44" fontId="6" fillId="0" borderId="0" applyFont="0" applyFill="0" applyBorder="0" applyAlignment="0" applyProtection="0"/>
    <xf numFmtId="43" fontId="6"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cellStyleXfs>
  <cellXfs count="93">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Border="1" applyAlignment="1">
      <alignment horizontal="right" vertical="top" textRotation="135" wrapText="1"/>
    </xf>
    <xf numFmtId="0" fontId="0" fillId="2" borderId="0" xfId="0" applyFill="1" applyBorder="1" applyAlignment="1">
      <alignment wrapText="1"/>
    </xf>
    <xf numFmtId="0" fontId="0" fillId="2" borderId="2" xfId="0" applyFill="1" applyBorder="1"/>
    <xf numFmtId="0" fontId="0" fillId="2" borderId="0" xfId="0" applyFill="1"/>
    <xf numFmtId="0" fontId="0" fillId="4" borderId="3" xfId="0" applyFill="1" applyBorder="1"/>
    <xf numFmtId="0" fontId="0" fillId="4" borderId="4" xfId="0" applyFill="1" applyBorder="1"/>
    <xf numFmtId="0" fontId="0" fillId="4" borderId="6" xfId="0" applyFill="1" applyBorder="1"/>
    <xf numFmtId="0" fontId="7" fillId="2" borderId="0" xfId="0" applyFont="1" applyFill="1" applyAlignment="1">
      <alignment horizontal="left"/>
    </xf>
    <xf numFmtId="0" fontId="0" fillId="2" borderId="0" xfId="0" applyFill="1" applyAlignment="1">
      <alignment horizontal="left"/>
    </xf>
    <xf numFmtId="0" fontId="8" fillId="2" borderId="0" xfId="0" applyFont="1" applyFill="1" applyAlignment="1">
      <alignment horizontal="left"/>
    </xf>
    <xf numFmtId="0" fontId="0" fillId="2" borderId="8" xfId="0" applyFill="1" applyBorder="1" applyAlignment="1">
      <alignment wrapText="1"/>
    </xf>
    <xf numFmtId="0" fontId="0" fillId="2" borderId="9" xfId="0" applyFill="1" applyBorder="1" applyAlignment="1">
      <alignment wrapText="1"/>
    </xf>
    <xf numFmtId="166" fontId="0" fillId="2" borderId="11" xfId="0" applyNumberFormat="1" applyFill="1" applyBorder="1" applyAlignment="1">
      <alignment wrapText="1"/>
    </xf>
    <xf numFmtId="166" fontId="0" fillId="2" borderId="13" xfId="0" applyNumberFormat="1" applyFill="1" applyBorder="1" applyAlignment="1">
      <alignment wrapText="1"/>
    </xf>
    <xf numFmtId="14" fontId="0" fillId="2" borderId="10" xfId="0" applyNumberFormat="1" applyFill="1" applyBorder="1"/>
    <xf numFmtId="14" fontId="0" fillId="2" borderId="12" xfId="0" applyNumberFormat="1" applyFill="1" applyBorder="1"/>
    <xf numFmtId="0" fontId="0" fillId="2" borderId="10" xfId="0" applyFill="1" applyBorder="1"/>
    <xf numFmtId="0" fontId="0" fillId="2" borderId="12" xfId="0" applyFill="1" applyBorder="1"/>
    <xf numFmtId="165" fontId="0" fillId="3" borderId="11" xfId="0" applyNumberFormat="1" applyFill="1" applyBorder="1" applyAlignment="1">
      <alignment wrapText="1"/>
    </xf>
    <xf numFmtId="0" fontId="0" fillId="2" borderId="10" xfId="0" applyFill="1" applyBorder="1" applyAlignment="1">
      <alignment wrapText="1"/>
    </xf>
    <xf numFmtId="165" fontId="0" fillId="3" borderId="13" xfId="0" applyNumberFormat="1" applyFill="1" applyBorder="1" applyAlignment="1">
      <alignment wrapText="1"/>
    </xf>
    <xf numFmtId="0" fontId="0" fillId="2" borderId="8" xfId="0" applyFill="1" applyBorder="1" applyAlignment="1">
      <alignment horizontal="left" vertical="top" textRotation="135" wrapText="1"/>
    </xf>
    <xf numFmtId="44" fontId="0" fillId="2" borderId="11" xfId="0" applyNumberFormat="1" applyFill="1" applyBorder="1" applyAlignment="1">
      <alignment wrapText="1"/>
    </xf>
    <xf numFmtId="44" fontId="0" fillId="2" borderId="13" xfId="0" applyNumberFormat="1" applyFill="1" applyBorder="1" applyAlignment="1">
      <alignment wrapText="1"/>
    </xf>
    <xf numFmtId="165" fontId="0" fillId="2" borderId="11" xfId="0" applyNumberFormat="1" applyFill="1" applyBorder="1" applyAlignment="1">
      <alignment wrapText="1"/>
    </xf>
    <xf numFmtId="165" fontId="0" fillId="2" borderId="13" xfId="0" applyNumberFormat="1" applyFill="1" applyBorder="1" applyAlignment="1">
      <alignment wrapText="1"/>
    </xf>
    <xf numFmtId="0" fontId="0" fillId="2" borderId="11" xfId="0" applyFill="1" applyBorder="1" applyAlignment="1">
      <alignment wrapText="1"/>
    </xf>
    <xf numFmtId="0" fontId="0" fillId="2" borderId="12"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165" fontId="0" fillId="2" borderId="15" xfId="0" applyNumberFormat="1" applyFill="1" applyBorder="1" applyAlignment="1">
      <alignment wrapText="1"/>
    </xf>
    <xf numFmtId="165" fontId="0" fillId="2" borderId="16" xfId="0" applyNumberFormat="1" applyFill="1" applyBorder="1" applyAlignment="1">
      <alignment wrapText="1"/>
    </xf>
    <xf numFmtId="0" fontId="8" fillId="2" borderId="0" xfId="0" applyFont="1" applyFill="1"/>
    <xf numFmtId="0" fontId="0" fillId="2" borderId="10" xfId="0" applyFill="1" applyBorder="1" applyAlignment="1">
      <alignment horizontal="right" wrapText="1"/>
    </xf>
    <xf numFmtId="167" fontId="0" fillId="2" borderId="10" xfId="2" applyNumberFormat="1" applyFont="1" applyFill="1" applyBorder="1"/>
    <xf numFmtId="167" fontId="0" fillId="2" borderId="12" xfId="2" applyNumberFormat="1" applyFont="1" applyFill="1" applyBorder="1"/>
    <xf numFmtId="0" fontId="1" fillId="2" borderId="0" xfId="0" applyFont="1" applyFill="1"/>
    <xf numFmtId="0" fontId="3" fillId="2" borderId="0" xfId="0" applyFont="1" applyFill="1"/>
    <xf numFmtId="0" fontId="5" fillId="2" borderId="0" xfId="0" applyFont="1" applyFill="1"/>
    <xf numFmtId="164" fontId="0" fillId="2" borderId="0" xfId="0" applyNumberFormat="1" applyFill="1"/>
    <xf numFmtId="164" fontId="4" fillId="2" borderId="0" xfId="0" applyNumberFormat="1" applyFont="1" applyFill="1"/>
    <xf numFmtId="164" fontId="0" fillId="2" borderId="0" xfId="0" applyNumberFormat="1" applyFont="1" applyFill="1"/>
    <xf numFmtId="14" fontId="0" fillId="2" borderId="0" xfId="0" applyNumberFormat="1" applyFill="1"/>
    <xf numFmtId="164" fontId="2" fillId="2" borderId="0" xfId="0" applyNumberFormat="1" applyFont="1" applyFill="1"/>
    <xf numFmtId="164" fontId="3" fillId="2" borderId="0" xfId="0" applyNumberFormat="1" applyFont="1" applyFill="1"/>
    <xf numFmtId="0" fontId="0" fillId="2" borderId="14" xfId="0" applyFill="1" applyBorder="1" applyAlignment="1">
      <alignment horizontal="right" vertical="top" textRotation="135" wrapText="1"/>
    </xf>
    <xf numFmtId="165" fontId="0" fillId="3" borderId="10" xfId="0" applyNumberFormat="1" applyFill="1" applyBorder="1" applyAlignment="1">
      <alignment wrapText="1"/>
    </xf>
    <xf numFmtId="165" fontId="0" fillId="2" borderId="0" xfId="0" applyNumberFormat="1" applyFill="1" applyAlignment="1">
      <alignment horizontal="right"/>
    </xf>
    <xf numFmtId="166" fontId="1" fillId="2" borderId="0" xfId="0" applyNumberFormat="1" applyFont="1" applyFill="1" applyAlignment="1">
      <alignment wrapText="1"/>
    </xf>
    <xf numFmtId="0" fontId="6" fillId="2" borderId="0" xfId="3" applyFont="1" applyFill="1"/>
    <xf numFmtId="164" fontId="6" fillId="2" borderId="0" xfId="0" applyNumberFormat="1" applyFont="1" applyFill="1"/>
    <xf numFmtId="164" fontId="10" fillId="2" borderId="0" xfId="0" applyNumberFormat="1" applyFont="1" applyFill="1"/>
    <xf numFmtId="167" fontId="6" fillId="2" borderId="0" xfId="2" applyNumberFormat="1" applyFont="1" applyFill="1"/>
    <xf numFmtId="164" fontId="11" fillId="2" borderId="0" xfId="0" applyNumberFormat="1" applyFont="1" applyFill="1"/>
    <xf numFmtId="0" fontId="6" fillId="2" borderId="0" xfId="0" applyFont="1" applyFill="1"/>
    <xf numFmtId="0" fontId="0" fillId="2" borderId="17" xfId="0" applyFill="1" applyBorder="1" applyAlignment="1">
      <alignment wrapText="1"/>
    </xf>
    <xf numFmtId="0" fontId="0" fillId="5" borderId="9" xfId="0" applyFill="1" applyBorder="1"/>
    <xf numFmtId="166" fontId="0" fillId="2" borderId="0" xfId="0" applyNumberFormat="1" applyFill="1" applyAlignment="1">
      <alignment wrapText="1"/>
    </xf>
    <xf numFmtId="0" fontId="0" fillId="5" borderId="11" xfId="0" applyFill="1" applyBorder="1"/>
    <xf numFmtId="0" fontId="0" fillId="5" borderId="15" xfId="0" applyFill="1" applyBorder="1"/>
    <xf numFmtId="44" fontId="0" fillId="0" borderId="10" xfId="1" applyFont="1" applyFill="1" applyBorder="1" applyAlignment="1" applyProtection="1">
      <alignment wrapText="1"/>
      <protection locked="0"/>
    </xf>
    <xf numFmtId="1" fontId="0" fillId="0" borderId="15" xfId="1" applyNumberFormat="1" applyFont="1" applyFill="1" applyBorder="1" applyAlignment="1" applyProtection="1">
      <alignment wrapText="1"/>
      <protection locked="0"/>
    </xf>
    <xf numFmtId="1" fontId="0" fillId="0" borderId="11" xfId="0" applyNumberFormat="1" applyBorder="1" applyAlignment="1" applyProtection="1">
      <alignment wrapText="1"/>
      <protection locked="0"/>
    </xf>
    <xf numFmtId="165" fontId="0" fillId="0" borderId="10" xfId="0" applyNumberFormat="1" applyFill="1" applyBorder="1" applyAlignment="1" applyProtection="1">
      <alignment wrapText="1"/>
      <protection locked="0"/>
    </xf>
    <xf numFmtId="1" fontId="0" fillId="0" borderId="10" xfId="1" applyNumberFormat="1" applyFont="1" applyFill="1" applyBorder="1" applyAlignment="1" applyProtection="1">
      <alignment wrapText="1"/>
      <protection locked="0"/>
    </xf>
    <xf numFmtId="1" fontId="0" fillId="0" borderId="10" xfId="0" applyNumberFormat="1" applyFill="1" applyBorder="1" applyAlignment="1" applyProtection="1">
      <alignment wrapText="1"/>
      <protection locked="0"/>
    </xf>
    <xf numFmtId="165" fontId="0" fillId="0" borderId="12" xfId="0" applyNumberFormat="1" applyFill="1" applyBorder="1" applyAlignment="1" applyProtection="1">
      <alignment wrapText="1"/>
      <protection locked="0"/>
    </xf>
    <xf numFmtId="44" fontId="0" fillId="0" borderId="12" xfId="1" applyFont="1" applyFill="1" applyBorder="1" applyAlignment="1" applyProtection="1">
      <alignment wrapText="1"/>
      <protection locked="0"/>
    </xf>
    <xf numFmtId="1" fontId="0" fillId="0" borderId="12" xfId="1" applyNumberFormat="1" applyFont="1" applyFill="1" applyBorder="1" applyAlignment="1" applyProtection="1">
      <alignment wrapText="1"/>
      <protection locked="0"/>
    </xf>
    <xf numFmtId="1" fontId="0" fillId="0" borderId="12" xfId="0" applyNumberFormat="1" applyFill="1" applyBorder="1" applyAlignment="1" applyProtection="1">
      <alignment wrapText="1"/>
      <protection locked="0"/>
    </xf>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7" borderId="23" xfId="0" applyFill="1" applyBorder="1"/>
    <xf numFmtId="0" fontId="0" fillId="7" borderId="24" xfId="0" applyFill="1" applyBorder="1"/>
    <xf numFmtId="0" fontId="0" fillId="7" borderId="25" xfId="0" applyFill="1" applyBorder="1"/>
    <xf numFmtId="0" fontId="0" fillId="7" borderId="26" xfId="0" applyFill="1" applyBorder="1"/>
    <xf numFmtId="0" fontId="0" fillId="7" borderId="27" xfId="0" applyFill="1" applyBorder="1"/>
    <xf numFmtId="0" fontId="0" fillId="7" borderId="28" xfId="0" applyFill="1" applyBorder="1"/>
    <xf numFmtId="0" fontId="0" fillId="6" borderId="18" xfId="0" applyFill="1" applyBorder="1" applyAlignment="1">
      <alignment horizontal="left" wrapText="1"/>
    </xf>
    <xf numFmtId="0" fontId="0" fillId="6" borderId="17" xfId="0" applyFill="1" applyBorder="1" applyAlignment="1">
      <alignment horizontal="left" wrapText="1"/>
    </xf>
    <xf numFmtId="0" fontId="0" fillId="6" borderId="19" xfId="0" applyFill="1" applyBorder="1" applyAlignment="1">
      <alignment horizontal="left" wrapText="1"/>
    </xf>
    <xf numFmtId="0" fontId="0" fillId="6" borderId="20" xfId="0" applyFill="1" applyBorder="1" applyAlignment="1">
      <alignment horizontal="left" wrapText="1"/>
    </xf>
    <xf numFmtId="0" fontId="0" fillId="6" borderId="21" xfId="0" applyFill="1" applyBorder="1" applyAlignment="1">
      <alignment horizontal="left" wrapText="1"/>
    </xf>
    <xf numFmtId="0" fontId="0" fillId="6" borderId="22" xfId="0" applyFill="1" applyBorder="1" applyAlignment="1">
      <alignment horizontal="left" wrapText="1"/>
    </xf>
    <xf numFmtId="1" fontId="12" fillId="0" borderId="0" xfId="0" applyNumberFormat="1" applyFont="1" applyAlignment="1">
      <alignment horizontal="left" vertical="top" wrapText="1"/>
    </xf>
    <xf numFmtId="0" fontId="0" fillId="2" borderId="0" xfId="0" applyFill="1" applyAlignment="1">
      <alignment horizontal="left" vertical="top" wrapText="1"/>
    </xf>
    <xf numFmtId="0" fontId="0" fillId="0" borderId="0" xfId="0" applyFill="1" applyAlignment="1" applyProtection="1">
      <alignment horizontal="left" wrapText="1"/>
      <protection locked="0"/>
    </xf>
  </cellXfs>
  <cellStyles count="6">
    <cellStyle name="Komma" xfId="2" builtinId="3"/>
    <cellStyle name="Komma 2" xfId="4" xr:uid="{98F0037E-823A-4B4F-86E5-0874DBE9E1D6}"/>
    <cellStyle name="Procent 2" xfId="5" xr:uid="{E7B33A92-E0A8-4314-A4C3-62D8E82F320E}"/>
    <cellStyle name="Standaard" xfId="0" builtinId="0"/>
    <cellStyle name="Standaard 2" xfId="3" xr:uid="{E50A0D64-B95C-4A1B-B82F-F08F5314ACEA}"/>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5A0CE-1C0F-4378-B023-1EF47A17A6D0}">
  <dimension ref="A1:K10"/>
  <sheetViews>
    <sheetView tabSelected="1" workbookViewId="0">
      <selection activeCell="G21" sqref="G21"/>
    </sheetView>
  </sheetViews>
  <sheetFormatPr defaultRowHeight="13.5" x14ac:dyDescent="0.35"/>
  <cols>
    <col min="1" max="16384" width="8.796875" style="6"/>
  </cols>
  <sheetData>
    <row r="1" spans="1:11" x14ac:dyDescent="0.35">
      <c r="A1" s="7" t="s">
        <v>85</v>
      </c>
      <c r="B1" s="8"/>
      <c r="C1" s="73"/>
      <c r="D1" s="73"/>
      <c r="E1" s="73"/>
      <c r="F1" s="73"/>
      <c r="G1" s="73"/>
      <c r="H1" s="73"/>
      <c r="I1" s="73"/>
      <c r="J1" s="73"/>
      <c r="K1" s="74"/>
    </row>
    <row r="2" spans="1:11" x14ac:dyDescent="0.35">
      <c r="A2" s="9" t="s">
        <v>86</v>
      </c>
      <c r="B2" s="75"/>
      <c r="C2" s="75"/>
      <c r="D2" s="75"/>
      <c r="E2" s="75"/>
      <c r="F2" s="75"/>
      <c r="G2" s="75"/>
      <c r="H2" s="75"/>
      <c r="I2" s="75"/>
      <c r="J2" s="75"/>
      <c r="K2" s="76"/>
    </row>
    <row r="3" spans="1:11" x14ac:dyDescent="0.35">
      <c r="A3" s="9" t="s">
        <v>87</v>
      </c>
      <c r="B3" s="77"/>
      <c r="C3" s="75"/>
      <c r="D3" s="75"/>
      <c r="E3" s="75"/>
      <c r="F3" s="75"/>
      <c r="G3" s="75"/>
      <c r="H3" s="75"/>
      <c r="I3" s="75"/>
      <c r="J3" s="75"/>
      <c r="K3" s="76"/>
    </row>
    <row r="4" spans="1:11" x14ac:dyDescent="0.35">
      <c r="A4" s="9" t="s">
        <v>88</v>
      </c>
      <c r="B4" s="77"/>
      <c r="C4" s="75"/>
      <c r="D4" s="75"/>
      <c r="E4" s="75"/>
      <c r="F4" s="75"/>
      <c r="G4" s="75"/>
      <c r="H4" s="75"/>
      <c r="I4" s="75"/>
      <c r="J4" s="75"/>
      <c r="K4" s="76"/>
    </row>
    <row r="5" spans="1:11" x14ac:dyDescent="0.35">
      <c r="A5" s="9" t="s">
        <v>89</v>
      </c>
      <c r="B5" s="75"/>
      <c r="C5" s="75"/>
      <c r="D5" s="75"/>
      <c r="E5" s="75"/>
      <c r="F5" s="75"/>
      <c r="G5" s="75"/>
      <c r="H5" s="75"/>
      <c r="I5" s="75"/>
      <c r="J5" s="75"/>
      <c r="K5" s="76"/>
    </row>
    <row r="6" spans="1:11" x14ac:dyDescent="0.35">
      <c r="A6" s="84" t="s">
        <v>90</v>
      </c>
      <c r="B6" s="85"/>
      <c r="C6" s="85"/>
      <c r="D6" s="85"/>
      <c r="E6" s="85"/>
      <c r="F6" s="85"/>
      <c r="G6" s="85"/>
      <c r="H6" s="85"/>
      <c r="I6" s="85"/>
      <c r="J6" s="85"/>
      <c r="K6" s="86"/>
    </row>
    <row r="7" spans="1:11" x14ac:dyDescent="0.35">
      <c r="A7" s="87"/>
      <c r="B7" s="88"/>
      <c r="C7" s="88"/>
      <c r="D7" s="88"/>
      <c r="E7" s="88"/>
      <c r="F7" s="88"/>
      <c r="G7" s="88"/>
      <c r="H7" s="88"/>
      <c r="I7" s="88"/>
      <c r="J7" s="88"/>
      <c r="K7" s="89"/>
    </row>
    <row r="8" spans="1:11" x14ac:dyDescent="0.35">
      <c r="A8" s="78" t="s">
        <v>91</v>
      </c>
      <c r="B8" s="79"/>
      <c r="C8" s="79"/>
      <c r="D8" s="79"/>
      <c r="E8" s="79"/>
      <c r="F8" s="79"/>
      <c r="G8" s="79"/>
      <c r="H8" s="79"/>
      <c r="I8" s="79"/>
      <c r="J8" s="79"/>
      <c r="K8" s="80"/>
    </row>
    <row r="9" spans="1:11" x14ac:dyDescent="0.35">
      <c r="A9" s="78" t="s">
        <v>92</v>
      </c>
      <c r="B9" s="79"/>
      <c r="C9" s="79"/>
      <c r="D9" s="79"/>
      <c r="E9" s="79"/>
      <c r="F9" s="79"/>
      <c r="G9" s="79"/>
      <c r="H9" s="79"/>
      <c r="I9" s="79"/>
      <c r="J9" s="79"/>
      <c r="K9" s="80"/>
    </row>
    <row r="10" spans="1:11" ht="14" thickBot="1" x14ac:dyDescent="0.4">
      <c r="A10" s="81" t="s">
        <v>93</v>
      </c>
      <c r="B10" s="82"/>
      <c r="C10" s="82"/>
      <c r="D10" s="82"/>
      <c r="E10" s="82"/>
      <c r="F10" s="82"/>
      <c r="G10" s="82"/>
      <c r="H10" s="82"/>
      <c r="I10" s="82"/>
      <c r="J10" s="82"/>
      <c r="K10" s="83"/>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9384F-CB0A-463A-A1A9-956057D50214}">
  <dimension ref="A1:J13"/>
  <sheetViews>
    <sheetView workbookViewId="0">
      <selection activeCell="M16" sqref="M16:M17"/>
    </sheetView>
  </sheetViews>
  <sheetFormatPr defaultRowHeight="13.5" x14ac:dyDescent="0.35"/>
  <cols>
    <col min="1" max="16384" width="8.796875" style="6"/>
  </cols>
  <sheetData>
    <row r="1" spans="1:10" ht="13.5" customHeight="1" x14ac:dyDescent="0.35">
      <c r="A1" s="90" t="s">
        <v>94</v>
      </c>
      <c r="B1" s="90"/>
      <c r="C1" s="90"/>
      <c r="D1" s="90"/>
      <c r="E1" s="90"/>
      <c r="F1" s="90"/>
      <c r="G1" s="90"/>
      <c r="H1" s="90"/>
      <c r="I1" s="90"/>
      <c r="J1" s="90"/>
    </row>
    <row r="2" spans="1:10" x14ac:dyDescent="0.35">
      <c r="A2" s="90"/>
      <c r="B2" s="90"/>
      <c r="C2" s="90"/>
      <c r="D2" s="90"/>
      <c r="E2" s="90"/>
      <c r="F2" s="90"/>
      <c r="G2" s="90"/>
      <c r="H2" s="90"/>
      <c r="I2" s="90"/>
      <c r="J2" s="90"/>
    </row>
    <row r="3" spans="1:10" x14ac:dyDescent="0.35">
      <c r="A3" s="90"/>
      <c r="B3" s="90"/>
      <c r="C3" s="90"/>
      <c r="D3" s="90"/>
      <c r="E3" s="90"/>
      <c r="F3" s="90"/>
      <c r="G3" s="90"/>
      <c r="H3" s="90"/>
      <c r="I3" s="90"/>
      <c r="J3" s="90"/>
    </row>
    <row r="4" spans="1:10" x14ac:dyDescent="0.35">
      <c r="A4" s="90"/>
      <c r="B4" s="90"/>
      <c r="C4" s="90"/>
      <c r="D4" s="90"/>
      <c r="E4" s="90"/>
      <c r="F4" s="90"/>
      <c r="G4" s="90"/>
      <c r="H4" s="90"/>
      <c r="I4" s="90"/>
      <c r="J4" s="90"/>
    </row>
    <row r="5" spans="1:10" x14ac:dyDescent="0.35">
      <c r="A5" s="90"/>
      <c r="B5" s="90"/>
      <c r="C5" s="90"/>
      <c r="D5" s="90"/>
      <c r="E5" s="90"/>
      <c r="F5" s="90"/>
      <c r="G5" s="90"/>
      <c r="H5" s="90"/>
      <c r="I5" s="90"/>
      <c r="J5" s="90"/>
    </row>
    <row r="6" spans="1:10" x14ac:dyDescent="0.35">
      <c r="A6" s="90"/>
      <c r="B6" s="90"/>
      <c r="C6" s="90"/>
      <c r="D6" s="90"/>
      <c r="E6" s="90"/>
      <c r="F6" s="90"/>
      <c r="G6" s="90"/>
      <c r="H6" s="90"/>
      <c r="I6" s="90"/>
      <c r="J6" s="90"/>
    </row>
    <row r="7" spans="1:10" x14ac:dyDescent="0.35">
      <c r="A7" s="90"/>
      <c r="B7" s="90"/>
      <c r="C7" s="90"/>
      <c r="D7" s="90"/>
      <c r="E7" s="90"/>
      <c r="F7" s="90"/>
      <c r="G7" s="90"/>
      <c r="H7" s="90"/>
      <c r="I7" s="90"/>
      <c r="J7" s="90"/>
    </row>
    <row r="8" spans="1:10" x14ac:dyDescent="0.35">
      <c r="A8" s="90"/>
      <c r="B8" s="90"/>
      <c r="C8" s="90"/>
      <c r="D8" s="90"/>
      <c r="E8" s="90"/>
      <c r="F8" s="90"/>
      <c r="G8" s="90"/>
      <c r="H8" s="90"/>
      <c r="I8" s="90"/>
      <c r="J8" s="90"/>
    </row>
    <row r="9" spans="1:10" x14ac:dyDescent="0.35">
      <c r="A9" s="90"/>
      <c r="B9" s="90"/>
      <c r="C9" s="90"/>
      <c r="D9" s="90"/>
      <c r="E9" s="90"/>
      <c r="F9" s="90"/>
      <c r="G9" s="90"/>
      <c r="H9" s="90"/>
      <c r="I9" s="90"/>
      <c r="J9" s="90"/>
    </row>
    <row r="10" spans="1:10" x14ac:dyDescent="0.35">
      <c r="A10" s="90"/>
      <c r="B10" s="90"/>
      <c r="C10" s="90"/>
      <c r="D10" s="90"/>
      <c r="E10" s="90"/>
      <c r="F10" s="90"/>
      <c r="G10" s="90"/>
      <c r="H10" s="90"/>
      <c r="I10" s="90"/>
      <c r="J10" s="90"/>
    </row>
    <row r="11" spans="1:10" x14ac:dyDescent="0.35">
      <c r="A11" s="90"/>
      <c r="B11" s="90"/>
      <c r="C11" s="90"/>
      <c r="D11" s="90"/>
      <c r="E11" s="90"/>
      <c r="F11" s="90"/>
      <c r="G11" s="90"/>
      <c r="H11" s="90"/>
      <c r="I11" s="90"/>
      <c r="J11" s="90"/>
    </row>
    <row r="12" spans="1:10" x14ac:dyDescent="0.35">
      <c r="A12" s="90"/>
      <c r="B12" s="90"/>
      <c r="C12" s="90"/>
      <c r="D12" s="90"/>
      <c r="E12" s="90"/>
      <c r="F12" s="90"/>
      <c r="G12" s="90"/>
      <c r="H12" s="90"/>
      <c r="I12" s="90"/>
      <c r="J12" s="90"/>
    </row>
    <row r="13" spans="1:10" x14ac:dyDescent="0.35">
      <c r="A13" s="90"/>
      <c r="B13" s="90"/>
      <c r="C13" s="90"/>
      <c r="D13" s="90"/>
      <c r="E13" s="90"/>
      <c r="F13" s="90"/>
      <c r="G13" s="90"/>
      <c r="H13" s="90"/>
      <c r="I13" s="90"/>
      <c r="J13" s="90"/>
    </row>
  </sheetData>
  <sheetProtection algorithmName="SHA-512" hashValue="XHvFtKWf02k90Owqgp20C1bdhmwtJEsh3l6+kwa2r0kVdGqAGTmG5LLhDq1/mxlNq/EdeCrwl794u6Z9AkUO3g==" saltValue="HEoJavyNCOD7PepZ0cFGMw==" spinCount="100000" sheet="1" objects="1" scenarios="1"/>
  <mergeCells count="1">
    <mergeCell ref="A1:J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4"/>
  <sheetViews>
    <sheetView topLeftCell="A22" zoomScaleNormal="100" workbookViewId="0">
      <selection activeCell="B24" sqref="B24:K34"/>
    </sheetView>
  </sheetViews>
  <sheetFormatPr defaultColWidth="16.69921875" defaultRowHeight="16.5" customHeight="1" x14ac:dyDescent="0.35"/>
  <cols>
    <col min="1" max="1" width="43.3984375" style="1" customWidth="1"/>
    <col min="2" max="3" width="10.8984375" style="1" customWidth="1"/>
    <col min="4" max="4" width="11.59765625" style="1" customWidth="1"/>
    <col min="5" max="5" width="16.69921875" style="1"/>
    <col min="6" max="6" width="12.8984375" style="1" customWidth="1"/>
    <col min="7" max="7" width="20.09765625" style="1" bestFit="1" customWidth="1"/>
    <col min="8" max="8" width="8" style="1" customWidth="1"/>
    <col min="9" max="9" width="9.09765625" style="1" customWidth="1"/>
    <col min="10" max="10" width="7.59765625" style="1" customWidth="1"/>
    <col min="11" max="11" width="8" style="1" customWidth="1"/>
    <col min="12" max="12" width="9.09765625" style="1" customWidth="1"/>
    <col min="13" max="13" width="13.09765625" style="1" customWidth="1"/>
    <col min="14" max="14" width="12.09765625" style="1" customWidth="1"/>
    <col min="15" max="16384" width="16.69921875" style="1"/>
  </cols>
  <sheetData>
    <row r="1" spans="1:37" ht="16.5" customHeight="1" x14ac:dyDescent="0.35">
      <c r="A1" s="1" t="s">
        <v>3</v>
      </c>
      <c r="B1" s="91" t="s">
        <v>46</v>
      </c>
      <c r="C1" s="91"/>
    </row>
    <row r="4" spans="1:37" ht="116.15" customHeight="1" x14ac:dyDescent="0.35">
      <c r="B4" s="2" t="s">
        <v>4</v>
      </c>
      <c r="C4" s="2" t="s">
        <v>48</v>
      </c>
      <c r="D4" s="2" t="s">
        <v>1</v>
      </c>
      <c r="E4" s="2" t="s">
        <v>5</v>
      </c>
      <c r="F4" s="2" t="s">
        <v>2</v>
      </c>
      <c r="G4" s="2" t="s">
        <v>29</v>
      </c>
      <c r="H4" s="2" t="s">
        <v>35</v>
      </c>
      <c r="I4" s="2" t="s">
        <v>30</v>
      </c>
      <c r="J4" s="2" t="s">
        <v>40</v>
      </c>
      <c r="K4" s="2" t="s">
        <v>41</v>
      </c>
      <c r="L4" s="2" t="s">
        <v>42</v>
      </c>
      <c r="M4" s="2" t="s">
        <v>43</v>
      </c>
      <c r="N4" s="2" t="s">
        <v>44</v>
      </c>
      <c r="O4" s="3"/>
      <c r="P4" s="3"/>
      <c r="Q4" s="3"/>
      <c r="R4" s="3"/>
      <c r="S4" s="3"/>
      <c r="T4" s="3"/>
      <c r="U4" s="3"/>
      <c r="V4" s="3"/>
      <c r="W4" s="3"/>
      <c r="X4" s="3"/>
      <c r="Y4" s="3"/>
      <c r="Z4" s="3"/>
      <c r="AA4" s="3"/>
      <c r="AB4" s="3"/>
      <c r="AC4" s="3"/>
      <c r="AD4" s="3"/>
      <c r="AE4" s="3"/>
      <c r="AF4" s="4"/>
      <c r="AG4" s="4"/>
      <c r="AH4" s="4"/>
      <c r="AI4" s="4"/>
      <c r="AJ4" s="4"/>
      <c r="AK4" s="4"/>
    </row>
    <row r="5" spans="1:37" ht="13.5" x14ac:dyDescent="0.35">
      <c r="B5" s="13"/>
      <c r="C5" s="13"/>
      <c r="D5" s="13"/>
      <c r="E5" s="13"/>
      <c r="F5" s="13"/>
      <c r="G5" s="24"/>
      <c r="H5" s="13"/>
      <c r="I5" s="13"/>
      <c r="J5" s="13"/>
      <c r="K5" s="13"/>
      <c r="L5" s="14"/>
      <c r="M5" s="14"/>
      <c r="N5" s="14"/>
      <c r="O5" s="4"/>
      <c r="P5" s="4"/>
      <c r="Q5" s="4"/>
      <c r="R5" s="4"/>
      <c r="S5" s="4"/>
      <c r="T5" s="4"/>
      <c r="U5" s="4"/>
      <c r="V5" s="4"/>
      <c r="W5" s="4"/>
      <c r="X5" s="4"/>
      <c r="Y5" s="4"/>
      <c r="Z5" s="4"/>
      <c r="AA5" s="4"/>
      <c r="AB5" s="4"/>
      <c r="AC5" s="4"/>
      <c r="AD5" s="4"/>
      <c r="AE5" s="4"/>
      <c r="AF5" s="4"/>
      <c r="AG5" s="4"/>
      <c r="AH5" s="4"/>
      <c r="AI5" s="4"/>
      <c r="AJ5" s="4"/>
      <c r="AK5" s="4"/>
    </row>
    <row r="6" spans="1:37" ht="16.5" customHeight="1" x14ac:dyDescent="0.35">
      <c r="A6" s="35" t="s">
        <v>55</v>
      </c>
      <c r="B6" s="37">
        <v>1156</v>
      </c>
      <c r="C6" s="17">
        <v>44439</v>
      </c>
      <c r="D6" s="19">
        <v>2</v>
      </c>
      <c r="E6" s="19" t="s">
        <v>59</v>
      </c>
      <c r="F6" s="19" t="s">
        <v>52</v>
      </c>
      <c r="G6" s="66"/>
      <c r="H6" s="66"/>
      <c r="I6" s="63"/>
      <c r="J6" s="67"/>
      <c r="K6" s="68"/>
      <c r="L6" s="15" t="e">
        <f>J6+K6+90*'Rekenhulp deelstromen'!N11/'Rekenhulp deelstromen'!K11</f>
        <v>#DIV/0!</v>
      </c>
      <c r="M6" s="15" t="e">
        <f>J6+K6+90*'Rekenhulp deelstromen'!O11/'Rekenhulp deelstromen'!L11</f>
        <v>#DIV/0!</v>
      </c>
      <c r="N6" s="15" t="e">
        <f>J6+K6+90*'Rekenhulp deelstromen'!P11/'Rekenhulp deelstromen'!M11</f>
        <v>#DIV/0!</v>
      </c>
      <c r="O6" s="4"/>
      <c r="P6" s="4"/>
      <c r="Q6" s="4"/>
      <c r="R6" s="4"/>
      <c r="S6" s="4"/>
      <c r="T6" s="4"/>
      <c r="U6" s="4"/>
      <c r="V6" s="4"/>
      <c r="W6" s="4"/>
      <c r="X6" s="4"/>
      <c r="Y6" s="4"/>
      <c r="Z6" s="4"/>
      <c r="AA6" s="4"/>
      <c r="AB6" s="4"/>
      <c r="AC6" s="4"/>
      <c r="AD6" s="4"/>
      <c r="AE6" s="4"/>
      <c r="AF6" s="4"/>
      <c r="AG6" s="4"/>
      <c r="AH6" s="4"/>
      <c r="AI6" s="4"/>
      <c r="AJ6" s="4"/>
      <c r="AK6" s="4"/>
    </row>
    <row r="7" spans="1:37" ht="16.5" customHeight="1" x14ac:dyDescent="0.35">
      <c r="A7" s="35" t="s">
        <v>56</v>
      </c>
      <c r="B7" s="37">
        <v>25</v>
      </c>
      <c r="C7" s="17">
        <v>44439</v>
      </c>
      <c r="D7" s="19">
        <v>1</v>
      </c>
      <c r="E7" s="19" t="s">
        <v>59</v>
      </c>
      <c r="F7" s="19" t="s">
        <v>52</v>
      </c>
      <c r="G7" s="66"/>
      <c r="H7" s="66"/>
      <c r="I7" s="63"/>
      <c r="J7" s="67"/>
      <c r="K7" s="68"/>
      <c r="L7" s="15" t="e">
        <f>J7+K7+90*'Rekenhulp deelstromen'!N12/'Rekenhulp deelstromen'!K12</f>
        <v>#DIV/0!</v>
      </c>
      <c r="M7" s="15" t="e">
        <f>J7+K7+90*'Rekenhulp deelstromen'!O12/'Rekenhulp deelstromen'!L12</f>
        <v>#DIV/0!</v>
      </c>
      <c r="N7" s="15" t="e">
        <f>J7+K7+90*'Rekenhulp deelstromen'!P12/'Rekenhulp deelstromen'!M12</f>
        <v>#DIV/0!</v>
      </c>
      <c r="O7" s="4"/>
      <c r="P7" s="4"/>
      <c r="Q7" s="4"/>
      <c r="R7" s="4"/>
      <c r="S7" s="4"/>
      <c r="T7" s="4"/>
      <c r="U7" s="4"/>
      <c r="V7" s="4"/>
      <c r="W7" s="4"/>
      <c r="X7" s="4"/>
      <c r="Y7" s="4"/>
      <c r="Z7" s="4"/>
      <c r="AA7" s="4"/>
      <c r="AB7" s="4"/>
      <c r="AC7" s="4"/>
      <c r="AD7" s="4"/>
      <c r="AE7" s="4"/>
      <c r="AF7" s="4"/>
      <c r="AG7" s="4"/>
      <c r="AH7" s="4"/>
      <c r="AI7" s="4"/>
      <c r="AJ7" s="4"/>
      <c r="AK7" s="4"/>
    </row>
    <row r="8" spans="1:37" ht="16.5" customHeight="1" x14ac:dyDescent="0.35">
      <c r="A8" s="35" t="s">
        <v>47</v>
      </c>
      <c r="B8" s="37">
        <v>230</v>
      </c>
      <c r="C8" s="17">
        <v>44439</v>
      </c>
      <c r="D8" s="19">
        <v>1</v>
      </c>
      <c r="E8" s="19" t="s">
        <v>59</v>
      </c>
      <c r="F8" s="19" t="s">
        <v>52</v>
      </c>
      <c r="G8" s="66"/>
      <c r="H8" s="66"/>
      <c r="I8" s="63"/>
      <c r="J8" s="67"/>
      <c r="K8" s="68"/>
      <c r="L8" s="15" t="e">
        <f>J8+K8+90*'Rekenhulp deelstromen'!N13/'Rekenhulp deelstromen'!K13</f>
        <v>#DIV/0!</v>
      </c>
      <c r="M8" s="15" t="e">
        <f>J8+K8+90*'Rekenhulp deelstromen'!O13/'Rekenhulp deelstromen'!L13</f>
        <v>#DIV/0!</v>
      </c>
      <c r="N8" s="15" t="e">
        <f>J8+K8+90*'Rekenhulp deelstromen'!P13/'Rekenhulp deelstromen'!M13</f>
        <v>#DIV/0!</v>
      </c>
      <c r="O8" s="4"/>
      <c r="P8" s="4"/>
      <c r="Q8" s="4"/>
      <c r="R8" s="4"/>
      <c r="S8" s="4"/>
      <c r="T8" s="4"/>
      <c r="U8" s="4"/>
      <c r="V8" s="4"/>
      <c r="W8" s="4"/>
      <c r="X8" s="4"/>
      <c r="Y8" s="4"/>
      <c r="Z8" s="4"/>
      <c r="AA8" s="4"/>
      <c r="AB8" s="4"/>
      <c r="AC8" s="4"/>
      <c r="AD8" s="4"/>
      <c r="AE8" s="4"/>
      <c r="AF8" s="4"/>
      <c r="AG8" s="4"/>
      <c r="AH8" s="4"/>
      <c r="AI8" s="4"/>
      <c r="AJ8" s="4"/>
      <c r="AK8" s="4"/>
    </row>
    <row r="9" spans="1:37" ht="16.5" customHeight="1" x14ac:dyDescent="0.35">
      <c r="A9" s="35" t="s">
        <v>8</v>
      </c>
      <c r="B9" s="37">
        <v>45</v>
      </c>
      <c r="C9" s="17">
        <v>44439</v>
      </c>
      <c r="D9" s="36">
        <v>1</v>
      </c>
      <c r="E9" s="19" t="s">
        <v>59</v>
      </c>
      <c r="F9" s="19" t="s">
        <v>53</v>
      </c>
      <c r="G9" s="66"/>
      <c r="H9" s="66"/>
      <c r="I9" s="63"/>
      <c r="J9" s="67"/>
      <c r="K9" s="68"/>
      <c r="L9" s="15" t="e">
        <f>J9+K9+90*'Rekenhulp deelstromen'!N14/'Rekenhulp deelstromen'!K14</f>
        <v>#DIV/0!</v>
      </c>
      <c r="M9" s="15" t="e">
        <f>J9+K9+90*'Rekenhulp deelstromen'!O14/'Rekenhulp deelstromen'!L14</f>
        <v>#DIV/0!</v>
      </c>
      <c r="N9" s="15" t="e">
        <f>J9+K9+90*'Rekenhulp deelstromen'!P14/'Rekenhulp deelstromen'!M14</f>
        <v>#DIV/0!</v>
      </c>
      <c r="O9" s="4"/>
      <c r="P9" s="4"/>
      <c r="Q9" s="4"/>
      <c r="R9" s="4"/>
      <c r="S9" s="4"/>
      <c r="T9" s="4"/>
      <c r="U9" s="4"/>
      <c r="V9" s="4"/>
      <c r="W9" s="4"/>
      <c r="X9" s="4"/>
      <c r="Y9" s="4"/>
      <c r="Z9" s="4"/>
      <c r="AA9" s="4"/>
      <c r="AB9" s="4"/>
      <c r="AC9" s="4"/>
      <c r="AD9" s="4"/>
      <c r="AE9" s="4"/>
      <c r="AF9" s="4"/>
      <c r="AG9" s="4"/>
      <c r="AH9" s="4"/>
      <c r="AI9" s="4"/>
      <c r="AJ9" s="4"/>
      <c r="AK9" s="4"/>
    </row>
    <row r="10" spans="1:37" ht="16.5" customHeight="1" x14ac:dyDescent="0.35">
      <c r="A10" s="35" t="s">
        <v>9</v>
      </c>
      <c r="B10" s="37">
        <v>32</v>
      </c>
      <c r="C10" s="17">
        <v>44439</v>
      </c>
      <c r="D10" s="19">
        <v>1</v>
      </c>
      <c r="E10" s="19" t="s">
        <v>59</v>
      </c>
      <c r="F10" s="19" t="s">
        <v>53</v>
      </c>
      <c r="G10" s="66"/>
      <c r="H10" s="66"/>
      <c r="I10" s="63"/>
      <c r="J10" s="67"/>
      <c r="K10" s="68"/>
      <c r="L10" s="15" t="e">
        <f>J10+K10+90*'Rekenhulp deelstromen'!N15/'Rekenhulp deelstromen'!K15</f>
        <v>#DIV/0!</v>
      </c>
      <c r="M10" s="15" t="e">
        <f>J10+K10+90*'Rekenhulp deelstromen'!O15/'Rekenhulp deelstromen'!L15</f>
        <v>#DIV/0!</v>
      </c>
      <c r="N10" s="15" t="e">
        <f>J10+K10+90*'Rekenhulp deelstromen'!P15/'Rekenhulp deelstromen'!M15</f>
        <v>#DIV/0!</v>
      </c>
    </row>
    <row r="11" spans="1:37" ht="16.5" customHeight="1" x14ac:dyDescent="0.35">
      <c r="A11" s="35" t="s">
        <v>10</v>
      </c>
      <c r="B11" s="37">
        <v>58</v>
      </c>
      <c r="C11" s="17">
        <v>44439</v>
      </c>
      <c r="D11" s="19">
        <v>1</v>
      </c>
      <c r="E11" s="19" t="s">
        <v>59</v>
      </c>
      <c r="F11" s="19" t="s">
        <v>52</v>
      </c>
      <c r="G11" s="66"/>
      <c r="H11" s="66"/>
      <c r="I11" s="63"/>
      <c r="J11" s="67"/>
      <c r="K11" s="68"/>
      <c r="L11" s="15" t="e">
        <f>J11+K11+90*'Rekenhulp deelstromen'!N16/'Rekenhulp deelstromen'!K16</f>
        <v>#DIV/0!</v>
      </c>
      <c r="M11" s="15" t="e">
        <f>J11+K11+90*'Rekenhulp deelstromen'!O16/'Rekenhulp deelstromen'!L16</f>
        <v>#DIV/0!</v>
      </c>
      <c r="N11" s="15" t="e">
        <f>J11+K11+90*'Rekenhulp deelstromen'!P16/'Rekenhulp deelstromen'!M16</f>
        <v>#DIV/0!</v>
      </c>
    </row>
    <row r="12" spans="1:37" ht="16.5" customHeight="1" x14ac:dyDescent="0.35">
      <c r="A12" s="35" t="s">
        <v>49</v>
      </c>
      <c r="B12" s="37">
        <v>1386</v>
      </c>
      <c r="C12" s="17">
        <v>44439</v>
      </c>
      <c r="D12" s="19">
        <v>2</v>
      </c>
      <c r="E12" s="19" t="s">
        <v>59</v>
      </c>
      <c r="F12" s="19" t="s">
        <v>53</v>
      </c>
      <c r="G12" s="66"/>
      <c r="H12" s="66"/>
      <c r="I12" s="63"/>
      <c r="J12" s="67"/>
      <c r="K12" s="68"/>
      <c r="L12" s="15" t="e">
        <f>J12+K12+90*'Rekenhulp deelstromen'!N17/'Rekenhulp deelstromen'!K17</f>
        <v>#DIV/0!</v>
      </c>
      <c r="M12" s="15" t="e">
        <f>J12+K12+90*'Rekenhulp deelstromen'!O17/'Rekenhulp deelstromen'!L17</f>
        <v>#DIV/0!</v>
      </c>
      <c r="N12" s="15" t="e">
        <f>J12+K12+90*'Rekenhulp deelstromen'!P17/'Rekenhulp deelstromen'!M17</f>
        <v>#DIV/0!</v>
      </c>
    </row>
    <row r="13" spans="1:37" ht="16.5" customHeight="1" x14ac:dyDescent="0.35">
      <c r="A13" s="35" t="s">
        <v>11</v>
      </c>
      <c r="B13" s="37">
        <v>35</v>
      </c>
      <c r="C13" s="17">
        <v>44439</v>
      </c>
      <c r="D13" s="19">
        <v>1</v>
      </c>
      <c r="E13" s="19" t="s">
        <v>59</v>
      </c>
      <c r="F13" s="19" t="s">
        <v>52</v>
      </c>
      <c r="G13" s="66"/>
      <c r="H13" s="66"/>
      <c r="I13" s="63"/>
      <c r="J13" s="67"/>
      <c r="K13" s="68"/>
      <c r="L13" s="15" t="e">
        <f>J13+K13+90*'Rekenhulp deelstromen'!N18/'Rekenhulp deelstromen'!K18</f>
        <v>#DIV/0!</v>
      </c>
      <c r="M13" s="15" t="e">
        <f>J13+K13+90*'Rekenhulp deelstromen'!O18/'Rekenhulp deelstromen'!L18</f>
        <v>#DIV/0!</v>
      </c>
      <c r="N13" s="15" t="e">
        <f>J13+K13+90*'Rekenhulp deelstromen'!P18/'Rekenhulp deelstromen'!M18</f>
        <v>#DIV/0!</v>
      </c>
    </row>
    <row r="14" spans="1:37" ht="16.5" customHeight="1" x14ac:dyDescent="0.35">
      <c r="A14" s="35" t="s">
        <v>57</v>
      </c>
      <c r="B14" s="37">
        <v>14</v>
      </c>
      <c r="C14" s="17">
        <v>44439</v>
      </c>
      <c r="D14" s="19">
        <v>1</v>
      </c>
      <c r="E14" s="19" t="s">
        <v>59</v>
      </c>
      <c r="F14" s="19" t="s">
        <v>52</v>
      </c>
      <c r="G14" s="66"/>
      <c r="H14" s="66"/>
      <c r="I14" s="63"/>
      <c r="J14" s="67"/>
      <c r="K14" s="68"/>
      <c r="L14" s="15" t="e">
        <f>J14+K14+90*'Rekenhulp deelstromen'!N19/'Rekenhulp deelstromen'!K19</f>
        <v>#DIV/0!</v>
      </c>
      <c r="M14" s="15" t="e">
        <f>J14+K14+90*'Rekenhulp deelstromen'!O19/'Rekenhulp deelstromen'!L19</f>
        <v>#DIV/0!</v>
      </c>
      <c r="N14" s="15" t="e">
        <f>J14+K14+90*'Rekenhulp deelstromen'!P19/'Rekenhulp deelstromen'!M19</f>
        <v>#DIV/0!</v>
      </c>
    </row>
    <row r="15" spans="1:37" ht="16.5" customHeight="1" x14ac:dyDescent="0.35">
      <c r="A15" s="35" t="s">
        <v>58</v>
      </c>
      <c r="B15" s="37">
        <v>10</v>
      </c>
      <c r="C15" s="17">
        <v>44439</v>
      </c>
      <c r="D15" s="19">
        <v>1</v>
      </c>
      <c r="E15" s="19" t="s">
        <v>59</v>
      </c>
      <c r="F15" s="19" t="s">
        <v>52</v>
      </c>
      <c r="G15" s="66"/>
      <c r="H15" s="66"/>
      <c r="I15" s="63"/>
      <c r="J15" s="67"/>
      <c r="K15" s="68"/>
      <c r="L15" s="15" t="e">
        <f>J15+K15+90*'Rekenhulp deelstromen'!N20/'Rekenhulp deelstromen'!K20</f>
        <v>#DIV/0!</v>
      </c>
      <c r="M15" s="15" t="e">
        <f>J15+K15+90*'Rekenhulp deelstromen'!O20/'Rekenhulp deelstromen'!L20</f>
        <v>#DIV/0!</v>
      </c>
      <c r="N15" s="15" t="e">
        <f>J15+K15+90*'Rekenhulp deelstromen'!P20/'Rekenhulp deelstromen'!M20</f>
        <v>#DIV/0!</v>
      </c>
    </row>
    <row r="16" spans="1:37" ht="16.5" customHeight="1" x14ac:dyDescent="0.35">
      <c r="A16" s="35" t="s">
        <v>54</v>
      </c>
      <c r="B16" s="38">
        <v>400</v>
      </c>
      <c r="C16" s="18" t="s">
        <v>51</v>
      </c>
      <c r="D16" s="20">
        <v>1</v>
      </c>
      <c r="E16" s="20" t="s">
        <v>59</v>
      </c>
      <c r="F16" s="20" t="s">
        <v>52</v>
      </c>
      <c r="G16" s="69"/>
      <c r="H16" s="69"/>
      <c r="I16" s="70"/>
      <c r="J16" s="71"/>
      <c r="K16" s="72"/>
      <c r="L16" s="16" t="e">
        <f>J16+K16+90*'Rekenhulp deelstromen'!N21/'Rekenhulp deelstromen'!K21</f>
        <v>#DIV/0!</v>
      </c>
      <c r="M16" s="16" t="e">
        <f>J16+K16+90*'Rekenhulp deelstromen'!O21/'Rekenhulp deelstromen'!L21</f>
        <v>#DIV/0!</v>
      </c>
      <c r="N16" s="16" t="e">
        <f>J16+K16+90*'Rekenhulp deelstromen'!P21/'Rekenhulp deelstromen'!M21</f>
        <v>#DIV/0!</v>
      </c>
    </row>
    <row r="18" spans="1:11" ht="16" customHeight="1" x14ac:dyDescent="0.35">
      <c r="A18" s="6" t="s">
        <v>50</v>
      </c>
      <c r="B18" s="10"/>
      <c r="C18" s="10"/>
      <c r="D18" s="10"/>
      <c r="E18" s="10"/>
      <c r="F18" s="10"/>
    </row>
    <row r="19" spans="1:11" ht="16.5" customHeight="1" x14ac:dyDescent="0.35">
      <c r="A19" s="11"/>
      <c r="B19" s="11"/>
      <c r="C19" s="11"/>
      <c r="D19" s="11"/>
      <c r="E19" s="11"/>
      <c r="F19" s="11"/>
    </row>
    <row r="20" spans="1:11" ht="16.5" customHeight="1" x14ac:dyDescent="0.35">
      <c r="A20" s="12"/>
      <c r="B20" s="12"/>
      <c r="C20" s="12"/>
      <c r="D20" s="12"/>
      <c r="E20" s="12"/>
      <c r="F20" s="12"/>
    </row>
    <row r="21" spans="1:11" ht="16.5" customHeight="1" x14ac:dyDescent="0.35">
      <c r="A21" s="11"/>
      <c r="B21" s="11"/>
      <c r="C21" s="11"/>
      <c r="D21" s="11"/>
      <c r="E21" s="11"/>
      <c r="F21" s="11"/>
    </row>
    <row r="23" spans="1:11" ht="16.5" customHeight="1" x14ac:dyDescent="0.35">
      <c r="A23" s="5" t="s">
        <v>45</v>
      </c>
    </row>
    <row r="24" spans="1:11" ht="16.5" customHeight="1" x14ac:dyDescent="0.35">
      <c r="A24" s="35" t="s">
        <v>55</v>
      </c>
      <c r="B24" s="92"/>
      <c r="C24" s="92"/>
      <c r="D24" s="92"/>
      <c r="E24" s="92"/>
      <c r="F24" s="92"/>
      <c r="G24" s="92"/>
      <c r="H24" s="92"/>
      <c r="I24" s="92"/>
      <c r="J24" s="92"/>
      <c r="K24" s="92"/>
    </row>
    <row r="25" spans="1:11" ht="16.5" customHeight="1" x14ac:dyDescent="0.35">
      <c r="A25" s="35" t="s">
        <v>56</v>
      </c>
      <c r="B25" s="92"/>
      <c r="C25" s="92"/>
      <c r="D25" s="92"/>
      <c r="E25" s="92"/>
      <c r="F25" s="92"/>
      <c r="G25" s="92"/>
      <c r="H25" s="92"/>
      <c r="I25" s="92"/>
      <c r="J25" s="92"/>
      <c r="K25" s="92"/>
    </row>
    <row r="26" spans="1:11" ht="16.5" customHeight="1" x14ac:dyDescent="0.35">
      <c r="A26" s="35" t="s">
        <v>47</v>
      </c>
      <c r="B26" s="92"/>
      <c r="C26" s="92"/>
      <c r="D26" s="92"/>
      <c r="E26" s="92"/>
      <c r="F26" s="92"/>
      <c r="G26" s="92"/>
      <c r="H26" s="92"/>
      <c r="I26" s="92"/>
      <c r="J26" s="92"/>
      <c r="K26" s="92"/>
    </row>
    <row r="27" spans="1:11" ht="16.5" customHeight="1" x14ac:dyDescent="0.35">
      <c r="A27" s="35" t="s">
        <v>8</v>
      </c>
      <c r="B27" s="92"/>
      <c r="C27" s="92"/>
      <c r="D27" s="92"/>
      <c r="E27" s="92"/>
      <c r="F27" s="92"/>
      <c r="G27" s="92"/>
      <c r="H27" s="92"/>
      <c r="I27" s="92"/>
      <c r="J27" s="92"/>
      <c r="K27" s="92"/>
    </row>
    <row r="28" spans="1:11" ht="16.5" customHeight="1" x14ac:dyDescent="0.35">
      <c r="A28" s="35" t="s">
        <v>9</v>
      </c>
      <c r="B28" s="92"/>
      <c r="C28" s="92"/>
      <c r="D28" s="92"/>
      <c r="E28" s="92"/>
      <c r="F28" s="92"/>
      <c r="G28" s="92"/>
      <c r="H28" s="92"/>
      <c r="I28" s="92"/>
      <c r="J28" s="92"/>
      <c r="K28" s="92"/>
    </row>
    <row r="29" spans="1:11" ht="16.5" customHeight="1" x14ac:dyDescent="0.35">
      <c r="A29" s="35" t="s">
        <v>10</v>
      </c>
      <c r="B29" s="92"/>
      <c r="C29" s="92"/>
      <c r="D29" s="92"/>
      <c r="E29" s="92"/>
      <c r="F29" s="92"/>
      <c r="G29" s="92"/>
      <c r="H29" s="92"/>
      <c r="I29" s="92"/>
      <c r="J29" s="92"/>
      <c r="K29" s="92"/>
    </row>
    <row r="30" spans="1:11" ht="16.5" customHeight="1" x14ac:dyDescent="0.35">
      <c r="A30" s="35" t="s">
        <v>49</v>
      </c>
      <c r="B30" s="92"/>
      <c r="C30" s="92"/>
      <c r="D30" s="92"/>
      <c r="E30" s="92"/>
      <c r="F30" s="92"/>
      <c r="G30" s="92"/>
      <c r="H30" s="92"/>
      <c r="I30" s="92"/>
      <c r="J30" s="92"/>
      <c r="K30" s="92"/>
    </row>
    <row r="31" spans="1:11" ht="16.5" customHeight="1" x14ac:dyDescent="0.35">
      <c r="A31" s="35" t="s">
        <v>11</v>
      </c>
      <c r="B31" s="92"/>
      <c r="C31" s="92"/>
      <c r="D31" s="92"/>
      <c r="E31" s="92"/>
      <c r="F31" s="92"/>
      <c r="G31" s="92"/>
      <c r="H31" s="92"/>
      <c r="I31" s="92"/>
      <c r="J31" s="92"/>
      <c r="K31" s="92"/>
    </row>
    <row r="32" spans="1:11" ht="16.5" customHeight="1" x14ac:dyDescent="0.35">
      <c r="A32" s="35" t="s">
        <v>57</v>
      </c>
      <c r="B32" s="92"/>
      <c r="C32" s="92"/>
      <c r="D32" s="92"/>
      <c r="E32" s="92"/>
      <c r="F32" s="92"/>
      <c r="G32" s="92"/>
      <c r="H32" s="92"/>
      <c r="I32" s="92"/>
      <c r="J32" s="92"/>
      <c r="K32" s="92"/>
    </row>
    <row r="33" spans="1:11" ht="16.5" customHeight="1" x14ac:dyDescent="0.35">
      <c r="A33" s="35" t="s">
        <v>58</v>
      </c>
      <c r="B33" s="92"/>
      <c r="C33" s="92"/>
      <c r="D33" s="92"/>
      <c r="E33" s="92"/>
      <c r="F33" s="92"/>
      <c r="G33" s="92"/>
      <c r="H33" s="92"/>
      <c r="I33" s="92"/>
      <c r="J33" s="92"/>
      <c r="K33" s="92"/>
    </row>
    <row r="34" spans="1:11" ht="16.5" customHeight="1" x14ac:dyDescent="0.35">
      <c r="A34" s="35" t="s">
        <v>54</v>
      </c>
      <c r="B34" s="92"/>
      <c r="C34" s="92"/>
      <c r="D34" s="92"/>
      <c r="E34" s="92"/>
      <c r="F34" s="92"/>
      <c r="G34" s="92"/>
      <c r="H34" s="92"/>
      <c r="I34" s="92"/>
      <c r="J34" s="92"/>
      <c r="K34" s="92"/>
    </row>
  </sheetData>
  <sheetProtection algorithmName="SHA-512" hashValue="P60ZQvkA33f8bU2i5sPhRuE7HJFkqgKMYzAX0ZOD/IQItTsBg5GKUK90ZY7Gf04XEJvywqH+RnDZBnyQeurv0Q==" saltValue="u/L59ZTyeDAWd89gUrsJjg==" spinCount="100000" sheet="1" objects="1" scenarios="1"/>
  <mergeCells count="12">
    <mergeCell ref="B28:K28"/>
    <mergeCell ref="B31:K31"/>
    <mergeCell ref="B1:C1"/>
    <mergeCell ref="B27:K27"/>
    <mergeCell ref="B26:K26"/>
    <mergeCell ref="B25:K25"/>
    <mergeCell ref="B24:K24"/>
    <mergeCell ref="B33:K33"/>
    <mergeCell ref="B34:K34"/>
    <mergeCell ref="B29:K29"/>
    <mergeCell ref="B30:K30"/>
    <mergeCell ref="B32:K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E221A-FC1C-4FBB-A8AE-D3D584EA4221}">
  <dimension ref="F9:P21"/>
  <sheetViews>
    <sheetView topLeftCell="F7" workbookViewId="0">
      <selection activeCell="N11" sqref="N11:P21"/>
    </sheetView>
  </sheetViews>
  <sheetFormatPr defaultRowHeight="13.5" x14ac:dyDescent="0.35"/>
  <cols>
    <col min="6" max="6" width="51.296875" customWidth="1"/>
    <col min="11" max="11" width="12.8984375" customWidth="1"/>
    <col min="12" max="12" width="18" customWidth="1"/>
    <col min="13" max="13" width="16.3984375" customWidth="1"/>
    <col min="14" max="14" width="15" customWidth="1"/>
    <col min="15" max="15" width="14" customWidth="1"/>
    <col min="16" max="16" width="14.59765625" customWidth="1"/>
  </cols>
  <sheetData>
    <row r="9" spans="6:16" ht="122.15" customHeight="1" x14ac:dyDescent="0.35">
      <c r="G9" s="2" t="s">
        <v>27</v>
      </c>
      <c r="H9" s="2" t="s">
        <v>28</v>
      </c>
      <c r="I9" s="2" t="s">
        <v>34</v>
      </c>
      <c r="J9" s="2" t="s">
        <v>36</v>
      </c>
      <c r="K9" s="2" t="s">
        <v>31</v>
      </c>
      <c r="L9" s="2" t="s">
        <v>32</v>
      </c>
      <c r="M9" s="2" t="s">
        <v>33</v>
      </c>
      <c r="N9" s="2" t="s">
        <v>37</v>
      </c>
      <c r="O9" s="2" t="s">
        <v>38</v>
      </c>
      <c r="P9" s="2" t="s">
        <v>39</v>
      </c>
    </row>
    <row r="10" spans="6:16" x14ac:dyDescent="0.35">
      <c r="G10" s="13"/>
      <c r="H10" s="32"/>
      <c r="I10" s="14"/>
      <c r="J10" s="14"/>
      <c r="K10" s="14"/>
      <c r="L10" s="14"/>
      <c r="M10" s="14"/>
      <c r="N10" s="14"/>
      <c r="O10" s="14"/>
      <c r="P10" s="14"/>
    </row>
    <row r="11" spans="6:16" x14ac:dyDescent="0.35">
      <c r="F11" s="35" t="s">
        <v>55</v>
      </c>
      <c r="G11" s="22">
        <v>6</v>
      </c>
      <c r="H11" s="33">
        <f>Deelstromen!G6/G11</f>
        <v>0</v>
      </c>
      <c r="I11" s="29">
        <f>Deelstromen!D6</f>
        <v>2</v>
      </c>
      <c r="J11" s="27">
        <f>12*I11*Deelstromen!H6/Deelstromen!B6</f>
        <v>0</v>
      </c>
      <c r="K11" s="25">
        <f>Deelstromen!I6+J11+H11</f>
        <v>0</v>
      </c>
      <c r="L11" s="25">
        <f>Deelstromen!I6+J11</f>
        <v>0</v>
      </c>
      <c r="M11" s="25">
        <f>Deelstromen!I6</f>
        <v>0</v>
      </c>
      <c r="N11" s="21"/>
      <c r="O11" s="21"/>
      <c r="P11" s="21"/>
    </row>
    <row r="12" spans="6:16" x14ac:dyDescent="0.35">
      <c r="F12" s="35" t="s">
        <v>56</v>
      </c>
      <c r="G12" s="22">
        <v>6</v>
      </c>
      <c r="H12" s="33">
        <f>Deelstromen!G7/G12</f>
        <v>0</v>
      </c>
      <c r="I12" s="29">
        <f>Deelstromen!D7</f>
        <v>1</v>
      </c>
      <c r="J12" s="27">
        <f>12*I12*Deelstromen!H7/Deelstromen!B7</f>
        <v>0</v>
      </c>
      <c r="K12" s="25">
        <f>Deelstromen!I7+J12+H12</f>
        <v>0</v>
      </c>
      <c r="L12" s="25">
        <f>Deelstromen!I7+J12</f>
        <v>0</v>
      </c>
      <c r="M12" s="25">
        <f>Deelstromen!I7</f>
        <v>0</v>
      </c>
      <c r="N12" s="21"/>
      <c r="O12" s="21"/>
      <c r="P12" s="21"/>
    </row>
    <row r="13" spans="6:16" x14ac:dyDescent="0.35">
      <c r="F13" s="35" t="s">
        <v>47</v>
      </c>
      <c r="G13" s="22">
        <v>6</v>
      </c>
      <c r="H13" s="33">
        <f>Deelstromen!G8/G13</f>
        <v>0</v>
      </c>
      <c r="I13" s="29">
        <f>Deelstromen!D8</f>
        <v>1</v>
      </c>
      <c r="J13" s="27">
        <f>12*I13*Deelstromen!H8/Deelstromen!B8</f>
        <v>0</v>
      </c>
      <c r="K13" s="25">
        <f>Deelstromen!I8+J13+H13</f>
        <v>0</v>
      </c>
      <c r="L13" s="25">
        <f>Deelstromen!I8+J13</f>
        <v>0</v>
      </c>
      <c r="M13" s="25">
        <f>Deelstromen!I8</f>
        <v>0</v>
      </c>
      <c r="N13" s="21"/>
      <c r="O13" s="21"/>
      <c r="P13" s="21"/>
    </row>
    <row r="14" spans="6:16" x14ac:dyDescent="0.35">
      <c r="F14" s="35" t="s">
        <v>8</v>
      </c>
      <c r="G14" s="22">
        <v>4.5</v>
      </c>
      <c r="H14" s="33">
        <f>Deelstromen!G9/G14</f>
        <v>0</v>
      </c>
      <c r="I14" s="29">
        <f>Deelstromen!D9</f>
        <v>1</v>
      </c>
      <c r="J14" s="27">
        <f>12*I14*Deelstromen!H9/Deelstromen!B9</f>
        <v>0</v>
      </c>
      <c r="K14" s="25">
        <f>Deelstromen!I9+J14+H14</f>
        <v>0</v>
      </c>
      <c r="L14" s="25">
        <f>Deelstromen!I9+J14</f>
        <v>0</v>
      </c>
      <c r="M14" s="25">
        <f>Deelstromen!I9</f>
        <v>0</v>
      </c>
      <c r="N14" s="21"/>
      <c r="O14" s="21"/>
      <c r="P14" s="21"/>
    </row>
    <row r="15" spans="6:16" x14ac:dyDescent="0.35">
      <c r="F15" s="35" t="s">
        <v>9</v>
      </c>
      <c r="G15" s="22">
        <v>3.6</v>
      </c>
      <c r="H15" s="33">
        <f>Deelstromen!G10/G15</f>
        <v>0</v>
      </c>
      <c r="I15" s="29">
        <f>Deelstromen!D10</f>
        <v>1</v>
      </c>
      <c r="J15" s="27">
        <f>12*I15*Deelstromen!H10/Deelstromen!B10</f>
        <v>0</v>
      </c>
      <c r="K15" s="25">
        <f>Deelstromen!I10+J15+H15</f>
        <v>0</v>
      </c>
      <c r="L15" s="25">
        <f>Deelstromen!I10+J15</f>
        <v>0</v>
      </c>
      <c r="M15" s="25">
        <f>Deelstromen!I10</f>
        <v>0</v>
      </c>
      <c r="N15" s="21"/>
      <c r="O15" s="21"/>
      <c r="P15" s="21"/>
    </row>
    <row r="16" spans="6:16" x14ac:dyDescent="0.35">
      <c r="F16" s="35" t="s">
        <v>10</v>
      </c>
      <c r="G16" s="22">
        <v>9.9</v>
      </c>
      <c r="H16" s="33">
        <f>Deelstromen!G11/G16</f>
        <v>0</v>
      </c>
      <c r="I16" s="29">
        <f>Deelstromen!D11</f>
        <v>1</v>
      </c>
      <c r="J16" s="27">
        <f>12*I16*Deelstromen!H11/Deelstromen!B11</f>
        <v>0</v>
      </c>
      <c r="K16" s="25">
        <f>Deelstromen!I11+J16+H16</f>
        <v>0</v>
      </c>
      <c r="L16" s="25">
        <f>Deelstromen!I11+J16</f>
        <v>0</v>
      </c>
      <c r="M16" s="25">
        <f>Deelstromen!I11</f>
        <v>0</v>
      </c>
      <c r="N16" s="21"/>
      <c r="O16" s="21"/>
      <c r="P16" s="21"/>
    </row>
    <row r="17" spans="6:16" x14ac:dyDescent="0.35">
      <c r="F17" s="35" t="s">
        <v>49</v>
      </c>
      <c r="G17" s="22">
        <v>14</v>
      </c>
      <c r="H17" s="33">
        <f>Deelstromen!G12/G17</f>
        <v>0</v>
      </c>
      <c r="I17" s="29">
        <f>Deelstromen!D12</f>
        <v>2</v>
      </c>
      <c r="J17" s="27">
        <f>12*I17*Deelstromen!H12/Deelstromen!B12</f>
        <v>0</v>
      </c>
      <c r="K17" s="25">
        <f>Deelstromen!I12+J17+H17</f>
        <v>0</v>
      </c>
      <c r="L17" s="25">
        <f>Deelstromen!I12+J17</f>
        <v>0</v>
      </c>
      <c r="M17" s="25">
        <f>Deelstromen!I12</f>
        <v>0</v>
      </c>
      <c r="N17" s="21"/>
      <c r="O17" s="21"/>
      <c r="P17" s="21"/>
    </row>
    <row r="18" spans="6:16" x14ac:dyDescent="0.35">
      <c r="F18" s="35" t="s">
        <v>11</v>
      </c>
      <c r="G18" s="22">
        <v>2.7</v>
      </c>
      <c r="H18" s="33">
        <f>Deelstromen!G13/G18</f>
        <v>0</v>
      </c>
      <c r="I18" s="29">
        <f>Deelstromen!D13</f>
        <v>1</v>
      </c>
      <c r="J18" s="27">
        <f>12*I18*Deelstromen!H13/Deelstromen!B13</f>
        <v>0</v>
      </c>
      <c r="K18" s="25">
        <f>Deelstromen!I13+J18+H18</f>
        <v>0</v>
      </c>
      <c r="L18" s="25">
        <f>Deelstromen!I13+J18</f>
        <v>0</v>
      </c>
      <c r="M18" s="25">
        <f>Deelstromen!I13</f>
        <v>0</v>
      </c>
      <c r="N18" s="21"/>
      <c r="O18" s="21"/>
      <c r="P18" s="21"/>
    </row>
    <row r="19" spans="6:16" x14ac:dyDescent="0.35">
      <c r="F19" s="35" t="s">
        <v>57</v>
      </c>
      <c r="G19" s="22">
        <v>2.7</v>
      </c>
      <c r="H19" s="33">
        <f>Deelstromen!G14/G19</f>
        <v>0</v>
      </c>
      <c r="I19" s="29">
        <f>Deelstromen!D14</f>
        <v>1</v>
      </c>
      <c r="J19" s="27">
        <f>12*I19*Deelstromen!H14/Deelstromen!B14</f>
        <v>0</v>
      </c>
      <c r="K19" s="25">
        <f>Deelstromen!I14+J19+H19</f>
        <v>0</v>
      </c>
      <c r="L19" s="25">
        <f>Deelstromen!I14+J19</f>
        <v>0</v>
      </c>
      <c r="M19" s="25">
        <f>Deelstromen!I14</f>
        <v>0</v>
      </c>
      <c r="N19" s="21"/>
      <c r="O19" s="21"/>
      <c r="P19" s="21"/>
    </row>
    <row r="20" spans="6:16" x14ac:dyDescent="0.35">
      <c r="F20" s="35" t="s">
        <v>58</v>
      </c>
      <c r="G20" s="22">
        <v>7.4</v>
      </c>
      <c r="H20" s="33">
        <f>Deelstromen!G15/G20</f>
        <v>0</v>
      </c>
      <c r="I20" s="29">
        <f>Deelstromen!D15</f>
        <v>1</v>
      </c>
      <c r="J20" s="27">
        <f>12*I20*Deelstromen!H15/Deelstromen!B15</f>
        <v>0</v>
      </c>
      <c r="K20" s="25">
        <f>Deelstromen!I15+J20+H20</f>
        <v>0</v>
      </c>
      <c r="L20" s="25">
        <f>Deelstromen!I15+J20</f>
        <v>0</v>
      </c>
      <c r="M20" s="25">
        <f>Deelstromen!I15</f>
        <v>0</v>
      </c>
      <c r="N20" s="21"/>
      <c r="O20" s="21"/>
      <c r="P20" s="21"/>
    </row>
    <row r="21" spans="6:16" x14ac:dyDescent="0.35">
      <c r="F21" s="35" t="s">
        <v>54</v>
      </c>
      <c r="G21" s="30">
        <v>6.4</v>
      </c>
      <c r="H21" s="34">
        <f>Deelstromen!G16/G21</f>
        <v>0</v>
      </c>
      <c r="I21" s="31">
        <f>Deelstromen!D16</f>
        <v>1</v>
      </c>
      <c r="J21" s="28">
        <f>12*I21*Deelstromen!H16/Deelstromen!B16</f>
        <v>0</v>
      </c>
      <c r="K21" s="26">
        <f>Deelstromen!I16+J21+H21</f>
        <v>0</v>
      </c>
      <c r="L21" s="26">
        <f>Deelstromen!I16+J21</f>
        <v>0</v>
      </c>
      <c r="M21" s="26">
        <f>Deelstromen!I16</f>
        <v>0</v>
      </c>
      <c r="N21" s="23"/>
      <c r="O21" s="23"/>
      <c r="P21" s="23"/>
    </row>
  </sheetData>
  <sheetProtection algorithmName="SHA-512" hashValue="RT7Mcj6SkNvuCX9qRzWup9PN7LtNlWCkRLe30E+F705yCeEUsm4dsRrKPHIzf/cIZUT6y9ikkdfDYk+nPD756w==" saltValue="IwKvYlyr/J6YcWOQziu2U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8"/>
  <sheetViews>
    <sheetView topLeftCell="A6" workbookViewId="0">
      <selection activeCell="X19" sqref="X19"/>
    </sheetView>
  </sheetViews>
  <sheetFormatPr defaultColWidth="8.8984375" defaultRowHeight="13.5" x14ac:dyDescent="0.35"/>
  <cols>
    <col min="1" max="1" width="46" style="6" bestFit="1" customWidth="1"/>
    <col min="2" max="2" width="7.296875" style="6" hidden="1" customWidth="1"/>
    <col min="3" max="3" width="8.3984375" style="6" hidden="1" customWidth="1"/>
    <col min="4" max="4" width="6.69921875" style="6" hidden="1" customWidth="1"/>
    <col min="5" max="6" width="5.69921875" style="6" hidden="1" customWidth="1"/>
    <col min="7" max="8" width="6.69921875" style="6" hidden="1" customWidth="1"/>
    <col min="9" max="9" width="0" style="6" hidden="1" customWidth="1"/>
    <col min="10" max="10" width="10.8984375" style="6" hidden="1" customWidth="1"/>
    <col min="11" max="11" width="8.296875" style="6" hidden="1" customWidth="1"/>
    <col min="12" max="12" width="10.3984375" style="6" hidden="1" customWidth="1"/>
    <col min="13" max="13" width="10.09765625" style="6" hidden="1" customWidth="1"/>
    <col min="14" max="14" width="10.69921875" style="6" bestFit="1" customWidth="1"/>
    <col min="15" max="15" width="10.3984375" style="6" bestFit="1" customWidth="1"/>
    <col min="16" max="16" width="11.296875" style="6" customWidth="1"/>
    <col min="17" max="17" width="11.09765625" style="6" customWidth="1"/>
    <col min="18" max="16384" width="8.8984375" style="6"/>
  </cols>
  <sheetData>
    <row r="1" spans="1:21" x14ac:dyDescent="0.35">
      <c r="A1" s="6" t="s">
        <v>0</v>
      </c>
    </row>
    <row r="3" spans="1:21" x14ac:dyDescent="0.35">
      <c r="A3" s="6" t="s">
        <v>3</v>
      </c>
      <c r="N3" s="6" t="s">
        <v>63</v>
      </c>
    </row>
    <row r="5" spans="1:21" ht="137.15" customHeight="1" x14ac:dyDescent="0.35">
      <c r="A5" s="39" t="s">
        <v>6</v>
      </c>
      <c r="B5" s="39" t="s">
        <v>7</v>
      </c>
      <c r="P5" s="48" t="s">
        <v>60</v>
      </c>
      <c r="Q5" s="48" t="s">
        <v>61</v>
      </c>
      <c r="R5" s="48" t="s">
        <v>40</v>
      </c>
      <c r="S5" s="48" t="s">
        <v>41</v>
      </c>
      <c r="T5" s="48" t="s">
        <v>83</v>
      </c>
      <c r="U5" s="48" t="s">
        <v>84</v>
      </c>
    </row>
    <row r="6" spans="1:21" ht="14.5" x14ac:dyDescent="0.35">
      <c r="A6" s="40" t="s">
        <v>12</v>
      </c>
      <c r="B6" s="40" t="s">
        <v>13</v>
      </c>
      <c r="C6" s="40" t="s">
        <v>14</v>
      </c>
      <c r="D6" s="40" t="s">
        <v>15</v>
      </c>
      <c r="E6" s="40" t="s">
        <v>16</v>
      </c>
      <c r="F6" s="41" t="s">
        <v>17</v>
      </c>
      <c r="G6" s="41" t="s">
        <v>18</v>
      </c>
      <c r="H6" s="40" t="s">
        <v>19</v>
      </c>
      <c r="I6" s="40" t="s">
        <v>20</v>
      </c>
      <c r="J6" s="40" t="s">
        <v>21</v>
      </c>
      <c r="K6" s="40" t="s">
        <v>22</v>
      </c>
      <c r="L6" s="40" t="s">
        <v>23</v>
      </c>
      <c r="M6" s="40" t="s">
        <v>24</v>
      </c>
      <c r="N6" s="40" t="s">
        <v>25</v>
      </c>
      <c r="O6" s="40" t="s">
        <v>26</v>
      </c>
      <c r="P6" s="13"/>
      <c r="Q6" s="13"/>
      <c r="R6" s="32"/>
      <c r="S6" s="14"/>
      <c r="T6" s="58"/>
      <c r="U6" s="59"/>
    </row>
    <row r="7" spans="1:21" ht="14.5" x14ac:dyDescent="0.35">
      <c r="A7" s="52" t="s">
        <v>64</v>
      </c>
      <c r="B7" s="53">
        <v>1.52</v>
      </c>
      <c r="C7" s="53"/>
      <c r="D7" s="53">
        <v>1.38</v>
      </c>
      <c r="E7" s="53"/>
      <c r="F7" s="54"/>
      <c r="G7" s="54">
        <v>2.5</v>
      </c>
      <c r="H7" s="53"/>
      <c r="I7" s="53">
        <v>1.54</v>
      </c>
      <c r="J7" s="53"/>
      <c r="K7" s="54"/>
      <c r="L7" s="53">
        <v>1.48</v>
      </c>
      <c r="M7" s="53"/>
      <c r="N7" s="55">
        <v>3632</v>
      </c>
      <c r="O7" s="45">
        <v>44439</v>
      </c>
      <c r="P7" s="49"/>
      <c r="Q7" s="63"/>
      <c r="R7" s="64"/>
      <c r="S7" s="65"/>
      <c r="T7" s="60" t="e">
        <f>S7+R7+90*P7/Q7</f>
        <v>#DIV/0!</v>
      </c>
      <c r="U7" s="61" t="e">
        <f t="shared" ref="U7:U9" si="0">T7*N7</f>
        <v>#DIV/0!</v>
      </c>
    </row>
    <row r="8" spans="1:21" ht="14.5" x14ac:dyDescent="0.35">
      <c r="A8" s="52" t="s">
        <v>65</v>
      </c>
      <c r="B8" s="53"/>
      <c r="C8" s="53"/>
      <c r="D8" s="53"/>
      <c r="E8" s="53"/>
      <c r="F8" s="54"/>
      <c r="G8" s="54"/>
      <c r="H8" s="53"/>
      <c r="I8" s="53"/>
      <c r="J8" s="53"/>
      <c r="K8" s="56"/>
      <c r="L8" s="56"/>
      <c r="M8" s="53"/>
      <c r="N8" s="55">
        <v>3118</v>
      </c>
      <c r="O8" s="45">
        <v>44439</v>
      </c>
      <c r="P8" s="49"/>
      <c r="Q8" s="63"/>
      <c r="R8" s="64"/>
      <c r="S8" s="65"/>
      <c r="T8" s="60" t="e">
        <f t="shared" ref="T8:T10" si="1">S8+R8+90*P8/Q8</f>
        <v>#DIV/0!</v>
      </c>
      <c r="U8" s="62" t="e">
        <f t="shared" si="0"/>
        <v>#DIV/0!</v>
      </c>
    </row>
    <row r="9" spans="1:21" ht="14.5" x14ac:dyDescent="0.35">
      <c r="A9" s="52" t="s">
        <v>66</v>
      </c>
      <c r="B9" s="53"/>
      <c r="C9" s="53"/>
      <c r="D9" s="53"/>
      <c r="E9" s="53"/>
      <c r="F9" s="54"/>
      <c r="G9" s="54"/>
      <c r="H9" s="53"/>
      <c r="I9" s="53"/>
      <c r="J9" s="53"/>
      <c r="K9" s="56"/>
      <c r="L9" s="56"/>
      <c r="M9" s="53"/>
      <c r="N9" s="55">
        <v>285</v>
      </c>
      <c r="O9" s="45">
        <v>44439</v>
      </c>
      <c r="P9" s="49"/>
      <c r="Q9" s="63"/>
      <c r="R9" s="64"/>
      <c r="S9" s="65"/>
      <c r="T9" s="60" t="e">
        <f t="shared" si="1"/>
        <v>#DIV/0!</v>
      </c>
      <c r="U9" s="62" t="e">
        <f t="shared" si="0"/>
        <v>#DIV/0!</v>
      </c>
    </row>
    <row r="10" spans="1:21" ht="14.5" x14ac:dyDescent="0.35">
      <c r="A10" s="52" t="s">
        <v>67</v>
      </c>
      <c r="B10" s="53">
        <v>0.11</v>
      </c>
      <c r="C10" s="53">
        <v>8.5000000000000006E-2</v>
      </c>
      <c r="D10" s="53">
        <v>0.17499999999999999</v>
      </c>
      <c r="E10" s="53">
        <v>9.0999999999999998E-2</v>
      </c>
      <c r="F10" s="54">
        <v>8.8999999999999996E-2</v>
      </c>
      <c r="G10" s="54">
        <v>7.2999999999999995E-2</v>
      </c>
      <c r="H10" s="53">
        <v>0.14099999999999999</v>
      </c>
      <c r="I10" s="53"/>
      <c r="J10" s="53">
        <v>0.26300000000000001</v>
      </c>
      <c r="K10" s="54">
        <v>7.6999999999999999E-2</v>
      </c>
      <c r="L10" s="54">
        <v>0.08</v>
      </c>
      <c r="M10" s="54">
        <v>8.3000000000000004E-2</v>
      </c>
      <c r="N10" s="55">
        <v>246</v>
      </c>
      <c r="O10" s="45">
        <v>44439</v>
      </c>
      <c r="P10" s="49"/>
      <c r="Q10" s="63"/>
      <c r="R10" s="64"/>
      <c r="S10" s="65"/>
      <c r="T10" s="60" t="e">
        <f t="shared" si="1"/>
        <v>#DIV/0!</v>
      </c>
      <c r="U10" s="61" t="e">
        <f t="shared" ref="U10:U25" si="2">T10*N10</f>
        <v>#DIV/0!</v>
      </c>
    </row>
    <row r="11" spans="1:21" ht="14.5" x14ac:dyDescent="0.35">
      <c r="A11" s="52" t="s">
        <v>75</v>
      </c>
      <c r="B11" s="53"/>
      <c r="C11" s="53">
        <v>8.4000000000000005E-2</v>
      </c>
      <c r="D11" s="53">
        <v>9.1999999999999998E-2</v>
      </c>
      <c r="E11" s="53"/>
      <c r="F11" s="54">
        <v>6.2E-2</v>
      </c>
      <c r="G11" s="54"/>
      <c r="H11" s="53">
        <v>8.4000000000000005E-2</v>
      </c>
      <c r="I11" s="53"/>
      <c r="J11" s="53">
        <v>9.5000000000000001E-2</v>
      </c>
      <c r="K11" s="54">
        <v>0.105</v>
      </c>
      <c r="L11" s="54">
        <v>8.7999999999999995E-2</v>
      </c>
      <c r="M11" s="53">
        <v>0.08</v>
      </c>
      <c r="N11" s="55">
        <v>427</v>
      </c>
      <c r="O11" s="45">
        <v>44439</v>
      </c>
      <c r="P11" s="49"/>
      <c r="Q11" s="63"/>
      <c r="R11" s="64"/>
      <c r="S11" s="65"/>
      <c r="T11" s="60" t="e">
        <f t="shared" ref="T11:T25" si="3">S11+R11+90*P11/Q11</f>
        <v>#DIV/0!</v>
      </c>
      <c r="U11" s="62" t="e">
        <f t="shared" si="2"/>
        <v>#DIV/0!</v>
      </c>
    </row>
    <row r="12" spans="1:21" ht="14.5" x14ac:dyDescent="0.35">
      <c r="A12" s="52" t="s">
        <v>68</v>
      </c>
      <c r="B12" s="53"/>
      <c r="C12" s="53"/>
      <c r="D12" s="53"/>
      <c r="E12" s="53"/>
      <c r="F12" s="54"/>
      <c r="G12" s="54"/>
      <c r="H12" s="53"/>
      <c r="I12" s="53"/>
      <c r="J12" s="53"/>
      <c r="K12" s="54"/>
      <c r="L12" s="54"/>
      <c r="M12" s="54"/>
      <c r="N12" s="55">
        <v>8</v>
      </c>
      <c r="O12" s="45">
        <v>44439</v>
      </c>
      <c r="P12" s="49"/>
      <c r="Q12" s="63"/>
      <c r="R12" s="64"/>
      <c r="S12" s="65"/>
      <c r="T12" s="60" t="e">
        <f t="shared" si="3"/>
        <v>#DIV/0!</v>
      </c>
      <c r="U12" s="62" t="e">
        <f t="shared" si="2"/>
        <v>#DIV/0!</v>
      </c>
    </row>
    <row r="13" spans="1:21" ht="14.5" x14ac:dyDescent="0.35">
      <c r="A13" s="52" t="s">
        <v>69</v>
      </c>
      <c r="B13" s="53">
        <v>0.52800000000000002</v>
      </c>
      <c r="C13" s="53">
        <v>0.224</v>
      </c>
      <c r="D13" s="53">
        <v>0.75800000000000001</v>
      </c>
      <c r="E13" s="53">
        <v>0.312</v>
      </c>
      <c r="F13" s="54">
        <v>0.28999999999999998</v>
      </c>
      <c r="G13" s="54">
        <v>0.39900000000000002</v>
      </c>
      <c r="H13" s="53">
        <v>0.55400000000000005</v>
      </c>
      <c r="I13" s="53">
        <v>0.34200000000000003</v>
      </c>
      <c r="J13" s="53">
        <v>0.28899999999999998</v>
      </c>
      <c r="K13" s="54">
        <v>0.57599999999999996</v>
      </c>
      <c r="L13" s="54">
        <v>0.20799999999999999</v>
      </c>
      <c r="M13" s="53">
        <v>0.23100000000000001</v>
      </c>
      <c r="N13" s="55">
        <v>6079</v>
      </c>
      <c r="O13" s="45">
        <v>44439</v>
      </c>
      <c r="P13" s="49"/>
      <c r="Q13" s="63"/>
      <c r="R13" s="64"/>
      <c r="S13" s="65"/>
      <c r="T13" s="60" t="e">
        <f t="shared" si="3"/>
        <v>#DIV/0!</v>
      </c>
      <c r="U13" s="61" t="e">
        <f t="shared" si="2"/>
        <v>#DIV/0!</v>
      </c>
    </row>
    <row r="14" spans="1:21" ht="14.5" x14ac:dyDescent="0.35">
      <c r="A14" s="52" t="s">
        <v>70</v>
      </c>
      <c r="B14" s="53"/>
      <c r="C14" s="53"/>
      <c r="D14" s="53"/>
      <c r="E14" s="53"/>
      <c r="F14" s="54"/>
      <c r="G14" s="54"/>
      <c r="H14" s="53"/>
      <c r="I14" s="53"/>
      <c r="J14" s="53"/>
      <c r="K14" s="56"/>
      <c r="L14" s="56"/>
      <c r="M14" s="53"/>
      <c r="N14" s="55">
        <v>2547</v>
      </c>
      <c r="O14" s="45">
        <v>44439</v>
      </c>
      <c r="P14" s="49"/>
      <c r="Q14" s="63"/>
      <c r="R14" s="64"/>
      <c r="S14" s="65"/>
      <c r="T14" s="60" t="e">
        <f t="shared" si="3"/>
        <v>#DIV/0!</v>
      </c>
      <c r="U14" s="62" t="e">
        <f t="shared" si="2"/>
        <v>#DIV/0!</v>
      </c>
    </row>
    <row r="15" spans="1:21" ht="14.5" x14ac:dyDescent="0.35">
      <c r="A15" s="52" t="s">
        <v>82</v>
      </c>
      <c r="B15" s="53"/>
      <c r="C15" s="53"/>
      <c r="D15" s="53"/>
      <c r="E15" s="53"/>
      <c r="F15" s="54"/>
      <c r="G15" s="54"/>
      <c r="H15" s="53"/>
      <c r="I15" s="53"/>
      <c r="J15" s="53"/>
      <c r="K15" s="56"/>
      <c r="L15" s="56"/>
      <c r="M15" s="53"/>
      <c r="N15" s="55">
        <v>1940</v>
      </c>
      <c r="O15" s="45">
        <v>44439</v>
      </c>
      <c r="P15" s="49"/>
      <c r="Q15" s="63"/>
      <c r="R15" s="64"/>
      <c r="S15" s="65"/>
      <c r="T15" s="60" t="e">
        <f t="shared" si="3"/>
        <v>#DIV/0!</v>
      </c>
      <c r="U15" s="62" t="e">
        <f t="shared" si="2"/>
        <v>#DIV/0!</v>
      </c>
    </row>
    <row r="16" spans="1:21" ht="14.5" x14ac:dyDescent="0.35">
      <c r="A16" s="52" t="s">
        <v>71</v>
      </c>
      <c r="B16" s="53">
        <v>5.3999999999999999E-2</v>
      </c>
      <c r="C16" s="53"/>
      <c r="D16" s="53">
        <v>0.109</v>
      </c>
      <c r="E16" s="54"/>
      <c r="F16" s="54"/>
      <c r="G16" s="54">
        <v>5.7000000000000002E-2</v>
      </c>
      <c r="H16" s="53"/>
      <c r="I16" s="53">
        <v>3.9E-2</v>
      </c>
      <c r="J16" s="54"/>
      <c r="K16" s="54">
        <v>4.4999999999999998E-2</v>
      </c>
      <c r="L16" s="53"/>
      <c r="M16" s="57"/>
      <c r="N16" s="55">
        <v>770</v>
      </c>
      <c r="O16" s="45">
        <v>44439</v>
      </c>
      <c r="P16" s="49"/>
      <c r="Q16" s="63"/>
      <c r="R16" s="64"/>
      <c r="S16" s="65"/>
      <c r="T16" s="60" t="e">
        <f t="shared" si="3"/>
        <v>#DIV/0!</v>
      </c>
      <c r="U16" s="61" t="e">
        <f t="shared" si="2"/>
        <v>#DIV/0!</v>
      </c>
    </row>
    <row r="17" spans="1:21" ht="14.5" x14ac:dyDescent="0.35">
      <c r="A17" s="52" t="s">
        <v>72</v>
      </c>
      <c r="B17" s="53"/>
      <c r="C17" s="53"/>
      <c r="D17" s="53"/>
      <c r="E17" s="53"/>
      <c r="F17" s="54"/>
      <c r="G17" s="54">
        <v>0.29499999999999998</v>
      </c>
      <c r="H17" s="53"/>
      <c r="I17" s="53"/>
      <c r="J17" s="53"/>
      <c r="K17" s="54">
        <v>0.55600000000000005</v>
      </c>
      <c r="L17" s="56"/>
      <c r="M17" s="53"/>
      <c r="N17" s="55">
        <v>57</v>
      </c>
      <c r="O17" s="45">
        <v>44439</v>
      </c>
      <c r="P17" s="49"/>
      <c r="Q17" s="63"/>
      <c r="R17" s="64"/>
      <c r="S17" s="65"/>
      <c r="T17" s="60" t="e">
        <f t="shared" si="3"/>
        <v>#DIV/0!</v>
      </c>
      <c r="U17" s="62" t="e">
        <f t="shared" si="2"/>
        <v>#DIV/0!</v>
      </c>
    </row>
    <row r="18" spans="1:21" ht="14.5" x14ac:dyDescent="0.35">
      <c r="A18" s="52" t="s">
        <v>76</v>
      </c>
      <c r="B18" s="53">
        <v>0.3</v>
      </c>
      <c r="C18" s="53"/>
      <c r="D18" s="53"/>
      <c r="E18" s="53"/>
      <c r="F18" s="54">
        <v>0.3</v>
      </c>
      <c r="G18" s="54"/>
      <c r="H18" s="53">
        <v>0.3</v>
      </c>
      <c r="I18" s="53"/>
      <c r="J18" s="53"/>
      <c r="K18" s="54">
        <v>0.32</v>
      </c>
      <c r="L18" s="56"/>
      <c r="M18" s="53"/>
      <c r="N18" s="55">
        <v>668</v>
      </c>
      <c r="O18" s="45">
        <v>44439</v>
      </c>
      <c r="P18" s="49"/>
      <c r="Q18" s="63"/>
      <c r="R18" s="64"/>
      <c r="S18" s="65"/>
      <c r="T18" s="60" t="e">
        <f t="shared" si="3"/>
        <v>#DIV/0!</v>
      </c>
      <c r="U18" s="62" t="e">
        <f t="shared" si="2"/>
        <v>#DIV/0!</v>
      </c>
    </row>
    <row r="19" spans="1:21" ht="14.5" x14ac:dyDescent="0.35">
      <c r="A19" s="52" t="s">
        <v>73</v>
      </c>
      <c r="B19" s="53"/>
      <c r="C19" s="53"/>
      <c r="D19" s="53"/>
      <c r="E19" s="53"/>
      <c r="F19" s="54"/>
      <c r="G19" s="54"/>
      <c r="H19" s="53"/>
      <c r="I19" s="53"/>
      <c r="J19" s="53"/>
      <c r="K19" s="56"/>
      <c r="L19" s="56"/>
      <c r="M19" s="53"/>
      <c r="N19" s="55">
        <v>187</v>
      </c>
      <c r="O19" s="45">
        <v>44439</v>
      </c>
      <c r="P19" s="49"/>
      <c r="Q19" s="63"/>
      <c r="R19" s="64"/>
      <c r="S19" s="65"/>
      <c r="T19" s="60" t="e">
        <f t="shared" si="3"/>
        <v>#DIV/0!</v>
      </c>
      <c r="U19" s="61" t="e">
        <f t="shared" si="2"/>
        <v>#DIV/0!</v>
      </c>
    </row>
    <row r="20" spans="1:21" ht="14.5" x14ac:dyDescent="0.35">
      <c r="A20" s="52" t="s">
        <v>77</v>
      </c>
      <c r="B20" s="53"/>
      <c r="C20" s="53"/>
      <c r="D20" s="53"/>
      <c r="E20" s="53"/>
      <c r="F20" s="54"/>
      <c r="G20" s="54"/>
      <c r="H20" s="53"/>
      <c r="I20" s="53"/>
      <c r="J20" s="53"/>
      <c r="K20" s="56"/>
      <c r="L20" s="56"/>
      <c r="M20" s="53"/>
      <c r="N20" s="55">
        <v>618</v>
      </c>
      <c r="O20" s="45">
        <v>44439</v>
      </c>
      <c r="P20" s="49"/>
      <c r="Q20" s="63"/>
      <c r="R20" s="64"/>
      <c r="S20" s="65"/>
      <c r="T20" s="60" t="e">
        <f t="shared" si="3"/>
        <v>#DIV/0!</v>
      </c>
      <c r="U20" s="62" t="e">
        <f t="shared" si="2"/>
        <v>#DIV/0!</v>
      </c>
    </row>
    <row r="21" spans="1:21" ht="14.5" x14ac:dyDescent="0.35">
      <c r="A21" s="52" t="s">
        <v>74</v>
      </c>
      <c r="B21" s="53"/>
      <c r="C21" s="53"/>
      <c r="D21" s="53">
        <v>0.10100000000000001</v>
      </c>
      <c r="E21" s="53"/>
      <c r="F21" s="54"/>
      <c r="G21" s="54"/>
      <c r="H21" s="53"/>
      <c r="I21" s="53"/>
      <c r="J21" s="53"/>
      <c r="K21" s="56"/>
      <c r="L21" s="56"/>
      <c r="M21" s="53"/>
      <c r="N21" s="55">
        <v>1235</v>
      </c>
      <c r="O21" s="45">
        <v>44439</v>
      </c>
      <c r="P21" s="49"/>
      <c r="Q21" s="63"/>
      <c r="R21" s="64"/>
      <c r="S21" s="65"/>
      <c r="T21" s="60" t="e">
        <f t="shared" si="3"/>
        <v>#DIV/0!</v>
      </c>
      <c r="U21" s="62" t="e">
        <f t="shared" si="2"/>
        <v>#DIV/0!</v>
      </c>
    </row>
    <row r="22" spans="1:21" ht="14.5" x14ac:dyDescent="0.35">
      <c r="A22" s="52" t="s">
        <v>78</v>
      </c>
      <c r="B22" s="53"/>
      <c r="C22" s="53"/>
      <c r="D22" s="53"/>
      <c r="E22" s="53"/>
      <c r="F22" s="54"/>
      <c r="G22" s="54"/>
      <c r="H22" s="53"/>
      <c r="I22" s="53"/>
      <c r="J22" s="53">
        <v>0.11700000000000001</v>
      </c>
      <c r="K22" s="56"/>
      <c r="L22" s="56"/>
      <c r="M22" s="53"/>
      <c r="N22" s="55">
        <v>448</v>
      </c>
      <c r="O22" s="45">
        <v>44439</v>
      </c>
      <c r="P22" s="49"/>
      <c r="Q22" s="63"/>
      <c r="R22" s="64"/>
      <c r="S22" s="65"/>
      <c r="T22" s="60" t="e">
        <f t="shared" si="3"/>
        <v>#DIV/0!</v>
      </c>
      <c r="U22" s="61" t="e">
        <f t="shared" si="2"/>
        <v>#DIV/0!</v>
      </c>
    </row>
    <row r="23" spans="1:21" ht="14.5" x14ac:dyDescent="0.35">
      <c r="A23" s="52" t="s">
        <v>79</v>
      </c>
      <c r="B23" s="53"/>
      <c r="C23" s="53">
        <v>0.63</v>
      </c>
      <c r="D23" s="53"/>
      <c r="E23" s="53"/>
      <c r="F23" s="54">
        <v>0.6</v>
      </c>
      <c r="G23" s="54"/>
      <c r="H23" s="53">
        <v>0.81599999999999995</v>
      </c>
      <c r="I23" s="53"/>
      <c r="J23" s="53">
        <v>0.79200000000000004</v>
      </c>
      <c r="K23" s="56"/>
      <c r="L23" s="54">
        <v>0.67800000000000005</v>
      </c>
      <c r="M23" s="53"/>
      <c r="N23" s="55">
        <v>471</v>
      </c>
      <c r="O23" s="45">
        <v>44439</v>
      </c>
      <c r="P23" s="49"/>
      <c r="Q23" s="63"/>
      <c r="R23" s="64"/>
      <c r="S23" s="65"/>
      <c r="T23" s="60" t="e">
        <f t="shared" si="3"/>
        <v>#DIV/0!</v>
      </c>
      <c r="U23" s="62" t="e">
        <f t="shared" si="2"/>
        <v>#DIV/0!</v>
      </c>
    </row>
    <row r="24" spans="1:21" ht="14.5" x14ac:dyDescent="0.35">
      <c r="A24" s="52" t="s">
        <v>80</v>
      </c>
      <c r="B24" s="53"/>
      <c r="C24" s="53"/>
      <c r="D24" s="53"/>
      <c r="E24" s="53"/>
      <c r="F24" s="54"/>
      <c r="G24" s="54"/>
      <c r="H24" s="53"/>
      <c r="I24" s="53"/>
      <c r="J24" s="53"/>
      <c r="K24" s="54"/>
      <c r="L24" s="54"/>
      <c r="M24" s="53"/>
      <c r="N24" s="55">
        <v>571</v>
      </c>
      <c r="O24" s="45">
        <v>44439</v>
      </c>
      <c r="P24" s="49"/>
      <c r="Q24" s="63"/>
      <c r="R24" s="64"/>
      <c r="S24" s="65"/>
      <c r="T24" s="60" t="e">
        <f t="shared" si="3"/>
        <v>#DIV/0!</v>
      </c>
      <c r="U24" s="62" t="e">
        <f t="shared" si="2"/>
        <v>#DIV/0!</v>
      </c>
    </row>
    <row r="25" spans="1:21" ht="14.5" x14ac:dyDescent="0.35">
      <c r="A25" s="52" t="s">
        <v>81</v>
      </c>
      <c r="B25" s="53">
        <v>0.27800000000000002</v>
      </c>
      <c r="C25" s="53">
        <v>7.8E-2</v>
      </c>
      <c r="D25" s="53">
        <v>0.40899999999999997</v>
      </c>
      <c r="E25" s="53">
        <v>0.23100000000000001</v>
      </c>
      <c r="F25" s="54">
        <v>0.25600000000000001</v>
      </c>
      <c r="G25" s="54">
        <v>0.35299999999999998</v>
      </c>
      <c r="H25" s="53">
        <v>0.60299999999999998</v>
      </c>
      <c r="I25" s="53">
        <v>0.497</v>
      </c>
      <c r="J25" s="53">
        <v>0.34</v>
      </c>
      <c r="K25" s="54">
        <v>0.41099999999999998</v>
      </c>
      <c r="L25" s="54">
        <v>0.17199999999999999</v>
      </c>
      <c r="M25" s="53">
        <v>0.14899999999999999</v>
      </c>
      <c r="N25" s="55">
        <v>8510</v>
      </c>
      <c r="O25" s="45">
        <v>44439</v>
      </c>
      <c r="P25" s="49"/>
      <c r="Q25" s="63"/>
      <c r="R25" s="64"/>
      <c r="S25" s="65"/>
      <c r="T25" s="60" t="e">
        <f t="shared" si="3"/>
        <v>#DIV/0!</v>
      </c>
      <c r="U25" s="61" t="e">
        <f t="shared" si="2"/>
        <v>#DIV/0!</v>
      </c>
    </row>
    <row r="26" spans="1:21" ht="14.5" x14ac:dyDescent="0.35">
      <c r="B26" s="42"/>
      <c r="C26" s="42"/>
      <c r="D26" s="42"/>
      <c r="E26" s="42"/>
      <c r="F26" s="43"/>
      <c r="G26" s="43"/>
      <c r="H26" s="42"/>
      <c r="I26" s="42"/>
      <c r="J26" s="42"/>
      <c r="K26" s="46"/>
      <c r="L26" s="46"/>
      <c r="M26" s="42"/>
      <c r="N26" s="47"/>
    </row>
    <row r="27" spans="1:21" ht="14.5" x14ac:dyDescent="0.35">
      <c r="A27" s="40"/>
      <c r="B27" s="44"/>
      <c r="C27" s="44"/>
      <c r="D27" s="44"/>
      <c r="E27" s="44"/>
      <c r="F27" s="44"/>
      <c r="G27" s="44"/>
      <c r="H27" s="44"/>
      <c r="I27" s="44"/>
      <c r="J27" s="44"/>
      <c r="K27" s="44"/>
      <c r="L27" s="44"/>
      <c r="M27" s="44"/>
      <c r="N27" s="47"/>
    </row>
    <row r="28" spans="1:21" x14ac:dyDescent="0.35">
      <c r="S28" s="50" t="s">
        <v>62</v>
      </c>
      <c r="T28" s="51"/>
      <c r="U28" s="51" t="e">
        <f>SUM(U7:U25)</f>
        <v>#DIV/0!</v>
      </c>
    </row>
  </sheetData>
  <sheetProtection algorithmName="SHA-512" hashValue="vt8Wk2kjfMvNSih2JiDGOEcjnX4+6KnxNzJfDBuzkSXjjSdIyyTp5kMcgeX5zFrPs6IGBmbiETh3VP8fsKpf+w==" saltValue="l0gWBrlwnJQ1abra9xI/e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82E069-2310-45C7-AB29-45C2DC00F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20A98DB-3AD0-45C0-88E0-FAC484E365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Ondertekening</vt:lpstr>
      <vt:lpstr>toelichting inschrijfformulier</vt:lpstr>
      <vt:lpstr>Deelstromen</vt:lpstr>
      <vt:lpstr>Rekenhulp deelstromen</vt:lpstr>
      <vt:lpstr>KCA</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2021-03-30T23:15:18Z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