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octief-my.sharepoint.com/personal/nico_jansen_prodoctief_nl/Documents/Bureaublad/"/>
    </mc:Choice>
  </mc:AlternateContent>
  <xr:revisionPtr revIDLastSave="0" documentId="8_{2A433C9E-6CC9-4668-B705-6715D9D49236}" xr6:coauthVersionLast="47" xr6:coauthVersionMax="47" xr10:uidLastSave="{00000000-0000-0000-0000-000000000000}"/>
  <bookViews>
    <workbookView xWindow="-28920" yWindow="1470" windowWidth="29040" windowHeight="15840" xr2:uid="{6D60F8E0-1995-4A6A-9BF8-266FE2567378}"/>
  </bookViews>
  <sheets>
    <sheet name="Voorblad" sheetId="1" r:id="rId1"/>
    <sheet name="Instructies" sheetId="2" r:id="rId2"/>
    <sheet name="Eisen VO Zeeuws-Vlaanderen" sheetId="3" r:id="rId3"/>
    <sheet name="Totale Kosten Inschrijver" sheetId="4" r:id="rId4"/>
    <sheet name="Implementatie" sheetId="5" r:id="rId5"/>
    <sheet name="Exploitatie" sheetId="6" r:id="rId6"/>
    <sheet name="Kosten tijdens Looptijd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6" l="1"/>
  <c r="F8" i="6"/>
  <c r="G8" i="6"/>
  <c r="H8" i="6"/>
  <c r="I8" i="6"/>
  <c r="J8" i="6" s="1"/>
  <c r="K8" i="6" s="1"/>
  <c r="F9" i="6"/>
  <c r="G9" i="6"/>
  <c r="H9" i="6"/>
  <c r="I9" i="6"/>
  <c r="J9" i="6" s="1"/>
  <c r="K9" i="6" s="1"/>
  <c r="F10" i="6"/>
  <c r="G10" i="6"/>
  <c r="H10" i="6"/>
  <c r="I10" i="6"/>
  <c r="J10" i="6" s="1"/>
  <c r="K10" i="6" s="1"/>
  <c r="F11" i="6"/>
  <c r="G11" i="6"/>
  <c r="H11" i="6"/>
  <c r="I11" i="6"/>
  <c r="J11" i="6" s="1"/>
  <c r="K11" i="6" s="1"/>
  <c r="F12" i="6"/>
  <c r="G12" i="6"/>
  <c r="H12" i="6"/>
  <c r="I12" i="6"/>
  <c r="J12" i="6" s="1"/>
  <c r="K12" i="6" s="1"/>
  <c r="F13" i="6"/>
  <c r="G13" i="6"/>
  <c r="H13" i="6"/>
  <c r="I13" i="6"/>
  <c r="J13" i="6" s="1"/>
  <c r="K13" i="6" s="1"/>
  <c r="F14" i="6"/>
  <c r="G14" i="6"/>
  <c r="H14" i="6"/>
  <c r="I14" i="6"/>
  <c r="J14" i="6" s="1"/>
  <c r="K14" i="6" s="1"/>
  <c r="F15" i="6"/>
  <c r="G15" i="6"/>
  <c r="H15" i="6"/>
  <c r="I15" i="6"/>
  <c r="J15" i="6" s="1"/>
  <c r="K15" i="6" s="1"/>
  <c r="F16" i="6"/>
  <c r="G16" i="6"/>
  <c r="H16" i="6"/>
  <c r="I16" i="6"/>
  <c r="J16" i="6" s="1"/>
  <c r="K16" i="6" s="1"/>
  <c r="F17" i="6"/>
  <c r="G17" i="6"/>
  <c r="H17" i="6"/>
  <c r="I17" i="6"/>
  <c r="J17" i="6" s="1"/>
  <c r="K17" i="6" s="1"/>
  <c r="G7" i="6"/>
  <c r="H7" i="6"/>
  <c r="I7" i="6"/>
  <c r="J7" i="6" s="1"/>
  <c r="K7" i="6" s="1"/>
  <c r="F18" i="6" l="1"/>
  <c r="G18" i="6"/>
  <c r="K18" i="6"/>
  <c r="H7" i="4" s="1"/>
  <c r="H18" i="6"/>
  <c r="I18" i="6"/>
  <c r="J18" i="6"/>
  <c r="G7" i="4" s="1"/>
  <c r="G46" i="6" l="1"/>
  <c r="G47" i="6" s="1"/>
  <c r="L46" i="6"/>
  <c r="K46" i="6"/>
  <c r="C7" i="5"/>
  <c r="E31" i="6"/>
  <c r="F31" i="6" s="1"/>
  <c r="G31" i="6" s="1"/>
  <c r="H31" i="6" s="1"/>
  <c r="E32" i="6"/>
  <c r="F32" i="6" s="1"/>
  <c r="G32" i="6" s="1"/>
  <c r="H32" i="6" s="1"/>
  <c r="E33" i="6"/>
  <c r="F33" i="6" s="1"/>
  <c r="G33" i="6" s="1"/>
  <c r="H33" i="6" s="1"/>
  <c r="J46" i="6"/>
  <c r="I46" i="6"/>
  <c r="E30" i="6"/>
  <c r="F30" i="6" s="1"/>
  <c r="G30" i="6" s="1"/>
  <c r="H30" i="6" s="1"/>
  <c r="H46" i="6"/>
  <c r="H47" i="6" s="1"/>
  <c r="I32" i="6" l="1"/>
  <c r="J32" i="6" s="1"/>
  <c r="I31" i="6"/>
  <c r="J31" i="6" s="1"/>
  <c r="I33" i="6"/>
  <c r="J33" i="6" s="1"/>
  <c r="I30" i="6"/>
  <c r="J30" i="6" s="1"/>
  <c r="I47" i="6"/>
  <c r="E9" i="4" s="1"/>
  <c r="E34" i="6"/>
  <c r="C8" i="4" s="1"/>
  <c r="F34" i="6"/>
  <c r="D8" i="4" s="1"/>
  <c r="D7" i="4"/>
  <c r="F7" i="4"/>
  <c r="C7" i="4"/>
  <c r="E7" i="4"/>
  <c r="J47" i="6"/>
  <c r="F9" i="4" s="1"/>
  <c r="D9" i="4"/>
  <c r="K47" i="6"/>
  <c r="G9" i="4" s="1"/>
  <c r="C9" i="4"/>
  <c r="L47" i="6"/>
  <c r="H9" i="4" s="1"/>
  <c r="G34" i="6"/>
  <c r="E8" i="4" s="1"/>
  <c r="J34" i="6" l="1"/>
  <c r="I7" i="4"/>
  <c r="I9" i="4"/>
  <c r="D10" i="4"/>
  <c r="E10" i="4"/>
  <c r="H34" i="6"/>
  <c r="F8" i="4" l="1"/>
  <c r="F10" i="4" s="1"/>
  <c r="I34" i="6" l="1"/>
  <c r="G8" i="4" s="1"/>
  <c r="H8" i="4" l="1"/>
  <c r="H10" i="4" s="1"/>
  <c r="G10" i="4"/>
  <c r="C6" i="4"/>
  <c r="I6" i="4" s="1"/>
  <c r="I8" i="4" l="1"/>
  <c r="I10" i="4" s="1"/>
  <c r="D6" i="5" s="1"/>
  <c r="C10" i="4"/>
</calcChain>
</file>

<file path=xl/sharedStrings.xml><?xml version="1.0" encoding="utf-8"?>
<sst xmlns="http://schemas.openxmlformats.org/spreadsheetml/2006/main" count="191" uniqueCount="139">
  <si>
    <t>Datum:</t>
  </si>
  <si>
    <t>Versie:</t>
  </si>
  <si>
    <t>Inschrijver:</t>
  </si>
  <si>
    <t>Functie:</t>
  </si>
  <si>
    <t>Handtekening:</t>
  </si>
  <si>
    <t>Instructies</t>
  </si>
  <si>
    <t>Beveiligd</t>
  </si>
  <si>
    <t>Invullen</t>
  </si>
  <si>
    <t>Toelichting</t>
  </si>
  <si>
    <t>Totalen</t>
  </si>
  <si>
    <t>TKI</t>
  </si>
  <si>
    <t>Totale Kosten Inschrijver</t>
  </si>
  <si>
    <t>Nr</t>
  </si>
  <si>
    <t>Referentie tab</t>
  </si>
  <si>
    <t>Implementatie en Exploitatie</t>
  </si>
  <si>
    <t>Het betreft maandtarieven</t>
  </si>
  <si>
    <t>Exploitatie</t>
  </si>
  <si>
    <t>Implementatie</t>
  </si>
  <si>
    <t>Er zullen geen kosten in rekening worden gebracht voor het retourhalen van apparatuur tijdens of aan het einde van de overeenkomst, behoudens eventueel verschuldigde resttermijnen.</t>
  </si>
  <si>
    <t>Voor scans geldt een nul tarief, deze worden dus niet in rekening gebracht.</t>
  </si>
  <si>
    <t>Samenvatting opgegeven kosten</t>
  </si>
  <si>
    <t>Initiële looptijd</t>
  </si>
  <si>
    <t>Verlenging</t>
  </si>
  <si>
    <t>Onderdeel</t>
  </si>
  <si>
    <t>Jaar 1</t>
  </si>
  <si>
    <t>Jaar 2</t>
  </si>
  <si>
    <t>Jaar 3</t>
  </si>
  <si>
    <t>Jaar 4</t>
  </si>
  <si>
    <t>Jaar 5</t>
  </si>
  <si>
    <t>Jaar 6</t>
  </si>
  <si>
    <t>Totaal TKI</t>
  </si>
  <si>
    <t>Tabel 1: Eenmalige implementatiekosten</t>
  </si>
  <si>
    <t>Totaal</t>
  </si>
  <si>
    <t>-Bovenstaande tabel geeft een samenvatting van de prijzen en vergoedingen opgenomen in de andere tabbladen.</t>
  </si>
  <si>
    <t>-De optelsom van alle prijscomponenten over de gehele looptijd vormt de TKI (Totale Kosten Inschrijver).</t>
  </si>
  <si>
    <t>-Er wordt geen gebruik gemaakt van weging tussen de verschillende tabellen.</t>
  </si>
  <si>
    <t>Kosten Implementatie</t>
  </si>
  <si>
    <t xml:space="preserve">Tabel 1: Eenmalige implementatiekosten </t>
  </si>
  <si>
    <t>Tarief</t>
  </si>
  <si>
    <t>Percentage TKI</t>
  </si>
  <si>
    <t>Eenmalige implementatiekosten</t>
  </si>
  <si>
    <t xml:space="preserve">Subtotaal  </t>
  </si>
  <si>
    <t>-De opgegeven eenmalige implementatiekosten mogen niet meer dan 5% van TKI bedragen.</t>
  </si>
  <si>
    <t>Kosten Exploitatie</t>
  </si>
  <si>
    <t>Type 1</t>
  </si>
  <si>
    <t>optioneel</t>
  </si>
  <si>
    <t>-In de kolom 'model conform eisen PvE' moet het modelnummer van de Inschrijver worden ingevuld.</t>
  </si>
  <si>
    <t>Huurkosten per jaar</t>
  </si>
  <si>
    <t xml:space="preserve">Type </t>
  </si>
  <si>
    <t>Model conform eisen PVE</t>
  </si>
  <si>
    <t>Aantal
(Indicatief)</t>
  </si>
  <si>
    <t>Huurtarief per MFP</t>
  </si>
  <si>
    <t>Type 2</t>
  </si>
  <si>
    <t>Type 3</t>
  </si>
  <si>
    <t>-In de subtotaal regel van bovenstaande tabel wordt de TKI per jaar voor dit onderdeel berekend door de verschillende onderdelen bij elkaar op te tellen.</t>
  </si>
  <si>
    <t>Afdrukkosten per jaar</t>
  </si>
  <si>
    <t>Type Print</t>
  </si>
  <si>
    <t>Volume per maand</t>
  </si>
  <si>
    <t>Afdrukprijs</t>
  </si>
  <si>
    <t>Kleur A4</t>
  </si>
  <si>
    <t>Kleur A3</t>
  </si>
  <si>
    <t>Huur- en supportkosten per jaar</t>
  </si>
  <si>
    <t>Oplossing conform eisen PVE</t>
  </si>
  <si>
    <t>Aantal
t.b.h. TKI</t>
  </si>
  <si>
    <t>Maandelijkse kosten 
jaar 1 t/m 5</t>
  </si>
  <si>
    <t>Maandelijkse kosten 
jaar 6 &amp; 7</t>
  </si>
  <si>
    <t>-Het aantal betreft een indicatief aantal t.b.v. van de TKI berekening.</t>
  </si>
  <si>
    <t>Kosten tijdens looptijd</t>
  </si>
  <si>
    <t>Type ondersteuning</t>
  </si>
  <si>
    <t>Projectmanager</t>
  </si>
  <si>
    <t>Solution consultant</t>
  </si>
  <si>
    <t>Software engineer</t>
  </si>
  <si>
    <t>Hardware engineer</t>
  </si>
  <si>
    <t>- Indien Inschrijver niet akkoord gaat met deze tarieven dan wordt deze uitgesloten van deelname aan de Aanbestedingsprocedure</t>
  </si>
  <si>
    <t>Soort</t>
  </si>
  <si>
    <t>Verhuizing intern Type 1</t>
  </si>
  <si>
    <t>Verhuizing intern Type 2/3</t>
  </si>
  <si>
    <t>Verhuizing extern Type 1</t>
  </si>
  <si>
    <t>Verhuizing extern Type 2/3</t>
  </si>
  <si>
    <t>De wit gemarkeerde cellen in de achterliggende tabbladen mogen door Inschrijver niet worden veranderd.</t>
  </si>
  <si>
    <t>De licht groen gemarkeerde cellen in de achterliggende tabbladen dienen door Inschrijver te worden ingevuld
(ook op het Voorblad; Datum, Versienummer, Inschrijver en Handtekening).</t>
  </si>
  <si>
    <t>De blauw gemarkeerde cellen bevatten aanvullende toelichting / instructies voor Inschijver voor het invullen van de gevraagde prijsinformatie. Voor aanvullende achtergrondinformatie met betrekking tot de verschillende onderdelen uit dit prijzenblad wordt verwezen naar de Aanbestedingsleidraad.</t>
  </si>
  <si>
    <t>De grijs gemarkeerde cellen bevatten de berekende totalen ten behoeve van de TKI berekening.</t>
  </si>
  <si>
    <t>Totale Kosten Inschrijver.</t>
  </si>
  <si>
    <t>BTW: Alle opgegeven kosten/prijzen zijn exclusief BTW en op twee decimalen nauwkeurig</t>
  </si>
  <si>
    <t>De implementatiekosten zijn onderdeel van de TKI berekening en worden eenmalig bij de start van de overeenkosmt gefactureerd</t>
  </si>
  <si>
    <t>Alle variabele en vaste kosten zoals toner en/of inkt (ongeacht vlakvulling), drum, toner opvangbakjes, Verbruiksartikelen in algemene zin, voorrijdkosten, reparatie etc. zitten in de afgesproken afdrukprijs. Enige uitzondering hierop zijn huur van de machine, nietjes, stroom en papier.</t>
  </si>
  <si>
    <t>-Inschrijver dient in dit tabblad niets in te vullen of aan te passen, alle ingevulde bedragen uit de andere tabbladen worden automatisch overgenomen.</t>
  </si>
  <si>
    <t>-In de bovenstaande tabel vult Inschrijver de algemene kosten voor de totale implementatie in (zie Programma van Eisen voor de definitie).</t>
  </si>
  <si>
    <t>Initiële Looptijd</t>
  </si>
  <si>
    <t>Zwart/Wit A4</t>
  </si>
  <si>
    <t>Zwart/Wit A3</t>
  </si>
  <si>
    <t>-In de bovenstaande tabel vindt Inschrijver de tarieven die gerekend worden voor ondersteuning gedurende de looptijd van de overeenkomst.</t>
  </si>
  <si>
    <t>-In de bovenstaande tabel vindt Inschrijver de tarieven die gerekend worden voor ondersteuning gedurende de looptijd van de Overeenkomst.</t>
  </si>
  <si>
    <t>- Het betreft hier uitdrukkelijk de uitbreiding van aantal MFP's en Desktopprinters.</t>
  </si>
  <si>
    <t>Eisen VO Zeeuws-Vlaanderen</t>
  </si>
  <si>
    <t>Eis VO Zeeuws-Vlaanderen</t>
  </si>
  <si>
    <t>EA Afdrukapparatuur VO Zeeuws-Vlaanderen</t>
  </si>
  <si>
    <t>Leidraadnummer : XXXX</t>
  </si>
  <si>
    <t>Beheersoftware</t>
  </si>
  <si>
    <t xml:space="preserve">-In de kolom Maandelijkse kosten voert u de maandelijkse kosten voor het betreffende item in. </t>
  </si>
  <si>
    <t xml:space="preserve">-In de kolom afdrukprijs voert Inschrijver de afdrukprijs voor het betreffende type print. </t>
  </si>
  <si>
    <t xml:space="preserve">-Het volume per maand betreft een indicatief aantal. </t>
  </si>
  <si>
    <t>Tabel 2: Huur apparatuur</t>
  </si>
  <si>
    <t>Tabel 3: Verbruik tikken</t>
  </si>
  <si>
    <t>Tabel 4: Software</t>
  </si>
  <si>
    <t>Type 4</t>
  </si>
  <si>
    <t>Type 5</t>
  </si>
  <si>
    <t>Interne finisher voor het nieten van documenten voor minimaal 50 vel op minimaal 2 posities. Met een minimale uitvoercapaciteit van 500 vel.</t>
  </si>
  <si>
    <t>Externe finisher voor het nieten en punchen van documenten. Nieten voor minimaal 50 vel op minimaal 2 posities. Punchen 2 én 4 gaats. Minimale uitvoercapaciteit van 1000 vel.</t>
  </si>
  <si>
    <t>Type 6</t>
  </si>
  <si>
    <t>Type 7</t>
  </si>
  <si>
    <t>Extra papierlade 500 vel</t>
  </si>
  <si>
    <t>-In de bovenstaande tabel vult Inschrijver het leasetarief per machine per maand in. De configuratie van de aangeboden machine moet voldoen aan de machinespecificaties uit Bijlage C Machine specificaties 1.0</t>
  </si>
  <si>
    <t>Tabel 2: Huur MFP's</t>
  </si>
  <si>
    <t>Tabel 5: uurtarieven</t>
  </si>
  <si>
    <t>-Inzet van bovenstaande ondersteuning vindt alleen plaats na goedkeuring van een ureninschatting van Inschrijver door VO Zeeuws-Vlaanderen</t>
  </si>
  <si>
    <t>Levering Type 1, 6, 7</t>
  </si>
  <si>
    <t>Levering Type 5</t>
  </si>
  <si>
    <t>Levering Type 2, 3, 4</t>
  </si>
  <si>
    <t>Verhuizing intern Type  5</t>
  </si>
  <si>
    <t>-Leveringen en verhuizingen vinden alleen plaats na goedkeuring door VO Zeeuws-Vlaanderen</t>
  </si>
  <si>
    <t>Tabel 6: Leverings- en verhuiskosten</t>
  </si>
  <si>
    <t>Tabel 7: Verbruiksmaterialen</t>
  </si>
  <si>
    <t>Nietjes Type 2 , 3, 4</t>
  </si>
  <si>
    <t>Nietjes Type 5</t>
  </si>
  <si>
    <t>Capaciteit cartridge</t>
  </si>
  <si>
    <t>-In de bovenstaande tabel vult Inschrijver de kosten en de capciteit van de gevraagde verbruiksmatrialen in.</t>
  </si>
  <si>
    <t>-Levering van verbruiksmaterialen vindt ap basis van bestelling door VO Zeeuws-Vlaanderen</t>
  </si>
  <si>
    <t xml:space="preserve">Totale Kosten Inschrijver (TKI). De TKI berekening is van toepassing op de gehele looptijd van het initiële contract (4 jaar) en de eventuele verlening (2 maal 1 jaar). </t>
  </si>
  <si>
    <t xml:space="preserve">Voor de huur van de MFP's geldt dat in de verlengingsjaren 25% van de maandelijkse kosten in rekening gebracht mogen worden. Verder geldt dat  in de verlengingsjaren MFP's ingeleverd kunnen worden zonder bijkomende kosten. </t>
  </si>
  <si>
    <t>Tabel 4: Beheer Software</t>
  </si>
  <si>
    <t>MFP 25 ppm A4</t>
  </si>
  <si>
    <t>MFP 30 ppm A3</t>
  </si>
  <si>
    <t>MFP 45 ppm A3</t>
  </si>
  <si>
    <t>MFP 60 ppm A3</t>
  </si>
  <si>
    <t>MFP 90 ppm A3</t>
  </si>
  <si>
    <t>Printer A4 zwart/wit</t>
  </si>
  <si>
    <t>Printer A4 kleur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</si>
</sst>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_ * #,##0_ ;_ * \-#,##0_ ;_ * &quot;-&quot;??_ ;_ @_ "/>
    <numFmt numFmtId="166" formatCode="_ &quot;€&quot;\ * #,##0.0000_ ;_ &quot;€&quot;\ * \-#,##0.0000_ ;_ &quot;€&quot;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77EA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8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" xfId="0" applyBorder="1"/>
    <xf numFmtId="0" fontId="0" fillId="3" borderId="1" xfId="0" applyFill="1" applyBorder="1"/>
    <xf numFmtId="0" fontId="0" fillId="0" borderId="0" xfId="0" applyAlignment="1">
      <alignment wrapText="1"/>
    </xf>
    <xf numFmtId="0" fontId="0" fillId="2" borderId="1" xfId="0" applyFill="1" applyBorder="1" applyAlignment="1">
      <alignment vertical="center"/>
    </xf>
    <xf numFmtId="0" fontId="5" fillId="0" borderId="0" xfId="0" applyFont="1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0" borderId="0" xfId="0" applyFont="1"/>
    <xf numFmtId="0" fontId="6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5" borderId="1" xfId="0" applyFill="1" applyBorder="1"/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4" borderId="7" xfId="0" applyFont="1" applyFill="1" applyBorder="1" applyAlignment="1">
      <alignment horizontal="center" vertical="center" wrapText="1"/>
    </xf>
    <xf numFmtId="0" fontId="6" fillId="8" borderId="22" xfId="0" applyFont="1" applyFill="1" applyBorder="1" applyAlignment="1">
      <alignment vertical="center"/>
    </xf>
    <xf numFmtId="0" fontId="0" fillId="8" borderId="22" xfId="0" applyFill="1" applyBorder="1" applyAlignment="1">
      <alignment vertical="center"/>
    </xf>
    <xf numFmtId="0" fontId="0" fillId="8" borderId="22" xfId="0" applyFill="1" applyBorder="1"/>
    <xf numFmtId="49" fontId="6" fillId="8" borderId="24" xfId="0" applyNumberFormat="1" applyFont="1" applyFill="1" applyBorder="1" applyAlignment="1">
      <alignment vertical="center"/>
    </xf>
    <xf numFmtId="0" fontId="6" fillId="8" borderId="0" xfId="0" applyFont="1" applyFill="1" applyBorder="1" applyAlignment="1">
      <alignment vertical="center"/>
    </xf>
    <xf numFmtId="0" fontId="0" fillId="8" borderId="0" xfId="0" applyFill="1" applyBorder="1" applyAlignment="1">
      <alignment vertical="center"/>
    </xf>
    <xf numFmtId="0" fontId="0" fillId="8" borderId="0" xfId="0" applyFill="1" applyBorder="1"/>
    <xf numFmtId="49" fontId="6" fillId="8" borderId="26" xfId="0" applyNumberFormat="1" applyFont="1" applyFill="1" applyBorder="1" applyAlignment="1">
      <alignment vertical="center"/>
    </xf>
    <xf numFmtId="0" fontId="6" fillId="8" borderId="27" xfId="0" applyFont="1" applyFill="1" applyBorder="1" applyAlignment="1">
      <alignment vertical="center"/>
    </xf>
    <xf numFmtId="0" fontId="0" fillId="8" borderId="27" xfId="0" applyFill="1" applyBorder="1" applyAlignment="1">
      <alignment vertical="center"/>
    </xf>
    <xf numFmtId="0" fontId="0" fillId="8" borderId="27" xfId="0" applyFill="1" applyBorder="1"/>
    <xf numFmtId="0" fontId="7" fillId="8" borderId="21" xfId="0" applyFont="1" applyFill="1" applyBorder="1" applyAlignment="1">
      <alignment vertical="center"/>
    </xf>
    <xf numFmtId="0" fontId="0" fillId="0" borderId="24" xfId="0" applyFill="1" applyBorder="1"/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4" fontId="0" fillId="0" borderId="0" xfId="0" applyNumberFormat="1"/>
    <xf numFmtId="44" fontId="0" fillId="3" borderId="5" xfId="0" applyNumberFormat="1" applyFill="1" applyBorder="1" applyAlignment="1">
      <alignment horizontal="center" vertical="center"/>
    </xf>
    <xf numFmtId="44" fontId="0" fillId="3" borderId="12" xfId="0" applyNumberFormat="1" applyFill="1" applyBorder="1" applyAlignment="1">
      <alignment horizontal="center" vertical="center"/>
    </xf>
    <xf numFmtId="44" fontId="0" fillId="0" borderId="0" xfId="2" applyFont="1" applyFill="1" applyBorder="1" applyAlignment="1">
      <alignment horizontal="right" vertical="center"/>
    </xf>
    <xf numFmtId="44" fontId="0" fillId="3" borderId="20" xfId="0" applyNumberFormat="1" applyFill="1" applyBorder="1" applyAlignment="1">
      <alignment horizontal="center" vertical="center"/>
    </xf>
    <xf numFmtId="44" fontId="0" fillId="3" borderId="17" xfId="0" applyNumberFormat="1" applyFill="1" applyBorder="1" applyAlignment="1">
      <alignment horizontal="center" vertical="center"/>
    </xf>
    <xf numFmtId="44" fontId="0" fillId="3" borderId="18" xfId="0" applyNumberForma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44" fontId="0" fillId="3" borderId="4" xfId="2" applyFont="1" applyFill="1" applyBorder="1" applyAlignment="1">
      <alignment vertical="center"/>
    </xf>
    <xf numFmtId="0" fontId="3" fillId="0" borderId="0" xfId="0" applyFont="1" applyBorder="1"/>
    <xf numFmtId="0" fontId="0" fillId="8" borderId="23" xfId="0" applyFill="1" applyBorder="1"/>
    <xf numFmtId="0" fontId="0" fillId="8" borderId="25" xfId="0" applyFill="1" applyBorder="1"/>
    <xf numFmtId="0" fontId="0" fillId="8" borderId="28" xfId="0" applyFill="1" applyBorder="1"/>
    <xf numFmtId="0" fontId="0" fillId="8" borderId="23" xfId="0" applyFill="1" applyBorder="1" applyAlignment="1">
      <alignment vertical="center"/>
    </xf>
    <xf numFmtId="0" fontId="0" fillId="8" borderId="25" xfId="0" applyFill="1" applyBorder="1" applyAlignment="1">
      <alignment vertical="center"/>
    </xf>
    <xf numFmtId="0" fontId="0" fillId="8" borderId="28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15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" fillId="4" borderId="19" xfId="0" applyFont="1" applyFill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4" borderId="18" xfId="0" applyFont="1" applyFill="1" applyBorder="1" applyAlignment="1">
      <alignment horizontal="center" wrapText="1"/>
    </xf>
    <xf numFmtId="0" fontId="2" fillId="4" borderId="35" xfId="0" applyFont="1" applyFill="1" applyBorder="1" applyAlignment="1">
      <alignment horizontal="center" vertical="center"/>
    </xf>
    <xf numFmtId="0" fontId="0" fillId="0" borderId="0" xfId="0" applyFont="1"/>
    <xf numFmtId="0" fontId="0" fillId="0" borderId="30" xfId="0" applyFont="1" applyBorder="1" applyAlignment="1">
      <alignment vertical="center"/>
    </xf>
    <xf numFmtId="164" fontId="0" fillId="0" borderId="9" xfId="2" applyNumberFormat="1" applyFont="1" applyBorder="1" applyAlignment="1">
      <alignment horizontal="center" vertical="center"/>
    </xf>
    <xf numFmtId="164" fontId="0" fillId="6" borderId="5" xfId="2" applyNumberFormat="1" applyFont="1" applyFill="1" applyBorder="1" applyAlignment="1">
      <alignment horizontal="center" vertical="center"/>
    </xf>
    <xf numFmtId="164" fontId="0" fillId="6" borderId="10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164" fontId="0" fillId="0" borderId="5" xfId="2" applyNumberFormat="1" applyFont="1" applyBorder="1" applyAlignment="1">
      <alignment horizontal="center" vertical="center"/>
    </xf>
    <xf numFmtId="164" fontId="0" fillId="0" borderId="10" xfId="2" applyNumberFormat="1" applyFont="1" applyBorder="1" applyAlignment="1">
      <alignment horizontal="center" vertical="center"/>
    </xf>
    <xf numFmtId="0" fontId="0" fillId="3" borderId="31" xfId="0" applyFont="1" applyFill="1" applyBorder="1" applyAlignment="1">
      <alignment vertical="center"/>
    </xf>
    <xf numFmtId="164" fontId="3" fillId="3" borderId="11" xfId="2" applyNumberFormat="1" applyFont="1" applyFill="1" applyBorder="1" applyAlignment="1">
      <alignment horizontal="center" vertical="center"/>
    </xf>
    <xf numFmtId="164" fontId="3" fillId="3" borderId="12" xfId="2" applyNumberFormat="1" applyFont="1" applyFill="1" applyBorder="1" applyAlignment="1">
      <alignment horizontal="center" vertical="center"/>
    </xf>
    <xf numFmtId="164" fontId="3" fillId="3" borderId="13" xfId="2" applyNumberFormat="1" applyFont="1" applyFill="1" applyBorder="1" applyAlignment="1">
      <alignment horizontal="center" vertical="center"/>
    </xf>
    <xf numFmtId="164" fontId="3" fillId="5" borderId="37" xfId="2" applyNumberFormat="1" applyFont="1" applyFill="1" applyBorder="1" applyAlignment="1">
      <alignment horizontal="center" vertical="center"/>
    </xf>
    <xf numFmtId="44" fontId="0" fillId="3" borderId="39" xfId="0" applyNumberFormat="1" applyFill="1" applyBorder="1" applyAlignment="1">
      <alignment horizontal="center" vertical="center"/>
    </xf>
    <xf numFmtId="44" fontId="0" fillId="0" borderId="0" xfId="2" applyFont="1"/>
    <xf numFmtId="0" fontId="0" fillId="7" borderId="5" xfId="0" applyFill="1" applyBorder="1" applyAlignment="1" applyProtection="1">
      <alignment horizontal="center" vertical="center"/>
      <protection locked="0"/>
    </xf>
    <xf numFmtId="44" fontId="0" fillId="7" borderId="12" xfId="2" applyFont="1" applyFill="1" applyBorder="1" applyAlignment="1" applyProtection="1">
      <alignment horizontal="center" vertical="center"/>
      <protection locked="0"/>
    </xf>
    <xf numFmtId="44" fontId="0" fillId="3" borderId="40" xfId="0" applyNumberForma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7" borderId="7" xfId="0" applyFill="1" applyBorder="1" applyAlignment="1" applyProtection="1">
      <alignment horizontal="center" vertical="center"/>
      <protection locked="0"/>
    </xf>
    <xf numFmtId="164" fontId="0" fillId="6" borderId="9" xfId="2" applyNumberFormat="1" applyFont="1" applyFill="1" applyBorder="1" applyAlignment="1">
      <alignment horizontal="center" vertical="center"/>
    </xf>
    <xf numFmtId="44" fontId="0" fillId="0" borderId="10" xfId="2" applyFont="1" applyBorder="1" applyAlignment="1">
      <alignment horizontal="center" vertical="center"/>
    </xf>
    <xf numFmtId="44" fontId="0" fillId="0" borderId="13" xfId="2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8" borderId="41" xfId="0" applyFill="1" applyBorder="1"/>
    <xf numFmtId="0" fontId="7" fillId="8" borderId="42" xfId="0" applyFont="1" applyFill="1" applyBorder="1" applyAlignment="1">
      <alignment vertical="center"/>
    </xf>
    <xf numFmtId="0" fontId="6" fillId="8" borderId="43" xfId="0" applyFont="1" applyFill="1" applyBorder="1" applyAlignment="1">
      <alignment vertical="center"/>
    </xf>
    <xf numFmtId="0" fontId="0" fillId="8" borderId="43" xfId="0" applyFill="1" applyBorder="1" applyAlignment="1">
      <alignment vertical="center"/>
    </xf>
    <xf numFmtId="0" fontId="0" fillId="8" borderId="43" xfId="0" applyFill="1" applyBorder="1"/>
    <xf numFmtId="0" fontId="0" fillId="8" borderId="44" xfId="0" applyFill="1" applyBorder="1"/>
    <xf numFmtId="49" fontId="6" fillId="8" borderId="45" xfId="0" applyNumberFormat="1" applyFont="1" applyFill="1" applyBorder="1" applyAlignment="1">
      <alignment vertical="center"/>
    </xf>
    <xf numFmtId="49" fontId="6" fillId="8" borderId="46" xfId="0" applyNumberFormat="1" applyFont="1" applyFill="1" applyBorder="1" applyAlignment="1">
      <alignment vertical="center"/>
    </xf>
    <xf numFmtId="0" fontId="6" fillId="8" borderId="47" xfId="0" applyFont="1" applyFill="1" applyBorder="1" applyAlignment="1">
      <alignment vertical="center"/>
    </xf>
    <xf numFmtId="0" fontId="0" fillId="8" borderId="47" xfId="0" applyFill="1" applyBorder="1" applyAlignment="1">
      <alignment vertical="center"/>
    </xf>
    <xf numFmtId="0" fontId="0" fillId="8" borderId="47" xfId="0" applyFill="1" applyBorder="1"/>
    <xf numFmtId="0" fontId="0" fillId="8" borderId="48" xfId="0" applyFill="1" applyBorder="1"/>
    <xf numFmtId="49" fontId="6" fillId="8" borderId="49" xfId="0" applyNumberFormat="1" applyFont="1" applyFill="1" applyBorder="1" applyAlignment="1">
      <alignment vertical="center"/>
    </xf>
    <xf numFmtId="0" fontId="4" fillId="4" borderId="50" xfId="0" applyFont="1" applyFill="1" applyBorder="1" applyAlignment="1">
      <alignment horizontal="center" vertical="center"/>
    </xf>
    <xf numFmtId="44" fontId="0" fillId="3" borderId="51" xfId="2" applyFont="1" applyFill="1" applyBorder="1" applyAlignment="1">
      <alignment horizontal="center" vertical="center"/>
    </xf>
    <xf numFmtId="44" fontId="0" fillId="3" borderId="52" xfId="0" applyNumberFormat="1" applyFill="1" applyBorder="1" applyAlignment="1">
      <alignment horizontal="center" vertical="center"/>
    </xf>
    <xf numFmtId="44" fontId="0" fillId="3" borderId="54" xfId="0" applyNumberFormat="1" applyFill="1" applyBorder="1" applyAlignment="1">
      <alignment horizontal="center" vertical="center"/>
    </xf>
    <xf numFmtId="44" fontId="0" fillId="3" borderId="55" xfId="0" applyNumberFormat="1" applyFill="1" applyBorder="1" applyAlignment="1">
      <alignment horizontal="center" vertical="center"/>
    </xf>
    <xf numFmtId="44" fontId="0" fillId="3" borderId="21" xfId="0" applyNumberForma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0" fillId="0" borderId="64" xfId="0" applyBorder="1" applyAlignment="1">
      <alignment vertical="center"/>
    </xf>
    <xf numFmtId="0" fontId="4" fillId="4" borderId="65" xfId="0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10" fontId="0" fillId="9" borderId="66" xfId="0" applyNumberFormat="1" applyFill="1" applyBorder="1" applyAlignment="1">
      <alignment horizontal="center" vertical="center"/>
    </xf>
    <xf numFmtId="44" fontId="0" fillId="7" borderId="1" xfId="2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>
      <alignment horizontal="center" vertical="center"/>
    </xf>
    <xf numFmtId="165" fontId="0" fillId="0" borderId="5" xfId="1" applyNumberFormat="1" applyFont="1" applyFill="1" applyBorder="1" applyAlignment="1">
      <alignment horizontal="right" vertical="center" indent="11"/>
    </xf>
    <xf numFmtId="165" fontId="0" fillId="0" borderId="20" xfId="1" applyNumberFormat="1" applyFont="1" applyFill="1" applyBorder="1" applyAlignment="1">
      <alignment horizontal="right" vertical="center" indent="11"/>
    </xf>
    <xf numFmtId="165" fontId="0" fillId="0" borderId="12" xfId="1" applyNumberFormat="1" applyFont="1" applyFill="1" applyBorder="1" applyAlignment="1">
      <alignment horizontal="right" vertical="center" indent="11"/>
    </xf>
    <xf numFmtId="0" fontId="2" fillId="4" borderId="29" xfId="0" applyFont="1" applyFill="1" applyBorder="1" applyAlignment="1">
      <alignment horizontal="center" vertical="center"/>
    </xf>
    <xf numFmtId="44" fontId="0" fillId="3" borderId="58" xfId="0" applyNumberForma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4" fontId="0" fillId="3" borderId="13" xfId="2" applyFont="1" applyFill="1" applyBorder="1" applyAlignment="1">
      <alignment horizontal="center" vertical="center"/>
    </xf>
    <xf numFmtId="0" fontId="0" fillId="7" borderId="67" xfId="0" applyFill="1" applyBorder="1" applyAlignment="1" applyProtection="1">
      <alignment horizontal="center" vertical="center"/>
      <protection locked="0"/>
    </xf>
    <xf numFmtId="0" fontId="2" fillId="4" borderId="33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/>
    </xf>
    <xf numFmtId="44" fontId="0" fillId="3" borderId="7" xfId="0" applyNumberFormat="1" applyFill="1" applyBorder="1" applyAlignment="1">
      <alignment horizontal="center" vertical="center"/>
    </xf>
    <xf numFmtId="44" fontId="0" fillId="3" borderId="53" xfId="0" applyNumberFormat="1" applyFill="1" applyBorder="1" applyAlignment="1">
      <alignment horizontal="center" vertical="center"/>
    </xf>
    <xf numFmtId="0" fontId="2" fillId="4" borderId="69" xfId="0" applyFont="1" applyFill="1" applyBorder="1" applyAlignment="1">
      <alignment horizontal="center" vertical="center" wrapText="1"/>
    </xf>
    <xf numFmtId="44" fontId="0" fillId="7" borderId="53" xfId="2" applyFont="1" applyFill="1" applyBorder="1" applyAlignment="1" applyProtection="1">
      <alignment horizontal="center" vertical="center"/>
      <protection locked="0"/>
    </xf>
    <xf numFmtId="44" fontId="0" fillId="7" borderId="54" xfId="2" applyFont="1" applyFill="1" applyBorder="1" applyAlignment="1" applyProtection="1">
      <alignment horizontal="center" vertical="center"/>
      <protection locked="0"/>
    </xf>
    <xf numFmtId="44" fontId="0" fillId="7" borderId="21" xfId="2" applyFont="1" applyFill="1" applyBorder="1" applyAlignment="1" applyProtection="1">
      <alignment horizontal="center" vertical="center"/>
      <protection locked="0"/>
    </xf>
    <xf numFmtId="44" fontId="0" fillId="7" borderId="24" xfId="2" applyFont="1" applyFill="1" applyBorder="1" applyAlignment="1" applyProtection="1">
      <alignment horizontal="center" vertical="center"/>
      <protection locked="0"/>
    </xf>
    <xf numFmtId="44" fontId="0" fillId="7" borderId="60" xfId="2" applyFont="1" applyFill="1" applyBorder="1" applyAlignment="1" applyProtection="1">
      <alignment horizontal="center" vertical="center"/>
      <protection locked="0"/>
    </xf>
    <xf numFmtId="0" fontId="4" fillId="4" borderId="71" xfId="0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44" fontId="0" fillId="3" borderId="6" xfId="0" applyNumberFormat="1" applyFill="1" applyBorder="1" applyAlignment="1">
      <alignment horizontal="center" vertical="center"/>
    </xf>
    <xf numFmtId="44" fontId="0" fillId="3" borderId="9" xfId="0" applyNumberFormat="1" applyFill="1" applyBorder="1" applyAlignment="1">
      <alignment horizontal="center" vertical="center"/>
    </xf>
    <xf numFmtId="44" fontId="0" fillId="3" borderId="10" xfId="0" applyNumberFormat="1" applyFill="1" applyBorder="1" applyAlignment="1">
      <alignment horizontal="center" vertical="center"/>
    </xf>
    <xf numFmtId="44" fontId="0" fillId="3" borderId="38" xfId="0" applyNumberFormat="1" applyFill="1" applyBorder="1" applyAlignment="1">
      <alignment horizontal="center" vertical="center"/>
    </xf>
    <xf numFmtId="44" fontId="0" fillId="3" borderId="70" xfId="0" applyNumberFormat="1" applyFill="1" applyBorder="1" applyAlignment="1">
      <alignment horizontal="center" vertical="center"/>
    </xf>
    <xf numFmtId="44" fontId="0" fillId="3" borderId="11" xfId="0" applyNumberFormat="1" applyFill="1" applyBorder="1" applyAlignment="1">
      <alignment horizontal="center" vertical="center"/>
    </xf>
    <xf numFmtId="44" fontId="0" fillId="3" borderId="13" xfId="0" applyNumberFormat="1" applyFill="1" applyBorder="1" applyAlignment="1">
      <alignment horizontal="center" vertical="center"/>
    </xf>
    <xf numFmtId="44" fontId="0" fillId="3" borderId="19" xfId="0" applyNumberFormat="1" applyFill="1" applyBorder="1" applyAlignment="1">
      <alignment horizontal="center" vertical="center"/>
    </xf>
    <xf numFmtId="44" fontId="9" fillId="3" borderId="6" xfId="2" applyFont="1" applyFill="1" applyBorder="1" applyAlignment="1">
      <alignment horizontal="center" vertical="center"/>
    </xf>
    <xf numFmtId="44" fontId="9" fillId="3" borderId="8" xfId="2" applyFont="1" applyFill="1" applyBorder="1" applyAlignment="1">
      <alignment horizontal="center" vertical="center"/>
    </xf>
    <xf numFmtId="44" fontId="9" fillId="3" borderId="9" xfId="2" applyFont="1" applyFill="1" applyBorder="1" applyAlignment="1">
      <alignment horizontal="center" vertical="center"/>
    </xf>
    <xf numFmtId="44" fontId="9" fillId="3" borderId="10" xfId="2" applyFont="1" applyFill="1" applyBorder="1" applyAlignment="1">
      <alignment horizontal="center" vertical="center"/>
    </xf>
    <xf numFmtId="44" fontId="9" fillId="3" borderId="38" xfId="2" applyFont="1" applyFill="1" applyBorder="1" applyAlignment="1">
      <alignment horizontal="center" vertical="center"/>
    </xf>
    <xf numFmtId="44" fontId="9" fillId="3" borderId="68" xfId="2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 wrapText="1"/>
    </xf>
    <xf numFmtId="44" fontId="0" fillId="7" borderId="59" xfId="2" applyFont="1" applyFill="1" applyBorder="1" applyAlignment="1" applyProtection="1">
      <alignment horizontal="center" vertical="center"/>
      <protection locked="0"/>
    </xf>
    <xf numFmtId="0" fontId="4" fillId="4" borderId="61" xfId="0" applyFont="1" applyFill="1" applyBorder="1" applyAlignment="1">
      <alignment horizontal="center" vertical="center"/>
    </xf>
    <xf numFmtId="44" fontId="0" fillId="3" borderId="63" xfId="2" applyFont="1" applyFill="1" applyBorder="1" applyAlignment="1">
      <alignment horizontal="center" vertical="center"/>
    </xf>
    <xf numFmtId="44" fontId="0" fillId="3" borderId="72" xfId="0" applyNumberForma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6" fontId="0" fillId="7" borderId="54" xfId="2" applyNumberFormat="1" applyFont="1" applyFill="1" applyBorder="1" applyAlignment="1" applyProtection="1">
      <alignment horizontal="center" vertical="center"/>
      <protection locked="0"/>
    </xf>
    <xf numFmtId="166" fontId="0" fillId="7" borderId="21" xfId="2" applyNumberFormat="1" applyFont="1" applyFill="1" applyBorder="1" applyAlignment="1" applyProtection="1">
      <alignment horizontal="center" vertical="center"/>
      <protection locked="0"/>
    </xf>
    <xf numFmtId="166" fontId="0" fillId="7" borderId="59" xfId="2" applyNumberFormat="1" applyFont="1" applyFill="1" applyBorder="1" applyAlignment="1" applyProtection="1">
      <alignment horizontal="center" vertical="center"/>
      <protection locked="0"/>
    </xf>
    <xf numFmtId="0" fontId="4" fillId="4" borderId="81" xfId="0" applyFont="1" applyFill="1" applyBorder="1" applyAlignment="1">
      <alignment horizontal="center" vertical="center"/>
    </xf>
    <xf numFmtId="44" fontId="0" fillId="3" borderId="62" xfId="2" applyFont="1" applyFill="1" applyBorder="1" applyAlignment="1">
      <alignment horizontal="center" vertical="center"/>
    </xf>
    <xf numFmtId="44" fontId="0" fillId="3" borderId="82" xfId="0" applyNumberFormat="1" applyFill="1" applyBorder="1" applyAlignment="1">
      <alignment horizontal="center" vertical="center"/>
    </xf>
    <xf numFmtId="0" fontId="0" fillId="0" borderId="39" xfId="0" applyBorder="1" applyAlignment="1">
      <alignment horizontal="left" vertical="center"/>
    </xf>
    <xf numFmtId="44" fontId="0" fillId="0" borderId="70" xfId="2" applyFont="1" applyBorder="1" applyAlignment="1">
      <alignment horizontal="center" vertical="center"/>
    </xf>
    <xf numFmtId="166" fontId="0" fillId="7" borderId="10" xfId="2" applyNumberFormat="1" applyFont="1" applyFill="1" applyBorder="1" applyAlignment="1" applyProtection="1">
      <alignment horizontal="center" vertical="center"/>
      <protection locked="0"/>
    </xf>
    <xf numFmtId="166" fontId="0" fillId="7" borderId="13" xfId="2" applyNumberFormat="1" applyFont="1" applyFill="1" applyBorder="1" applyAlignment="1" applyProtection="1">
      <alignment horizontal="center" vertical="center"/>
      <protection locked="0"/>
    </xf>
    <xf numFmtId="0" fontId="0" fillId="0" borderId="20" xfId="0" applyFont="1" applyFill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left" vertical="center" wrapText="1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7" xfId="0" applyFont="1" applyFill="1" applyBorder="1" applyAlignment="1">
      <alignment horizontal="center" vertical="center"/>
    </xf>
    <xf numFmtId="0" fontId="0" fillId="0" borderId="40" xfId="0" applyFont="1" applyFill="1" applyBorder="1" applyAlignment="1">
      <alignment horizontal="center" vertical="center"/>
    </xf>
    <xf numFmtId="44" fontId="0" fillId="7" borderId="10" xfId="2" applyFont="1" applyFill="1" applyBorder="1" applyAlignment="1" applyProtection="1">
      <alignment horizontal="center" vertical="center"/>
      <protection locked="0"/>
    </xf>
    <xf numFmtId="0" fontId="3" fillId="0" borderId="3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left" vertical="center"/>
    </xf>
    <xf numFmtId="0" fontId="0" fillId="0" borderId="63" xfId="0" applyFill="1" applyBorder="1" applyAlignment="1">
      <alignment horizontal="left" vertic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</cellXfs>
  <cellStyles count="3">
    <cellStyle name="Komma" xfId="1" builtinId="3"/>
    <cellStyle name="Standaard" xfId="0" builtinId="0"/>
    <cellStyle name="Valuta" xfId="2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77E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8A13-D471-4427-9EB2-708919EDF831}">
  <dimension ref="B2:B25"/>
  <sheetViews>
    <sheetView showGridLines="0" tabSelected="1" zoomScaleNormal="100" workbookViewId="0"/>
  </sheetViews>
  <sheetFormatPr defaultRowHeight="14.5" x14ac:dyDescent="0.35"/>
  <cols>
    <col min="1" max="1" width="19.26953125" customWidth="1"/>
    <col min="2" max="2" width="46.81640625" customWidth="1"/>
    <col min="3" max="3" width="19.26953125" customWidth="1"/>
  </cols>
  <sheetData>
    <row r="2" spans="2:2" ht="21" x14ac:dyDescent="0.5">
      <c r="B2" s="3" t="s">
        <v>97</v>
      </c>
    </row>
    <row r="3" spans="2:2" ht="20.25" customHeight="1" x14ac:dyDescent="0.35">
      <c r="B3" s="2"/>
    </row>
    <row r="4" spans="2:2" ht="20.25" customHeight="1" x14ac:dyDescent="0.35">
      <c r="B4" s="2" t="s">
        <v>98</v>
      </c>
    </row>
    <row r="5" spans="2:2" ht="20.25" customHeight="1" x14ac:dyDescent="0.35">
      <c r="B5" s="2"/>
    </row>
    <row r="6" spans="2:2" ht="20.25" customHeight="1" thickBot="1" x14ac:dyDescent="0.4">
      <c r="B6" s="2" t="s">
        <v>0</v>
      </c>
    </row>
    <row r="7" spans="2:2" ht="20.25" customHeight="1" thickBot="1" x14ac:dyDescent="0.4">
      <c r="B7" s="4"/>
    </row>
    <row r="8" spans="2:2" ht="20.25" customHeight="1" x14ac:dyDescent="0.35">
      <c r="B8" s="2"/>
    </row>
    <row r="9" spans="2:2" ht="20.25" customHeight="1" thickBot="1" x14ac:dyDescent="0.4">
      <c r="B9" s="2" t="s">
        <v>1</v>
      </c>
    </row>
    <row r="10" spans="2:2" ht="20.25" customHeight="1" thickBot="1" x14ac:dyDescent="0.4">
      <c r="B10" s="4"/>
    </row>
    <row r="11" spans="2:2" ht="20.25" customHeight="1" x14ac:dyDescent="0.35">
      <c r="B11" s="2"/>
    </row>
    <row r="12" spans="2:2" ht="20.25" customHeight="1" thickBot="1" x14ac:dyDescent="0.4">
      <c r="B12" s="2" t="s">
        <v>2</v>
      </c>
    </row>
    <row r="13" spans="2:2" ht="20.25" customHeight="1" thickBot="1" x14ac:dyDescent="0.4">
      <c r="B13" s="4"/>
    </row>
    <row r="14" spans="2:2" ht="20.25" customHeight="1" x14ac:dyDescent="0.35">
      <c r="B14" s="2"/>
    </row>
    <row r="15" spans="2:2" ht="20.25" customHeight="1" thickBot="1" x14ac:dyDescent="0.4">
      <c r="B15" s="2" t="s">
        <v>3</v>
      </c>
    </row>
    <row r="16" spans="2:2" ht="20.25" customHeight="1" thickBot="1" x14ac:dyDescent="0.4">
      <c r="B16" s="4"/>
    </row>
    <row r="17" spans="2:2" ht="20.25" customHeight="1" x14ac:dyDescent="0.35">
      <c r="B17" s="2"/>
    </row>
    <row r="18" spans="2:2" ht="20.25" customHeight="1" thickBot="1" x14ac:dyDescent="0.4">
      <c r="B18" s="2" t="s">
        <v>4</v>
      </c>
    </row>
    <row r="19" spans="2:2" x14ac:dyDescent="0.35">
      <c r="B19" s="5"/>
    </row>
    <row r="20" spans="2:2" x14ac:dyDescent="0.35">
      <c r="B20" s="6"/>
    </row>
    <row r="21" spans="2:2" x14ac:dyDescent="0.35">
      <c r="B21" s="6"/>
    </row>
    <row r="22" spans="2:2" x14ac:dyDescent="0.35">
      <c r="B22" s="6"/>
    </row>
    <row r="23" spans="2:2" x14ac:dyDescent="0.35">
      <c r="B23" s="6"/>
    </row>
    <row r="24" spans="2:2" x14ac:dyDescent="0.35">
      <c r="B24" s="6"/>
    </row>
    <row r="25" spans="2:2" ht="15" thickBot="1" x14ac:dyDescent="0.4">
      <c r="B25" s="7"/>
    </row>
  </sheetData>
  <sheetProtection algorithmName="SHA-512" hashValue="AU6QUCOblBkxW/xi/NKriEybqAwwjBI5sqQW2eeu5ao5ppudu1zxXWj+/jgC7PYjKQMdNF4v1bM/bd9C6e/+3g==" saltValue="9AdIl5Q9NHDb8BZJnQEavQ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5A7D-5257-4517-B965-C09EBFA352B3}">
  <dimension ref="B2:D15"/>
  <sheetViews>
    <sheetView showGridLines="0" workbookViewId="0"/>
  </sheetViews>
  <sheetFormatPr defaultRowHeight="14.5" x14ac:dyDescent="0.35"/>
  <cols>
    <col min="1" max="1" width="4.1796875" customWidth="1"/>
    <col min="2" max="2" width="13.26953125" customWidth="1"/>
    <col min="3" max="3" width="4.1796875" customWidth="1"/>
    <col min="4" max="4" width="96.1796875" customWidth="1"/>
  </cols>
  <sheetData>
    <row r="2" spans="2:4" ht="21" x14ac:dyDescent="0.5">
      <c r="B2" s="12" t="s">
        <v>5</v>
      </c>
    </row>
    <row r="3" spans="2:4" ht="15" thickBot="1" x14ac:dyDescent="0.4"/>
    <row r="4" spans="2:4" ht="15" thickBot="1" x14ac:dyDescent="0.4">
      <c r="B4" s="8" t="s">
        <v>6</v>
      </c>
      <c r="D4" t="s">
        <v>79</v>
      </c>
    </row>
    <row r="5" spans="2:4" x14ac:dyDescent="0.35">
      <c r="B5" s="13"/>
    </row>
    <row r="6" spans="2:4" ht="15" thickBot="1" x14ac:dyDescent="0.4"/>
    <row r="7" spans="2:4" ht="29" x14ac:dyDescent="0.35">
      <c r="B7" s="11" t="s">
        <v>7</v>
      </c>
      <c r="D7" s="10" t="s">
        <v>80</v>
      </c>
    </row>
    <row r="8" spans="2:4" x14ac:dyDescent="0.35">
      <c r="B8" s="15"/>
      <c r="D8" s="10"/>
    </row>
    <row r="9" spans="2:4" ht="15" thickBot="1" x14ac:dyDescent="0.4"/>
    <row r="10" spans="2:4" ht="43.5" x14ac:dyDescent="0.35">
      <c r="B10" s="61" t="s">
        <v>8</v>
      </c>
      <c r="D10" s="120" t="s">
        <v>81</v>
      </c>
    </row>
    <row r="11" spans="2:4" x14ac:dyDescent="0.35">
      <c r="B11" s="14"/>
      <c r="D11" s="10"/>
    </row>
    <row r="12" spans="2:4" ht="15" thickBot="1" x14ac:dyDescent="0.4"/>
    <row r="13" spans="2:4" ht="15" thickBot="1" x14ac:dyDescent="0.4">
      <c r="B13" s="9" t="s">
        <v>9</v>
      </c>
      <c r="D13" t="s">
        <v>82</v>
      </c>
    </row>
    <row r="14" spans="2:4" ht="15" thickBot="1" x14ac:dyDescent="0.4"/>
    <row r="15" spans="2:4" ht="15" thickBot="1" x14ac:dyDescent="0.4">
      <c r="B15" s="22" t="s">
        <v>10</v>
      </c>
      <c r="D15" t="s">
        <v>83</v>
      </c>
    </row>
  </sheetData>
  <sheetProtection algorithmName="SHA-512" hashValue="zbjNOr6O0v5OpYA2n5QsoE26WqvsG16TbKygpUEWPNhOHSNGpXKvZAQMl2ndjir7CT044/UVm3JW4GhQptXZWA==" saltValue="lE46rxkbohNKmTltYjg2JA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1881B-7044-4931-BDBA-AA94322A2001}">
  <dimension ref="B2:D12"/>
  <sheetViews>
    <sheetView showGridLines="0" workbookViewId="0"/>
  </sheetViews>
  <sheetFormatPr defaultRowHeight="14.5" x14ac:dyDescent="0.35"/>
  <cols>
    <col min="3" max="3" width="79.26953125" style="10" customWidth="1"/>
    <col min="4" max="4" width="30.26953125" style="16" customWidth="1"/>
  </cols>
  <sheetData>
    <row r="2" spans="2:4" ht="21" x14ac:dyDescent="0.5">
      <c r="B2" s="12" t="s">
        <v>95</v>
      </c>
    </row>
    <row r="3" spans="2:4" ht="15" thickBot="1" x14ac:dyDescent="0.4"/>
    <row r="4" spans="2:4" s="18" customFormat="1" ht="15" thickBot="1" x14ac:dyDescent="0.4">
      <c r="B4" s="17" t="s">
        <v>12</v>
      </c>
      <c r="C4" s="69" t="s">
        <v>96</v>
      </c>
      <c r="D4" s="65" t="s">
        <v>13</v>
      </c>
    </row>
    <row r="5" spans="2:4" ht="54.75" customHeight="1" x14ac:dyDescent="0.35">
      <c r="B5" s="44">
        <v>1</v>
      </c>
      <c r="C5" s="62" t="s">
        <v>84</v>
      </c>
      <c r="D5" s="66" t="s">
        <v>14</v>
      </c>
    </row>
    <row r="6" spans="2:4" ht="54.75" customHeight="1" x14ac:dyDescent="0.35">
      <c r="B6" s="42">
        <v>2</v>
      </c>
      <c r="C6" s="63" t="s">
        <v>15</v>
      </c>
      <c r="D6" s="67" t="s">
        <v>16</v>
      </c>
    </row>
    <row r="7" spans="2:4" ht="54.75" customHeight="1" x14ac:dyDescent="0.35">
      <c r="B7" s="42">
        <v>3</v>
      </c>
      <c r="C7" s="63" t="s">
        <v>129</v>
      </c>
      <c r="D7" s="66" t="s">
        <v>14</v>
      </c>
    </row>
    <row r="8" spans="2:4" ht="54.75" customHeight="1" x14ac:dyDescent="0.35">
      <c r="B8" s="42">
        <v>4</v>
      </c>
      <c r="C8" s="63" t="s">
        <v>85</v>
      </c>
      <c r="D8" s="67" t="s">
        <v>17</v>
      </c>
    </row>
    <row r="9" spans="2:4" ht="54.75" customHeight="1" x14ac:dyDescent="0.35">
      <c r="B9" s="42">
        <v>5</v>
      </c>
      <c r="C9" s="63" t="s">
        <v>130</v>
      </c>
      <c r="D9" s="67" t="s">
        <v>16</v>
      </c>
    </row>
    <row r="10" spans="2:4" ht="54.75" customHeight="1" x14ac:dyDescent="0.35">
      <c r="B10" s="42">
        <v>6</v>
      </c>
      <c r="C10" s="63" t="s">
        <v>18</v>
      </c>
      <c r="D10" s="67" t="s">
        <v>16</v>
      </c>
    </row>
    <row r="11" spans="2:4" ht="54.75" customHeight="1" x14ac:dyDescent="0.35">
      <c r="B11" s="42">
        <v>7</v>
      </c>
      <c r="C11" s="63" t="s">
        <v>19</v>
      </c>
      <c r="D11" s="67" t="s">
        <v>16</v>
      </c>
    </row>
    <row r="12" spans="2:4" ht="58.5" thickBot="1" x14ac:dyDescent="0.4">
      <c r="B12" s="43">
        <v>8</v>
      </c>
      <c r="C12" s="64" t="s">
        <v>86</v>
      </c>
      <c r="D12" s="68" t="s">
        <v>16</v>
      </c>
    </row>
  </sheetData>
  <sheetProtection algorithmName="SHA-512" hashValue="cBUEf4BT24fK2Yt4B/GAHpvKiA3reFIXJ/g4vnooqGR4vA5mOPCAxMzmI3O2bX5MbQjiZCG2Rwq0VLDsXz3VxA==" saltValue="CrkhUai4zzxsngwG+gOXGw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334-C90C-4F21-90B7-6B9CB4F48AA1}">
  <dimension ref="B2:J19"/>
  <sheetViews>
    <sheetView showGridLines="0" workbookViewId="0"/>
  </sheetViews>
  <sheetFormatPr defaultRowHeight="14.5" x14ac:dyDescent="0.35"/>
  <cols>
    <col min="2" max="2" width="61.26953125" customWidth="1"/>
    <col min="3" max="6" width="15.6328125" style="21" customWidth="1"/>
    <col min="7" max="10" width="15.1796875" style="21" customWidth="1"/>
  </cols>
  <sheetData>
    <row r="2" spans="2:10" ht="21" x14ac:dyDescent="0.5">
      <c r="B2" s="12" t="s">
        <v>11</v>
      </c>
    </row>
    <row r="3" spans="2:10" ht="15" thickBot="1" x14ac:dyDescent="0.4"/>
    <row r="4" spans="2:10" ht="15" thickBot="1" x14ac:dyDescent="0.4">
      <c r="B4" s="19" t="s">
        <v>20</v>
      </c>
      <c r="C4" s="189" t="s">
        <v>21</v>
      </c>
      <c r="D4" s="190"/>
      <c r="E4" s="190"/>
      <c r="F4" s="191"/>
      <c r="G4" s="187" t="s">
        <v>22</v>
      </c>
      <c r="H4" s="188"/>
      <c r="J4"/>
    </row>
    <row r="5" spans="2:10" s="71" customFormat="1" ht="21.75" customHeight="1" x14ac:dyDescent="0.35">
      <c r="B5" s="127" t="s">
        <v>23</v>
      </c>
      <c r="C5" s="23" t="s">
        <v>24</v>
      </c>
      <c r="D5" s="24" t="s">
        <v>25</v>
      </c>
      <c r="E5" s="24" t="s">
        <v>26</v>
      </c>
      <c r="F5" s="24" t="s">
        <v>27</v>
      </c>
      <c r="G5" s="23" t="s">
        <v>28</v>
      </c>
      <c r="H5" s="25" t="s">
        <v>29</v>
      </c>
      <c r="I5" s="70" t="s">
        <v>30</v>
      </c>
    </row>
    <row r="6" spans="2:10" s="71" customFormat="1" ht="21.75" customHeight="1" x14ac:dyDescent="0.35">
      <c r="B6" s="72" t="s">
        <v>31</v>
      </c>
      <c r="C6" s="73">
        <f>Implementatie!C7</f>
        <v>0</v>
      </c>
      <c r="D6" s="74"/>
      <c r="E6" s="74"/>
      <c r="F6" s="74"/>
      <c r="G6" s="93"/>
      <c r="H6" s="75"/>
      <c r="I6" s="76">
        <f>SUM(C6:H6)</f>
        <v>0</v>
      </c>
    </row>
    <row r="7" spans="2:10" s="71" customFormat="1" ht="21.75" customHeight="1" x14ac:dyDescent="0.35">
      <c r="B7" s="72" t="s">
        <v>114</v>
      </c>
      <c r="C7" s="73">
        <f>Exploitatie!F18</f>
        <v>0</v>
      </c>
      <c r="D7" s="77">
        <f>Exploitatie!G18</f>
        <v>0</v>
      </c>
      <c r="E7" s="77">
        <f>Exploitatie!H18</f>
        <v>0</v>
      </c>
      <c r="F7" s="77">
        <f>Exploitatie!I18</f>
        <v>0</v>
      </c>
      <c r="G7" s="73">
        <f>Exploitatie!J18</f>
        <v>0</v>
      </c>
      <c r="H7" s="78">
        <f>Exploitatie!K18</f>
        <v>0</v>
      </c>
      <c r="I7" s="76">
        <f>SUM(C7:H7)</f>
        <v>0</v>
      </c>
    </row>
    <row r="8" spans="2:10" s="71" customFormat="1" ht="21.75" customHeight="1" x14ac:dyDescent="0.35">
      <c r="B8" s="72" t="s">
        <v>104</v>
      </c>
      <c r="C8" s="73">
        <f>Exploitatie!E34</f>
        <v>0</v>
      </c>
      <c r="D8" s="77">
        <f>Exploitatie!F34</f>
        <v>0</v>
      </c>
      <c r="E8" s="77">
        <f>Exploitatie!G34</f>
        <v>0</v>
      </c>
      <c r="F8" s="77">
        <f>Exploitatie!H34</f>
        <v>0</v>
      </c>
      <c r="G8" s="73">
        <f>Exploitatie!I34</f>
        <v>0</v>
      </c>
      <c r="H8" s="78">
        <f>Exploitatie!J34</f>
        <v>0</v>
      </c>
      <c r="I8" s="76">
        <f>SUM(C8:H8)</f>
        <v>0</v>
      </c>
    </row>
    <row r="9" spans="2:10" s="71" customFormat="1" ht="21.75" customHeight="1" x14ac:dyDescent="0.35">
      <c r="B9" s="72" t="s">
        <v>131</v>
      </c>
      <c r="C9" s="73">
        <f>Exploitatie!G47</f>
        <v>0</v>
      </c>
      <c r="D9" s="77">
        <f>Exploitatie!H47</f>
        <v>0</v>
      </c>
      <c r="E9" s="77">
        <f>Exploitatie!I47</f>
        <v>0</v>
      </c>
      <c r="F9" s="77">
        <f>Exploitatie!J47</f>
        <v>0</v>
      </c>
      <c r="G9" s="73">
        <f>Exploitatie!K47</f>
        <v>0</v>
      </c>
      <c r="H9" s="78">
        <f>Exploitatie!L47</f>
        <v>0</v>
      </c>
      <c r="I9" s="76">
        <f>SUM(C9:H9)</f>
        <v>0</v>
      </c>
    </row>
    <row r="10" spans="2:10" s="71" customFormat="1" ht="21.75" customHeight="1" thickBot="1" x14ac:dyDescent="0.4">
      <c r="B10" s="79" t="s">
        <v>32</v>
      </c>
      <c r="C10" s="80">
        <f>SUM(C6:C9)</f>
        <v>0</v>
      </c>
      <c r="D10" s="81">
        <f t="shared" ref="D10:F10" si="0">SUM(D6:D9)</f>
        <v>0</v>
      </c>
      <c r="E10" s="81">
        <f t="shared" si="0"/>
        <v>0</v>
      </c>
      <c r="F10" s="81">
        <f t="shared" si="0"/>
        <v>0</v>
      </c>
      <c r="G10" s="80">
        <f>SUM(G6:G9)</f>
        <v>0</v>
      </c>
      <c r="H10" s="82">
        <f>SUM(H6:H9)</f>
        <v>0</v>
      </c>
      <c r="I10" s="83">
        <f>SUM(I6:I9)</f>
        <v>0</v>
      </c>
    </row>
    <row r="12" spans="2:10" x14ac:dyDescent="0.35">
      <c r="B12" s="40" t="s">
        <v>8</v>
      </c>
      <c r="C12" s="29"/>
      <c r="D12" s="30"/>
      <c r="E12" s="58"/>
      <c r="F12" s="14"/>
      <c r="G12" s="14"/>
      <c r="H12" s="14"/>
      <c r="I12" s="14"/>
      <c r="J12"/>
    </row>
    <row r="13" spans="2:10" x14ac:dyDescent="0.35">
      <c r="B13" s="32" t="s">
        <v>87</v>
      </c>
      <c r="C13" s="33"/>
      <c r="D13" s="34"/>
      <c r="E13" s="59"/>
      <c r="F13" s="14"/>
      <c r="G13" s="14"/>
      <c r="H13" s="14"/>
      <c r="I13" s="14"/>
      <c r="J13"/>
    </row>
    <row r="14" spans="2:10" x14ac:dyDescent="0.35">
      <c r="B14" s="32" t="s">
        <v>33</v>
      </c>
      <c r="C14" s="33"/>
      <c r="D14" s="34"/>
      <c r="E14" s="59"/>
      <c r="F14" s="14"/>
      <c r="G14" s="14"/>
      <c r="H14" s="14"/>
      <c r="I14" s="14"/>
      <c r="J14"/>
    </row>
    <row r="15" spans="2:10" x14ac:dyDescent="0.35">
      <c r="B15" s="32" t="s">
        <v>34</v>
      </c>
      <c r="C15" s="33"/>
      <c r="D15" s="34"/>
      <c r="E15" s="59"/>
      <c r="F15" s="14"/>
      <c r="G15" s="14"/>
      <c r="H15" s="14"/>
      <c r="I15" s="14"/>
      <c r="J15"/>
    </row>
    <row r="16" spans="2:10" x14ac:dyDescent="0.35">
      <c r="B16" s="36" t="s">
        <v>35</v>
      </c>
      <c r="C16" s="37"/>
      <c r="D16" s="38"/>
      <c r="E16" s="60"/>
      <c r="F16" s="14"/>
      <c r="G16" s="14"/>
      <c r="H16" s="14"/>
      <c r="I16" s="14"/>
      <c r="J16"/>
    </row>
    <row r="19" spans="2:2" x14ac:dyDescent="0.35">
      <c r="B19" s="54"/>
    </row>
  </sheetData>
  <sheetProtection algorithmName="SHA-512" hashValue="aMDURe+mWNTPvC6s65xDZBuagNJ61BZgFrt8njOz5U+Lrn7Bmh8t46C4XvFGOL87DBCc0dZ4PArO7lxsMfHfwg==" saltValue="QzixzDjgJGKA1mWgkRXcBQ==" spinCount="100000" sheet="1" objects="1" scenarios="1"/>
  <mergeCells count="2">
    <mergeCell ref="G4:H4"/>
    <mergeCell ref="C4:F4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4953-42D2-4D17-A236-0145E0AF0B85}">
  <dimension ref="B2:F11"/>
  <sheetViews>
    <sheetView showGridLines="0" workbookViewId="0"/>
  </sheetViews>
  <sheetFormatPr defaultRowHeight="14.5" x14ac:dyDescent="0.35"/>
  <cols>
    <col min="2" max="2" width="39.54296875" customWidth="1"/>
    <col min="3" max="3" width="18.453125" customWidth="1"/>
    <col min="4" max="4" width="17.54296875" customWidth="1"/>
    <col min="5" max="5" width="53.36328125" customWidth="1"/>
    <col min="6" max="6" width="17.54296875" customWidth="1"/>
  </cols>
  <sheetData>
    <row r="2" spans="2:6" ht="21" x14ac:dyDescent="0.5">
      <c r="B2" s="12" t="s">
        <v>36</v>
      </c>
    </row>
    <row r="3" spans="2:6" x14ac:dyDescent="0.35">
      <c r="B3" s="1"/>
    </row>
    <row r="4" spans="2:6" x14ac:dyDescent="0.35">
      <c r="B4" s="19" t="s">
        <v>37</v>
      </c>
    </row>
    <row r="5" spans="2:6" ht="20.5" customHeight="1" thickBot="1" x14ac:dyDescent="0.4">
      <c r="B5" s="119" t="s">
        <v>23</v>
      </c>
      <c r="C5" s="123" t="s">
        <v>38</v>
      </c>
      <c r="D5" s="117" t="s">
        <v>39</v>
      </c>
    </row>
    <row r="6" spans="2:6" ht="20.5" customHeight="1" thickBot="1" x14ac:dyDescent="0.4">
      <c r="B6" s="118" t="s">
        <v>40</v>
      </c>
      <c r="C6" s="122"/>
      <c r="D6" s="121">
        <f>IF(('Totale Kosten Inschrijver'!I10&gt;0),(C6/'Totale Kosten Inschrijver'!I10),0)</f>
        <v>0</v>
      </c>
    </row>
    <row r="7" spans="2:6" ht="20.5" customHeight="1" thickBot="1" x14ac:dyDescent="0.4">
      <c r="B7" s="27" t="s">
        <v>41</v>
      </c>
      <c r="C7" s="53">
        <f>C6</f>
        <v>0</v>
      </c>
    </row>
    <row r="8" spans="2:6" x14ac:dyDescent="0.35">
      <c r="B8" s="20"/>
      <c r="C8" s="20"/>
      <c r="D8" s="20"/>
    </row>
    <row r="9" spans="2:6" x14ac:dyDescent="0.35">
      <c r="B9" s="40" t="s">
        <v>8</v>
      </c>
      <c r="C9" s="29"/>
      <c r="D9" s="30"/>
      <c r="E9" s="31"/>
      <c r="F9" s="41"/>
    </row>
    <row r="10" spans="2:6" x14ac:dyDescent="0.35">
      <c r="B10" s="32" t="s">
        <v>88</v>
      </c>
      <c r="C10" s="33"/>
      <c r="D10" s="34"/>
      <c r="E10" s="35"/>
      <c r="F10" s="41"/>
    </row>
    <row r="11" spans="2:6" x14ac:dyDescent="0.35">
      <c r="B11" s="36" t="s">
        <v>42</v>
      </c>
      <c r="C11" s="37"/>
      <c r="D11" s="38"/>
      <c r="E11" s="39"/>
      <c r="F11" s="41"/>
    </row>
  </sheetData>
  <sheetProtection algorithmName="SHA-512" hashValue="xd4KLvxSHGTsk+f4/8tOdlaqpZee0ZozKa1fEnRnTyc48BPqa3p0Jj5rxuJ8B7exFNkXcN+MH9JDrF+kmIy07w==" saltValue="28Z9M6Y6ztuVNRyhPxWeQA==" spinCount="100000" sheet="1" objects="1" scenarios="1"/>
  <conditionalFormatting sqref="D6">
    <cfRule type="cellIs" dxfId="0" priority="1" operator="greaterThan">
      <formula>0.05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operator="lessThanOrEqual" allowBlank="1" showInputMessage="1" showErrorMessage="1" error="Maximale waarde bereikt_x000a_" xr:uid="{9C27529D-B429-4342-97CD-4DF3C110A0EB}">
          <x14:formula1>
            <xm:f>5%*'Totale Kosten Inschrijver'!I10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521-D041-431F-A31A-DADD5F7EB42B}">
  <dimension ref="B2:XFC52"/>
  <sheetViews>
    <sheetView showGridLines="0" workbookViewId="0"/>
  </sheetViews>
  <sheetFormatPr defaultRowHeight="14.5" x14ac:dyDescent="0.35"/>
  <cols>
    <col min="2" max="2" width="13.453125" customWidth="1"/>
    <col min="3" max="3" width="40" customWidth="1"/>
    <col min="4" max="6" width="12.81640625" customWidth="1"/>
    <col min="7" max="11" width="12.54296875" customWidth="1"/>
    <col min="12" max="13" width="12.81640625" customWidth="1"/>
  </cols>
  <sheetData>
    <row r="2" spans="2:11" ht="21" x14ac:dyDescent="0.5">
      <c r="B2" s="12" t="s">
        <v>43</v>
      </c>
    </row>
    <row r="3" spans="2:11" ht="21.5" thickBot="1" x14ac:dyDescent="0.55000000000000004">
      <c r="B3" s="12"/>
    </row>
    <row r="4" spans="2:11" ht="15" thickBot="1" x14ac:dyDescent="0.4">
      <c r="F4" s="201" t="s">
        <v>47</v>
      </c>
      <c r="G4" s="202"/>
      <c r="H4" s="202"/>
      <c r="I4" s="202"/>
      <c r="J4" s="202"/>
      <c r="K4" s="203"/>
    </row>
    <row r="5" spans="2:11" ht="15" thickBot="1" x14ac:dyDescent="0.4">
      <c r="B5" s="19" t="s">
        <v>103</v>
      </c>
      <c r="F5" s="198" t="s">
        <v>89</v>
      </c>
      <c r="G5" s="199"/>
      <c r="H5" s="199"/>
      <c r="I5" s="200"/>
      <c r="J5" s="196" t="s">
        <v>22</v>
      </c>
      <c r="K5" s="197"/>
    </row>
    <row r="6" spans="2:11" ht="29.5" thickBot="1" x14ac:dyDescent="0.4">
      <c r="B6" s="89" t="s">
        <v>48</v>
      </c>
      <c r="C6" s="90" t="s">
        <v>49</v>
      </c>
      <c r="D6" s="133" t="s">
        <v>50</v>
      </c>
      <c r="E6" s="137" t="s">
        <v>51</v>
      </c>
      <c r="F6" s="144" t="s">
        <v>24</v>
      </c>
      <c r="G6" s="134" t="s">
        <v>25</v>
      </c>
      <c r="H6" s="134" t="s">
        <v>26</v>
      </c>
      <c r="I6" s="117" t="s">
        <v>27</v>
      </c>
      <c r="J6" s="143" t="s">
        <v>28</v>
      </c>
      <c r="K6" s="117" t="s">
        <v>29</v>
      </c>
    </row>
    <row r="7" spans="2:11" ht="20" customHeight="1" x14ac:dyDescent="0.35">
      <c r="B7" s="91" t="s">
        <v>44</v>
      </c>
      <c r="C7" s="92" t="s">
        <v>132</v>
      </c>
      <c r="D7" s="182">
        <v>3</v>
      </c>
      <c r="E7" s="138"/>
      <c r="F7" s="145">
        <f>$D7*$E7*12</f>
        <v>0</v>
      </c>
      <c r="G7" s="135">
        <f t="shared" ref="G7:I17" si="0">$D7*$E7*12</f>
        <v>0</v>
      </c>
      <c r="H7" s="135">
        <f t="shared" si="0"/>
        <v>0</v>
      </c>
      <c r="I7" s="136">
        <f t="shared" si="0"/>
        <v>0</v>
      </c>
      <c r="J7" s="153">
        <f>I7*0.25</f>
        <v>0</v>
      </c>
      <c r="K7" s="154">
        <f>J7</f>
        <v>0</v>
      </c>
    </row>
    <row r="8" spans="2:11" ht="20" customHeight="1" x14ac:dyDescent="0.35">
      <c r="B8" s="42" t="s">
        <v>52</v>
      </c>
      <c r="C8" s="86" t="s">
        <v>133</v>
      </c>
      <c r="D8" s="183">
        <v>19</v>
      </c>
      <c r="E8" s="139"/>
      <c r="F8" s="146">
        <f t="shared" ref="F8:F17" si="1">$D8*$E8*12</f>
        <v>0</v>
      </c>
      <c r="G8" s="46">
        <f t="shared" si="0"/>
        <v>0</v>
      </c>
      <c r="H8" s="46">
        <f t="shared" si="0"/>
        <v>0</v>
      </c>
      <c r="I8" s="114">
        <f t="shared" si="0"/>
        <v>0</v>
      </c>
      <c r="J8" s="155">
        <f t="shared" ref="J8:J17" si="2">I8*0.25</f>
        <v>0</v>
      </c>
      <c r="K8" s="156">
        <f t="shared" ref="K8:K17" si="3">J8</f>
        <v>0</v>
      </c>
    </row>
    <row r="9" spans="2:11" ht="39" customHeight="1" x14ac:dyDescent="0.35">
      <c r="B9" s="176" t="s">
        <v>45</v>
      </c>
      <c r="C9" s="177" t="s">
        <v>108</v>
      </c>
      <c r="D9" s="175">
        <v>11</v>
      </c>
      <c r="E9" s="140"/>
      <c r="F9" s="146">
        <f t="shared" si="1"/>
        <v>0</v>
      </c>
      <c r="G9" s="46">
        <f t="shared" si="0"/>
        <v>0</v>
      </c>
      <c r="H9" s="46">
        <f t="shared" si="0"/>
        <v>0</v>
      </c>
      <c r="I9" s="114">
        <f t="shared" si="0"/>
        <v>0</v>
      </c>
      <c r="J9" s="155">
        <f t="shared" si="2"/>
        <v>0</v>
      </c>
      <c r="K9" s="156">
        <f t="shared" si="3"/>
        <v>0</v>
      </c>
    </row>
    <row r="10" spans="2:11" ht="20" customHeight="1" x14ac:dyDescent="0.35">
      <c r="B10" s="42" t="s">
        <v>53</v>
      </c>
      <c r="C10" s="86" t="s">
        <v>134</v>
      </c>
      <c r="D10" s="183">
        <v>10</v>
      </c>
      <c r="E10" s="139"/>
      <c r="F10" s="146">
        <f t="shared" si="1"/>
        <v>0</v>
      </c>
      <c r="G10" s="46">
        <f t="shared" si="0"/>
        <v>0</v>
      </c>
      <c r="H10" s="46">
        <f t="shared" si="0"/>
        <v>0</v>
      </c>
      <c r="I10" s="114">
        <f t="shared" si="0"/>
        <v>0</v>
      </c>
      <c r="J10" s="155">
        <f t="shared" si="2"/>
        <v>0</v>
      </c>
      <c r="K10" s="156">
        <f t="shared" si="3"/>
        <v>0</v>
      </c>
    </row>
    <row r="11" spans="2:11" ht="50" customHeight="1" x14ac:dyDescent="0.35">
      <c r="B11" s="176" t="s">
        <v>45</v>
      </c>
      <c r="C11" s="177" t="s">
        <v>109</v>
      </c>
      <c r="D11" s="175">
        <v>2</v>
      </c>
      <c r="E11" s="140"/>
      <c r="F11" s="146">
        <f t="shared" si="1"/>
        <v>0</v>
      </c>
      <c r="G11" s="46">
        <f t="shared" si="0"/>
        <v>0</v>
      </c>
      <c r="H11" s="46">
        <f t="shared" si="0"/>
        <v>0</v>
      </c>
      <c r="I11" s="114">
        <f t="shared" si="0"/>
        <v>0</v>
      </c>
      <c r="J11" s="155">
        <f t="shared" si="2"/>
        <v>0</v>
      </c>
      <c r="K11" s="156">
        <f t="shared" si="3"/>
        <v>0</v>
      </c>
    </row>
    <row r="12" spans="2:11" ht="20.25" customHeight="1" x14ac:dyDescent="0.35">
      <c r="B12" s="42" t="s">
        <v>106</v>
      </c>
      <c r="C12" s="86" t="s">
        <v>135</v>
      </c>
      <c r="D12" s="183">
        <v>2</v>
      </c>
      <c r="E12" s="139"/>
      <c r="F12" s="146">
        <f t="shared" si="1"/>
        <v>0</v>
      </c>
      <c r="G12" s="46">
        <f t="shared" si="0"/>
        <v>0</v>
      </c>
      <c r="H12" s="46">
        <f t="shared" si="0"/>
        <v>0</v>
      </c>
      <c r="I12" s="114">
        <f t="shared" si="0"/>
        <v>0</v>
      </c>
      <c r="J12" s="155">
        <f t="shared" si="2"/>
        <v>0</v>
      </c>
      <c r="K12" s="156">
        <f t="shared" si="3"/>
        <v>0</v>
      </c>
    </row>
    <row r="13" spans="2:11" ht="20.25" customHeight="1" x14ac:dyDescent="0.35">
      <c r="B13" s="42" t="s">
        <v>107</v>
      </c>
      <c r="C13" s="86" t="s">
        <v>136</v>
      </c>
      <c r="D13" s="183">
        <v>1</v>
      </c>
      <c r="E13" s="186"/>
      <c r="F13" s="146">
        <f t="shared" si="1"/>
        <v>0</v>
      </c>
      <c r="G13" s="46">
        <f t="shared" si="0"/>
        <v>0</v>
      </c>
      <c r="H13" s="46">
        <f t="shared" si="0"/>
        <v>0</v>
      </c>
      <c r="I13" s="114">
        <f t="shared" si="0"/>
        <v>0</v>
      </c>
      <c r="J13" s="155">
        <f t="shared" si="2"/>
        <v>0</v>
      </c>
      <c r="K13" s="156">
        <f t="shared" si="3"/>
        <v>0</v>
      </c>
    </row>
    <row r="14" spans="2:11" ht="20.25" customHeight="1" x14ac:dyDescent="0.35">
      <c r="B14" s="44" t="s">
        <v>110</v>
      </c>
      <c r="C14" s="132" t="s">
        <v>137</v>
      </c>
      <c r="D14" s="184">
        <v>16</v>
      </c>
      <c r="E14" s="141"/>
      <c r="F14" s="146">
        <f t="shared" si="1"/>
        <v>0</v>
      </c>
      <c r="G14" s="46">
        <f t="shared" si="0"/>
        <v>0</v>
      </c>
      <c r="H14" s="46">
        <f t="shared" si="0"/>
        <v>0</v>
      </c>
      <c r="I14" s="114">
        <f t="shared" si="0"/>
        <v>0</v>
      </c>
      <c r="J14" s="155">
        <f t="shared" si="2"/>
        <v>0</v>
      </c>
      <c r="K14" s="156">
        <f t="shared" si="3"/>
        <v>0</v>
      </c>
    </row>
    <row r="15" spans="2:11" ht="16" customHeight="1" x14ac:dyDescent="0.35">
      <c r="B15" s="178" t="s">
        <v>45</v>
      </c>
      <c r="C15" s="179" t="s">
        <v>112</v>
      </c>
      <c r="D15" s="183">
        <v>1</v>
      </c>
      <c r="E15" s="139"/>
      <c r="F15" s="146">
        <f t="shared" si="1"/>
        <v>0</v>
      </c>
      <c r="G15" s="46">
        <f t="shared" si="0"/>
        <v>0</v>
      </c>
      <c r="H15" s="46">
        <f t="shared" si="0"/>
        <v>0</v>
      </c>
      <c r="I15" s="114">
        <f t="shared" si="0"/>
        <v>0</v>
      </c>
      <c r="J15" s="155">
        <f t="shared" si="2"/>
        <v>0</v>
      </c>
      <c r="K15" s="156">
        <f t="shared" si="3"/>
        <v>0</v>
      </c>
    </row>
    <row r="16" spans="2:11" ht="20.25" customHeight="1" x14ac:dyDescent="0.35">
      <c r="B16" s="42" t="s">
        <v>111</v>
      </c>
      <c r="C16" s="86" t="s">
        <v>138</v>
      </c>
      <c r="D16" s="183">
        <v>7</v>
      </c>
      <c r="E16" s="139"/>
      <c r="F16" s="146">
        <f t="shared" si="1"/>
        <v>0</v>
      </c>
      <c r="G16" s="46">
        <f t="shared" si="0"/>
        <v>0</v>
      </c>
      <c r="H16" s="46">
        <f t="shared" si="0"/>
        <v>0</v>
      </c>
      <c r="I16" s="114">
        <f t="shared" si="0"/>
        <v>0</v>
      </c>
      <c r="J16" s="155">
        <f t="shared" si="2"/>
        <v>0</v>
      </c>
      <c r="K16" s="156">
        <f t="shared" si="3"/>
        <v>0</v>
      </c>
    </row>
    <row r="17" spans="2:11 16383:16383" ht="15" thickBot="1" x14ac:dyDescent="0.4">
      <c r="B17" s="180" t="s">
        <v>45</v>
      </c>
      <c r="C17" s="181" t="s">
        <v>112</v>
      </c>
      <c r="D17" s="185">
        <v>1</v>
      </c>
      <c r="E17" s="142"/>
      <c r="F17" s="148">
        <f t="shared" si="1"/>
        <v>0</v>
      </c>
      <c r="G17" s="49">
        <f t="shared" si="0"/>
        <v>0</v>
      </c>
      <c r="H17" s="49">
        <f t="shared" si="0"/>
        <v>0</v>
      </c>
      <c r="I17" s="116">
        <f t="shared" si="0"/>
        <v>0</v>
      </c>
      <c r="J17" s="157">
        <f t="shared" si="2"/>
        <v>0</v>
      </c>
      <c r="K17" s="158">
        <f t="shared" si="3"/>
        <v>0</v>
      </c>
    </row>
    <row r="18" spans="2:11 16383:16383" ht="20.25" customHeight="1" thickBot="1" x14ac:dyDescent="0.4">
      <c r="E18" s="48" t="s">
        <v>41</v>
      </c>
      <c r="F18" s="50">
        <f>SUM(F7:F17)</f>
        <v>0</v>
      </c>
      <c r="G18" s="51">
        <f>SUM(G7:G17)</f>
        <v>0</v>
      </c>
      <c r="H18" s="51">
        <f>SUM(H7:H17)</f>
        <v>0</v>
      </c>
      <c r="I18" s="115">
        <f>SUM(I7:I17)</f>
        <v>0</v>
      </c>
      <c r="J18" s="50">
        <f>SUM(J7:J17)</f>
        <v>0</v>
      </c>
      <c r="K18" s="152">
        <f>SUM(K7:K17)</f>
        <v>0</v>
      </c>
      <c r="XFC18" s="45"/>
    </row>
    <row r="20" spans="2:11 16383:16383" x14ac:dyDescent="0.35">
      <c r="B20" s="40" t="s">
        <v>8</v>
      </c>
      <c r="C20" s="29"/>
      <c r="D20" s="30"/>
      <c r="E20" s="31"/>
      <c r="F20" s="31"/>
      <c r="G20" s="31"/>
      <c r="H20" s="31"/>
      <c r="I20" s="31"/>
      <c r="J20" s="55"/>
    </row>
    <row r="21" spans="2:11 16383:16383" x14ac:dyDescent="0.35">
      <c r="B21" s="32" t="s">
        <v>46</v>
      </c>
      <c r="C21" s="33"/>
      <c r="D21" s="34"/>
      <c r="E21" s="35"/>
      <c r="F21" s="35"/>
      <c r="G21" s="35"/>
      <c r="H21" s="35"/>
      <c r="I21" s="35"/>
      <c r="J21" s="56"/>
    </row>
    <row r="22" spans="2:11 16383:16383" x14ac:dyDescent="0.35">
      <c r="B22" s="32" t="s">
        <v>113</v>
      </c>
      <c r="C22" s="33"/>
      <c r="D22" s="34"/>
      <c r="E22" s="35"/>
      <c r="F22" s="35"/>
      <c r="G22" s="35"/>
      <c r="H22" s="35"/>
      <c r="I22" s="35"/>
      <c r="J22" s="56"/>
    </row>
    <row r="23" spans="2:11 16383:16383" x14ac:dyDescent="0.35">
      <c r="B23" s="36" t="s">
        <v>54</v>
      </c>
      <c r="C23" s="37"/>
      <c r="D23" s="38"/>
      <c r="E23" s="39"/>
      <c r="F23" s="39"/>
      <c r="G23" s="39"/>
      <c r="H23" s="39"/>
      <c r="I23" s="39"/>
      <c r="J23" s="57"/>
    </row>
    <row r="26" spans="2:11 16383:16383" ht="15" thickBot="1" x14ac:dyDescent="0.4"/>
    <row r="27" spans="2:11 16383:16383" ht="15" thickBot="1" x14ac:dyDescent="0.4">
      <c r="E27" s="201" t="s">
        <v>55</v>
      </c>
      <c r="F27" s="202"/>
      <c r="G27" s="202"/>
      <c r="H27" s="202"/>
      <c r="I27" s="202"/>
      <c r="J27" s="203"/>
    </row>
    <row r="28" spans="2:11 16383:16383" ht="15" thickBot="1" x14ac:dyDescent="0.4">
      <c r="B28" s="19" t="s">
        <v>104</v>
      </c>
      <c r="E28" s="198" t="s">
        <v>21</v>
      </c>
      <c r="F28" s="199"/>
      <c r="G28" s="199"/>
      <c r="H28" s="200"/>
      <c r="I28" s="196" t="s">
        <v>22</v>
      </c>
      <c r="J28" s="197"/>
    </row>
    <row r="29" spans="2:11 16383:16383" ht="20.25" customHeight="1" x14ac:dyDescent="0.35">
      <c r="B29" s="23" t="s">
        <v>56</v>
      </c>
      <c r="C29" s="28" t="s">
        <v>57</v>
      </c>
      <c r="D29" s="159" t="s">
        <v>58</v>
      </c>
      <c r="E29" s="164" t="s">
        <v>24</v>
      </c>
      <c r="F29" s="26" t="s">
        <v>25</v>
      </c>
      <c r="G29" s="26" t="s">
        <v>26</v>
      </c>
      <c r="H29" s="129" t="s">
        <v>27</v>
      </c>
      <c r="I29" s="168" t="s">
        <v>28</v>
      </c>
      <c r="J29" s="111" t="s">
        <v>29</v>
      </c>
    </row>
    <row r="30" spans="2:11 16383:16383" ht="20.25" customHeight="1" x14ac:dyDescent="0.35">
      <c r="B30" s="42" t="s">
        <v>90</v>
      </c>
      <c r="C30" s="124">
        <v>350000</v>
      </c>
      <c r="D30" s="165"/>
      <c r="E30" s="146">
        <f>C30*D30*12</f>
        <v>0</v>
      </c>
      <c r="F30" s="46">
        <f>E30</f>
        <v>0</v>
      </c>
      <c r="G30" s="46">
        <f>F30</f>
        <v>0</v>
      </c>
      <c r="H30" s="147">
        <f>G30</f>
        <v>0</v>
      </c>
      <c r="I30" s="169">
        <f>H30</f>
        <v>0</v>
      </c>
      <c r="J30" s="112">
        <f>I30</f>
        <v>0</v>
      </c>
    </row>
    <row r="31" spans="2:11 16383:16383" ht="20.25" customHeight="1" x14ac:dyDescent="0.35">
      <c r="B31" s="42" t="s">
        <v>91</v>
      </c>
      <c r="C31" s="124">
        <v>20000</v>
      </c>
      <c r="D31" s="165"/>
      <c r="E31" s="146">
        <f t="shared" ref="E31:E33" si="4">C31*D31*12</f>
        <v>0</v>
      </c>
      <c r="F31" s="46">
        <f t="shared" ref="F31:J33" si="5">E31</f>
        <v>0</v>
      </c>
      <c r="G31" s="46">
        <f t="shared" si="5"/>
        <v>0</v>
      </c>
      <c r="H31" s="147">
        <f t="shared" si="5"/>
        <v>0</v>
      </c>
      <c r="I31" s="169">
        <f t="shared" si="5"/>
        <v>0</v>
      </c>
      <c r="J31" s="112">
        <f t="shared" si="5"/>
        <v>0</v>
      </c>
    </row>
    <row r="32" spans="2:11 16383:16383" ht="20.25" customHeight="1" x14ac:dyDescent="0.35">
      <c r="B32" s="52" t="s">
        <v>59</v>
      </c>
      <c r="C32" s="125">
        <v>60000</v>
      </c>
      <c r="D32" s="166"/>
      <c r="E32" s="146">
        <f t="shared" si="4"/>
        <v>0</v>
      </c>
      <c r="F32" s="46">
        <f t="shared" si="5"/>
        <v>0</v>
      </c>
      <c r="G32" s="46">
        <f t="shared" si="5"/>
        <v>0</v>
      </c>
      <c r="H32" s="147">
        <f t="shared" si="5"/>
        <v>0</v>
      </c>
      <c r="I32" s="169">
        <f t="shared" si="5"/>
        <v>0</v>
      </c>
      <c r="J32" s="112">
        <f t="shared" si="5"/>
        <v>0</v>
      </c>
    </row>
    <row r="33" spans="2:12" ht="20.25" customHeight="1" thickBot="1" x14ac:dyDescent="0.4">
      <c r="B33" s="43" t="s">
        <v>60</v>
      </c>
      <c r="C33" s="126">
        <v>5000</v>
      </c>
      <c r="D33" s="167"/>
      <c r="E33" s="146">
        <f t="shared" si="4"/>
        <v>0</v>
      </c>
      <c r="F33" s="46">
        <f t="shared" si="5"/>
        <v>0</v>
      </c>
      <c r="G33" s="46">
        <f t="shared" si="5"/>
        <v>0</v>
      </c>
      <c r="H33" s="147">
        <f t="shared" si="5"/>
        <v>0</v>
      </c>
      <c r="I33" s="169">
        <f t="shared" si="5"/>
        <v>0</v>
      </c>
      <c r="J33" s="112">
        <f t="shared" si="5"/>
        <v>0</v>
      </c>
    </row>
    <row r="34" spans="2:12" ht="20.25" customHeight="1" thickBot="1" x14ac:dyDescent="0.4">
      <c r="D34" s="48" t="s">
        <v>41</v>
      </c>
      <c r="E34" s="50">
        <f>SUM(E30:E33)</f>
        <v>0</v>
      </c>
      <c r="F34" s="51">
        <f>SUM(F30:F33)</f>
        <v>0</v>
      </c>
      <c r="G34" s="51">
        <f t="shared" ref="G34:I34" si="6">SUM(G30:G33)</f>
        <v>0</v>
      </c>
      <c r="H34" s="152">
        <f t="shared" si="6"/>
        <v>0</v>
      </c>
      <c r="I34" s="170">
        <f t="shared" si="6"/>
        <v>0</v>
      </c>
      <c r="J34" s="113">
        <f>SUM(J30:J33)</f>
        <v>0</v>
      </c>
    </row>
    <row r="36" spans="2:12" x14ac:dyDescent="0.35">
      <c r="B36" s="40" t="s">
        <v>8</v>
      </c>
      <c r="C36" s="29"/>
      <c r="D36" s="30"/>
      <c r="E36" s="31"/>
      <c r="F36" s="31"/>
      <c r="G36" s="31"/>
      <c r="H36" s="31"/>
      <c r="I36" s="55"/>
    </row>
    <row r="37" spans="2:12" x14ac:dyDescent="0.35">
      <c r="B37" s="32" t="s">
        <v>101</v>
      </c>
      <c r="C37" s="33"/>
      <c r="D37" s="34"/>
      <c r="E37" s="35"/>
      <c r="F37" s="35"/>
      <c r="G37" s="35"/>
      <c r="H37" s="35"/>
      <c r="I37" s="56"/>
    </row>
    <row r="38" spans="2:12" x14ac:dyDescent="0.35">
      <c r="B38" s="32" t="s">
        <v>102</v>
      </c>
      <c r="C38" s="33"/>
      <c r="D38" s="34"/>
      <c r="E38" s="35"/>
      <c r="F38" s="35"/>
      <c r="G38" s="35"/>
      <c r="H38" s="35"/>
      <c r="I38" s="56"/>
    </row>
    <row r="39" spans="2:12" x14ac:dyDescent="0.35">
      <c r="B39" s="36" t="s">
        <v>54</v>
      </c>
      <c r="C39" s="37"/>
      <c r="D39" s="38"/>
      <c r="E39" s="39"/>
      <c r="F39" s="39"/>
      <c r="G39" s="39"/>
      <c r="H39" s="39"/>
      <c r="I39" s="57"/>
    </row>
    <row r="42" spans="2:12" ht="15" thickBot="1" x14ac:dyDescent="0.4"/>
    <row r="43" spans="2:12" ht="15" thickBot="1" x14ac:dyDescent="0.4">
      <c r="G43" s="201" t="s">
        <v>61</v>
      </c>
      <c r="H43" s="202"/>
      <c r="I43" s="202"/>
      <c r="J43" s="202"/>
      <c r="K43" s="202"/>
      <c r="L43" s="203"/>
    </row>
    <row r="44" spans="2:12" ht="15" thickBot="1" x14ac:dyDescent="0.4">
      <c r="B44" s="19" t="s">
        <v>105</v>
      </c>
      <c r="G44" s="198" t="s">
        <v>21</v>
      </c>
      <c r="H44" s="199"/>
      <c r="I44" s="199"/>
      <c r="J44" s="200"/>
      <c r="K44" s="196" t="s">
        <v>22</v>
      </c>
      <c r="L44" s="197"/>
    </row>
    <row r="45" spans="2:12" ht="43.5" x14ac:dyDescent="0.35">
      <c r="B45" s="192" t="s">
        <v>62</v>
      </c>
      <c r="C45" s="193"/>
      <c r="D45" s="28" t="s">
        <v>63</v>
      </c>
      <c r="E45" s="28" t="s">
        <v>64</v>
      </c>
      <c r="F45" s="159" t="s">
        <v>65</v>
      </c>
      <c r="G45" s="164" t="s">
        <v>24</v>
      </c>
      <c r="H45" s="26" t="s">
        <v>25</v>
      </c>
      <c r="I45" s="26" t="s">
        <v>26</v>
      </c>
      <c r="J45" s="129" t="s">
        <v>27</v>
      </c>
      <c r="K45" s="161" t="s">
        <v>28</v>
      </c>
      <c r="L45" s="129" t="s">
        <v>29</v>
      </c>
    </row>
    <row r="46" spans="2:12" ht="20.25" customHeight="1" thickBot="1" x14ac:dyDescent="0.4">
      <c r="B46" s="194" t="s">
        <v>99</v>
      </c>
      <c r="C46" s="195"/>
      <c r="D46" s="130">
        <v>1</v>
      </c>
      <c r="E46" s="87"/>
      <c r="F46" s="160"/>
      <c r="G46" s="150">
        <f>D46*E46*12</f>
        <v>0</v>
      </c>
      <c r="H46" s="47">
        <f>E46*D46*12</f>
        <v>0</v>
      </c>
      <c r="I46" s="47">
        <f>E46*D46*12</f>
        <v>0</v>
      </c>
      <c r="J46" s="151">
        <f>E46*D46*12</f>
        <v>0</v>
      </c>
      <c r="K46" s="162">
        <f>F46*D46*12</f>
        <v>0</v>
      </c>
      <c r="L46" s="131">
        <f>F46*D46*12</f>
        <v>0</v>
      </c>
    </row>
    <row r="47" spans="2:12" ht="20.25" customHeight="1" thickBot="1" x14ac:dyDescent="0.4">
      <c r="F47" s="48" t="s">
        <v>41</v>
      </c>
      <c r="G47" s="84">
        <f t="shared" ref="G47:L47" si="7">SUM(G46:G46)</f>
        <v>0</v>
      </c>
      <c r="H47" s="88">
        <f t="shared" si="7"/>
        <v>0</v>
      </c>
      <c r="I47" s="88">
        <f t="shared" si="7"/>
        <v>0</v>
      </c>
      <c r="J47" s="149">
        <f t="shared" si="7"/>
        <v>0</v>
      </c>
      <c r="K47" s="163">
        <f t="shared" si="7"/>
        <v>0</v>
      </c>
      <c r="L47" s="128">
        <f t="shared" si="7"/>
        <v>0</v>
      </c>
    </row>
    <row r="49" spans="2:9" x14ac:dyDescent="0.35">
      <c r="B49" s="40" t="s">
        <v>8</v>
      </c>
      <c r="C49" s="29"/>
      <c r="D49" s="30"/>
      <c r="E49" s="31"/>
      <c r="F49" s="31"/>
      <c r="G49" s="31"/>
      <c r="H49" s="31"/>
      <c r="I49" s="55"/>
    </row>
    <row r="50" spans="2:9" x14ac:dyDescent="0.35">
      <c r="B50" s="32" t="s">
        <v>100</v>
      </c>
      <c r="C50" s="33"/>
      <c r="D50" s="34"/>
      <c r="E50" s="35"/>
      <c r="F50" s="35"/>
      <c r="G50" s="35"/>
      <c r="H50" s="35"/>
      <c r="I50" s="56"/>
    </row>
    <row r="51" spans="2:9" x14ac:dyDescent="0.35">
      <c r="B51" s="32" t="s">
        <v>66</v>
      </c>
      <c r="C51" s="33"/>
      <c r="D51" s="34"/>
      <c r="E51" s="35"/>
      <c r="F51" s="35"/>
      <c r="G51" s="35"/>
      <c r="H51" s="35"/>
      <c r="I51" s="56"/>
    </row>
    <row r="52" spans="2:9" x14ac:dyDescent="0.35">
      <c r="B52" s="36" t="s">
        <v>54</v>
      </c>
      <c r="C52" s="37"/>
      <c r="D52" s="38"/>
      <c r="E52" s="39"/>
      <c r="F52" s="39"/>
      <c r="G52" s="39"/>
      <c r="H52" s="39"/>
      <c r="I52" s="57"/>
    </row>
  </sheetData>
  <sheetProtection algorithmName="SHA-512" hashValue="2j+yxaZLE7U/FzR9Uh6ZaMfngCaUlOjzC+P1xVpiHL40WrLcOSXi3U1jE3Ole+gZ1jZc1ZG66xRQX5D8lfBehg==" saltValue="2zF4bWdq9qE9d5pM7qWb2g==" spinCount="100000" sheet="1" objects="1" scenarios="1"/>
  <mergeCells count="11">
    <mergeCell ref="F4:K4"/>
    <mergeCell ref="F5:I5"/>
    <mergeCell ref="E27:J27"/>
    <mergeCell ref="E28:H28"/>
    <mergeCell ref="G43:L43"/>
    <mergeCell ref="B45:C45"/>
    <mergeCell ref="B46:C46"/>
    <mergeCell ref="J5:K5"/>
    <mergeCell ref="I28:J28"/>
    <mergeCell ref="K44:L44"/>
    <mergeCell ref="G44:J4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9727-1B97-4D1F-86DD-B759DDBE7518}">
  <dimension ref="B2:G44"/>
  <sheetViews>
    <sheetView showGridLines="0" zoomScaleNormal="100" workbookViewId="0"/>
  </sheetViews>
  <sheetFormatPr defaultRowHeight="14.5" x14ac:dyDescent="0.35"/>
  <cols>
    <col min="2" max="2" width="27.81640625" customWidth="1"/>
    <col min="3" max="3" width="16" customWidth="1"/>
    <col min="4" max="4" width="29.1796875" customWidth="1"/>
    <col min="5" max="5" width="16.54296875" customWidth="1"/>
    <col min="6" max="6" width="13" customWidth="1"/>
    <col min="7" max="7" width="11.453125" customWidth="1"/>
  </cols>
  <sheetData>
    <row r="2" spans="2:7" ht="21" x14ac:dyDescent="0.5">
      <c r="B2" s="12" t="s">
        <v>67</v>
      </c>
    </row>
    <row r="3" spans="2:7" ht="21" customHeight="1" x14ac:dyDescent="0.5">
      <c r="B3" s="12"/>
    </row>
    <row r="4" spans="2:7" ht="15" thickBot="1" x14ac:dyDescent="0.4">
      <c r="B4" s="19" t="s">
        <v>115</v>
      </c>
    </row>
    <row r="5" spans="2:7" ht="22" customHeight="1" x14ac:dyDescent="0.35">
      <c r="B5" s="23" t="s">
        <v>68</v>
      </c>
      <c r="C5" s="25" t="s">
        <v>38</v>
      </c>
    </row>
    <row r="6" spans="2:7" ht="22" customHeight="1" x14ac:dyDescent="0.35">
      <c r="B6" s="96" t="s">
        <v>69</v>
      </c>
      <c r="C6" s="94">
        <v>120</v>
      </c>
    </row>
    <row r="7" spans="2:7" ht="22" customHeight="1" x14ac:dyDescent="0.35">
      <c r="B7" s="96" t="s">
        <v>70</v>
      </c>
      <c r="C7" s="94">
        <v>120</v>
      </c>
    </row>
    <row r="8" spans="2:7" ht="22" customHeight="1" x14ac:dyDescent="0.35">
      <c r="B8" s="96" t="s">
        <v>71</v>
      </c>
      <c r="C8" s="94">
        <v>100</v>
      </c>
    </row>
    <row r="9" spans="2:7" ht="22" customHeight="1" thickBot="1" x14ac:dyDescent="0.4">
      <c r="B9" s="97" t="s">
        <v>72</v>
      </c>
      <c r="C9" s="95">
        <v>80</v>
      </c>
    </row>
    <row r="10" spans="2:7" x14ac:dyDescent="0.35">
      <c r="C10" s="85"/>
    </row>
    <row r="11" spans="2:7" x14ac:dyDescent="0.35">
      <c r="B11" s="99" t="s">
        <v>8</v>
      </c>
      <c r="C11" s="100"/>
      <c r="D11" s="101"/>
      <c r="E11" s="102"/>
      <c r="F11" s="103"/>
      <c r="G11" s="14"/>
    </row>
    <row r="12" spans="2:7" x14ac:dyDescent="0.35">
      <c r="B12" s="104" t="s">
        <v>92</v>
      </c>
      <c r="C12" s="33"/>
      <c r="D12" s="34"/>
      <c r="E12" s="35"/>
      <c r="F12" s="98"/>
      <c r="G12" s="14"/>
    </row>
    <row r="13" spans="2:7" x14ac:dyDescent="0.35">
      <c r="B13" s="104" t="s">
        <v>73</v>
      </c>
      <c r="C13" s="33"/>
      <c r="D13" s="34"/>
      <c r="E13" s="35"/>
      <c r="F13" s="98"/>
      <c r="G13" s="14"/>
    </row>
    <row r="14" spans="2:7" x14ac:dyDescent="0.35">
      <c r="B14" s="105" t="s">
        <v>116</v>
      </c>
      <c r="C14" s="106"/>
      <c r="D14" s="107"/>
      <c r="E14" s="108"/>
      <c r="F14" s="109"/>
      <c r="G14" s="14"/>
    </row>
    <row r="15" spans="2:7" x14ac:dyDescent="0.35">
      <c r="C15" s="85"/>
    </row>
    <row r="16" spans="2:7" x14ac:dyDescent="0.35">
      <c r="C16" s="85"/>
    </row>
    <row r="17" spans="2:7" x14ac:dyDescent="0.35">
      <c r="C17" s="85"/>
    </row>
    <row r="18" spans="2:7" ht="15" thickBot="1" x14ac:dyDescent="0.4">
      <c r="B18" s="19" t="s">
        <v>122</v>
      </c>
      <c r="C18" s="85"/>
    </row>
    <row r="19" spans="2:7" ht="22" customHeight="1" x14ac:dyDescent="0.35">
      <c r="B19" s="23" t="s">
        <v>74</v>
      </c>
      <c r="C19" s="25" t="s">
        <v>38</v>
      </c>
    </row>
    <row r="20" spans="2:7" ht="22" customHeight="1" x14ac:dyDescent="0.35">
      <c r="B20" s="96" t="s">
        <v>117</v>
      </c>
      <c r="C20" s="94">
        <v>125</v>
      </c>
    </row>
    <row r="21" spans="2:7" ht="22" customHeight="1" x14ac:dyDescent="0.35">
      <c r="B21" s="96" t="s">
        <v>119</v>
      </c>
      <c r="C21" s="94">
        <v>175</v>
      </c>
    </row>
    <row r="22" spans="2:7" ht="22" customHeight="1" x14ac:dyDescent="0.35">
      <c r="B22" s="96" t="s">
        <v>118</v>
      </c>
      <c r="C22" s="94">
        <v>595</v>
      </c>
    </row>
    <row r="23" spans="2:7" ht="22" customHeight="1" x14ac:dyDescent="0.35">
      <c r="B23" s="96" t="s">
        <v>75</v>
      </c>
      <c r="C23" s="94">
        <v>100</v>
      </c>
    </row>
    <row r="24" spans="2:7" ht="22" customHeight="1" x14ac:dyDescent="0.35">
      <c r="B24" s="96" t="s">
        <v>76</v>
      </c>
      <c r="C24" s="94">
        <v>150</v>
      </c>
    </row>
    <row r="25" spans="2:7" ht="22" customHeight="1" x14ac:dyDescent="0.35">
      <c r="B25" s="96" t="s">
        <v>120</v>
      </c>
      <c r="C25" s="94">
        <v>495</v>
      </c>
    </row>
    <row r="26" spans="2:7" ht="22" customHeight="1" x14ac:dyDescent="0.35">
      <c r="B26" s="96" t="s">
        <v>77</v>
      </c>
      <c r="C26" s="94">
        <v>125</v>
      </c>
    </row>
    <row r="27" spans="2:7" ht="22" customHeight="1" x14ac:dyDescent="0.35">
      <c r="B27" s="96" t="s">
        <v>78</v>
      </c>
      <c r="C27" s="94">
        <v>175</v>
      </c>
    </row>
    <row r="28" spans="2:7" ht="22" customHeight="1" thickBot="1" x14ac:dyDescent="0.4">
      <c r="B28" s="171" t="s">
        <v>78</v>
      </c>
      <c r="C28" s="172">
        <v>595</v>
      </c>
    </row>
    <row r="30" spans="2:7" x14ac:dyDescent="0.35">
      <c r="B30" s="40" t="s">
        <v>8</v>
      </c>
      <c r="C30" s="29"/>
      <c r="D30" s="30"/>
      <c r="E30" s="31"/>
      <c r="F30" s="31"/>
      <c r="G30" s="41"/>
    </row>
    <row r="31" spans="2:7" x14ac:dyDescent="0.35">
      <c r="B31" s="32" t="s">
        <v>93</v>
      </c>
      <c r="C31" s="33"/>
      <c r="D31" s="34"/>
      <c r="E31" s="35"/>
      <c r="F31" s="35"/>
      <c r="G31" s="41"/>
    </row>
    <row r="32" spans="2:7" x14ac:dyDescent="0.35">
      <c r="B32" s="32" t="s">
        <v>94</v>
      </c>
      <c r="C32" s="33"/>
      <c r="D32" s="34"/>
      <c r="E32" s="35"/>
      <c r="F32" s="35"/>
      <c r="G32" s="41"/>
    </row>
    <row r="33" spans="2:7" x14ac:dyDescent="0.35">
      <c r="B33" s="110" t="s">
        <v>121</v>
      </c>
      <c r="C33" s="106"/>
      <c r="D33" s="107"/>
      <c r="E33" s="108"/>
      <c r="F33" s="108"/>
      <c r="G33" s="41"/>
    </row>
    <row r="37" spans="2:7" ht="15" thickBot="1" x14ac:dyDescent="0.4">
      <c r="B37" s="19" t="s">
        <v>123</v>
      </c>
      <c r="C37" s="85"/>
    </row>
    <row r="38" spans="2:7" x14ac:dyDescent="0.35">
      <c r="B38" s="23" t="s">
        <v>74</v>
      </c>
      <c r="C38" s="25" t="s">
        <v>38</v>
      </c>
      <c r="D38" s="25" t="s">
        <v>126</v>
      </c>
    </row>
    <row r="39" spans="2:7" x14ac:dyDescent="0.35">
      <c r="B39" s="96" t="s">
        <v>124</v>
      </c>
      <c r="C39" s="139">
        <v>0</v>
      </c>
      <c r="D39" s="173"/>
    </row>
    <row r="40" spans="2:7" ht="15" thickBot="1" x14ac:dyDescent="0.4">
      <c r="B40" s="97" t="s">
        <v>125</v>
      </c>
      <c r="C40" s="160">
        <v>0</v>
      </c>
      <c r="D40" s="174"/>
    </row>
    <row r="42" spans="2:7" x14ac:dyDescent="0.35">
      <c r="B42" s="40" t="s">
        <v>8</v>
      </c>
      <c r="C42" s="29"/>
      <c r="D42" s="58"/>
    </row>
    <row r="43" spans="2:7" x14ac:dyDescent="0.35">
      <c r="B43" s="32" t="s">
        <v>127</v>
      </c>
      <c r="C43" s="33"/>
      <c r="D43" s="59"/>
    </row>
    <row r="44" spans="2:7" x14ac:dyDescent="0.35">
      <c r="B44" s="36" t="s">
        <v>128</v>
      </c>
      <c r="C44" s="37"/>
      <c r="D44" s="60"/>
    </row>
  </sheetData>
  <sheetProtection algorithmName="SHA-512" hashValue="Jp+zbisdkSuMnKsc6KHbOlv9n0XL9oBHitmeb0OcoEJYwBFy+2hzKR03Z3WHrSIVumXnVhJzEKhG7dzsEfBgeQ==" saltValue="0emaa9NlYTYH1YYqPpHyd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am Document" ma:contentTypeID="0x010100A35317DCC28344A7B82488658A034A5C0100640FE00602366A45A0111259E319A31E" ma:contentTypeVersion="11" ma:contentTypeDescription=" " ma:contentTypeScope="" ma:versionID="7873205748571ed4f0a19eca0fba89ca">
  <xsd:schema xmlns:xsd="http://www.w3.org/2001/XMLSchema" xmlns:xs="http://www.w3.org/2001/XMLSchema" xmlns:p="http://schemas.microsoft.com/office/2006/metadata/properties" xmlns:ns2="d3970abb-ac82-4ade-b650-32007008543d" xmlns:ns3="2f6a910d-138e-42c1-8e8a-320c1b7cf3f7" xmlns:ns5="3fdabfb2-6391-4d51-b5ec-21fcf2cd4a5f" targetNamespace="http://schemas.microsoft.com/office/2006/metadata/properties" ma:root="true" ma:fieldsID="56ce71a641caf5b3f359666d3e9ec140" ns2:_="" ns3:_="" ns5:_="">
    <xsd:import namespace="d3970abb-ac82-4ade-b650-32007008543d"/>
    <xsd:import namespace="2f6a910d-138e-42c1-8e8a-320c1b7cf3f7"/>
    <xsd:import namespace="3fdabfb2-6391-4d51-b5ec-21fcf2cd4a5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NOC_ClusterName" minOccurs="0"/>
                <xsd:element ref="ns3:TNOC_ClusterId" minOccurs="0"/>
                <xsd:element ref="ns2:h15fbb78f4cb41d290e72f301ea2865f" minOccurs="0"/>
                <xsd:element ref="ns2:TaxCatchAll" minOccurs="0"/>
                <xsd:element ref="ns2:TaxCatchAllLabel" minOccurs="0"/>
                <xsd:element ref="ns2:n2a7a23bcc2241cb9261f9a914c7c1bb" minOccurs="0"/>
                <xsd:element ref="ns2:lca20d149a844688b6abf34073d5c21d" minOccurs="0"/>
                <xsd:element ref="ns2:cf581d8792c646118aad2c2c4ecdfa8c" minOccurs="0"/>
                <xsd:element ref="ns2:bac4ab11065f4f6c809c820c57e320e5" minOccurs="0"/>
                <xsd:element ref="ns2:SharedWithUsers" minOccurs="0"/>
                <xsd:element ref="ns2:SharedWithDetails" minOccurs="0"/>
                <xsd:element ref="ns5:MediaServiceMetadata" minOccurs="0"/>
                <xsd:element ref="ns5:MediaServiceFastMetadata" minOccurs="0"/>
                <xsd:element ref="ns5:MediaServiceAutoTags" minOccurs="0"/>
                <xsd:element ref="ns5:MediaServiceGenerationTime" minOccurs="0"/>
                <xsd:element ref="ns5:MediaServiceEventHashCode" minOccurs="0"/>
                <xsd:element ref="ns5:MediaServiceOCR" minOccurs="0"/>
                <xsd:element ref="ns5:MediaServiceDateTaken" minOccurs="0"/>
                <xsd:element ref="ns5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70abb-ac82-4ade-b650-32007008543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h15fbb78f4cb41d290e72f301ea2865f" ma:index="13" nillable="true" ma:taxonomy="true" ma:internalName="h15fbb78f4cb41d290e72f301ea2865f" ma:taxonomyFieldName="TNOC_ClusterType" ma:displayName="Cluster type" ma:default="3;#Team|c614ed86-6527-4042-aa9d-da80e2b69463" ma:fieldId="{115fbb78-f4cb-41d2-90e7-2f301ea2865f}" ma:sspId="7378aa68-586f-4892-bb77-0985b40f41a6" ma:termSetId="e7feef8e-5ede-44cd-b7d5-7ed7dacef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84ec867e-08d3-4a35-9297-09d7eb41206f}" ma:internalName="TaxCatchAll" ma:showField="CatchAllData" ma:web="d3970abb-ac82-4ade-b650-320070085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84ec867e-08d3-4a35-9297-09d7eb41206f}" ma:internalName="TaxCatchAllLabel" ma:readOnly="true" ma:showField="CatchAllDataLabel" ma:web="d3970abb-ac82-4ade-b650-320070085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2a7a23bcc2241cb9261f9a914c7c1bb" ma:index="17" nillable="true" ma:taxonomy="true" ma:internalName="n2a7a23bcc2241cb9261f9a914c7c1bb" ma:taxonomyFieldName="TNOC_DocumentClassification" ma:displayName="Document classification" ma:default="5;#TNO Internal|1a23c89f-ef54-4907-86fd-8242403ff722" ma:fieldId="{72a7a23b-cc22-41cb-9261-f9a914c7c1bb}" ma:sspId="7378aa68-586f-4892-bb77-0985b40f41a6" ma:termSetId="ff8f31fd-7572-41dc-9fe4-bd4c6d280f3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ca20d149a844688b6abf34073d5c21d" ma:index="19" nillable="true" ma:taxonomy="true" ma:internalName="lca20d149a844688b6abf34073d5c21d" ma:taxonomyFieldName="TNOC_DocumentType" ma:displayName="Document type" ma:fieldId="{5ca20d14-9a84-4688-b6ab-f34073d5c21d}" ma:sspId="7378aa68-586f-4892-bb77-0985b40f41a6" ma:termSetId="e8a13a9e-c4f3-4184-b8d9-8210abad494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581d8792c646118aad2c2c4ecdfa8c" ma:index="22" nillable="true" ma:taxonomy="true" ma:internalName="cf581d8792c646118aad2c2c4ecdfa8c" ma:taxonomyFieldName="TNOC_DocumentSetType" ma:displayName="Document set type" ma:readOnly="false" ma:fieldId="{cf581d87-92c6-4611-8aad-2c2c4ecdfa8c}" ma:sspId="7378aa68-586f-4892-bb77-0985b40f41a6" ma:termSetId="a8d4306b-62bf-468f-9587-ff078c86432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ac4ab11065f4f6c809c820c57e320e5" ma:index="24" nillable="true" ma:taxonomy="true" ma:internalName="bac4ab11065f4f6c809c820c57e320e5" ma:taxonomyFieldName="TNOC_DocumentCategory" ma:displayName="Document category" ma:fieldId="{bac4ab11-065f-4f6c-809c-820c57e320e5}" ma:sspId="7378aa68-586f-4892-bb77-0985b40f41a6" ma:termSetId="94d42b6a-4155-4fa6-95e9-087bc306ce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2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a910d-138e-42c1-8e8a-320c1b7cf3f7" elementFormDefault="qualified">
    <xsd:import namespace="http://schemas.microsoft.com/office/2006/documentManagement/types"/>
    <xsd:import namespace="http://schemas.microsoft.com/office/infopath/2007/PartnerControls"/>
    <xsd:element name="TNOC_ClusterName" ma:index="11" nillable="true" ma:displayName="Cluster name" ma:default="EA Printing Scanning 2021" ma:internalName="TNOC_ClusterName">
      <xsd:simpleType>
        <xsd:restriction base="dms:Text">
          <xsd:maxLength value="255"/>
        </xsd:restriction>
      </xsd:simpleType>
    </xsd:element>
    <xsd:element name="TNOC_ClusterId" ma:index="12" nillable="true" ma:displayName="Cluster ID" ma:default="94998" ma:internalName="TNOC_Clust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dabfb2-6391-4d51-b5ec-21fcf2cd4a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0" nillable="true" ma:displayName="Tags" ma:internalName="MediaServiceAutoTags" ma:readOnly="true">
      <xsd:simpleType>
        <xsd:restriction base="dms:Text"/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3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NOC_ClusterName xmlns="2f6a910d-138e-42c1-8e8a-320c1b7cf3f7">EA Printing Scanning 2021</TNOC_ClusterName>
    <h15fbb78f4cb41d290e72f301ea2865f xmlns="d3970abb-ac82-4ade-b650-32007008543d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Team</TermName>
          <TermId xmlns="http://schemas.microsoft.com/office/infopath/2007/PartnerControls">c614ed86-6527-4042-aa9d-da80e2b69463</TermId>
        </TermInfo>
      </Terms>
    </h15fbb78f4cb41d290e72f301ea2865f>
    <TNOC_ClusterId xmlns="2f6a910d-138e-42c1-8e8a-320c1b7cf3f7">94998</TNOC_ClusterId>
    <cf581d8792c646118aad2c2c4ecdfa8c xmlns="d3970abb-ac82-4ade-b650-32007008543d">
      <Terms xmlns="http://schemas.microsoft.com/office/infopath/2007/PartnerControls"/>
    </cf581d8792c646118aad2c2c4ecdfa8c>
    <lca20d149a844688b6abf34073d5c21d xmlns="d3970abb-ac82-4ade-b650-32007008543d">
      <Terms xmlns="http://schemas.microsoft.com/office/infopath/2007/PartnerControls"/>
    </lca20d149a844688b6abf34073d5c21d>
    <bac4ab11065f4f6c809c820c57e320e5 xmlns="d3970abb-ac82-4ade-b650-32007008543d">
      <Terms xmlns="http://schemas.microsoft.com/office/infopath/2007/PartnerControls"/>
    </bac4ab11065f4f6c809c820c57e320e5>
    <TaxCatchAll xmlns="d3970abb-ac82-4ade-b650-32007008543d">
      <Value>5</Value>
      <Value>3</Value>
    </TaxCatchAll>
    <n2a7a23bcc2241cb9261f9a914c7c1bb xmlns="d3970abb-ac82-4ade-b650-32007008543d">
      <Terms xmlns="http://schemas.microsoft.com/office/infopath/2007/PartnerControls">
        <TermInfo xmlns="http://schemas.microsoft.com/office/infopath/2007/PartnerControls">
          <TermName xmlns="http://schemas.microsoft.com/office/infopath/2007/PartnerControls">TNO Internal</TermName>
          <TermId xmlns="http://schemas.microsoft.com/office/infopath/2007/PartnerControls">1a23c89f-ef54-4907-86fd-8242403ff722</TermId>
        </TermInfo>
      </Terms>
    </n2a7a23bcc2241cb9261f9a914c7c1bb>
    <_dlc_DocId xmlns="d3970abb-ac82-4ade-b650-32007008543d">C23MDEUVKF7P-204789787-2848</_dlc_DocId>
    <_dlc_DocIdUrl xmlns="d3970abb-ac82-4ade-b650-32007008543d">
      <Url>https://365tno.sharepoint.com/teams/T94998/_layouts/15/DocIdRedir.aspx?ID=C23MDEUVKF7P-204789787-2848</Url>
      <Description>C23MDEUVKF7P-204789787-2848</Description>
    </_dlc_DocIdUrl>
  </documentManagement>
</p:properties>
</file>

<file path=customXml/itemProps1.xml><?xml version="1.0" encoding="utf-8"?>
<ds:datastoreItem xmlns:ds="http://schemas.openxmlformats.org/officeDocument/2006/customXml" ds:itemID="{1C2899FA-C4E8-4322-A45D-4F6CB9416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67B317-58B6-4544-B57D-8BA5FA20984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9DCD8A2-A228-4A57-9E94-66ECEAD42D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70abb-ac82-4ade-b650-32007008543d"/>
    <ds:schemaRef ds:uri="2f6a910d-138e-42c1-8e8a-320c1b7cf3f7"/>
    <ds:schemaRef ds:uri="3fdabfb2-6391-4d51-b5ec-21fcf2cd4a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62E74AD-17E4-4FD8-9AD6-6DDE6DF7CD3F}">
  <ds:schemaRefs>
    <ds:schemaRef ds:uri="http://schemas.microsoft.com/office/2006/metadata/properties"/>
    <ds:schemaRef ds:uri="http://schemas.microsoft.com/office/infopath/2007/PartnerControls"/>
    <ds:schemaRef ds:uri="2f6a910d-138e-42c1-8e8a-320c1b7cf3f7"/>
    <ds:schemaRef ds:uri="d3970abb-ac82-4ade-b650-32007008543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Voorblad</vt:lpstr>
      <vt:lpstr>Instructies</vt:lpstr>
      <vt:lpstr>Eisen VO Zeeuws-Vlaanderen</vt:lpstr>
      <vt:lpstr>Totale Kosten Inschrijver</vt:lpstr>
      <vt:lpstr>Implementatie</vt:lpstr>
      <vt:lpstr>Exploitatie</vt:lpstr>
      <vt:lpstr>Kosten tijdens Looptijd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Rogier Diecke | DocuVision</dc:creator>
  <cp:keywords/>
  <dc:description/>
  <cp:lastModifiedBy>nico</cp:lastModifiedBy>
  <cp:revision/>
  <dcterms:created xsi:type="dcterms:W3CDTF">2021-03-16T07:22:36Z</dcterms:created>
  <dcterms:modified xsi:type="dcterms:W3CDTF">2021-08-11T06:35:40Z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0x010100A35317DCC28344A7B82488658A034A5C0100640FE00602366A45A0111259E319A31E</vt:lpwstr>
  </property>
  <property fmtid="{D5CDD505-2E9C-101B-9397-08002B2CF9AE}" pid="3" name="TNOC_DocumentClassification">
    <vt:lpwstr>5;#TNO Internal|1a23c89f-ef54-4907-86fd-8242403ff722</vt:lpwstr>
  </property>
  <property fmtid="{D5CDD505-2E9C-101B-9397-08002B2CF9AE}" pid="4" name="TNOC_DocumentType">
    <vt:lpwstr/>
  </property>
  <property fmtid="{D5CDD505-2E9C-101B-9397-08002B2CF9AE}" pid="5" name="TNOC_ClusterType">
    <vt:lpwstr>3;#Team|c614ed86-6527-4042-aa9d-da80e2b69463</vt:lpwstr>
  </property>
  <property fmtid="{D5CDD505-2E9C-101B-9397-08002B2CF9AE}" pid="6" name="TNOC_DocumentCategory">
    <vt:lpwstr/>
  </property>
  <property fmtid="{D5CDD505-2E9C-101B-9397-08002B2CF9AE}" pid="7" name="TNOC_DocumentSetType">
    <vt:lpwstr/>
  </property>
  <property fmtid="{D5CDD505-2E9C-101B-9397-08002B2CF9AE}" pid="8" name="_dlc_DocIdItemGuid">
    <vt:lpwstr>f8429c09-a308-41f3-a32d-6f3b29e184c7</vt:lpwstr>
  </property>
</Properties>
</file>