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08"/>
  <workbookPr codeName="ThisWorkbook" defaultThemeVersion="124226"/>
  <mc:AlternateContent xmlns:mc="http://schemas.openxmlformats.org/markup-compatibility/2006">
    <mc:Choice Requires="x15">
      <x15ac:absPath xmlns:x15ac="http://schemas.microsoft.com/office/spreadsheetml/2010/11/ac" url="https://aevesbv.sharepoint.com/teams/GFDNIC/Gedeelde documenten/General/03 Projecten/2021/P211017 - WS Noorderzijlvest - Flexibele arbeid/05 Nota van inlichtingen/nieuwe bijlagen/"/>
    </mc:Choice>
  </mc:AlternateContent>
  <xr:revisionPtr revIDLastSave="87" documentId="8_{E4F1C00E-2310-0541-95B4-34A63A9B422A}" xr6:coauthVersionLast="47" xr6:coauthVersionMax="47" xr10:uidLastSave="{60AD61D9-20AE-7940-A3B1-8F5C9155CC19}"/>
  <bookViews>
    <workbookView xWindow="0" yWindow="0" windowWidth="28800" windowHeight="18000" tabRatio="819" xr2:uid="{00000000-000D-0000-FFFF-FFFF00000000}"/>
  </bookViews>
  <sheets>
    <sheet name="Totaalblad - huidig" sheetId="5" r:id="rId1"/>
    <sheet name="Factor Fase A" sheetId="12" r:id="rId2"/>
    <sheet name="Factor Fase B-C" sheetId="9" r:id="rId3"/>
    <sheet name="Nominale marge (uitzend)"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5" l="1"/>
  <c r="C11" i="9"/>
  <c r="C12" i="9"/>
  <c r="D38" i="12"/>
  <c r="D19" i="12"/>
  <c r="E8" i="12"/>
  <c r="D18" i="9"/>
  <c r="D38" i="9"/>
  <c r="E7" i="9"/>
  <c r="B18" i="5"/>
  <c r="B24" i="5" s="1"/>
  <c r="E19" i="12" l="1"/>
  <c r="E21" i="12"/>
  <c r="E23" i="12" s="1"/>
  <c r="E25" i="12" s="1"/>
  <c r="E40" i="12" s="1"/>
  <c r="E45" i="12" s="1"/>
  <c r="E47" i="12" s="1"/>
  <c r="B7" i="5" s="1"/>
  <c r="B13" i="5" s="1"/>
  <c r="E24" i="5"/>
  <c r="E20" i="9"/>
  <c r="E22" i="9" s="1"/>
  <c r="E24" i="9" s="1"/>
  <c r="E40" i="9" s="1"/>
  <c r="E45" i="9" s="1"/>
  <c r="E47" i="9" s="1"/>
  <c r="C7" i="5" s="1"/>
  <c r="C13" i="5" s="1"/>
  <c r="E18" i="9"/>
  <c r="D13" i="5" l="1"/>
  <c r="B23" i="5" s="1"/>
  <c r="E23" i="5" s="1"/>
  <c r="E26" i="5" s="1"/>
</calcChain>
</file>

<file path=xl/sharedStrings.xml><?xml version="1.0" encoding="utf-8"?>
<sst xmlns="http://schemas.openxmlformats.org/spreadsheetml/2006/main" count="124" uniqueCount="79">
  <si>
    <t>Feestdagen</t>
  </si>
  <si>
    <t>Kort verzuim</t>
  </si>
  <si>
    <t>Berekening</t>
  </si>
  <si>
    <t>Soort uren</t>
  </si>
  <si>
    <t>Bureaumarge in Euro's</t>
  </si>
  <si>
    <t>Gem. bruto uurloon</t>
  </si>
  <si>
    <t>*</t>
  </si>
  <si>
    <t>Pensioen</t>
  </si>
  <si>
    <t>Functie</t>
  </si>
  <si>
    <t>Kostprijsfactor</t>
  </si>
  <si>
    <t>Reserveringen</t>
  </si>
  <si>
    <t>Gewogen kostprijsfactor</t>
  </si>
  <si>
    <t xml:space="preserve">Alle door de aanbestedende dienst in dit prijzenblad genoemde bedragen en aantallen zijn slechts bedoeld als indicatie, inschrijver kan hier op geen enkele wijze rechten aan ontlenen. </t>
  </si>
  <si>
    <t>Aangeboden door inschrijver</t>
  </si>
  <si>
    <t>Berekening totaalprijs voor 1 jaar</t>
  </si>
  <si>
    <t xml:space="preserve"> </t>
  </si>
  <si>
    <t>Standaard</t>
  </si>
  <si>
    <t>Fase A</t>
  </si>
  <si>
    <t>Blok 1</t>
  </si>
  <si>
    <t>Basisuurloon:</t>
  </si>
  <si>
    <t>Wachtdagencompensatie</t>
  </si>
  <si>
    <t>(A)</t>
  </si>
  <si>
    <t>Blok 2</t>
  </si>
  <si>
    <t>Werkbare dagen</t>
  </si>
  <si>
    <t xml:space="preserve">Vakantiedagen </t>
  </si>
  <si>
    <t>Opleiding</t>
  </si>
  <si>
    <t>Langdurig ziek</t>
  </si>
  <si>
    <t>Leegloop</t>
  </si>
  <si>
    <t>Subtotaal in % (Over (A), Blok 1)</t>
  </si>
  <si>
    <t>Subtotaal inclusief reserveringen</t>
  </si>
  <si>
    <t>(B)</t>
  </si>
  <si>
    <t>Vakantiebijslag</t>
  </si>
  <si>
    <t>Totaal inclusief reserveringen</t>
  </si>
  <si>
    <t>(C)</t>
  </si>
  <si>
    <t>Blok 3</t>
  </si>
  <si>
    <t>Sociale Verzekeringen</t>
  </si>
  <si>
    <t>WW Premie Sectorfonds</t>
  </si>
  <si>
    <t>WW Algemeen Werkloosheidsfonds (AWF)</t>
  </si>
  <si>
    <t>Basispremie WAO/IVA/WGA</t>
  </si>
  <si>
    <t>Aanvullende ZW</t>
  </si>
  <si>
    <t>Arbeidsongeschiktheidsfonds (AOF)</t>
  </si>
  <si>
    <t>Transitievergoeding incl soc lasten</t>
  </si>
  <si>
    <t>ZVW</t>
  </si>
  <si>
    <t>Sociaal Fonds  &amp; Calamiteitenverlof</t>
  </si>
  <si>
    <t>Subtotaal in %</t>
  </si>
  <si>
    <t>Totaal inclusief sociale lasten</t>
  </si>
  <si>
    <t>Blok 4</t>
  </si>
  <si>
    <t>Kostprijsfactor (Tarief zonder Marge/ Vermenigvuldigingdfactor/Omrekenfactor</t>
  </si>
  <si>
    <t xml:space="preserve">Nominale marge per uur in euro's </t>
  </si>
  <si>
    <t xml:space="preserve">Inschrijver kan geen andere kosten in rekening brengen dan in dit prijzenblad opgenomen. </t>
  </si>
  <si>
    <t>Europese aanbesteding flexibele arbeidskrachten</t>
  </si>
  <si>
    <t>Inschrijver wordt gevraagd alle groen gekleurde velden in te vullen</t>
  </si>
  <si>
    <t>Nominale marge</t>
  </si>
  <si>
    <t>Werkhervattingskas (Whk) gedifferentieerd (WGA) of ERD-situatie</t>
  </si>
  <si>
    <t>externe arbeidskrachten</t>
  </si>
  <si>
    <t>Indicatief aantal uren per jaar</t>
  </si>
  <si>
    <t>Externe arbeidskrachten</t>
  </si>
  <si>
    <t>Fase B/C</t>
  </si>
  <si>
    <t xml:space="preserve">Nominale marge in euro's </t>
  </si>
  <si>
    <t xml:space="preserve">Fase A </t>
  </si>
  <si>
    <t xml:space="preserve">Fase A-B-C  </t>
  </si>
  <si>
    <t xml:space="preserve">Overige directe lasten mogen enkel de uniek bij de functie behorende directe lasten te betreffen. En dienen expliciet geen lasten te zijn die behoren tot de nominale marge. De aanbestedende dienst is gerechtigd een nadere uitsplitsing van de directe lasten op te vragen. Mocht naar mening van de aanbestedende dienst een deel van de nominale marge zijn opgenomen in de overige directe lasten kan de Inschrijver een nadere toelichting geven. Wanneer deze toelichting niet voldoet komt de Inschrijver niet voor gunning in aanmerking. </t>
  </si>
  <si>
    <t xml:space="preserve">Overige directe lasten mogen enkel de uniek bij de functie behorende directe lasten te betreffen. En dienen expliciet geen lasten te zijn die behoren tot de nominale marge. De aanbestedende dienst is gerechtigd een nadere uitsplitsing van de directe lasten op te vragen. Mocht naar mening van de aanbestedende dienst een deel van de nominale marge zijn opgenomen in de overige directe lasten kan de Inschrijver een nadere toelichting geven. Wanneer deze toelichting niet voldoet komt de Inschrijver niet voor gunning in aanmerking.  
</t>
  </si>
  <si>
    <t>Overige directe lasten*</t>
  </si>
  <si>
    <t>Fase A-B-C</t>
  </si>
  <si>
    <t xml:space="preserve">Europese aanbesteding Inhuur externe arbeidskrachten / capaciteit (Derden) - Perceel 2	</t>
  </si>
  <si>
    <t>Perceel 2 betreft de inzet van Uitzendkrachten van Technisch en Groen personeel. Hiertoe wordt beoogd een raamovereenkomst af te sluiten met één (1) Opdrachtnemer voor het leveren van Uitzendkrachten specifiek voor Technisch en Groen personeel tot en met schaal 9 (CAO werken voor waterschappen) zoals beschreven in Bijlagen 8. Per specifieke inzet zal een nadere overeenkomst worden afgesloten onder de raamovereenkomst.</t>
  </si>
  <si>
    <t>(Totaalprijs perceel 2)</t>
  </si>
  <si>
    <t>Ondertekening</t>
  </si>
  <si>
    <t>Naam onderneming:</t>
  </si>
  <si>
    <t>Naam:</t>
  </si>
  <si>
    <t>Handtekening:</t>
  </si>
  <si>
    <t>Normale uren</t>
  </si>
  <si>
    <t xml:space="preserve">Europese aanbesteding flexibele arbeidskrachten </t>
  </si>
  <si>
    <r>
      <rPr>
        <b/>
        <sz val="10"/>
        <rFont val="Calibri"/>
        <family val="2"/>
      </rPr>
      <t xml:space="preserve">Beschrijving 1 </t>
    </r>
    <r>
      <rPr>
        <i/>
        <sz val="8"/>
        <rFont val="Calibri (Hoofdtekst)"/>
      </rPr>
      <t>(Bijv. Sociale aspecten)</t>
    </r>
  </si>
  <si>
    <r>
      <rPr>
        <b/>
        <sz val="10"/>
        <rFont val="Calibri"/>
        <family val="2"/>
      </rPr>
      <t xml:space="preserve">Beschrijving 2 </t>
    </r>
    <r>
      <rPr>
        <i/>
        <sz val="8"/>
        <rFont val="Calibri (Hoofdtekst)"/>
      </rPr>
      <t>(Bijv. Voorfinanciering reiskosten)</t>
    </r>
  </si>
  <si>
    <t>Kostprijsfactor (Tarief zonder Marge/ Vermenigvuldigingsfactor/Omrekenfactor</t>
  </si>
  <si>
    <r>
      <rPr>
        <b/>
        <sz val="10"/>
        <rFont val="Calibri"/>
        <family val="2"/>
      </rPr>
      <t>Beschrijving 1</t>
    </r>
    <r>
      <rPr>
        <sz val="12"/>
        <rFont val="Calibri"/>
        <family val="2"/>
      </rPr>
      <t xml:space="preserve"> </t>
    </r>
    <r>
      <rPr>
        <i/>
        <sz val="8"/>
        <rFont val="Calibri"/>
        <family val="2"/>
        <scheme val="minor"/>
      </rPr>
      <t>(Bijv. Sociale aspecten)</t>
    </r>
  </si>
  <si>
    <r>
      <rPr>
        <b/>
        <sz val="10"/>
        <rFont val="Calibri"/>
        <family val="2"/>
      </rPr>
      <t>Beschrijving 2</t>
    </r>
    <r>
      <rPr>
        <b/>
        <sz val="10"/>
        <rFont val="Calibri"/>
        <family val="2"/>
        <scheme val="minor"/>
      </rPr>
      <t xml:space="preserve"> </t>
    </r>
    <r>
      <rPr>
        <i/>
        <sz val="8"/>
        <rFont val="Calibri"/>
        <family val="2"/>
        <scheme val="minor"/>
      </rPr>
      <t>(Bijv. Voorfinanciering reiskosten</t>
    </r>
    <r>
      <rPr>
        <sz val="8"/>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</si>
</sst>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quot;\ * #,##0.00_ ;_ &quot;€&quot;\ * \-#,##0.00_ ;_ &quot;€&quot;\ * &quot;-&quot;??_ ;_ @_ "/>
    <numFmt numFmtId="165" formatCode="_ * #,##0.00_ ;_ * \-#,##0.00_ ;_ * &quot;-&quot;??_ ;_ @_ "/>
    <numFmt numFmtId="166" formatCode="0.0000"/>
    <numFmt numFmtId="167" formatCode="&quot;€&quot;\ #,##0.0000"/>
    <numFmt numFmtId="168" formatCode="_ * #,##0_ ;_ * \-#,##0_ ;_ * &quot;-&quot;??_ ;_ @_ "/>
    <numFmt numFmtId="169" formatCode="&quot;€&quot;\ #,##0.00"/>
  </numFmts>
  <fonts count="44"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Tahoma"/>
      <family val="2"/>
    </font>
    <font>
      <sz val="11"/>
      <color indexed="8"/>
      <name val="Calibri"/>
      <family val="2"/>
      <scheme val="minor"/>
    </font>
    <font>
      <b/>
      <sz val="11"/>
      <name val="Calibri"/>
      <family val="2"/>
      <scheme val="minor"/>
    </font>
    <font>
      <sz val="11"/>
      <name val="Calibri"/>
      <family val="2"/>
      <scheme val="minor"/>
    </font>
    <font>
      <sz val="10"/>
      <color theme="1"/>
      <name val="Calibri"/>
      <family val="2"/>
    </font>
    <font>
      <sz val="10"/>
      <name val="Arial"/>
      <family val="2"/>
    </font>
    <font>
      <sz val="11"/>
      <color indexed="8"/>
      <name val="Calibri"/>
      <family val="2"/>
    </font>
    <font>
      <sz val="11"/>
      <name val="Calibri"/>
      <family val="2"/>
    </font>
    <font>
      <b/>
      <sz val="14"/>
      <color theme="1"/>
      <name val="Calibri"/>
      <family val="2"/>
      <scheme val="minor"/>
    </font>
    <font>
      <sz val="11"/>
      <color indexed="55"/>
      <name val="Calibri"/>
      <family val="2"/>
      <scheme val="minor"/>
    </font>
    <font>
      <sz val="14"/>
      <color theme="1"/>
      <name val="Calibri"/>
      <family val="2"/>
      <scheme val="minor"/>
    </font>
    <font>
      <sz val="9"/>
      <color theme="1"/>
      <name val="Calibri"/>
      <family val="2"/>
      <scheme val="minor"/>
    </font>
    <font>
      <b/>
      <sz val="12"/>
      <color rgb="FFFF0000"/>
      <name val="Calibri"/>
      <family val="2"/>
      <scheme val="minor"/>
    </font>
    <font>
      <b/>
      <sz val="11"/>
      <color rgb="FFFF0000"/>
      <name val="Calibri"/>
      <family val="2"/>
      <scheme val="minor"/>
    </font>
    <font>
      <u/>
      <sz val="12"/>
      <color theme="10"/>
      <name val="Calibri"/>
      <family val="2"/>
      <scheme val="minor"/>
    </font>
    <font>
      <sz val="12"/>
      <color theme="1"/>
      <name val="Calibri"/>
      <family val="2"/>
    </font>
    <font>
      <b/>
      <sz val="12"/>
      <color rgb="FF000000"/>
      <name val="Calibri"/>
      <family val="2"/>
    </font>
    <font>
      <sz val="11"/>
      <color rgb="FF000000"/>
      <name val="Calibri"/>
      <family val="2"/>
    </font>
    <font>
      <b/>
      <sz val="11"/>
      <color rgb="FF000000"/>
      <name val="Calibri"/>
      <family val="2"/>
    </font>
    <font>
      <i/>
      <sz val="11"/>
      <color rgb="FF17375D"/>
      <name val="Calibri"/>
      <family val="2"/>
    </font>
    <font>
      <sz val="11"/>
      <color rgb="FF17375D"/>
      <name val="Calibri"/>
      <family val="2"/>
    </font>
    <font>
      <u/>
      <sz val="11"/>
      <color rgb="FF0000FF"/>
      <name val="Calibri"/>
      <family val="2"/>
    </font>
    <font>
      <b/>
      <sz val="14"/>
      <color rgb="FF000000"/>
      <name val="Calibri"/>
      <family val="2"/>
    </font>
    <font>
      <b/>
      <sz val="12"/>
      <color theme="1"/>
      <name val="Calibri"/>
      <family val="2"/>
    </font>
    <font>
      <sz val="10"/>
      <color rgb="FFFF0000"/>
      <name val="Tahoma"/>
      <family val="2"/>
    </font>
    <font>
      <i/>
      <sz val="10"/>
      <color theme="1"/>
      <name val="Calibri"/>
      <family val="2"/>
    </font>
    <font>
      <b/>
      <sz val="11"/>
      <color theme="1"/>
      <name val="Calibri"/>
      <family val="2"/>
      <scheme val="minor"/>
    </font>
    <font>
      <b/>
      <sz val="10"/>
      <color theme="1"/>
      <name val="Tahoma"/>
      <family val="2"/>
    </font>
    <font>
      <i/>
      <sz val="11"/>
      <color indexed="8"/>
      <name val="Calibri"/>
      <family val="2"/>
      <scheme val="minor"/>
    </font>
    <font>
      <i/>
      <sz val="10"/>
      <color theme="1"/>
      <name val="Tahoma"/>
      <family val="2"/>
    </font>
    <font>
      <b/>
      <sz val="14"/>
      <color theme="1"/>
      <name val="Calibri"/>
      <family val="2"/>
    </font>
    <font>
      <sz val="11"/>
      <color rgb="FFFF0000"/>
      <name val="Calibri"/>
      <family val="2"/>
      <scheme val="minor"/>
    </font>
    <font>
      <sz val="12"/>
      <color rgb="FF000000"/>
      <name val="Calibri"/>
      <family val="2"/>
    </font>
    <font>
      <sz val="12"/>
      <name val="Calibri"/>
      <family val="2"/>
    </font>
    <font>
      <b/>
      <sz val="10"/>
      <name val="Calibri"/>
      <family val="2"/>
    </font>
    <font>
      <i/>
      <sz val="8"/>
      <name val="Calibri (Hoofdtekst)"/>
    </font>
    <font>
      <sz val="10"/>
      <name val="Calibri"/>
      <family val="2"/>
    </font>
    <font>
      <i/>
      <sz val="8"/>
      <name val="Calibri"/>
      <family val="2"/>
      <scheme val="minor"/>
    </font>
    <font>
      <b/>
      <sz val="10"/>
      <name val="Calibri"/>
      <family val="2"/>
      <scheme val="minor"/>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E6E6E6"/>
        <bgColor indexed="64"/>
      </patternFill>
    </fill>
    <fill>
      <patternFill patternType="gray0625">
        <bgColor theme="0"/>
      </patternFill>
    </fill>
    <fill>
      <patternFill patternType="solid">
        <fgColor rgb="FF167BC1"/>
        <bgColor rgb="FF000000"/>
      </patternFill>
    </fill>
    <fill>
      <patternFill patternType="solid">
        <fgColor rgb="FF92D050"/>
        <bgColor rgb="FF000000"/>
      </patternFill>
    </fill>
    <fill>
      <patternFill patternType="solid">
        <fgColor rgb="FF92D050"/>
        <bgColor indexed="64"/>
      </patternFill>
    </fill>
  </fills>
  <borders count="45">
    <border>
      <left/>
      <right/>
      <top/>
      <bottom/>
      <diagonal/>
    </border>
    <border>
      <left/>
      <right/>
      <top style="medium">
        <color indexed="64"/>
      </top>
      <bottom style="medium">
        <color indexed="64"/>
      </bottom>
      <diagonal/>
    </border>
    <border>
      <left style="thin">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auto="1"/>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6">
    <xf numFmtId="0" fontId="0" fillId="0" borderId="0"/>
    <xf numFmtId="165"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9" fillId="0" borderId="0"/>
    <xf numFmtId="0" fontId="18" fillId="0" borderId="0" applyNumberFormat="0" applyFill="0" applyBorder="0" applyAlignment="0" applyProtection="0"/>
  </cellStyleXfs>
  <cellXfs count="193">
    <xf numFmtId="0" fontId="0" fillId="0" borderId="0" xfId="0"/>
    <xf numFmtId="0" fontId="8" fillId="2" borderId="0" xfId="0" applyFont="1" applyFill="1" applyProtection="1"/>
    <xf numFmtId="0" fontId="12" fillId="2" borderId="0" xfId="0" applyFont="1" applyFill="1" applyAlignment="1" applyProtection="1"/>
    <xf numFmtId="0" fontId="3" fillId="2" borderId="0" xfId="0" applyFont="1" applyFill="1" applyAlignment="1" applyProtection="1"/>
    <xf numFmtId="0" fontId="3" fillId="2" borderId="0" xfId="0" applyFont="1" applyFill="1" applyProtection="1"/>
    <xf numFmtId="0" fontId="5" fillId="2" borderId="4" xfId="0" applyFont="1" applyFill="1" applyBorder="1" applyAlignment="1" applyProtection="1">
      <alignment horizontal="left" wrapText="1" readingOrder="1"/>
    </xf>
    <xf numFmtId="2" fontId="5" fillId="2" borderId="4" xfId="0" applyNumberFormat="1" applyFont="1" applyFill="1" applyBorder="1" applyAlignment="1" applyProtection="1">
      <alignment horizontal="right" wrapText="1" readingOrder="1"/>
    </xf>
    <xf numFmtId="166" fontId="5" fillId="2" borderId="0" xfId="0" applyNumberFormat="1" applyFont="1" applyFill="1" applyBorder="1" applyAlignment="1" applyProtection="1">
      <alignment horizontal="center" wrapText="1" readingOrder="1"/>
    </xf>
    <xf numFmtId="0" fontId="6" fillId="2" borderId="0" xfId="0" applyFont="1" applyFill="1" applyBorder="1" applyAlignment="1" applyProtection="1">
      <alignment horizontal="center" vertical="center" wrapText="1" readingOrder="1"/>
    </xf>
    <xf numFmtId="0" fontId="6" fillId="2" borderId="0" xfId="0" applyFont="1" applyFill="1" applyBorder="1" applyAlignment="1" applyProtection="1">
      <alignment vertical="center" wrapText="1" readingOrder="1"/>
    </xf>
    <xf numFmtId="9" fontId="5" fillId="2" borderId="0" xfId="2" applyFont="1" applyFill="1" applyBorder="1" applyAlignment="1" applyProtection="1">
      <alignment horizontal="center" vertical="center" wrapText="1"/>
    </xf>
    <xf numFmtId="169" fontId="7" fillId="2" borderId="4" xfId="0" applyNumberFormat="1" applyFont="1" applyFill="1" applyBorder="1" applyAlignment="1" applyProtection="1">
      <alignment horizontal="right" wrapText="1" readingOrder="1"/>
    </xf>
    <xf numFmtId="0" fontId="5" fillId="2" borderId="0" xfId="0" applyFont="1" applyFill="1" applyBorder="1" applyAlignment="1" applyProtection="1">
      <alignment horizontal="center" vertical="top" wrapText="1" readingOrder="1"/>
    </xf>
    <xf numFmtId="167" fontId="13" fillId="2" borderId="0" xfId="0" applyNumberFormat="1" applyFont="1" applyFill="1" applyBorder="1" applyAlignment="1" applyProtection="1">
      <alignment horizontal="right" wrapText="1" readingOrder="1"/>
    </xf>
    <xf numFmtId="0" fontId="5" fillId="2" borderId="0" xfId="0" applyFont="1" applyFill="1" applyBorder="1" applyAlignment="1" applyProtection="1">
      <alignment horizontal="center" vertical="center" wrapText="1" readingOrder="1"/>
    </xf>
    <xf numFmtId="0" fontId="3" fillId="2" borderId="0" xfId="0" applyFont="1" applyFill="1" applyBorder="1" applyProtection="1"/>
    <xf numFmtId="0" fontId="5" fillId="2" borderId="8" xfId="0" applyFont="1" applyFill="1" applyBorder="1" applyAlignment="1" applyProtection="1">
      <alignment horizontal="left" wrapText="1" readingOrder="1"/>
    </xf>
    <xf numFmtId="169" fontId="5" fillId="0" borderId="9" xfId="3" applyNumberFormat="1" applyFont="1" applyFill="1" applyBorder="1" applyAlignment="1" applyProtection="1">
      <alignment horizontal="right" wrapText="1" readingOrder="1"/>
    </xf>
    <xf numFmtId="165" fontId="5" fillId="2" borderId="0" xfId="1" applyFont="1" applyFill="1" applyBorder="1" applyAlignment="1" applyProtection="1">
      <alignment horizontal="right" wrapText="1" readingOrder="1"/>
    </xf>
    <xf numFmtId="164" fontId="5" fillId="2" borderId="0" xfId="3" applyFont="1" applyFill="1" applyBorder="1" applyAlignment="1" applyProtection="1">
      <alignment horizontal="right" wrapText="1" readingOrder="1"/>
    </xf>
    <xf numFmtId="165" fontId="3" fillId="2" borderId="0" xfId="1" applyFont="1" applyFill="1" applyBorder="1" applyProtection="1"/>
    <xf numFmtId="0" fontId="14" fillId="2" borderId="0" xfId="0" applyFont="1" applyFill="1" applyProtection="1"/>
    <xf numFmtId="164" fontId="14" fillId="2" borderId="0" xfId="3" applyFont="1" applyFill="1" applyBorder="1" applyProtection="1"/>
    <xf numFmtId="0" fontId="14" fillId="2" borderId="0" xfId="0" applyFont="1" applyFill="1" applyBorder="1" applyProtection="1"/>
    <xf numFmtId="164" fontId="3" fillId="2" borderId="0" xfId="0" applyNumberFormat="1" applyFont="1" applyFill="1" applyProtection="1"/>
    <xf numFmtId="0" fontId="5" fillId="2" borderId="0" xfId="0" applyFont="1" applyFill="1" applyBorder="1" applyAlignment="1" applyProtection="1">
      <alignment horizontal="center" vertical="center" wrapText="1"/>
    </xf>
    <xf numFmtId="166" fontId="7" fillId="2" borderId="0" xfId="0" applyNumberFormat="1" applyFont="1" applyFill="1" applyBorder="1" applyAlignment="1" applyProtection="1">
      <alignment horizontal="right" wrapText="1" readingOrder="1"/>
    </xf>
    <xf numFmtId="0" fontId="5" fillId="3" borderId="17"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readingOrder="1"/>
    </xf>
    <xf numFmtId="9" fontId="7" fillId="3" borderId="4" xfId="2" applyFont="1" applyFill="1" applyBorder="1" applyAlignment="1" applyProtection="1">
      <alignment horizontal="center" vertical="center" wrapText="1"/>
    </xf>
    <xf numFmtId="164" fontId="7" fillId="3" borderId="4" xfId="3" applyFont="1" applyFill="1" applyBorder="1" applyAlignment="1" applyProtection="1">
      <alignment horizontal="right" wrapText="1" readingOrder="1"/>
    </xf>
    <xf numFmtId="168" fontId="7" fillId="3" borderId="4" xfId="1" applyNumberFormat="1" applyFont="1" applyFill="1" applyBorder="1" applyAlignment="1" applyProtection="1">
      <alignment horizontal="right" wrapText="1" readingOrder="1"/>
    </xf>
    <xf numFmtId="0" fontId="2" fillId="2" borderId="0" xfId="0" applyFont="1" applyFill="1" applyProtection="1"/>
    <xf numFmtId="0" fontId="7" fillId="3" borderId="6" xfId="0" applyFont="1" applyFill="1" applyBorder="1" applyAlignment="1" applyProtection="1">
      <alignment horizontal="center" vertical="center" wrapText="1" readingOrder="1"/>
    </xf>
    <xf numFmtId="0" fontId="3" fillId="2" borderId="22" xfId="0" applyFont="1" applyFill="1" applyBorder="1" applyProtection="1"/>
    <xf numFmtId="9" fontId="5" fillId="3" borderId="12" xfId="2" applyFont="1" applyFill="1" applyBorder="1" applyAlignment="1" applyProtection="1">
      <alignment horizontal="center" vertical="center" wrapText="1"/>
    </xf>
    <xf numFmtId="9" fontId="5" fillId="3" borderId="6" xfId="2" applyFont="1" applyFill="1" applyBorder="1" applyAlignment="1" applyProtection="1">
      <alignment horizontal="center" vertical="center" wrapText="1"/>
    </xf>
    <xf numFmtId="9" fontId="5" fillId="3" borderId="21" xfId="2" applyFont="1" applyFill="1" applyBorder="1" applyAlignment="1" applyProtection="1">
      <alignment horizontal="center" vertical="center" wrapText="1"/>
    </xf>
    <xf numFmtId="0" fontId="5" fillId="2" borderId="0" xfId="0" applyFont="1" applyFill="1" applyBorder="1" applyAlignment="1" applyProtection="1">
      <alignment horizontal="left" wrapText="1" readingOrder="1"/>
    </xf>
    <xf numFmtId="169" fontId="7" fillId="2" borderId="0" xfId="0" applyNumberFormat="1" applyFont="1" applyFill="1" applyBorder="1" applyAlignment="1" applyProtection="1">
      <alignment horizontal="right" wrapText="1" readingOrder="1"/>
    </xf>
    <xf numFmtId="9" fontId="5" fillId="2" borderId="4" xfId="2" applyFont="1" applyFill="1" applyBorder="1" applyAlignment="1" applyProtection="1">
      <alignment horizontal="right" wrapText="1" readingOrder="1"/>
    </xf>
    <xf numFmtId="9" fontId="5" fillId="2" borderId="4" xfId="2" applyFont="1" applyFill="1" applyBorder="1" applyAlignment="1" applyProtection="1">
      <alignment horizontal="center" wrapText="1" readingOrder="1"/>
    </xf>
    <xf numFmtId="9" fontId="7" fillId="2" borderId="4" xfId="2" applyFont="1" applyFill="1" applyBorder="1" applyAlignment="1" applyProtection="1">
      <alignment horizontal="right" wrapText="1" readingOrder="1"/>
    </xf>
    <xf numFmtId="0" fontId="8" fillId="2" borderId="0" xfId="0" applyFont="1" applyFill="1" applyAlignment="1" applyProtection="1">
      <alignment wrapText="1"/>
    </xf>
    <xf numFmtId="0" fontId="8" fillId="2" borderId="0" xfId="0" applyFont="1" applyFill="1" applyAlignment="1" applyProtection="1">
      <alignment vertical="top"/>
    </xf>
    <xf numFmtId="0" fontId="5" fillId="3" borderId="12" xfId="0" applyFont="1" applyFill="1" applyBorder="1" applyAlignment="1" applyProtection="1">
      <alignment horizontal="center" vertical="center" wrapText="1" readingOrder="1"/>
    </xf>
    <xf numFmtId="0" fontId="7" fillId="3" borderId="12" xfId="0" applyFont="1" applyFill="1" applyBorder="1" applyAlignment="1" applyProtection="1">
      <alignment horizontal="center" vertical="center" wrapText="1" readingOrder="1"/>
    </xf>
    <xf numFmtId="0" fontId="7" fillId="2" borderId="0" xfId="0" applyFont="1" applyFill="1" applyBorder="1" applyAlignment="1" applyProtection="1">
      <alignment horizontal="center" vertical="center" wrapText="1"/>
    </xf>
    <xf numFmtId="0" fontId="19" fillId="0" borderId="0" xfId="0" applyFont="1" applyBorder="1" applyProtection="1"/>
    <xf numFmtId="0" fontId="0" fillId="0" borderId="0" xfId="0" applyProtection="1"/>
    <xf numFmtId="0" fontId="19" fillId="0" borderId="21" xfId="0" applyFont="1" applyBorder="1" applyProtection="1"/>
    <xf numFmtId="0" fontId="20" fillId="0" borderId="0" xfId="0" applyFont="1" applyBorder="1" applyProtection="1"/>
    <xf numFmtId="0" fontId="21" fillId="0" borderId="20" xfId="0" applyFont="1" applyBorder="1" applyProtection="1"/>
    <xf numFmtId="0" fontId="21" fillId="0" borderId="15" xfId="0" applyFont="1" applyBorder="1" applyProtection="1"/>
    <xf numFmtId="0" fontId="21" fillId="0" borderId="0" xfId="0" applyFont="1" applyBorder="1" applyProtection="1"/>
    <xf numFmtId="0" fontId="21" fillId="0" borderId="13" xfId="0" applyFont="1" applyBorder="1" applyProtection="1"/>
    <xf numFmtId="0" fontId="22" fillId="0" borderId="13" xfId="0" applyFont="1" applyBorder="1" applyProtection="1"/>
    <xf numFmtId="2" fontId="21" fillId="0" borderId="21" xfId="0" applyNumberFormat="1" applyFont="1" applyBorder="1" applyProtection="1"/>
    <xf numFmtId="0" fontId="21" fillId="0" borderId="21" xfId="0" applyFont="1" applyBorder="1" applyProtection="1"/>
    <xf numFmtId="0" fontId="21" fillId="0" borderId="13" xfId="0" applyFont="1" applyBorder="1" applyAlignment="1" applyProtection="1">
      <alignment horizontal="right"/>
    </xf>
    <xf numFmtId="0" fontId="23" fillId="0" borderId="13" xfId="0" applyFont="1" applyBorder="1" applyProtection="1"/>
    <xf numFmtId="0" fontId="24" fillId="0" borderId="0" xfId="0" applyFont="1" applyBorder="1" applyProtection="1"/>
    <xf numFmtId="0" fontId="24" fillId="0" borderId="13" xfId="0" applyFont="1" applyBorder="1" applyAlignment="1" applyProtection="1">
      <alignment horizontal="right"/>
    </xf>
    <xf numFmtId="0" fontId="22" fillId="0" borderId="22" xfId="0" applyFont="1" applyBorder="1" applyProtection="1"/>
    <xf numFmtId="0" fontId="21" fillId="0" borderId="23" xfId="0" applyFont="1" applyBorder="1" applyProtection="1"/>
    <xf numFmtId="0" fontId="21" fillId="0" borderId="2" xfId="0" applyFont="1" applyBorder="1" applyProtection="1"/>
    <xf numFmtId="0" fontId="21" fillId="0" borderId="24" xfId="0" applyFont="1" applyBorder="1" applyProtection="1"/>
    <xf numFmtId="0" fontId="28" fillId="0" borderId="0" xfId="0" applyFont="1" applyProtection="1"/>
    <xf numFmtId="0" fontId="23" fillId="0" borderId="2" xfId="0" applyFont="1" applyBorder="1" applyProtection="1"/>
    <xf numFmtId="0" fontId="21" fillId="0" borderId="5" xfId="0" applyFont="1" applyBorder="1" applyProtection="1"/>
    <xf numFmtId="0" fontId="21" fillId="0" borderId="6" xfId="0" applyFont="1" applyBorder="1" applyProtection="1"/>
    <xf numFmtId="0" fontId="25" fillId="0" borderId="0" xfId="5" applyFont="1" applyBorder="1" applyProtection="1"/>
    <xf numFmtId="0" fontId="19" fillId="0" borderId="20" xfId="0" applyFont="1" applyBorder="1" applyProtection="1"/>
    <xf numFmtId="0" fontId="19" fillId="0" borderId="25" xfId="0" applyFont="1" applyBorder="1" applyProtection="1"/>
    <xf numFmtId="0" fontId="20" fillId="0" borderId="16" xfId="0" applyFont="1" applyBorder="1" applyProtection="1"/>
    <xf numFmtId="0" fontId="26" fillId="0" borderId="16" xfId="0" applyFont="1" applyBorder="1" applyProtection="1"/>
    <xf numFmtId="2" fontId="20" fillId="0" borderId="26" xfId="0" applyNumberFormat="1" applyFont="1" applyBorder="1" applyProtection="1"/>
    <xf numFmtId="0" fontId="15" fillId="0" borderId="0" xfId="0" applyFont="1" applyProtection="1"/>
    <xf numFmtId="0" fontId="8" fillId="0" borderId="5" xfId="0" applyFont="1" applyBorder="1" applyAlignment="1" applyProtection="1">
      <alignment wrapText="1" readingOrder="1"/>
    </xf>
    <xf numFmtId="0" fontId="11" fillId="3" borderId="13" xfId="0" applyFont="1" applyFill="1" applyBorder="1" applyAlignment="1" applyProtection="1">
      <alignment horizontal="center" vertical="center" wrapText="1" readingOrder="1"/>
    </xf>
    <xf numFmtId="10" fontId="21" fillId="0" borderId="13" xfId="0" applyNumberFormat="1" applyFont="1" applyBorder="1" applyProtection="1"/>
    <xf numFmtId="0" fontId="3" fillId="2" borderId="0" xfId="0" applyFont="1" applyFill="1" applyAlignment="1" applyProtection="1">
      <alignment horizontal="left" vertical="top" wrapText="1"/>
    </xf>
    <xf numFmtId="0" fontId="30" fillId="2" borderId="0" xfId="0" applyFont="1" applyFill="1" applyProtection="1"/>
    <xf numFmtId="0" fontId="35" fillId="2" borderId="0" xfId="0" applyFont="1" applyFill="1" applyProtection="1"/>
    <xf numFmtId="0" fontId="3" fillId="2" borderId="0" xfId="0" applyFont="1" applyFill="1" applyAlignment="1" applyProtection="1">
      <alignment horizontal="left" vertical="top" wrapText="1"/>
    </xf>
    <xf numFmtId="0" fontId="16" fillId="2" borderId="0"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wrapText="1" readingOrder="1"/>
    </xf>
    <xf numFmtId="10" fontId="27" fillId="6" borderId="7" xfId="0" applyNumberFormat="1" applyFont="1" applyFill="1" applyBorder="1" applyAlignment="1" applyProtection="1">
      <alignment horizontal="center"/>
    </xf>
    <xf numFmtId="10" fontId="27" fillId="6" borderId="28" xfId="0" applyNumberFormat="1" applyFont="1" applyFill="1" applyBorder="1" applyAlignment="1" applyProtection="1">
      <alignment horizontal="center"/>
    </xf>
    <xf numFmtId="164" fontId="34" fillId="6" borderId="1" xfId="3" applyFont="1" applyFill="1" applyBorder="1" applyAlignment="1" applyProtection="1">
      <alignment horizontal="center"/>
    </xf>
    <xf numFmtId="10" fontId="19" fillId="6" borderId="1" xfId="0" applyNumberFormat="1" applyFont="1" applyFill="1" applyBorder="1" applyAlignment="1" applyProtection="1">
      <alignment horizontal="left"/>
    </xf>
    <xf numFmtId="0" fontId="1" fillId="4" borderId="17" xfId="0" applyFont="1" applyFill="1" applyBorder="1" applyAlignment="1">
      <alignment horizontal="justify" vertical="top" wrapText="1"/>
    </xf>
    <xf numFmtId="0" fontId="1" fillId="4" borderId="29" xfId="0" applyFont="1" applyFill="1" applyBorder="1" applyAlignment="1">
      <alignment horizontal="justify" vertical="top" wrapText="1"/>
    </xf>
    <xf numFmtId="0" fontId="3" fillId="2" borderId="4" xfId="0" applyFont="1" applyFill="1" applyBorder="1" applyProtection="1"/>
    <xf numFmtId="164" fontId="5" fillId="2" borderId="4" xfId="3" applyFont="1" applyFill="1" applyBorder="1" applyAlignment="1" applyProtection="1">
      <alignment horizontal="right" wrapText="1" readingOrder="1"/>
    </xf>
    <xf numFmtId="0" fontId="3" fillId="5" borderId="4" xfId="0" applyFont="1" applyFill="1" applyBorder="1" applyProtection="1"/>
    <xf numFmtId="169" fontId="3" fillId="0" borderId="4" xfId="0" applyNumberFormat="1" applyFont="1" applyFill="1" applyBorder="1" applyProtection="1"/>
    <xf numFmtId="0" fontId="15" fillId="2" borderId="0" xfId="0" applyFont="1" applyFill="1" applyProtection="1"/>
    <xf numFmtId="0" fontId="19" fillId="2" borderId="0" xfId="0" applyFont="1" applyFill="1" applyBorder="1" applyProtection="1"/>
    <xf numFmtId="0" fontId="19" fillId="2" borderId="3" xfId="0" applyFont="1" applyFill="1" applyBorder="1" applyProtection="1"/>
    <xf numFmtId="0" fontId="19" fillId="2" borderId="19" xfId="0" applyFont="1" applyFill="1" applyBorder="1" applyProtection="1"/>
    <xf numFmtId="0" fontId="0" fillId="2" borderId="0" xfId="0" applyFill="1" applyProtection="1"/>
    <xf numFmtId="0" fontId="19" fillId="2" borderId="21" xfId="0" applyFont="1" applyFill="1" applyBorder="1" applyProtection="1"/>
    <xf numFmtId="0" fontId="27" fillId="2" borderId="0" xfId="0" applyFont="1" applyFill="1" applyBorder="1" applyProtection="1"/>
    <xf numFmtId="0" fontId="20" fillId="0" borderId="4" xfId="0" applyFont="1" applyBorder="1" applyProtection="1"/>
    <xf numFmtId="0" fontId="22" fillId="0" borderId="12" xfId="0" applyFont="1" applyBorder="1" applyProtection="1"/>
    <xf numFmtId="0" fontId="21" fillId="0" borderId="12" xfId="0" applyFont="1" applyBorder="1" applyProtection="1"/>
    <xf numFmtId="0" fontId="20" fillId="0" borderId="11" xfId="0" applyFont="1" applyBorder="1" applyProtection="1"/>
    <xf numFmtId="10" fontId="19" fillId="7" borderId="4" xfId="0" applyNumberFormat="1" applyFont="1" applyFill="1" applyBorder="1" applyAlignment="1" applyProtection="1">
      <protection locked="0"/>
    </xf>
    <xf numFmtId="10" fontId="19" fillId="7" borderId="9" xfId="0" applyNumberFormat="1" applyFont="1" applyFill="1" applyBorder="1" applyAlignment="1" applyProtection="1">
      <protection locked="0"/>
    </xf>
    <xf numFmtId="10" fontId="21" fillId="0" borderId="13" xfId="0" applyNumberFormat="1" applyFont="1" applyFill="1" applyBorder="1" applyProtection="1"/>
    <xf numFmtId="0" fontId="22" fillId="0" borderId="2" xfId="0" applyFont="1" applyBorder="1" applyProtection="1"/>
    <xf numFmtId="10" fontId="19" fillId="7" borderId="11" xfId="0" applyNumberFormat="1" applyFont="1" applyFill="1" applyBorder="1" applyAlignment="1" applyProtection="1">
      <protection locked="0"/>
    </xf>
    <xf numFmtId="0" fontId="24" fillId="0" borderId="13" xfId="0" applyFont="1" applyBorder="1" applyProtection="1"/>
    <xf numFmtId="10" fontId="37" fillId="7" borderId="4" xfId="0" applyNumberFormat="1" applyFont="1" applyFill="1" applyBorder="1" applyProtection="1">
      <protection locked="0"/>
    </xf>
    <xf numFmtId="10" fontId="40" fillId="7" borderId="11" xfId="0" applyNumberFormat="1" applyFont="1" applyFill="1" applyBorder="1" applyProtection="1">
      <protection locked="0"/>
    </xf>
    <xf numFmtId="0" fontId="19" fillId="0" borderId="13" xfId="0" applyFont="1" applyBorder="1" applyProtection="1"/>
    <xf numFmtId="0" fontId="19" fillId="2" borderId="27" xfId="0" applyFont="1" applyFill="1" applyBorder="1" applyProtection="1"/>
    <xf numFmtId="0" fontId="19" fillId="2" borderId="20" xfId="0" applyFont="1" applyFill="1" applyBorder="1" applyProtection="1"/>
    <xf numFmtId="0" fontId="0" fillId="2" borderId="0" xfId="0" applyFill="1" applyBorder="1" applyProtection="1"/>
    <xf numFmtId="0" fontId="27" fillId="2" borderId="20" xfId="0" applyFont="1" applyFill="1" applyBorder="1" applyProtection="1"/>
    <xf numFmtId="0" fontId="20" fillId="0" borderId="8" xfId="0" applyFont="1" applyBorder="1" applyProtection="1"/>
    <xf numFmtId="0" fontId="20" fillId="0" borderId="31" xfId="0" applyFont="1" applyBorder="1" applyAlignment="1" applyProtection="1">
      <alignment wrapText="1"/>
    </xf>
    <xf numFmtId="0" fontId="21" fillId="0" borderId="38" xfId="0" applyFont="1" applyBorder="1" applyProtection="1"/>
    <xf numFmtId="2" fontId="20" fillId="0" borderId="10" xfId="0" applyNumberFormat="1" applyFont="1" applyBorder="1" applyProtection="1"/>
    <xf numFmtId="2" fontId="21" fillId="0" borderId="39" xfId="0" applyNumberFormat="1" applyFont="1" applyBorder="1" applyProtection="1"/>
    <xf numFmtId="0" fontId="21" fillId="0" borderId="17" xfId="0" applyFont="1" applyBorder="1" applyProtection="1"/>
    <xf numFmtId="2" fontId="21" fillId="0" borderId="40" xfId="0" applyNumberFormat="1" applyFont="1" applyBorder="1" applyProtection="1"/>
    <xf numFmtId="0" fontId="21" fillId="0" borderId="18" xfId="0" applyFont="1" applyBorder="1" applyProtection="1"/>
    <xf numFmtId="0" fontId="21" fillId="0" borderId="10" xfId="0" applyFont="1" applyBorder="1" applyProtection="1"/>
    <xf numFmtId="0" fontId="21" fillId="0" borderId="36" xfId="0" applyFont="1" applyBorder="1" applyProtection="1"/>
    <xf numFmtId="0" fontId="21" fillId="0" borderId="39" xfId="0" applyFont="1" applyBorder="1" applyProtection="1"/>
    <xf numFmtId="2" fontId="23" fillId="0" borderId="39" xfId="0" applyNumberFormat="1" applyFont="1" applyBorder="1" applyProtection="1"/>
    <xf numFmtId="0" fontId="21" fillId="0" borderId="41" xfId="0" applyFont="1" applyBorder="1" applyProtection="1"/>
    <xf numFmtId="0" fontId="21" fillId="0" borderId="40" xfId="0" applyFont="1" applyBorder="1" applyProtection="1"/>
    <xf numFmtId="0" fontId="19" fillId="0" borderId="36" xfId="0" applyFont="1" applyBorder="1" applyProtection="1"/>
    <xf numFmtId="0" fontId="19" fillId="0" borderId="37" xfId="0" applyFont="1" applyBorder="1" applyProtection="1"/>
    <xf numFmtId="0" fontId="26" fillId="0" borderId="42" xfId="0" applyFont="1" applyBorder="1" applyProtection="1"/>
    <xf numFmtId="10" fontId="37" fillId="7" borderId="11" xfId="0" applyNumberFormat="1" applyFont="1" applyFill="1" applyBorder="1" applyProtection="1">
      <protection locked="0"/>
    </xf>
    <xf numFmtId="0" fontId="0" fillId="0" borderId="0" xfId="0" applyFill="1" applyProtection="1"/>
    <xf numFmtId="0" fontId="27" fillId="0" borderId="11" xfId="0" applyFont="1" applyBorder="1" applyProtection="1"/>
    <xf numFmtId="0" fontId="22" fillId="0" borderId="4" xfId="0" applyFont="1" applyBorder="1" applyProtection="1"/>
    <xf numFmtId="10" fontId="40" fillId="7" borderId="4" xfId="0" applyNumberFormat="1" applyFont="1" applyFill="1" applyBorder="1" applyProtection="1">
      <protection locked="0"/>
    </xf>
    <xf numFmtId="0" fontId="20" fillId="0" borderId="9" xfId="0" applyFont="1" applyBorder="1" applyAlignment="1" applyProtection="1">
      <alignment wrapText="1"/>
    </xf>
    <xf numFmtId="164" fontId="19" fillId="7" borderId="9" xfId="3" applyFont="1" applyFill="1" applyBorder="1" applyAlignment="1" applyProtection="1">
      <protection locked="0"/>
    </xf>
    <xf numFmtId="0" fontId="20" fillId="0" borderId="41" xfId="0" applyFont="1" applyBorder="1" applyProtection="1"/>
    <xf numFmtId="10" fontId="21" fillId="0" borderId="4" xfId="0" applyNumberFormat="1" applyFont="1" applyFill="1" applyBorder="1" applyAlignment="1" applyProtection="1"/>
    <xf numFmtId="9" fontId="7" fillId="3" borderId="5" xfId="2" applyFont="1" applyFill="1" applyBorder="1" applyAlignment="1" applyProtection="1">
      <alignment horizontal="center" vertical="center" wrapText="1"/>
    </xf>
    <xf numFmtId="0" fontId="0" fillId="0" borderId="32" xfId="0" applyBorder="1" applyAlignment="1">
      <alignment horizontal="center" vertical="center" wrapText="1"/>
    </xf>
    <xf numFmtId="0" fontId="32" fillId="2" borderId="2" xfId="0" applyFont="1" applyFill="1" applyBorder="1" applyAlignment="1" applyProtection="1">
      <alignment horizontal="left" vertical="top" wrapText="1" readingOrder="1"/>
    </xf>
    <xf numFmtId="0" fontId="33" fillId="0" borderId="0" xfId="0" applyFont="1" applyAlignment="1">
      <alignment vertical="top" wrapText="1"/>
    </xf>
    <xf numFmtId="0" fontId="30" fillId="4" borderId="29" xfId="0" applyFont="1" applyFill="1" applyBorder="1" applyAlignment="1">
      <alignment horizontal="left" vertical="top" wrapText="1"/>
    </xf>
    <xf numFmtId="0" fontId="30" fillId="4" borderId="30" xfId="0" applyFont="1" applyFill="1" applyBorder="1" applyAlignment="1">
      <alignment horizontal="left" vertical="top" wrapText="1"/>
    </xf>
    <xf numFmtId="0" fontId="30" fillId="4" borderId="31" xfId="0" applyFont="1" applyFill="1" applyBorder="1" applyAlignment="1">
      <alignment horizontal="left" vertical="top" wrapText="1"/>
    </xf>
    <xf numFmtId="0" fontId="3" fillId="2" borderId="0" xfId="0" applyFont="1" applyFill="1" applyAlignment="1" applyProtection="1">
      <alignment horizontal="left" vertical="top" wrapText="1"/>
    </xf>
    <xf numFmtId="0" fontId="7" fillId="2" borderId="0" xfId="0" applyFont="1" applyFill="1" applyBorder="1" applyAlignment="1" applyProtection="1">
      <alignment horizontal="center" vertical="center" wrapText="1"/>
    </xf>
    <xf numFmtId="9" fontId="5" fillId="2" borderId="0" xfId="2" applyFont="1" applyFill="1" applyBorder="1" applyAlignment="1" applyProtection="1">
      <alignment horizontal="center" vertical="center" wrapText="1" readingOrder="1"/>
    </xf>
    <xf numFmtId="0" fontId="17" fillId="2" borderId="0" xfId="0" applyFont="1" applyFill="1" applyBorder="1" applyAlignment="1" applyProtection="1">
      <alignment horizontal="center" vertical="center" wrapText="1" readingOrder="1"/>
    </xf>
    <xf numFmtId="0" fontId="7" fillId="2" borderId="0" xfId="0" applyFont="1" applyFill="1" applyBorder="1" applyAlignment="1" applyProtection="1">
      <alignment horizontal="center" vertical="center" wrapText="1" readingOrder="1"/>
    </xf>
    <xf numFmtId="0" fontId="5" fillId="3" borderId="13"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readingOrder="1"/>
    </xf>
    <xf numFmtId="0" fontId="5" fillId="3" borderId="4" xfId="0" applyFont="1" applyFill="1" applyBorder="1" applyAlignment="1" applyProtection="1">
      <alignment horizontal="center" vertical="center" wrapText="1" readingOrder="1"/>
    </xf>
    <xf numFmtId="0" fontId="7" fillId="3" borderId="12" xfId="0" applyFont="1" applyFill="1" applyBorder="1" applyAlignment="1" applyProtection="1">
      <alignment horizontal="center" vertical="center" wrapText="1" readingOrder="1"/>
    </xf>
    <xf numFmtId="0" fontId="7" fillId="3" borderId="4" xfId="0" applyFont="1" applyFill="1" applyBorder="1" applyAlignment="1" applyProtection="1">
      <alignment horizontal="center" vertical="center" wrapText="1" readingOrder="1"/>
    </xf>
    <xf numFmtId="10" fontId="27" fillId="7" borderId="27" xfId="0" applyNumberFormat="1" applyFont="1" applyFill="1" applyBorder="1" applyAlignment="1">
      <alignment horizontal="center"/>
    </xf>
    <xf numFmtId="0" fontId="31" fillId="8" borderId="3" xfId="0" applyFont="1" applyFill="1" applyBorder="1" applyAlignment="1">
      <alignment horizontal="center"/>
    </xf>
    <xf numFmtId="0" fontId="31" fillId="8" borderId="19" xfId="0" applyFont="1" applyFill="1" applyBorder="1" applyAlignment="1">
      <alignment horizontal="center"/>
    </xf>
    <xf numFmtId="0" fontId="31" fillId="8" borderId="5" xfId="0" applyFont="1" applyFill="1" applyBorder="1" applyAlignment="1">
      <alignment horizontal="center"/>
    </xf>
    <xf numFmtId="0" fontId="31" fillId="8" borderId="32" xfId="0" applyFont="1" applyFill="1" applyBorder="1" applyAlignment="1">
      <alignment horizontal="center"/>
    </xf>
    <xf numFmtId="0" fontId="31" fillId="8" borderId="33" xfId="0" applyFont="1" applyFill="1" applyBorder="1" applyAlignment="1">
      <alignment horizontal="center"/>
    </xf>
    <xf numFmtId="0" fontId="31" fillId="8" borderId="11" xfId="0" applyFont="1" applyFill="1" applyBorder="1" applyAlignment="1">
      <alignment horizontal="center"/>
    </xf>
    <xf numFmtId="0" fontId="31" fillId="8" borderId="30" xfId="0" applyFont="1" applyFill="1" applyBorder="1" applyAlignment="1">
      <alignment horizontal="center"/>
    </xf>
    <xf numFmtId="0" fontId="31" fillId="8" borderId="31" xfId="0" applyFont="1" applyFill="1" applyBorder="1" applyAlignment="1">
      <alignment horizontal="center"/>
    </xf>
    <xf numFmtId="0" fontId="1" fillId="4" borderId="18" xfId="0" applyFont="1" applyFill="1" applyBorder="1" applyAlignment="1">
      <alignment horizontal="left" vertical="top" wrapText="1"/>
    </xf>
    <xf numFmtId="0" fontId="1" fillId="4" borderId="36" xfId="0" applyFont="1" applyFill="1" applyBorder="1" applyAlignment="1">
      <alignment horizontal="left" vertical="top" wrapText="1"/>
    </xf>
    <xf numFmtId="0" fontId="1" fillId="4" borderId="37" xfId="0" applyFont="1" applyFill="1" applyBorder="1" applyAlignment="1">
      <alignment horizontal="left" vertical="top" wrapText="1"/>
    </xf>
    <xf numFmtId="0" fontId="31" fillId="8" borderId="34" xfId="0" applyFont="1" applyFill="1" applyBorder="1" applyAlignment="1">
      <alignment horizontal="center"/>
    </xf>
    <xf numFmtId="0" fontId="31" fillId="8" borderId="35" xfId="0" applyFont="1" applyFill="1" applyBorder="1" applyAlignment="1">
      <alignment horizontal="center"/>
    </xf>
    <xf numFmtId="0" fontId="31" fillId="8" borderId="0" xfId="0" applyFont="1" applyFill="1" applyAlignment="1">
      <alignment horizontal="center"/>
    </xf>
    <xf numFmtId="0" fontId="31" fillId="8" borderId="21" xfId="0" applyFont="1" applyFill="1" applyBorder="1" applyAlignment="1">
      <alignment horizontal="center"/>
    </xf>
    <xf numFmtId="0" fontId="31" fillId="8" borderId="16" xfId="0" applyFont="1" applyFill="1" applyBorder="1" applyAlignment="1">
      <alignment horizontal="center"/>
    </xf>
    <xf numFmtId="0" fontId="31" fillId="8" borderId="26" xfId="0" applyFont="1" applyFill="1" applyBorder="1" applyAlignment="1">
      <alignment horizontal="center"/>
    </xf>
    <xf numFmtId="10" fontId="29" fillId="7" borderId="29" xfId="0" applyNumberFormat="1" applyFont="1" applyFill="1" applyBorder="1" applyAlignment="1">
      <alignment horizontal="left"/>
    </xf>
    <xf numFmtId="10" fontId="29" fillId="7" borderId="14" xfId="0" applyNumberFormat="1" applyFont="1" applyFill="1" applyBorder="1" applyAlignment="1">
      <alignment horizontal="left"/>
    </xf>
    <xf numFmtId="10" fontId="29" fillId="7" borderId="11" xfId="0" applyNumberFormat="1" applyFont="1" applyFill="1" applyBorder="1" applyAlignment="1">
      <alignment horizontal="left"/>
    </xf>
    <xf numFmtId="10" fontId="27" fillId="6" borderId="7" xfId="0" applyNumberFormat="1" applyFont="1" applyFill="1" applyBorder="1" applyAlignment="1" applyProtection="1">
      <alignment horizontal="left"/>
    </xf>
    <xf numFmtId="10" fontId="27" fillId="6" borderId="1" xfId="0" applyNumberFormat="1" applyFont="1" applyFill="1" applyBorder="1" applyAlignment="1" applyProtection="1">
      <alignment horizontal="left"/>
    </xf>
    <xf numFmtId="10" fontId="29" fillId="7" borderId="43" xfId="0" applyNumberFormat="1" applyFont="1" applyFill="1" applyBorder="1" applyAlignment="1">
      <alignment horizontal="center"/>
    </xf>
    <xf numFmtId="10" fontId="29" fillId="7" borderId="44" xfId="0" applyNumberFormat="1" applyFont="1" applyFill="1" applyBorder="1" applyAlignment="1">
      <alignment horizontal="center"/>
    </xf>
    <xf numFmtId="10" fontId="21" fillId="7" borderId="4" xfId="0" applyNumberFormat="1" applyFont="1" applyFill="1" applyBorder="1" applyAlignment="1" applyProtection="1">
      <protection locked="0"/>
    </xf>
    <xf numFmtId="10" fontId="36" fillId="7" borderId="4" xfId="0" applyNumberFormat="1" applyFont="1" applyFill="1" applyBorder="1" applyAlignment="1" applyProtection="1">
      <protection locked="0"/>
    </xf>
  </cellXfs>
  <cellStyles count="6">
    <cellStyle name="Hyperlink" xfId="5" builtinId="8"/>
    <cellStyle name="Komma" xfId="1" builtinId="3"/>
    <cellStyle name="Procent" xfId="2" builtinId="5"/>
    <cellStyle name="Standaard" xfId="0" builtinId="0"/>
    <cellStyle name="Standaard 2" xfId="4" xr:uid="{00000000-0005-0000-0000-000004000000}"/>
    <cellStyle name="Valuta" xfId="3" builtinId="4"/>
  </cellStyles>
  <dxfs count="0"/>
  <tableStyles count="0" defaultTableStyle="TableStyleMedium9" defaultPivotStyle="PivotStyleLight16"/>
  <colors>
    <mruColors>
      <color rgb="FF167BC1"/>
      <color rgb="FF21A18B"/>
      <color rgb="FFE0E0E0"/>
      <color rgb="FF369E38"/>
      <color rgb="FFD0E9F0"/>
      <color rgb="FFBEE2EC"/>
      <color rgb="FFEBF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1694180</xdr:colOff>
      <xdr:row>1</xdr:row>
      <xdr:rowOff>58420</xdr:rowOff>
    </xdr:to>
    <xdr:pic>
      <xdr:nvPicPr>
        <xdr:cNvPr id="5" name="Afbeelding 4" descr="Home | Waterschap Noorderzijlvest">
          <a:extLst>
            <a:ext uri="{FF2B5EF4-FFF2-40B4-BE49-F238E27FC236}">
              <a16:creationId xmlns:a16="http://schemas.microsoft.com/office/drawing/2014/main" id="{154B1D66-C36D-B240-90E5-DBC7CE8AEE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01800" cy="680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0</xdr:row>
      <xdr:rowOff>190500</xdr:rowOff>
    </xdr:from>
    <xdr:to>
      <xdr:col>1</xdr:col>
      <xdr:colOff>1352550</xdr:colOff>
      <xdr:row>1</xdr:row>
      <xdr:rowOff>664210</xdr:rowOff>
    </xdr:to>
    <xdr:pic>
      <xdr:nvPicPr>
        <xdr:cNvPr id="5" name="Afbeelding 4" descr="Home | Waterschap Noorderzijlvest">
          <a:extLst>
            <a:ext uri="{FF2B5EF4-FFF2-40B4-BE49-F238E27FC236}">
              <a16:creationId xmlns:a16="http://schemas.microsoft.com/office/drawing/2014/main" id="{FBDB8B91-C2B6-944F-990B-D01ACCF2AE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190500"/>
          <a:ext cx="1762125" cy="673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248478</xdr:colOff>
      <xdr:row>0</xdr:row>
      <xdr:rowOff>82826</xdr:rowOff>
    </xdr:from>
    <xdr:to>
      <xdr:col>1</xdr:col>
      <xdr:colOff>1387447</xdr:colOff>
      <xdr:row>0</xdr:row>
      <xdr:rowOff>759736</xdr:rowOff>
    </xdr:to>
    <xdr:pic>
      <xdr:nvPicPr>
        <xdr:cNvPr id="6" name="Afbeelding 5" descr="Home | Waterschap Noorderzijlvest">
          <a:extLst>
            <a:ext uri="{FF2B5EF4-FFF2-40B4-BE49-F238E27FC236}">
              <a16:creationId xmlns:a16="http://schemas.microsoft.com/office/drawing/2014/main" id="{174283B5-45EC-8946-99C7-41FA7F1F3B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478" y="82826"/>
          <a:ext cx="1748735" cy="676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92710</xdr:colOff>
      <xdr:row>1</xdr:row>
      <xdr:rowOff>510540</xdr:rowOff>
    </xdr:to>
    <xdr:pic>
      <xdr:nvPicPr>
        <xdr:cNvPr id="6" name="Afbeelding 5" descr="Home | Waterschap Noorderzijlvest">
          <a:extLst>
            <a:ext uri="{FF2B5EF4-FFF2-40B4-BE49-F238E27FC236}">
              <a16:creationId xmlns:a16="http://schemas.microsoft.com/office/drawing/2014/main" id="{CFD0E232-86F2-7C4B-A3A2-5ABF59812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01800" cy="680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L37"/>
  <sheetViews>
    <sheetView tabSelected="1" topLeftCell="A3" zoomScaleNormal="100" workbookViewId="0">
      <selection activeCell="B33" sqref="B33:E33"/>
    </sheetView>
  </sheetViews>
  <sheetFormatPr baseColWidth="10" defaultColWidth="9.19921875" defaultRowHeight="15" x14ac:dyDescent="0.2"/>
  <cols>
    <col min="1" max="1" width="39.3984375" style="4" customWidth="1"/>
    <col min="2" max="2" width="22.3984375" style="4" customWidth="1"/>
    <col min="3" max="3" width="21.3984375" style="4" customWidth="1"/>
    <col min="4" max="4" width="17.59765625" style="4" customWidth="1"/>
    <col min="5" max="5" width="26" style="4" customWidth="1"/>
    <col min="6" max="6" width="26.19921875" style="4" customWidth="1"/>
    <col min="7" max="7" width="18.59765625" style="4" customWidth="1"/>
    <col min="8" max="8" width="20.59765625" style="4" customWidth="1"/>
    <col min="9" max="9" width="16" style="4" bestFit="1" customWidth="1"/>
    <col min="10" max="10" width="11.796875" style="4" bestFit="1" customWidth="1"/>
    <col min="11" max="16384" width="9.19921875" style="4"/>
  </cols>
  <sheetData>
    <row r="1" spans="1:11" ht="49.25" customHeight="1" x14ac:dyDescent="0.2">
      <c r="A1"/>
    </row>
    <row r="2" spans="1:11" ht="19" x14ac:dyDescent="0.25">
      <c r="A2" s="2" t="s">
        <v>65</v>
      </c>
      <c r="B2" s="3"/>
    </row>
    <row r="3" spans="1:11" ht="95" customHeight="1" x14ac:dyDescent="0.2">
      <c r="A3" s="149" t="s">
        <v>66</v>
      </c>
      <c r="B3" s="150"/>
      <c r="C3" s="150"/>
      <c r="D3" s="150"/>
      <c r="E3" s="83"/>
    </row>
    <row r="4" spans="1:11" ht="20" thickBot="1" x14ac:dyDescent="0.3">
      <c r="A4" s="2"/>
      <c r="B4" s="3"/>
    </row>
    <row r="5" spans="1:11" ht="17" thickBot="1" x14ac:dyDescent="0.25">
      <c r="A5" s="87" t="s">
        <v>9</v>
      </c>
      <c r="B5" s="87"/>
      <c r="C5" s="88"/>
      <c r="D5" s="81"/>
      <c r="E5" s="81"/>
    </row>
    <row r="6" spans="1:11" ht="13.5" customHeight="1" x14ac:dyDescent="0.2">
      <c r="A6" s="45"/>
      <c r="B6" s="46" t="s">
        <v>59</v>
      </c>
      <c r="C6" s="33" t="s">
        <v>57</v>
      </c>
      <c r="D6" s="81"/>
      <c r="E6" s="81"/>
      <c r="F6" s="81"/>
    </row>
    <row r="7" spans="1:11" ht="16" x14ac:dyDescent="0.2">
      <c r="A7" s="5" t="s">
        <v>56</v>
      </c>
      <c r="B7" s="42">
        <f>'Factor Fase A'!E47/100</f>
        <v>1.08</v>
      </c>
      <c r="C7" s="42">
        <f>'Factor Fase B-C'!E47/100</f>
        <v>1.08</v>
      </c>
    </row>
    <row r="8" spans="1:11" ht="16" thickBot="1" x14ac:dyDescent="0.25">
      <c r="A8" s="34"/>
      <c r="B8" s="26"/>
      <c r="C8" s="26"/>
    </row>
    <row r="9" spans="1:11" ht="17" thickBot="1" x14ac:dyDescent="0.25">
      <c r="A9" s="88" t="s">
        <v>2</v>
      </c>
      <c r="B9" s="88"/>
      <c r="C9" s="88"/>
      <c r="D9" s="88"/>
    </row>
    <row r="10" spans="1:11" ht="16" x14ac:dyDescent="0.2">
      <c r="A10" s="86"/>
      <c r="B10" s="86" t="s">
        <v>59</v>
      </c>
      <c r="C10" s="86" t="s">
        <v>57</v>
      </c>
      <c r="D10" s="86"/>
    </row>
    <row r="11" spans="1:11" ht="12.75" customHeight="1" x14ac:dyDescent="0.2">
      <c r="A11" s="160" t="s">
        <v>3</v>
      </c>
      <c r="B11" s="147">
        <v>1</v>
      </c>
      <c r="C11" s="148"/>
      <c r="D11" s="159" t="s">
        <v>11</v>
      </c>
    </row>
    <row r="12" spans="1:11" ht="15" customHeight="1" x14ac:dyDescent="0.2">
      <c r="A12" s="161"/>
      <c r="B12" s="29">
        <v>0.8</v>
      </c>
      <c r="C12" s="29">
        <v>0.2</v>
      </c>
      <c r="D12" s="160"/>
    </row>
    <row r="13" spans="1:11" ht="16" x14ac:dyDescent="0.2">
      <c r="A13" s="5" t="s">
        <v>56</v>
      </c>
      <c r="B13" s="6">
        <f>B7*B$12</f>
        <v>0.8640000000000001</v>
      </c>
      <c r="C13" s="6">
        <f>C7*C$12</f>
        <v>0.21600000000000003</v>
      </c>
      <c r="D13" s="41">
        <f>B13+C13</f>
        <v>1.08</v>
      </c>
    </row>
    <row r="14" spans="1:11" ht="16" thickBot="1" x14ac:dyDescent="0.25">
      <c r="D14" s="7"/>
    </row>
    <row r="15" spans="1:11" ht="13.5" customHeight="1" thickBot="1" x14ac:dyDescent="0.25">
      <c r="A15" s="87" t="s">
        <v>58</v>
      </c>
      <c r="B15" s="88"/>
      <c r="C15" s="8"/>
      <c r="D15" s="8"/>
      <c r="E15" s="9"/>
      <c r="F15" s="9"/>
      <c r="G15" s="8"/>
      <c r="H15" s="8"/>
      <c r="I15" s="154"/>
      <c r="J15" s="154"/>
      <c r="K15" s="154"/>
    </row>
    <row r="16" spans="1:11" x14ac:dyDescent="0.2">
      <c r="A16" s="162"/>
      <c r="B16" s="164" t="s">
        <v>60</v>
      </c>
      <c r="C16" s="47"/>
      <c r="D16" s="47"/>
      <c r="E16" s="157"/>
      <c r="F16" s="158"/>
      <c r="G16" s="156"/>
      <c r="H16" s="155"/>
      <c r="I16" s="154"/>
      <c r="J16" s="154"/>
      <c r="K16" s="154"/>
    </row>
    <row r="17" spans="1:12" ht="31.5" customHeight="1" x14ac:dyDescent="0.2">
      <c r="A17" s="163"/>
      <c r="B17" s="165"/>
      <c r="C17" s="47"/>
      <c r="D17" s="85"/>
      <c r="E17" s="157"/>
      <c r="F17" s="158"/>
      <c r="G17" s="156"/>
      <c r="H17" s="155"/>
      <c r="I17" s="154"/>
      <c r="J17" s="154"/>
      <c r="K17" s="154"/>
    </row>
    <row r="18" spans="1:12" ht="17.25" customHeight="1" x14ac:dyDescent="0.2">
      <c r="A18" s="5" t="s">
        <v>54</v>
      </c>
      <c r="B18" s="11">
        <f>'Nominale marge (uitzend)'!B6</f>
        <v>0</v>
      </c>
      <c r="C18" s="12"/>
      <c r="D18" s="85"/>
      <c r="E18" s="13"/>
      <c r="F18" s="13"/>
      <c r="G18" s="14"/>
      <c r="H18" s="12"/>
      <c r="I18" s="154"/>
      <c r="J18" s="154"/>
      <c r="K18" s="154"/>
    </row>
    <row r="19" spans="1:12" ht="17.25" customHeight="1" x14ac:dyDescent="0.2">
      <c r="A19" s="38"/>
      <c r="B19" s="39"/>
      <c r="C19" s="39"/>
      <c r="D19" s="12"/>
      <c r="E19" s="85"/>
      <c r="F19" s="13"/>
      <c r="G19" s="13"/>
      <c r="H19" s="14"/>
      <c r="I19" s="12"/>
      <c r="J19" s="84"/>
      <c r="K19" s="84"/>
      <c r="L19" s="84"/>
    </row>
    <row r="20" spans="1:12" ht="17" thickBot="1" x14ac:dyDescent="0.25">
      <c r="A20" s="82"/>
      <c r="B20" s="82"/>
      <c r="C20" s="82"/>
      <c r="D20" s="82"/>
      <c r="E20" s="85"/>
      <c r="F20" s="9"/>
      <c r="G20" s="9"/>
    </row>
    <row r="21" spans="1:12" ht="15.75" customHeight="1" thickBot="1" x14ac:dyDescent="0.25">
      <c r="A21" s="87"/>
      <c r="B21" s="87" t="s">
        <v>14</v>
      </c>
      <c r="C21" s="87"/>
      <c r="D21" s="87"/>
      <c r="E21" s="88"/>
      <c r="F21" s="9"/>
      <c r="G21" s="9"/>
      <c r="H21" s="8"/>
      <c r="I21" s="8"/>
      <c r="J21" s="15"/>
      <c r="K21" s="15"/>
      <c r="L21" s="15"/>
    </row>
    <row r="22" spans="1:12" ht="32.25" customHeight="1" x14ac:dyDescent="0.2">
      <c r="A22" s="27"/>
      <c r="B22" s="35" t="s">
        <v>13</v>
      </c>
      <c r="C22" s="35" t="s">
        <v>5</v>
      </c>
      <c r="D22" s="36" t="s">
        <v>55</v>
      </c>
      <c r="E22" s="37"/>
      <c r="F22" s="10"/>
      <c r="G22" s="25"/>
      <c r="H22" s="15"/>
      <c r="I22" s="15"/>
      <c r="J22" s="15"/>
    </row>
    <row r="23" spans="1:12" ht="16" x14ac:dyDescent="0.2">
      <c r="A23" s="16" t="s">
        <v>11</v>
      </c>
      <c r="B23" s="40">
        <f>D13</f>
        <v>1.08</v>
      </c>
      <c r="C23" s="30">
        <v>21.44</v>
      </c>
      <c r="D23" s="31">
        <v>5500</v>
      </c>
      <c r="E23" s="17">
        <f>(B23*C23)*D23</f>
        <v>127353.60000000002</v>
      </c>
      <c r="F23" s="18"/>
      <c r="G23" s="19"/>
      <c r="H23" s="15"/>
      <c r="I23" s="15"/>
      <c r="J23" s="15"/>
    </row>
    <row r="24" spans="1:12" x14ac:dyDescent="0.2">
      <c r="A24" s="93" t="s">
        <v>4</v>
      </c>
      <c r="B24" s="94">
        <f>B18</f>
        <v>0</v>
      </c>
      <c r="C24" s="95"/>
      <c r="D24" s="31">
        <f>D23</f>
        <v>5500</v>
      </c>
      <c r="E24" s="96">
        <f>B24*D24</f>
        <v>0</v>
      </c>
      <c r="F24" s="20"/>
      <c r="G24" s="15"/>
      <c r="H24" s="15"/>
    </row>
    <row r="25" spans="1:12" ht="16" thickBot="1" x14ac:dyDescent="0.25">
      <c r="A25" s="9"/>
      <c r="B25" s="9"/>
      <c r="C25" s="9"/>
      <c r="D25" s="9"/>
      <c r="E25" s="9"/>
      <c r="F25" s="20"/>
      <c r="G25" s="15"/>
      <c r="H25" s="15"/>
    </row>
    <row r="26" spans="1:12" s="21" customFormat="1" ht="20" thickBot="1" x14ac:dyDescent="0.3">
      <c r="E26" s="89">
        <f>SUM(E23:E24)</f>
        <v>127353.60000000002</v>
      </c>
      <c r="F26" s="90" t="s">
        <v>67</v>
      </c>
      <c r="G26" s="23"/>
      <c r="H26" s="23"/>
    </row>
    <row r="27" spans="1:12" s="21" customFormat="1" ht="19" x14ac:dyDescent="0.25">
      <c r="A27" s="97" t="s">
        <v>12</v>
      </c>
      <c r="E27" s="22"/>
      <c r="F27" s="22"/>
      <c r="G27" s="23"/>
      <c r="H27" s="23"/>
    </row>
    <row r="28" spans="1:12" x14ac:dyDescent="0.2">
      <c r="A28" s="97" t="s">
        <v>49</v>
      </c>
      <c r="H28" s="15"/>
      <c r="I28" s="15"/>
      <c r="J28" s="15"/>
      <c r="K28" s="15"/>
      <c r="L28" s="15"/>
    </row>
    <row r="29" spans="1:12" ht="16" thickBot="1" x14ac:dyDescent="0.25">
      <c r="A29" s="77"/>
      <c r="H29" s="15"/>
      <c r="I29" s="15"/>
      <c r="J29" s="15"/>
      <c r="K29" s="15"/>
      <c r="L29" s="15"/>
    </row>
    <row r="30" spans="1:12" ht="16" x14ac:dyDescent="0.2">
      <c r="A30" s="166" t="s">
        <v>51</v>
      </c>
      <c r="B30" s="167"/>
      <c r="C30" s="167"/>
      <c r="D30" s="167"/>
      <c r="E30" s="168"/>
    </row>
    <row r="31" spans="1:12" x14ac:dyDescent="0.2">
      <c r="A31" s="151" t="s">
        <v>68</v>
      </c>
      <c r="B31" s="152"/>
      <c r="C31" s="152"/>
      <c r="D31" s="152"/>
      <c r="E31" s="153"/>
    </row>
    <row r="32" spans="1:12" ht="16" x14ac:dyDescent="0.2">
      <c r="A32" s="91" t="s">
        <v>69</v>
      </c>
      <c r="B32" s="169"/>
      <c r="C32" s="170"/>
      <c r="D32" s="170"/>
      <c r="E32" s="171"/>
    </row>
    <row r="33" spans="1:10" ht="16" x14ac:dyDescent="0.2">
      <c r="A33" s="92" t="s">
        <v>70</v>
      </c>
      <c r="B33" s="172"/>
      <c r="C33" s="173"/>
      <c r="D33" s="173"/>
      <c r="E33" s="174"/>
    </row>
    <row r="34" spans="1:10" ht="16" x14ac:dyDescent="0.2">
      <c r="A34" s="92" t="s">
        <v>8</v>
      </c>
      <c r="B34" s="172"/>
      <c r="C34" s="173"/>
      <c r="D34" s="173"/>
      <c r="E34" s="174"/>
      <c r="H34" s="24"/>
      <c r="I34" s="24"/>
      <c r="J34" s="24"/>
    </row>
    <row r="35" spans="1:10" x14ac:dyDescent="0.2">
      <c r="A35" s="175" t="s">
        <v>71</v>
      </c>
      <c r="B35" s="178"/>
      <c r="C35" s="178"/>
      <c r="D35" s="178"/>
      <c r="E35" s="179"/>
    </row>
    <row r="36" spans="1:10" x14ac:dyDescent="0.2">
      <c r="A36" s="176"/>
      <c r="B36" s="180"/>
      <c r="C36" s="180"/>
      <c r="D36" s="180"/>
      <c r="E36" s="181"/>
    </row>
    <row r="37" spans="1:10" ht="16" thickBot="1" x14ac:dyDescent="0.25">
      <c r="A37" s="177"/>
      <c r="B37" s="182"/>
      <c r="C37" s="182"/>
      <c r="D37" s="182"/>
      <c r="E37" s="183"/>
    </row>
  </sheetData>
  <sheetProtection algorithmName="SHA-512" hashValue="oVfskAqSUFjvAQAf9dXXujrYdGDdriTUqvn6KFKBQswUrY2/RSneAQ2gbwjIl6NODuXzWIncXN6Xzb3Gstt14A==" saltValue="zlR9tU5YqRLJsMU/aFj9XA==" spinCount="100000" sheet="1" objects="1" scenarios="1" selectLockedCells="1"/>
  <mergeCells count="18">
    <mergeCell ref="B32:E32"/>
    <mergeCell ref="B33:E33"/>
    <mergeCell ref="B34:E34"/>
    <mergeCell ref="A35:A37"/>
    <mergeCell ref="B35:E37"/>
    <mergeCell ref="B11:C11"/>
    <mergeCell ref="A3:D3"/>
    <mergeCell ref="A31:E31"/>
    <mergeCell ref="I15:K18"/>
    <mergeCell ref="H16:H17"/>
    <mergeCell ref="G16:G17"/>
    <mergeCell ref="E16:E17"/>
    <mergeCell ref="F16:F17"/>
    <mergeCell ref="D11:D12"/>
    <mergeCell ref="A11:A12"/>
    <mergeCell ref="A16:A17"/>
    <mergeCell ref="B16:B17"/>
    <mergeCell ref="A30:E30"/>
  </mergeCells>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99A60-9FDD-CA4F-9D40-A337428227A9}">
  <dimension ref="A1:G54"/>
  <sheetViews>
    <sheetView topLeftCell="A6" workbookViewId="0">
      <selection activeCell="D28" sqref="D28"/>
    </sheetView>
  </sheetViews>
  <sheetFormatPr baseColWidth="10" defaultColWidth="8.796875" defaultRowHeight="13" x14ac:dyDescent="0.15"/>
  <cols>
    <col min="1" max="1" width="11.19921875" style="49" bestFit="1" customWidth="1"/>
    <col min="2" max="2" width="76" style="49" bestFit="1" customWidth="1"/>
    <col min="3" max="4" width="8.796875" style="49"/>
    <col min="5" max="5" width="18" style="49" customWidth="1"/>
    <col min="6" max="16384" width="8.796875" style="49"/>
  </cols>
  <sheetData>
    <row r="1" spans="1:5" ht="16" x14ac:dyDescent="0.2">
      <c r="A1" s="117" t="s">
        <v>15</v>
      </c>
      <c r="B1" s="99"/>
      <c r="C1" s="99"/>
      <c r="D1" s="99"/>
      <c r="E1" s="100"/>
    </row>
    <row r="2" spans="1:5" ht="62" customHeight="1" x14ac:dyDescent="0.2">
      <c r="A2" s="118"/>
      <c r="B2" s="119"/>
      <c r="C2" s="98"/>
      <c r="D2" s="98"/>
      <c r="E2" s="102"/>
    </row>
    <row r="3" spans="1:5" ht="16" x14ac:dyDescent="0.2">
      <c r="A3" s="120" t="s">
        <v>73</v>
      </c>
      <c r="B3" s="103"/>
      <c r="C3" s="98"/>
      <c r="D3" s="98"/>
      <c r="E3" s="102"/>
    </row>
    <row r="4" spans="1:5" ht="16" x14ac:dyDescent="0.2">
      <c r="A4" s="184" t="s">
        <v>51</v>
      </c>
      <c r="B4" s="185"/>
      <c r="C4" s="48"/>
      <c r="D4" s="48"/>
      <c r="E4" s="50"/>
    </row>
    <row r="5" spans="1:5" ht="17" x14ac:dyDescent="0.2">
      <c r="A5" s="121"/>
      <c r="B5" s="51" t="s">
        <v>16</v>
      </c>
      <c r="C5" s="107" t="s">
        <v>17</v>
      </c>
      <c r="D5" s="104"/>
      <c r="E5" s="122" t="s">
        <v>72</v>
      </c>
    </row>
    <row r="6" spans="1:5" ht="16" x14ac:dyDescent="0.2">
      <c r="A6" s="123" t="s">
        <v>18</v>
      </c>
      <c r="B6" s="53" t="s">
        <v>19</v>
      </c>
      <c r="C6" s="55"/>
      <c r="D6" s="55"/>
      <c r="E6" s="124">
        <v>100</v>
      </c>
    </row>
    <row r="7" spans="1:5" ht="16" x14ac:dyDescent="0.2">
      <c r="A7" s="52"/>
      <c r="B7" s="55" t="s">
        <v>20</v>
      </c>
      <c r="C7" s="55"/>
      <c r="D7" s="55"/>
      <c r="E7" s="109">
        <v>0</v>
      </c>
    </row>
    <row r="8" spans="1:5" ht="15" x14ac:dyDescent="0.2">
      <c r="A8" s="52"/>
      <c r="B8" s="56"/>
      <c r="C8" s="56" t="s">
        <v>21</v>
      </c>
      <c r="D8" s="55"/>
      <c r="E8" s="125">
        <f>+(1+E7)*E6</f>
        <v>100</v>
      </c>
    </row>
    <row r="9" spans="1:5" ht="15" x14ac:dyDescent="0.2">
      <c r="A9" s="126"/>
      <c r="B9" s="105"/>
      <c r="C9" s="105"/>
      <c r="D9" s="106"/>
      <c r="E9" s="127"/>
    </row>
    <row r="10" spans="1:5" ht="15" x14ac:dyDescent="0.2">
      <c r="A10" s="128" t="s">
        <v>22</v>
      </c>
      <c r="B10" s="56" t="s">
        <v>10</v>
      </c>
      <c r="C10" s="56"/>
      <c r="D10" s="53"/>
      <c r="E10" s="129"/>
    </row>
    <row r="11" spans="1:5" ht="15" x14ac:dyDescent="0.2">
      <c r="A11" s="130"/>
      <c r="B11" s="55" t="s">
        <v>23</v>
      </c>
      <c r="C11" s="56">
        <v>261</v>
      </c>
      <c r="D11" s="55"/>
      <c r="E11" s="131"/>
    </row>
    <row r="12" spans="1:5" ht="16" x14ac:dyDescent="0.2">
      <c r="A12" s="130"/>
      <c r="B12" s="55" t="s">
        <v>24</v>
      </c>
      <c r="C12" s="56">
        <v>25</v>
      </c>
      <c r="D12" s="108">
        <v>0</v>
      </c>
      <c r="E12" s="131"/>
    </row>
    <row r="13" spans="1:5" ht="16" x14ac:dyDescent="0.2">
      <c r="A13" s="130"/>
      <c r="B13" s="55" t="s">
        <v>0</v>
      </c>
      <c r="C13" s="56">
        <v>5</v>
      </c>
      <c r="D13" s="108">
        <v>0</v>
      </c>
      <c r="E13" s="131"/>
    </row>
    <row r="14" spans="1:5" ht="16" x14ac:dyDescent="0.2">
      <c r="A14" s="130"/>
      <c r="B14" s="55" t="s">
        <v>1</v>
      </c>
      <c r="C14" s="56"/>
      <c r="D14" s="108">
        <v>0</v>
      </c>
      <c r="E14" s="131"/>
    </row>
    <row r="15" spans="1:5" ht="16" x14ac:dyDescent="0.2">
      <c r="A15" s="130"/>
      <c r="B15" s="55" t="s">
        <v>25</v>
      </c>
      <c r="C15" s="56">
        <v>0</v>
      </c>
      <c r="D15" s="192">
        <v>0</v>
      </c>
      <c r="E15" s="131"/>
    </row>
    <row r="16" spans="1:5" ht="16" x14ac:dyDescent="0.2">
      <c r="A16" s="130"/>
      <c r="B16" s="55" t="s">
        <v>26</v>
      </c>
      <c r="C16" s="56"/>
      <c r="D16" s="108">
        <v>0</v>
      </c>
      <c r="E16" s="131"/>
    </row>
    <row r="17" spans="1:5" ht="16" x14ac:dyDescent="0.2">
      <c r="A17" s="130"/>
      <c r="B17" s="55" t="s">
        <v>27</v>
      </c>
      <c r="C17" s="56"/>
      <c r="D17" s="108">
        <v>0</v>
      </c>
      <c r="E17" s="131"/>
    </row>
    <row r="18" spans="1:5" ht="15" x14ac:dyDescent="0.2">
      <c r="A18" s="130"/>
      <c r="B18" s="55"/>
      <c r="C18" s="56"/>
      <c r="D18" s="110"/>
      <c r="E18" s="131"/>
    </row>
    <row r="19" spans="1:5" ht="15" x14ac:dyDescent="0.2">
      <c r="A19" s="130"/>
      <c r="B19" s="55" t="s">
        <v>28</v>
      </c>
      <c r="C19" s="55"/>
      <c r="D19" s="80">
        <f>SUM(D12:D17)</f>
        <v>0</v>
      </c>
      <c r="E19" s="125">
        <f>SUM(D19)*($E$8)</f>
        <v>0</v>
      </c>
    </row>
    <row r="20" spans="1:5" ht="15" x14ac:dyDescent="0.2">
      <c r="A20" s="130"/>
      <c r="B20" s="55"/>
      <c r="C20" s="55"/>
      <c r="D20" s="80"/>
      <c r="E20" s="125"/>
    </row>
    <row r="21" spans="1:5" ht="15" x14ac:dyDescent="0.2">
      <c r="A21" s="130"/>
      <c r="B21" s="55" t="s">
        <v>29</v>
      </c>
      <c r="C21" s="54"/>
      <c r="D21" s="59" t="s">
        <v>30</v>
      </c>
      <c r="E21" s="125">
        <f>+(1+D19)*E8</f>
        <v>100</v>
      </c>
    </row>
    <row r="22" spans="1:5" ht="15" x14ac:dyDescent="0.2">
      <c r="A22" s="130"/>
      <c r="B22" s="55"/>
      <c r="C22" s="54"/>
      <c r="D22" s="55"/>
      <c r="E22" s="131"/>
    </row>
    <row r="23" spans="1:5" ht="15" x14ac:dyDescent="0.2">
      <c r="A23" s="130"/>
      <c r="B23" s="55" t="s">
        <v>31</v>
      </c>
      <c r="C23" s="54"/>
      <c r="D23" s="80">
        <v>0.08</v>
      </c>
      <c r="E23" s="125">
        <f>SUM(E21)*(D23)</f>
        <v>8</v>
      </c>
    </row>
    <row r="24" spans="1:5" ht="15" x14ac:dyDescent="0.2">
      <c r="A24" s="130"/>
      <c r="B24" s="55"/>
      <c r="C24" s="54"/>
      <c r="D24" s="55"/>
      <c r="E24" s="131"/>
    </row>
    <row r="25" spans="1:5" ht="15" x14ac:dyDescent="0.2">
      <c r="A25" s="130"/>
      <c r="B25" s="60" t="s">
        <v>32</v>
      </c>
      <c r="C25" s="61"/>
      <c r="D25" s="62" t="s">
        <v>33</v>
      </c>
      <c r="E25" s="132">
        <f>SUM(E21)+(E23)</f>
        <v>108</v>
      </c>
    </row>
    <row r="26" spans="1:5" ht="15" x14ac:dyDescent="0.2">
      <c r="A26" s="133"/>
      <c r="B26" s="55"/>
      <c r="C26" s="55"/>
      <c r="D26" s="106"/>
      <c r="E26" s="134"/>
    </row>
    <row r="27" spans="1:5" ht="15" x14ac:dyDescent="0.2">
      <c r="A27" s="123" t="s">
        <v>34</v>
      </c>
      <c r="B27" s="63" t="s">
        <v>35</v>
      </c>
      <c r="C27" s="53"/>
      <c r="D27" s="53"/>
      <c r="E27" s="129"/>
    </row>
    <row r="28" spans="1:5" ht="16" x14ac:dyDescent="0.2">
      <c r="A28" s="52"/>
      <c r="B28" s="65" t="s">
        <v>36</v>
      </c>
      <c r="C28" s="55"/>
      <c r="D28" s="108">
        <v>0</v>
      </c>
      <c r="E28" s="131"/>
    </row>
    <row r="29" spans="1:5" ht="16" x14ac:dyDescent="0.2">
      <c r="A29" s="52"/>
      <c r="B29" s="65" t="s">
        <v>37</v>
      </c>
      <c r="C29" s="55"/>
      <c r="D29" s="108">
        <v>0</v>
      </c>
      <c r="E29" s="131"/>
    </row>
    <row r="30" spans="1:5" ht="16" x14ac:dyDescent="0.2">
      <c r="A30" s="52"/>
      <c r="B30" s="65" t="s">
        <v>38</v>
      </c>
      <c r="C30" s="55"/>
      <c r="D30" s="108">
        <v>0</v>
      </c>
      <c r="E30" s="131"/>
    </row>
    <row r="31" spans="1:5" ht="16" x14ac:dyDescent="0.2">
      <c r="A31" s="52"/>
      <c r="B31" s="65" t="s">
        <v>39</v>
      </c>
      <c r="C31" s="55"/>
      <c r="D31" s="108">
        <v>0</v>
      </c>
      <c r="E31" s="131"/>
    </row>
    <row r="32" spans="1:5" ht="16" x14ac:dyDescent="0.2">
      <c r="A32" s="52"/>
      <c r="B32" s="65" t="s">
        <v>40</v>
      </c>
      <c r="C32" s="55"/>
      <c r="D32" s="108">
        <v>0</v>
      </c>
      <c r="E32" s="131"/>
    </row>
    <row r="33" spans="1:7" ht="16" x14ac:dyDescent="0.2">
      <c r="A33" s="52"/>
      <c r="B33" s="65" t="s">
        <v>53</v>
      </c>
      <c r="C33" s="55"/>
      <c r="D33" s="108">
        <v>0</v>
      </c>
      <c r="E33" s="131"/>
    </row>
    <row r="34" spans="1:7" ht="16" x14ac:dyDescent="0.2">
      <c r="A34" s="52"/>
      <c r="B34" s="65" t="s">
        <v>42</v>
      </c>
      <c r="C34" s="55"/>
      <c r="D34" s="108">
        <v>0</v>
      </c>
      <c r="E34" s="131"/>
    </row>
    <row r="35" spans="1:7" ht="16" x14ac:dyDescent="0.2">
      <c r="A35" s="52"/>
      <c r="B35" s="65" t="s">
        <v>7</v>
      </c>
      <c r="C35" s="55"/>
      <c r="D35" s="108">
        <v>0</v>
      </c>
      <c r="E35" s="131"/>
    </row>
    <row r="36" spans="1:7" ht="16" x14ac:dyDescent="0.2">
      <c r="A36" s="52"/>
      <c r="B36" s="65" t="s">
        <v>43</v>
      </c>
      <c r="C36" s="55"/>
      <c r="D36" s="108">
        <v>0</v>
      </c>
      <c r="E36" s="131"/>
    </row>
    <row r="37" spans="1:7" ht="15" x14ac:dyDescent="0.2">
      <c r="A37" s="52"/>
      <c r="B37" s="65"/>
      <c r="C37" s="55"/>
      <c r="D37" s="55"/>
      <c r="E37" s="131"/>
    </row>
    <row r="38" spans="1:7" ht="15" x14ac:dyDescent="0.2">
      <c r="A38" s="52"/>
      <c r="B38" s="65" t="s">
        <v>44</v>
      </c>
      <c r="C38" s="55"/>
      <c r="D38" s="80">
        <f>SUM(D28:D36)</f>
        <v>0</v>
      </c>
      <c r="E38" s="125"/>
    </row>
    <row r="39" spans="1:7" ht="15" x14ac:dyDescent="0.2">
      <c r="A39" s="52"/>
      <c r="B39" s="65"/>
      <c r="C39" s="55"/>
      <c r="D39" s="55"/>
      <c r="E39" s="131"/>
    </row>
    <row r="40" spans="1:7" ht="15" x14ac:dyDescent="0.2">
      <c r="A40" s="52"/>
      <c r="B40" s="68" t="s">
        <v>45</v>
      </c>
      <c r="C40" s="113"/>
      <c r="D40" s="55"/>
      <c r="E40" s="132">
        <f>(1+D38)*E25</f>
        <v>108</v>
      </c>
    </row>
    <row r="41" spans="1:7" ht="15" x14ac:dyDescent="0.2">
      <c r="A41" s="126"/>
      <c r="B41" s="69"/>
      <c r="C41" s="106"/>
      <c r="D41" s="106"/>
      <c r="E41" s="134"/>
    </row>
    <row r="42" spans="1:7" ht="15" x14ac:dyDescent="0.2">
      <c r="A42" s="128" t="s">
        <v>46</v>
      </c>
      <c r="B42" s="63" t="s">
        <v>63</v>
      </c>
      <c r="C42" s="53"/>
      <c r="D42" s="53"/>
      <c r="E42" s="58"/>
    </row>
    <row r="43" spans="1:7" ht="16" x14ac:dyDescent="0.2">
      <c r="A43" s="130"/>
      <c r="B43" s="138" t="s">
        <v>74</v>
      </c>
      <c r="C43" s="55"/>
      <c r="D43" s="108">
        <v>0</v>
      </c>
      <c r="E43" s="58"/>
      <c r="G43" s="67"/>
    </row>
    <row r="44" spans="1:7" ht="16" x14ac:dyDescent="0.2">
      <c r="A44" s="133"/>
      <c r="B44" s="115" t="s">
        <v>75</v>
      </c>
      <c r="C44" s="106"/>
      <c r="D44" s="108">
        <v>0</v>
      </c>
      <c r="E44" s="58"/>
    </row>
    <row r="45" spans="1:7" ht="15" x14ac:dyDescent="0.2">
      <c r="A45" s="128"/>
      <c r="B45" s="54"/>
      <c r="C45" s="53"/>
      <c r="D45" s="54"/>
      <c r="E45" s="57">
        <f>SUM((D43)+(D44))*(E40)</f>
        <v>0</v>
      </c>
      <c r="F45" s="139"/>
    </row>
    <row r="46" spans="1:7" ht="16" x14ac:dyDescent="0.2">
      <c r="A46" s="135"/>
      <c r="B46" s="54"/>
      <c r="C46" s="116"/>
      <c r="D46" s="48"/>
      <c r="E46" s="50"/>
      <c r="F46" s="139"/>
    </row>
    <row r="47" spans="1:7" ht="20" thickBot="1" x14ac:dyDescent="0.3">
      <c r="A47" s="136"/>
      <c r="B47" s="74" t="s">
        <v>76</v>
      </c>
      <c r="C47" s="137"/>
      <c r="D47" s="75"/>
      <c r="E47" s="76">
        <f>SUM(E40)+(E45)</f>
        <v>108</v>
      </c>
      <c r="F47" s="139"/>
    </row>
    <row r="48" spans="1:7" x14ac:dyDescent="0.15">
      <c r="A48" s="101"/>
      <c r="B48" s="101"/>
      <c r="C48" s="101"/>
      <c r="D48" s="101"/>
      <c r="E48" s="101"/>
      <c r="F48" s="139"/>
    </row>
    <row r="49" spans="1:6" x14ac:dyDescent="0.15">
      <c r="A49" s="101"/>
      <c r="B49" s="101"/>
      <c r="C49" s="101"/>
      <c r="D49" s="101"/>
      <c r="E49" s="101"/>
      <c r="F49" s="139"/>
    </row>
    <row r="50" spans="1:6" ht="120" x14ac:dyDescent="0.2">
      <c r="A50" s="44" t="s">
        <v>6</v>
      </c>
      <c r="B50" s="43" t="s">
        <v>62</v>
      </c>
      <c r="C50" s="101"/>
      <c r="D50" s="101"/>
      <c r="E50" s="101"/>
      <c r="F50" s="139"/>
    </row>
    <row r="51" spans="1:6" x14ac:dyDescent="0.15">
      <c r="F51" s="139"/>
    </row>
    <row r="52" spans="1:6" x14ac:dyDescent="0.15">
      <c r="F52" s="139"/>
    </row>
    <row r="53" spans="1:6" x14ac:dyDescent="0.15">
      <c r="F53" s="139"/>
    </row>
    <row r="54" spans="1:6" x14ac:dyDescent="0.15">
      <c r="F54" s="139"/>
    </row>
  </sheetData>
  <sheetProtection algorithmName="SHA-512" hashValue="5G7SUSWUTzW7hKmNa5PFOXqsKzXpCIYJRkKoaC0hE3vI8u1J6RnSJBg7FjZA7vQ+Pykj36p6pG8RpLyURP9qBQ==" saltValue="xSGnt1BpLDIZwpMaz59t2g==" spinCount="100000" sheet="1" objects="1" scenarios="1" selectLockedCells="1"/>
  <mergeCells count="1">
    <mergeCell ref="A4:B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9"/>
  <sheetViews>
    <sheetView zoomScaleNormal="100" workbookViewId="0">
      <selection activeCell="D32" sqref="D32"/>
    </sheetView>
  </sheetViews>
  <sheetFormatPr baseColWidth="10" defaultColWidth="8.796875" defaultRowHeight="13" x14ac:dyDescent="0.15"/>
  <cols>
    <col min="1" max="1" width="9" style="49" customWidth="1"/>
    <col min="2" max="2" width="76" style="49" bestFit="1" customWidth="1"/>
    <col min="3" max="3" width="8.796875" style="49"/>
    <col min="4" max="4" width="10.19921875" style="49" bestFit="1" customWidth="1"/>
    <col min="5" max="5" width="15.3984375" style="49" customWidth="1"/>
    <col min="6" max="16384" width="8.796875" style="49"/>
  </cols>
  <sheetData>
    <row r="1" spans="1:5" ht="67.75" customHeight="1" x14ac:dyDescent="0.2">
      <c r="A1" s="117"/>
      <c r="B1" s="99"/>
      <c r="C1" s="99"/>
      <c r="D1" s="99"/>
      <c r="E1" s="100"/>
    </row>
    <row r="2" spans="1:5" ht="16" x14ac:dyDescent="0.2">
      <c r="A2" s="120" t="s">
        <v>50</v>
      </c>
      <c r="B2" s="103"/>
      <c r="C2" s="98"/>
      <c r="D2" s="98"/>
      <c r="E2" s="102"/>
    </row>
    <row r="3" spans="1:5" ht="16" x14ac:dyDescent="0.2">
      <c r="A3" s="186" t="s">
        <v>51</v>
      </c>
      <c r="B3" s="185"/>
      <c r="C3" s="98"/>
      <c r="D3" s="98"/>
      <c r="E3" s="102"/>
    </row>
    <row r="4" spans="1:5" ht="15.5" customHeight="1" x14ac:dyDescent="0.2">
      <c r="A4" s="145"/>
      <c r="B4" s="51" t="s">
        <v>16</v>
      </c>
      <c r="C4" s="140" t="s">
        <v>57</v>
      </c>
      <c r="D4" s="104"/>
      <c r="E4" s="143" t="s">
        <v>72</v>
      </c>
    </row>
    <row r="5" spans="1:5" ht="16" x14ac:dyDescent="0.2">
      <c r="A5" s="128" t="s">
        <v>18</v>
      </c>
      <c r="B5" s="53" t="s">
        <v>19</v>
      </c>
      <c r="C5" s="53"/>
      <c r="D5" s="53"/>
      <c r="E5" s="124">
        <v>100</v>
      </c>
    </row>
    <row r="6" spans="1:5" ht="16" x14ac:dyDescent="0.2">
      <c r="A6" s="130"/>
      <c r="B6" s="55" t="s">
        <v>20</v>
      </c>
      <c r="C6" s="55"/>
      <c r="D6" s="55"/>
      <c r="E6" s="109">
        <v>0</v>
      </c>
    </row>
    <row r="7" spans="1:5" ht="15" x14ac:dyDescent="0.2">
      <c r="A7" s="130"/>
      <c r="B7" s="56"/>
      <c r="C7" s="56" t="s">
        <v>21</v>
      </c>
      <c r="D7" s="55"/>
      <c r="E7" s="125">
        <f>+(1+E6)*E5</f>
        <v>100</v>
      </c>
    </row>
    <row r="8" spans="1:5" ht="15" x14ac:dyDescent="0.2">
      <c r="A8" s="133"/>
      <c r="B8" s="105"/>
      <c r="C8" s="105"/>
      <c r="D8" s="106"/>
      <c r="E8" s="127"/>
    </row>
    <row r="9" spans="1:5" ht="15" x14ac:dyDescent="0.2">
      <c r="A9" s="128" t="s">
        <v>22</v>
      </c>
      <c r="B9" s="56" t="s">
        <v>10</v>
      </c>
      <c r="C9" s="111"/>
      <c r="D9" s="53"/>
      <c r="E9" s="129"/>
    </row>
    <row r="10" spans="1:5" ht="15" x14ac:dyDescent="0.2">
      <c r="A10" s="130"/>
      <c r="B10" s="55" t="s">
        <v>23</v>
      </c>
      <c r="C10" s="111">
        <v>261</v>
      </c>
      <c r="D10" s="55"/>
      <c r="E10" s="131"/>
    </row>
    <row r="11" spans="1:5" ht="16" x14ac:dyDescent="0.2">
      <c r="A11" s="130"/>
      <c r="B11" s="55" t="s">
        <v>24</v>
      </c>
      <c r="C11" s="111">
        <f>'Factor Fase A'!C12</f>
        <v>25</v>
      </c>
      <c r="D11" s="108">
        <v>0</v>
      </c>
      <c r="E11" s="131"/>
    </row>
    <row r="12" spans="1:5" ht="16" x14ac:dyDescent="0.2">
      <c r="A12" s="130"/>
      <c r="B12" s="55" t="s">
        <v>0</v>
      </c>
      <c r="C12" s="111">
        <f>'Factor Fase A'!C13</f>
        <v>5</v>
      </c>
      <c r="D12" s="108">
        <v>0</v>
      </c>
      <c r="E12" s="131"/>
    </row>
    <row r="13" spans="1:5" ht="16" x14ac:dyDescent="0.2">
      <c r="A13" s="130"/>
      <c r="B13" s="55" t="s">
        <v>1</v>
      </c>
      <c r="C13" s="111"/>
      <c r="D13" s="108">
        <v>0</v>
      </c>
      <c r="E13" s="131"/>
    </row>
    <row r="14" spans="1:5" ht="15" x14ac:dyDescent="0.2">
      <c r="A14" s="130"/>
      <c r="B14" s="55" t="s">
        <v>25</v>
      </c>
      <c r="C14" s="111">
        <v>0</v>
      </c>
      <c r="D14" s="191">
        <v>0</v>
      </c>
      <c r="E14" s="131"/>
    </row>
    <row r="15" spans="1:5" ht="16" x14ac:dyDescent="0.2">
      <c r="A15" s="130"/>
      <c r="B15" s="55" t="s">
        <v>26</v>
      </c>
      <c r="C15" s="111"/>
      <c r="D15" s="108">
        <v>0</v>
      </c>
      <c r="E15" s="131"/>
    </row>
    <row r="16" spans="1:5" ht="16" x14ac:dyDescent="0.2">
      <c r="A16" s="130"/>
      <c r="B16" s="55" t="s">
        <v>27</v>
      </c>
      <c r="C16" s="65"/>
      <c r="D16" s="108">
        <v>0</v>
      </c>
      <c r="E16" s="131"/>
    </row>
    <row r="17" spans="1:5" ht="15" x14ac:dyDescent="0.2">
      <c r="A17" s="130"/>
      <c r="B17" s="55"/>
      <c r="C17" s="65"/>
      <c r="D17" s="110"/>
      <c r="E17" s="131"/>
    </row>
    <row r="18" spans="1:5" ht="15" x14ac:dyDescent="0.2">
      <c r="A18" s="130"/>
      <c r="B18" s="55" t="s">
        <v>28</v>
      </c>
      <c r="C18" s="65"/>
      <c r="D18" s="80">
        <f>SUM(D11:D16)</f>
        <v>0</v>
      </c>
      <c r="E18" s="125">
        <f>SUM(D18)*($E$7)</f>
        <v>0</v>
      </c>
    </row>
    <row r="19" spans="1:5" ht="15" x14ac:dyDescent="0.2">
      <c r="A19" s="130"/>
      <c r="B19" s="55"/>
      <c r="C19" s="65"/>
      <c r="D19" s="80"/>
      <c r="E19" s="125"/>
    </row>
    <row r="20" spans="1:5" ht="15" x14ac:dyDescent="0.2">
      <c r="A20" s="130"/>
      <c r="B20" s="55" t="s">
        <v>29</v>
      </c>
      <c r="C20" s="54"/>
      <c r="D20" s="59" t="s">
        <v>30</v>
      </c>
      <c r="E20" s="125">
        <f>+(1+D18)*E7</f>
        <v>100</v>
      </c>
    </row>
    <row r="21" spans="1:5" ht="15" x14ac:dyDescent="0.2">
      <c r="A21" s="130"/>
      <c r="B21" s="55"/>
      <c r="C21" s="54"/>
      <c r="D21" s="55"/>
      <c r="E21" s="131"/>
    </row>
    <row r="22" spans="1:5" ht="15" x14ac:dyDescent="0.2">
      <c r="A22" s="130"/>
      <c r="B22" s="55" t="s">
        <v>31</v>
      </c>
      <c r="C22" s="54"/>
      <c r="D22" s="80">
        <v>0.08</v>
      </c>
      <c r="E22" s="125">
        <f>SUM(E20)*(D22)</f>
        <v>8</v>
      </c>
    </row>
    <row r="23" spans="1:5" ht="15" x14ac:dyDescent="0.2">
      <c r="A23" s="130"/>
      <c r="B23" s="55"/>
      <c r="C23" s="54"/>
      <c r="D23" s="55"/>
      <c r="E23" s="131"/>
    </row>
    <row r="24" spans="1:5" ht="15" x14ac:dyDescent="0.2">
      <c r="A24" s="130"/>
      <c r="B24" s="60" t="s">
        <v>32</v>
      </c>
      <c r="C24" s="61"/>
      <c r="D24" s="62" t="s">
        <v>33</v>
      </c>
      <c r="E24" s="132">
        <f>SUM(E20)+(E22)</f>
        <v>108</v>
      </c>
    </row>
    <row r="25" spans="1:5" ht="15" x14ac:dyDescent="0.2">
      <c r="A25" s="133"/>
      <c r="B25" s="55"/>
      <c r="C25" s="65"/>
      <c r="D25" s="106"/>
      <c r="E25" s="134"/>
    </row>
    <row r="26" spans="1:5" ht="15" x14ac:dyDescent="0.2">
      <c r="A26" s="128" t="s">
        <v>34</v>
      </c>
      <c r="B26" s="63" t="s">
        <v>35</v>
      </c>
      <c r="C26" s="53"/>
      <c r="D26" s="53"/>
      <c r="E26" s="129"/>
    </row>
    <row r="27" spans="1:5" ht="16" x14ac:dyDescent="0.2">
      <c r="A27" s="130"/>
      <c r="B27" s="65" t="s">
        <v>36</v>
      </c>
      <c r="C27" s="55"/>
      <c r="D27" s="108">
        <v>0</v>
      </c>
      <c r="E27" s="131"/>
    </row>
    <row r="28" spans="1:5" ht="16" x14ac:dyDescent="0.2">
      <c r="A28" s="130"/>
      <c r="B28" s="65" t="s">
        <v>37</v>
      </c>
      <c r="C28" s="55"/>
      <c r="D28" s="108">
        <v>0</v>
      </c>
      <c r="E28" s="131"/>
    </row>
    <row r="29" spans="1:5" ht="16" x14ac:dyDescent="0.2">
      <c r="A29" s="130"/>
      <c r="B29" s="65" t="s">
        <v>38</v>
      </c>
      <c r="C29" s="55"/>
      <c r="D29" s="108">
        <v>0</v>
      </c>
      <c r="E29" s="131"/>
    </row>
    <row r="30" spans="1:5" ht="16" x14ac:dyDescent="0.2">
      <c r="A30" s="130"/>
      <c r="B30" s="65" t="s">
        <v>39</v>
      </c>
      <c r="C30" s="55"/>
      <c r="D30" s="108">
        <v>0</v>
      </c>
      <c r="E30" s="131"/>
    </row>
    <row r="31" spans="1:5" ht="16" x14ac:dyDescent="0.2">
      <c r="A31" s="130"/>
      <c r="B31" s="65" t="s">
        <v>40</v>
      </c>
      <c r="C31" s="55"/>
      <c r="D31" s="108">
        <v>0</v>
      </c>
      <c r="E31" s="131"/>
    </row>
    <row r="32" spans="1:5" ht="16" x14ac:dyDescent="0.2">
      <c r="A32" s="130"/>
      <c r="B32" s="65" t="s">
        <v>53</v>
      </c>
      <c r="C32" s="55"/>
      <c r="D32" s="108">
        <v>0</v>
      </c>
      <c r="E32" s="131"/>
    </row>
    <row r="33" spans="1:5" ht="15" x14ac:dyDescent="0.2">
      <c r="A33" s="130"/>
      <c r="B33" s="65" t="s">
        <v>41</v>
      </c>
      <c r="C33" s="55"/>
      <c r="D33" s="146">
        <v>0</v>
      </c>
      <c r="E33" s="131"/>
    </row>
    <row r="34" spans="1:5" ht="16" x14ac:dyDescent="0.2">
      <c r="A34" s="130"/>
      <c r="B34" s="65" t="s">
        <v>42</v>
      </c>
      <c r="C34" s="55"/>
      <c r="D34" s="108">
        <v>0</v>
      </c>
      <c r="E34" s="131"/>
    </row>
    <row r="35" spans="1:5" ht="16" x14ac:dyDescent="0.2">
      <c r="A35" s="130"/>
      <c r="B35" s="65" t="s">
        <v>7</v>
      </c>
      <c r="C35" s="55"/>
      <c r="D35" s="108">
        <v>0</v>
      </c>
      <c r="E35" s="131"/>
    </row>
    <row r="36" spans="1:5" ht="16" x14ac:dyDescent="0.2">
      <c r="A36" s="130"/>
      <c r="B36" s="65" t="s">
        <v>43</v>
      </c>
      <c r="C36" s="55"/>
      <c r="D36" s="108">
        <v>0</v>
      </c>
      <c r="E36" s="131"/>
    </row>
    <row r="37" spans="1:5" ht="15" x14ac:dyDescent="0.2">
      <c r="A37" s="130"/>
      <c r="B37" s="65"/>
      <c r="C37" s="55"/>
      <c r="D37" s="55"/>
      <c r="E37" s="131"/>
    </row>
    <row r="38" spans="1:5" ht="15" x14ac:dyDescent="0.2">
      <c r="A38" s="130"/>
      <c r="B38" s="65" t="s">
        <v>44</v>
      </c>
      <c r="C38" s="55"/>
      <c r="D38" s="80">
        <f>SUM(D27:D36)</f>
        <v>0</v>
      </c>
      <c r="E38" s="125"/>
    </row>
    <row r="39" spans="1:5" ht="15" x14ac:dyDescent="0.2">
      <c r="A39" s="130"/>
      <c r="B39" s="65"/>
      <c r="C39" s="55"/>
      <c r="D39" s="55"/>
      <c r="E39" s="131"/>
    </row>
    <row r="40" spans="1:5" ht="15" x14ac:dyDescent="0.2">
      <c r="A40" s="130"/>
      <c r="B40" s="68" t="s">
        <v>45</v>
      </c>
      <c r="C40" s="113"/>
      <c r="D40" s="55"/>
      <c r="E40" s="132">
        <f>(1+D38)*E24</f>
        <v>108</v>
      </c>
    </row>
    <row r="41" spans="1:5" ht="15" x14ac:dyDescent="0.2">
      <c r="A41" s="133"/>
      <c r="B41" s="69"/>
      <c r="C41" s="106"/>
      <c r="D41" s="106"/>
      <c r="E41" s="134"/>
    </row>
    <row r="42" spans="1:5" ht="15" x14ac:dyDescent="0.2">
      <c r="A42" s="128" t="s">
        <v>46</v>
      </c>
      <c r="B42" s="141" t="s">
        <v>63</v>
      </c>
      <c r="C42" s="64"/>
      <c r="D42" s="54"/>
      <c r="E42" s="129"/>
    </row>
    <row r="43" spans="1:5" ht="16" x14ac:dyDescent="0.2">
      <c r="A43" s="130"/>
      <c r="B43" s="114" t="s">
        <v>77</v>
      </c>
      <c r="C43" s="66"/>
      <c r="D43" s="112">
        <v>0</v>
      </c>
      <c r="E43" s="131"/>
    </row>
    <row r="44" spans="1:5" ht="16" x14ac:dyDescent="0.2">
      <c r="A44" s="133"/>
      <c r="B44" s="142" t="s">
        <v>78</v>
      </c>
      <c r="C44" s="70"/>
      <c r="D44" s="112">
        <v>0</v>
      </c>
      <c r="E44" s="134"/>
    </row>
    <row r="45" spans="1:5" ht="15" x14ac:dyDescent="0.2">
      <c r="A45" s="52"/>
      <c r="B45" s="71"/>
      <c r="C45" s="54"/>
      <c r="D45" s="54"/>
      <c r="E45" s="57">
        <f>SUM((D43)+(D44))*(E40)</f>
        <v>0</v>
      </c>
    </row>
    <row r="46" spans="1:5" ht="16" x14ac:dyDescent="0.2">
      <c r="A46" s="72"/>
      <c r="B46" s="48"/>
      <c r="C46" s="48"/>
      <c r="D46" s="48"/>
      <c r="E46" s="50"/>
    </row>
    <row r="47" spans="1:5" ht="20" thickBot="1" x14ac:dyDescent="0.3">
      <c r="A47" s="73"/>
      <c r="B47" s="74" t="s">
        <v>47</v>
      </c>
      <c r="C47" s="75"/>
      <c r="D47" s="75"/>
      <c r="E47" s="76">
        <f>SUM(E40)+(E45)</f>
        <v>108</v>
      </c>
    </row>
    <row r="48" spans="1:5" x14ac:dyDescent="0.15">
      <c r="A48" s="101"/>
      <c r="B48" s="101"/>
      <c r="C48" s="101"/>
      <c r="D48" s="101"/>
      <c r="E48" s="101"/>
    </row>
    <row r="49" spans="1:5" ht="113" customHeight="1" x14ac:dyDescent="0.2">
      <c r="A49" s="44" t="s">
        <v>6</v>
      </c>
      <c r="B49" s="43" t="s">
        <v>61</v>
      </c>
      <c r="C49" s="101"/>
      <c r="D49" s="101"/>
      <c r="E49" s="101"/>
    </row>
  </sheetData>
  <sheetProtection algorithmName="SHA-512" hashValue="h2cqRHA9Fzqt4muc40RP3sY5LJ6rT8nTqPfDqz82yMCR1fBrNTTVQMvxBmoAWVH5AzqHZQbxCiHO9lWWf7Pp/g==" saltValue="9dGpzO7XBH9CCEAJWybmpA==" spinCount="100000" sheet="1" objects="1" scenarios="1" selectLockedCells="1"/>
  <mergeCells count="1">
    <mergeCell ref="A3:B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2:B6"/>
  <sheetViews>
    <sheetView workbookViewId="0">
      <selection activeCell="G38" sqref="G38"/>
    </sheetView>
  </sheetViews>
  <sheetFormatPr baseColWidth="10" defaultColWidth="9.19921875" defaultRowHeight="14" x14ac:dyDescent="0.2"/>
  <cols>
    <col min="1" max="1" width="25.3984375" style="1" customWidth="1"/>
    <col min="2" max="2" width="33.59765625" style="1" bestFit="1" customWidth="1"/>
    <col min="3" max="16384" width="9.19921875" style="1"/>
  </cols>
  <sheetData>
    <row r="2" spans="1:2" ht="46" customHeight="1" thickBot="1" x14ac:dyDescent="0.25">
      <c r="A2" s="32"/>
    </row>
    <row r="3" spans="1:2" ht="13.75" customHeight="1" thickBot="1" x14ac:dyDescent="0.25">
      <c r="A3" s="187" t="s">
        <v>48</v>
      </c>
      <c r="B3" s="188"/>
    </row>
    <row r="4" spans="1:2" x14ac:dyDescent="0.2">
      <c r="A4" s="189" t="s">
        <v>51</v>
      </c>
      <c r="B4" s="190"/>
    </row>
    <row r="5" spans="1:2" ht="39.75" customHeight="1" x14ac:dyDescent="0.2">
      <c r="A5" s="28"/>
      <c r="B5" s="79" t="s">
        <v>64</v>
      </c>
    </row>
    <row r="6" spans="1:2" ht="16" x14ac:dyDescent="0.2">
      <c r="A6" s="78" t="s">
        <v>52</v>
      </c>
      <c r="B6" s="144">
        <v>0</v>
      </c>
    </row>
  </sheetData>
  <sheetProtection formatCells="0"/>
  <protectedRanges>
    <protectedRange password="FB90" sqref="B6" name="Bereik1"/>
  </protectedRanges>
  <mergeCells count="2">
    <mergeCell ref="A3:B3"/>
    <mergeCell ref="A4:B4"/>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2" ma:contentTypeDescription="Een nieuw document maken." ma:contentTypeScope="" ma:versionID="0ab8c392c3e00e1453af6ab7cd62f697">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ee30b3eec3c1b2e74d5553004a8aa3ea"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FEBEEE-7D1E-4E5C-A566-94012B7061C2}">
  <ds:schemaRefs>
    <ds:schemaRef ds:uri="http://schemas.microsoft.com/office/2006/metadata/properties"/>
    <ds:schemaRef ds:uri="http://purl.org/dc/elements/1.1/"/>
    <ds:schemaRef ds:uri="118699ed-b0bb-4314-a950-7636bf7a902d"/>
    <ds:schemaRef ds:uri="http://purl.org/dc/dcmityp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df334da4-c630-45b1-95f0-858e998e8867"/>
    <ds:schemaRef ds:uri="http://www.w3.org/XML/1998/namespace"/>
  </ds:schemaRefs>
</ds:datastoreItem>
</file>

<file path=customXml/itemProps2.xml><?xml version="1.0" encoding="utf-8"?>
<ds:datastoreItem xmlns:ds="http://schemas.openxmlformats.org/officeDocument/2006/customXml" ds:itemID="{B2E5D496-7ECA-4321-8C39-34C142CBC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338D68-E916-447B-8448-C9EB57B588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4</vt:i4>
      </vt:variant>
    </vt:vector>
  </HeadingPairs>
  <TitlesOfParts>
    <vt:vector size="4" baseType="lpstr">
      <vt:lpstr>Totaalblad - huidig</vt:lpstr>
      <vt:lpstr>Factor Fase A</vt:lpstr>
      <vt:lpstr>Factor Fase B-C</vt:lpstr>
      <vt:lpstr>Nominale marge (uitzend)</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spanninga</dc:creator>
  <cp:lastModifiedBy>Ruben Kip</cp:lastModifiedBy>
  <cp:lastPrinted>2015-01-22T12:11:16Z</cp:lastPrinted>
  <dcterms:created xsi:type="dcterms:W3CDTF">2012-07-25T14:01:01Z</dcterms:created>
  <dcterms:modified xsi:type="dcterms:W3CDTF">2021-09-07T07:50:11Z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