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os-mc\npo\Gebruikers\mschotma\player aanbesteding\"/>
    </mc:Choice>
  </mc:AlternateContent>
  <xr:revisionPtr revIDLastSave="0" documentId="13_ncr:1_{BD00A461-491B-4D86-B796-D473C606EB75}" xr6:coauthVersionLast="45" xr6:coauthVersionMax="45" xr10:uidLastSave="{00000000-0000-0000-0000-000000000000}"/>
  <bookViews>
    <workbookView xWindow="-110" yWindow="-110" windowWidth="25180" windowHeight="16260" activeTab="1" xr2:uid="{E0CA5BF5-1161-43CC-960B-1F12CAF8FBAB}"/>
  </bookViews>
  <sheets>
    <sheet name="Instruction" sheetId="3" r:id="rId1"/>
    <sheet name="Price Sheet" sheetId="2" r:id="rId2"/>
    <sheet name="Prijzenblad (Oud 2)" sheetId="10" state="hidden" r:id="rId3"/>
    <sheet name="Prijzenblad (2)" sheetId="11" state="hidden" r:id="rId4"/>
    <sheet name="Prijzenblad (3)" sheetId="12" state="hidden" r:id="rId5"/>
    <sheet name="Prijzenblad Oud" sheetId="6" state="hidden" r:id="rId6"/>
  </sheets>
  <definedNames>
    <definedName name="_xlnm.Print_Area" localSheetId="1">'Price Sheet'!$A$1:$J$34</definedName>
    <definedName name="_xlnm.Print_Area" localSheetId="3">'Prijzenblad (2)'!$A$1:$I$34</definedName>
    <definedName name="_xlnm.Print_Area" localSheetId="4">'Prijzenblad (3)'!$A$1:$I$34</definedName>
    <definedName name="_xlnm.Print_Area" localSheetId="2">'Prijzenblad (Oud 2)'!$A$1:$J$33</definedName>
    <definedName name="_xlnm.Print_Area" localSheetId="5">'Prijzenblad Oud'!$A$1:$K$33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H22" i="2" l="1"/>
  <c r="H11" i="2"/>
  <c r="H9" i="10"/>
  <c r="H9" i="2"/>
  <c r="H10" i="2"/>
  <c r="H12" i="2"/>
  <c r="H8" i="2"/>
  <c r="D8" i="2"/>
  <c r="G29" i="12"/>
  <c r="G21" i="12"/>
  <c r="G20" i="12"/>
  <c r="G19" i="12"/>
  <c r="G17" i="12"/>
  <c r="G22" i="12" s="1"/>
  <c r="F13" i="12"/>
  <c r="G12" i="12"/>
  <c r="G11" i="12"/>
  <c r="C11" i="12"/>
  <c r="D10" i="12" s="1"/>
  <c r="G10" i="12"/>
  <c r="C10" i="12"/>
  <c r="D9" i="12" s="1"/>
  <c r="G9" i="12"/>
  <c r="G8" i="12"/>
  <c r="D8" i="12"/>
  <c r="C8" i="12"/>
  <c r="G29" i="11"/>
  <c r="G21" i="11"/>
  <c r="G20" i="11"/>
  <c r="G19" i="11"/>
  <c r="G17" i="11"/>
  <c r="G22" i="11" s="1"/>
  <c r="F13" i="11"/>
  <c r="G12" i="11"/>
  <c r="G11" i="11"/>
  <c r="C11" i="11"/>
  <c r="C12" i="11" s="1"/>
  <c r="G10" i="11"/>
  <c r="D10" i="11"/>
  <c r="C10" i="11"/>
  <c r="G9" i="11"/>
  <c r="D9" i="11"/>
  <c r="G8" i="11"/>
  <c r="D8" i="11"/>
  <c r="C8" i="11"/>
  <c r="H28" i="10"/>
  <c r="H20" i="10"/>
  <c r="H19" i="10"/>
  <c r="H18" i="10"/>
  <c r="H17" i="10"/>
  <c r="H21" i="10" s="1"/>
  <c r="G13" i="10"/>
  <c r="H12" i="10"/>
  <c r="H11" i="10"/>
  <c r="C11" i="10"/>
  <c r="D10" i="10" s="1"/>
  <c r="H10" i="10"/>
  <c r="C10" i="10"/>
  <c r="D9" i="10"/>
  <c r="H8" i="10"/>
  <c r="D8" i="10"/>
  <c r="C8" i="10"/>
  <c r="G13" i="2"/>
  <c r="C10" i="2"/>
  <c r="C11" i="2" s="1"/>
  <c r="D10" i="2" s="1"/>
  <c r="G9" i="6"/>
  <c r="I9" i="6" s="1"/>
  <c r="G10" i="6"/>
  <c r="G11" i="6"/>
  <c r="G12" i="6"/>
  <c r="G8" i="6"/>
  <c r="I27" i="6"/>
  <c r="I26" i="6"/>
  <c r="I28" i="6"/>
  <c r="I20" i="6"/>
  <c r="I19" i="6"/>
  <c r="I21" i="6"/>
  <c r="C10" i="6"/>
  <c r="D9" i="6" s="1"/>
  <c r="D8" i="6"/>
  <c r="C8" i="6"/>
  <c r="H21" i="2"/>
  <c r="H19" i="2"/>
  <c r="H17" i="2"/>
  <c r="H13" i="2" l="1"/>
  <c r="G13" i="12"/>
  <c r="G32" i="12" s="1"/>
  <c r="C12" i="12"/>
  <c r="G13" i="11"/>
  <c r="G32" i="11" s="1"/>
  <c r="D12" i="11"/>
  <c r="D11" i="11"/>
  <c r="H13" i="10"/>
  <c r="H31" i="10" s="1"/>
  <c r="C12" i="10"/>
  <c r="I30" i="6"/>
  <c r="I8" i="6"/>
  <c r="C11" i="6"/>
  <c r="D9" i="2"/>
  <c r="C12" i="2"/>
  <c r="H32" i="2" l="1"/>
  <c r="D12" i="12"/>
  <c r="D11" i="12"/>
  <c r="D12" i="10"/>
  <c r="D11" i="10"/>
  <c r="D10" i="6"/>
  <c r="I10" i="6" s="1"/>
  <c r="C12" i="6"/>
  <c r="D11" i="2"/>
  <c r="D12" i="2"/>
  <c r="D11" i="6" l="1"/>
  <c r="D12" i="6"/>
  <c r="I12" i="6" l="1"/>
  <c r="I11" i="6"/>
  <c r="I13" i="6" s="1"/>
  <c r="I31" i="6" s="1"/>
  <c r="H29" i="2" l="1"/>
</calcChain>
</file>

<file path=xl/sharedStrings.xml><?xml version="1.0" encoding="utf-8"?>
<sst xmlns="http://schemas.openxmlformats.org/spreadsheetml/2006/main" count="173" uniqueCount="78">
  <si>
    <t>Eenmalige kosten</t>
  </si>
  <si>
    <t>&lt;Additionele kosten&gt;*</t>
  </si>
  <si>
    <t>*Bij additionele kosten kunt u denken aan opstartkosten, implementatiekosten, inrichten kantooromgeving, enz.</t>
  </si>
  <si>
    <t>Subtotaal eenmalige kosten</t>
  </si>
  <si>
    <t>Uw Inschrijfprijs eerste jaar</t>
  </si>
  <si>
    <t>Implementatie en/of opstrartkosten</t>
  </si>
  <si>
    <t>Staffel 1</t>
  </si>
  <si>
    <t>Staffel 2</t>
  </si>
  <si>
    <t>Staffel 3</t>
  </si>
  <si>
    <t>Staffel 4</t>
  </si>
  <si>
    <t>Staffel 5</t>
  </si>
  <si>
    <t>T/m</t>
  </si>
  <si>
    <t xml:space="preserve">Van </t>
  </si>
  <si>
    <t>Weging</t>
  </si>
  <si>
    <t>Gewogen prijs</t>
  </si>
  <si>
    <t>Kosten voor het aantal Streamstarts</t>
  </si>
  <si>
    <t>Aantal streamstarts</t>
  </si>
  <si>
    <t>Licentie</t>
  </si>
  <si>
    <t>Kosten per jaar</t>
  </si>
  <si>
    <t>Overige kosten</t>
  </si>
  <si>
    <t>Jaarlijkse kosten</t>
  </si>
  <si>
    <t>Basic support</t>
  </si>
  <si>
    <t>Gewogen jaarlijkse streamstart kosten</t>
  </si>
  <si>
    <t>Prijzenblad Core Player</t>
  </si>
  <si>
    <t>Totale jaarlijkse kosten</t>
  </si>
  <si>
    <t>&lt;overige kosten&gt;*</t>
  </si>
  <si>
    <t>Uw gemiddelde inschrijfprijs voor 4 jaar (zonder eenmalige kosten)</t>
  </si>
  <si>
    <t>Player prijs per streamstart</t>
  </si>
  <si>
    <t>QoE prijs per streamstart</t>
  </si>
  <si>
    <t>Groei</t>
  </si>
  <si>
    <t>Gewogen staffel prijs</t>
  </si>
  <si>
    <t>Totale prijs jaar</t>
  </si>
  <si>
    <t>Gemiddelde totale prijs QoE</t>
  </si>
  <si>
    <t>Uw fictieve inschrijfprijs voor het eerste jaar</t>
  </si>
  <si>
    <t>Gemiddelde totale prijs core player</t>
  </si>
  <si>
    <r>
      <t xml:space="preserve">** </t>
    </r>
    <r>
      <rPr>
        <i/>
        <sz val="11"/>
        <color theme="1"/>
        <rFont val="Calibri"/>
        <family val="2"/>
        <scheme val="minor"/>
      </rPr>
      <t>Bij het opstellen van de staffels is uitgegaan van een groei van:</t>
    </r>
  </si>
  <si>
    <t>Aantal streamstarts**</t>
  </si>
  <si>
    <t>Licentie kosten QoE</t>
  </si>
  <si>
    <t>Licentie kosten Core Player</t>
  </si>
  <si>
    <t>*Bij additionele kosten kunt u denken aan opstartkosten, implementatiekosten enz.</t>
  </si>
  <si>
    <t>Variable annual costs</t>
  </si>
  <si>
    <t>Fixed annual costs</t>
  </si>
  <si>
    <t>One-off costs</t>
  </si>
  <si>
    <t>Number of stream starts**</t>
  </si>
  <si>
    <t>Total average cost Player</t>
  </si>
  <si>
    <t>Total average cost QoE</t>
  </si>
  <si>
    <t>Weight</t>
  </si>
  <si>
    <t>Weighted costs</t>
  </si>
  <si>
    <t>Scale 1</t>
  </si>
  <si>
    <t>Scale 2</t>
  </si>
  <si>
    <t>Scale 3</t>
  </si>
  <si>
    <t>Scale 4</t>
  </si>
  <si>
    <t>Scale 5</t>
  </si>
  <si>
    <t>Weighted scale costs</t>
  </si>
  <si>
    <t>Annual costs</t>
  </si>
  <si>
    <t>License fee Core Player</t>
  </si>
  <si>
    <t>License fee QoE</t>
  </si>
  <si>
    <t>Total annual costs</t>
  </si>
  <si>
    <t>Additional costs</t>
  </si>
  <si>
    <t>Implementation and/or start-up costs</t>
  </si>
  <si>
    <t>Total one-off costs</t>
  </si>
  <si>
    <t>Fictitious registration price for the first year</t>
  </si>
  <si>
    <t>*Additional costs may include start-up costs, implementation costs etc.</t>
  </si>
  <si>
    <t>** The scales are determined considering the following growth:</t>
  </si>
  <si>
    <t>From</t>
  </si>
  <si>
    <t>To</t>
  </si>
  <si>
    <t>&lt;Additional costs&gt;*</t>
  </si>
  <si>
    <t>You only need to fill in the gray shaded cells on the Price form.</t>
  </si>
  <si>
    <t xml:space="preserve">You registration price is in line with the market prices. </t>
  </si>
  <si>
    <t>Prices are in Euro's and exclusive of VAT. Entering discount amounts seperatly is not allowed. Any discounts must be included in the unit prices.</t>
  </si>
  <si>
    <t>The Tenderer has the option of including addtional relevant project costs in the price sheet. Unspecified costs cannot be charged.</t>
  </si>
  <si>
    <t>The total amount of your registration is fixed and includes all costs, as and insofar as applicable, but not exhaustive: implementation, aftercare, overhead, travel and other costs.</t>
  </si>
  <si>
    <t>The costs are all-in and are the maximum rates to be charged during the term of the framework agreement, except for indexation.</t>
  </si>
  <si>
    <t>Making changes to the 'Price Sheet' outside from the gray area's is not permitted and may lead to invalidation of your registration.</t>
  </si>
  <si>
    <t>Price Sheet instructions</t>
  </si>
  <si>
    <t>Considering the player costs, we expect that the cost per stream start decreases when the number of stream starts increases.</t>
  </si>
  <si>
    <t>This price sheet is an integral part of the Player purchase facilities with TenderNed, tender number: 322426 By completing this document you agree to the requirements stated in the request for quatation.</t>
  </si>
  <si>
    <t>Price sheet Core Player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</si>
</sst>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.00000_ ;_ &quot;€&quot;\ * \-#,##0.000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left" vertical="top" wrapText="1"/>
    </xf>
    <xf numFmtId="0" fontId="0" fillId="0" borderId="0" xfId="0" applyBorder="1"/>
    <xf numFmtId="0" fontId="0" fillId="0" borderId="10" xfId="0" applyBorder="1"/>
    <xf numFmtId="0" fontId="0" fillId="0" borderId="13" xfId="0" applyBorder="1"/>
    <xf numFmtId="0" fontId="5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Alignment="1">
      <alignment wrapText="1"/>
    </xf>
    <xf numFmtId="0" fontId="0" fillId="4" borderId="11" xfId="0" applyFill="1" applyBorder="1"/>
    <xf numFmtId="0" fontId="0" fillId="4" borderId="12" xfId="0" applyFill="1" applyBorder="1"/>
    <xf numFmtId="0" fontId="0" fillId="4" borderId="1" xfId="0" applyFill="1" applyBorder="1"/>
    <xf numFmtId="0" fontId="8" fillId="0" borderId="10" xfId="0" applyFont="1" applyBorder="1"/>
    <xf numFmtId="0" fontId="7" fillId="0" borderId="0" xfId="0" applyFont="1"/>
    <xf numFmtId="0" fontId="7" fillId="0" borderId="4" xfId="0" applyFont="1" applyBorder="1"/>
    <xf numFmtId="0" fontId="7" fillId="0" borderId="10" xfId="0" applyFont="1" applyFill="1" applyBorder="1"/>
    <xf numFmtId="0" fontId="8" fillId="0" borderId="10" xfId="0" applyFont="1" applyFill="1" applyBorder="1"/>
    <xf numFmtId="44" fontId="8" fillId="0" borderId="13" xfId="0" applyNumberFormat="1" applyFont="1" applyBorder="1"/>
    <xf numFmtId="44" fontId="0" fillId="0" borderId="1" xfId="0" applyNumberFormat="1" applyFill="1" applyBorder="1" applyProtection="1">
      <protection locked="0"/>
    </xf>
    <xf numFmtId="44" fontId="8" fillId="0" borderId="18" xfId="0" applyNumberFormat="1" applyFont="1" applyBorder="1"/>
    <xf numFmtId="9" fontId="0" fillId="0" borderId="0" xfId="0" applyNumberFormat="1" applyAlignment="1">
      <alignment wrapText="1"/>
    </xf>
    <xf numFmtId="44" fontId="0" fillId="0" borderId="14" xfId="0" applyNumberFormat="1" applyFill="1" applyBorder="1" applyProtection="1">
      <protection locked="0"/>
    </xf>
    <xf numFmtId="0" fontId="0" fillId="0" borderId="0" xfId="0" applyBorder="1" applyAlignment="1">
      <alignment horizontal="right"/>
    </xf>
    <xf numFmtId="2" fontId="0" fillId="0" borderId="20" xfId="0" applyNumberFormat="1" applyFill="1" applyBorder="1" applyProtection="1">
      <protection locked="0"/>
    </xf>
    <xf numFmtId="44" fontId="0" fillId="0" borderId="22" xfId="0" applyNumberFormat="1" applyFill="1" applyBorder="1" applyProtection="1">
      <protection locked="0"/>
    </xf>
    <xf numFmtId="0" fontId="0" fillId="0" borderId="14" xfId="0" applyNumberFormat="1" applyFill="1" applyBorder="1" applyProtection="1">
      <protection locked="0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44" fontId="0" fillId="0" borderId="24" xfId="1" applyFont="1" applyBorder="1"/>
    <xf numFmtId="0" fontId="4" fillId="5" borderId="16" xfId="0" applyFont="1" applyFill="1" applyBorder="1" applyAlignment="1">
      <alignment horizontal="left" vertical="top"/>
    </xf>
    <xf numFmtId="0" fontId="4" fillId="5" borderId="16" xfId="0" applyFont="1" applyFill="1" applyBorder="1" applyAlignment="1">
      <alignment wrapText="1"/>
    </xf>
    <xf numFmtId="0" fontId="4" fillId="5" borderId="17" xfId="0" applyFont="1" applyFill="1" applyBorder="1"/>
    <xf numFmtId="0" fontId="0" fillId="0" borderId="29" xfId="0" applyNumberFormat="1" applyFill="1" applyBorder="1" applyProtection="1">
      <protection locked="0"/>
    </xf>
    <xf numFmtId="44" fontId="0" fillId="0" borderId="8" xfId="0" applyNumberFormat="1" applyFill="1" applyBorder="1" applyProtection="1">
      <protection locked="0"/>
    </xf>
    <xf numFmtId="44" fontId="0" fillId="0" borderId="29" xfId="0" applyNumberFormat="1" applyFill="1" applyBorder="1" applyProtection="1">
      <protection locked="0"/>
    </xf>
    <xf numFmtId="44" fontId="0" fillId="0" borderId="24" xfId="0" applyNumberFormat="1" applyFill="1" applyBorder="1" applyProtection="1">
      <protection locked="0"/>
    </xf>
    <xf numFmtId="0" fontId="0" fillId="4" borderId="28" xfId="0" applyFill="1" applyBorder="1"/>
    <xf numFmtId="0" fontId="0" fillId="0" borderId="26" xfId="0" applyNumberFormat="1" applyFill="1" applyBorder="1" applyProtection="1">
      <protection locked="0"/>
    </xf>
    <xf numFmtId="44" fontId="0" fillId="0" borderId="26" xfId="0" applyNumberFormat="1" applyFill="1" applyBorder="1" applyProtection="1">
      <protection locked="0"/>
    </xf>
    <xf numFmtId="44" fontId="0" fillId="0" borderId="23" xfId="0" applyNumberFormat="1" applyFill="1" applyBorder="1" applyProtection="1">
      <protection locked="0"/>
    </xf>
    <xf numFmtId="0" fontId="4" fillId="6" borderId="15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0" fillId="4" borderId="22" xfId="0" applyFill="1" applyBorder="1"/>
    <xf numFmtId="2" fontId="0" fillId="0" borderId="22" xfId="0" applyNumberFormat="1" applyFill="1" applyBorder="1" applyProtection="1">
      <protection locked="0"/>
    </xf>
    <xf numFmtId="44" fontId="0" fillId="0" borderId="25" xfId="0" applyNumberFormat="1" applyFill="1" applyBorder="1" applyProtection="1">
      <protection locked="0"/>
    </xf>
    <xf numFmtId="0" fontId="0" fillId="3" borderId="12" xfId="0" applyFill="1" applyBorder="1"/>
    <xf numFmtId="0" fontId="0" fillId="3" borderId="28" xfId="0" applyFill="1" applyBorder="1"/>
    <xf numFmtId="0" fontId="6" fillId="0" borderId="10" xfId="0" applyFont="1" applyBorder="1" applyAlignment="1">
      <alignment horizontal="left"/>
    </xf>
    <xf numFmtId="44" fontId="0" fillId="3" borderId="9" xfId="1" applyFont="1" applyFill="1" applyBorder="1"/>
    <xf numFmtId="44" fontId="0" fillId="3" borderId="24" xfId="1" applyFont="1" applyFill="1" applyBorder="1"/>
    <xf numFmtId="44" fontId="0" fillId="3" borderId="23" xfId="1" applyFont="1" applyFill="1" applyBorder="1"/>
    <xf numFmtId="0" fontId="0" fillId="0" borderId="19" xfId="0" applyNumberFormat="1" applyFill="1" applyBorder="1" applyProtection="1">
      <protection locked="0"/>
    </xf>
    <xf numFmtId="0" fontId="0" fillId="0" borderId="20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25" xfId="0" applyNumberFormat="1" applyFill="1" applyBorder="1" applyProtection="1">
      <protection locked="0"/>
    </xf>
    <xf numFmtId="0" fontId="0" fillId="0" borderId="30" xfId="0" applyNumberFormat="1" applyFill="1" applyBorder="1" applyProtection="1">
      <protection locked="0"/>
    </xf>
    <xf numFmtId="44" fontId="8" fillId="0" borderId="31" xfId="0" applyNumberFormat="1" applyFont="1" applyBorder="1"/>
    <xf numFmtId="44" fontId="0" fillId="0" borderId="18" xfId="0" applyNumberFormat="1" applyBorder="1"/>
    <xf numFmtId="0" fontId="6" fillId="0" borderId="4" xfId="0" applyFont="1" applyBorder="1" applyAlignment="1">
      <alignment horizontal="left"/>
    </xf>
    <xf numFmtId="0" fontId="0" fillId="0" borderId="5" xfId="0" applyBorder="1" applyAlignment="1">
      <alignment horizontal="right"/>
    </xf>
    <xf numFmtId="44" fontId="0" fillId="7" borderId="23" xfId="1" applyFont="1" applyFill="1" applyBorder="1"/>
    <xf numFmtId="9" fontId="0" fillId="0" borderId="5" xfId="0" applyNumberFormat="1" applyBorder="1" applyAlignment="1">
      <alignment wrapText="1"/>
    </xf>
    <xf numFmtId="44" fontId="3" fillId="0" borderId="19" xfId="0" applyNumberFormat="1" applyFont="1" applyFill="1" applyBorder="1" applyProtection="1">
      <protection locked="0"/>
    </xf>
    <xf numFmtId="44" fontId="3" fillId="0" borderId="20" xfId="0" applyNumberFormat="1" applyFont="1" applyFill="1" applyBorder="1" applyProtection="1">
      <protection locked="0"/>
    </xf>
    <xf numFmtId="44" fontId="3" fillId="0" borderId="22" xfId="0" applyNumberFormat="1" applyFont="1" applyFill="1" applyBorder="1" applyProtection="1">
      <protection locked="0"/>
    </xf>
    <xf numFmtId="44" fontId="0" fillId="3" borderId="21" xfId="0" applyNumberFormat="1" applyFill="1" applyBorder="1" applyProtection="1">
      <protection locked="0"/>
    </xf>
    <xf numFmtId="44" fontId="0" fillId="3" borderId="24" xfId="0" applyNumberFormat="1" applyFill="1" applyBorder="1" applyProtection="1">
      <protection locked="0"/>
    </xf>
    <xf numFmtId="44" fontId="0" fillId="3" borderId="23" xfId="0" applyNumberFormat="1" applyFill="1" applyBorder="1" applyProtection="1">
      <protection locked="0"/>
    </xf>
    <xf numFmtId="0" fontId="4" fillId="5" borderId="7" xfId="0" applyFont="1" applyFill="1" applyBorder="1" applyAlignment="1">
      <alignment vertical="center" wrapText="1"/>
    </xf>
    <xf numFmtId="164" fontId="0" fillId="2" borderId="20" xfId="0" applyNumberForma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0" fontId="4" fillId="5" borderId="3" xfId="0" applyFont="1" applyFill="1" applyBorder="1" applyAlignment="1">
      <alignment horizontal="center" vertical="center" wrapText="1"/>
    </xf>
    <xf numFmtId="44" fontId="0" fillId="3" borderId="1" xfId="0" applyNumberFormat="1" applyFill="1" applyBorder="1" applyProtection="1">
      <protection locked="0"/>
    </xf>
    <xf numFmtId="44" fontId="0" fillId="3" borderId="22" xfId="0" applyNumberFormat="1" applyFill="1" applyBorder="1" applyProtection="1">
      <protection locked="0"/>
    </xf>
    <xf numFmtId="0" fontId="4" fillId="0" borderId="25" xfId="0" applyFont="1" applyFill="1" applyBorder="1" applyAlignment="1" applyProtection="1">
      <alignment horizontal="left" wrapText="1"/>
      <protection locked="0"/>
    </xf>
    <xf numFmtId="0" fontId="8" fillId="0" borderId="15" xfId="0" applyFont="1" applyBorder="1"/>
    <xf numFmtId="44" fontId="8" fillId="0" borderId="9" xfId="0" applyNumberFormat="1" applyFont="1" applyBorder="1"/>
    <xf numFmtId="9" fontId="0" fillId="0" borderId="0" xfId="0" applyNumberFormat="1" applyBorder="1" applyAlignment="1">
      <alignment horizontal="left" wrapText="1"/>
    </xf>
    <xf numFmtId="2" fontId="0" fillId="0" borderId="0" xfId="0" applyNumberFormat="1" applyBorder="1"/>
    <xf numFmtId="0" fontId="3" fillId="0" borderId="30" xfId="0" applyFont="1" applyFill="1" applyBorder="1" applyAlignment="1" applyProtection="1">
      <alignment horizontal="left" wrapText="1"/>
      <protection locked="0"/>
    </xf>
    <xf numFmtId="0" fontId="3" fillId="0" borderId="26" xfId="0" applyFont="1" applyFill="1" applyBorder="1" applyAlignment="1" applyProtection="1">
      <alignment horizontal="left" wrapText="1"/>
      <protection locked="0"/>
    </xf>
    <xf numFmtId="0" fontId="0" fillId="4" borderId="32" xfId="0" applyFill="1" applyBorder="1"/>
    <xf numFmtId="0" fontId="0" fillId="0" borderId="33" xfId="0" applyNumberFormat="1" applyFill="1" applyBorder="1" applyProtection="1">
      <protection locked="0"/>
    </xf>
    <xf numFmtId="44" fontId="0" fillId="0" borderId="33" xfId="0" applyNumberFormat="1" applyFill="1" applyBorder="1" applyProtection="1">
      <protection locked="0"/>
    </xf>
    <xf numFmtId="0" fontId="4" fillId="5" borderId="16" xfId="0" applyFont="1" applyFill="1" applyBorder="1" applyAlignment="1">
      <alignment vertical="center" wrapText="1"/>
    </xf>
    <xf numFmtId="44" fontId="3" fillId="0" borderId="1" xfId="0" applyNumberFormat="1" applyFont="1" applyFill="1" applyBorder="1" applyProtection="1">
      <protection locked="0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vertical="center" wrapText="1"/>
    </xf>
    <xf numFmtId="44" fontId="3" fillId="0" borderId="8" xfId="0" applyNumberFormat="1" applyFont="1" applyFill="1" applyBorder="1" applyProtection="1">
      <protection locked="0"/>
    </xf>
    <xf numFmtId="44" fontId="0" fillId="3" borderId="9" xfId="0" applyNumberFormat="1" applyFill="1" applyBorder="1" applyProtection="1">
      <protection locked="0"/>
    </xf>
    <xf numFmtId="44" fontId="0" fillId="3" borderId="35" xfId="0" applyNumberFormat="1" applyFill="1" applyBorder="1" applyProtection="1">
      <protection locked="0"/>
    </xf>
    <xf numFmtId="44" fontId="6" fillId="0" borderId="18" xfId="0" applyNumberFormat="1" applyFont="1" applyBorder="1"/>
    <xf numFmtId="44" fontId="6" fillId="7" borderId="23" xfId="1" applyFont="1" applyFill="1" applyBorder="1"/>
    <xf numFmtId="9" fontId="0" fillId="0" borderId="34" xfId="0" applyNumberFormat="1" applyBorder="1" applyAlignment="1">
      <alignment horizontal="left" wrapText="1"/>
    </xf>
    <xf numFmtId="0" fontId="5" fillId="4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0" fontId="0" fillId="0" borderId="0" xfId="0" applyBorder="1" applyProtection="1"/>
    <xf numFmtId="44" fontId="6" fillId="7" borderId="23" xfId="1" applyFont="1" applyFill="1" applyBorder="1" applyProtection="1"/>
    <xf numFmtId="9" fontId="0" fillId="0" borderId="34" xfId="0" applyNumberFormat="1" applyBorder="1" applyAlignment="1" applyProtection="1">
      <alignment horizontal="left" wrapText="1"/>
    </xf>
    <xf numFmtId="2" fontId="0" fillId="0" borderId="0" xfId="0" applyNumberFormat="1" applyBorder="1" applyProtection="1"/>
    <xf numFmtId="44" fontId="8" fillId="0" borderId="18" xfId="0" applyNumberFormat="1" applyFont="1" applyBorder="1" applyProtection="1"/>
    <xf numFmtId="2" fontId="0" fillId="0" borderId="20" xfId="0" applyNumberFormat="1" applyFill="1" applyBorder="1" applyProtection="1"/>
    <xf numFmtId="2" fontId="0" fillId="0" borderId="22" xfId="0" applyNumberFormat="1" applyFill="1" applyBorder="1" applyProtection="1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5" fillId="0" borderId="15" xfId="0" applyFon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3" xfId="0" applyBorder="1" applyProtection="1">
      <protection locked="0"/>
    </xf>
    <xf numFmtId="0" fontId="2" fillId="0" borderId="0" xfId="0" applyFont="1" applyProtection="1">
      <protection locked="0"/>
    </xf>
    <xf numFmtId="0" fontId="7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4" fillId="6" borderId="15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center" wrapText="1"/>
      <protection locked="0"/>
    </xf>
    <xf numFmtId="0" fontId="4" fillId="6" borderId="17" xfId="0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Alignment="1" applyProtection="1">
      <alignment wrapText="1"/>
      <protection locked="0"/>
    </xf>
    <xf numFmtId="0" fontId="0" fillId="4" borderId="12" xfId="0" applyFill="1" applyBorder="1" applyProtection="1">
      <protection locked="0"/>
    </xf>
    <xf numFmtId="0" fontId="0" fillId="4" borderId="28" xfId="0" applyFill="1" applyBorder="1" applyProtection="1">
      <protection locked="0"/>
    </xf>
    <xf numFmtId="0" fontId="8" fillId="0" borderId="10" xfId="0" applyFont="1" applyFill="1" applyBorder="1" applyProtection="1">
      <protection locked="0"/>
    </xf>
    <xf numFmtId="0" fontId="4" fillId="5" borderId="15" xfId="0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vertical="center" wrapText="1"/>
      <protection locked="0"/>
    </xf>
    <xf numFmtId="0" fontId="4" fillId="5" borderId="16" xfId="0" applyFont="1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Protection="1">
      <protection locked="0"/>
    </xf>
    <xf numFmtId="0" fontId="0" fillId="4" borderId="32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7" fillId="0" borderId="10" xfId="0" applyFont="1" applyFill="1" applyBorder="1" applyProtection="1">
      <protection locked="0"/>
    </xf>
    <xf numFmtId="0" fontId="4" fillId="5" borderId="16" xfId="0" applyFont="1" applyFill="1" applyBorder="1" applyAlignment="1" applyProtection="1">
      <alignment horizontal="left" vertical="top"/>
      <protection locked="0"/>
    </xf>
    <xf numFmtId="0" fontId="4" fillId="5" borderId="16" xfId="0" applyFont="1" applyFill="1" applyBorder="1" applyAlignment="1" applyProtection="1">
      <alignment wrapText="1"/>
      <protection locked="0"/>
    </xf>
    <xf numFmtId="0" fontId="8" fillId="0" borderId="15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righ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44" fontId="8" fillId="0" borderId="0" xfId="0" applyNumberFormat="1" applyFont="1" applyBorder="1" applyProtection="1">
      <protection locked="0"/>
    </xf>
    <xf numFmtId="44" fontId="0" fillId="3" borderId="29" xfId="0" applyNumberFormat="1" applyFill="1" applyBorder="1" applyProtection="1">
      <protection locked="0"/>
    </xf>
    <xf numFmtId="44" fontId="0" fillId="3" borderId="14" xfId="0" applyNumberFormat="1" applyFill="1" applyBorder="1" applyProtection="1">
      <protection locked="0"/>
    </xf>
    <xf numFmtId="44" fontId="0" fillId="3" borderId="30" xfId="0" applyNumberFormat="1" applyFill="1" applyBorder="1" applyProtection="1">
      <protection locked="0"/>
    </xf>
    <xf numFmtId="44" fontId="0" fillId="3" borderId="26" xfId="0" applyNumberFormat="1" applyFill="1" applyBorder="1" applyProtection="1">
      <protection locked="0"/>
    </xf>
    <xf numFmtId="44" fontId="6" fillId="0" borderId="33" xfId="0" applyNumberFormat="1" applyFont="1" applyBorder="1" applyProtection="1"/>
    <xf numFmtId="0" fontId="4" fillId="5" borderId="16" xfId="0" applyFont="1" applyFill="1" applyBorder="1" applyProtection="1">
      <protection locked="0"/>
    </xf>
    <xf numFmtId="44" fontId="0" fillId="3" borderId="29" xfId="1" applyFont="1" applyFill="1" applyBorder="1" applyProtection="1">
      <protection locked="0"/>
    </xf>
    <xf numFmtId="44" fontId="0" fillId="3" borderId="30" xfId="1" applyFont="1" applyFill="1" applyBorder="1" applyProtection="1">
      <protection locked="0"/>
    </xf>
    <xf numFmtId="44" fontId="0" fillId="3" borderId="26" xfId="1" applyFont="1" applyFill="1" applyBorder="1" applyProtection="1">
      <protection locked="0"/>
    </xf>
    <xf numFmtId="44" fontId="8" fillId="0" borderId="29" xfId="0" applyNumberFormat="1" applyFont="1" applyBorder="1" applyProtection="1"/>
    <xf numFmtId="44" fontId="8" fillId="0" borderId="39" xfId="0" applyNumberFormat="1" applyFont="1" applyBorder="1" applyProtection="1">
      <protection locked="0"/>
    </xf>
    <xf numFmtId="44" fontId="0" fillId="0" borderId="30" xfId="1" applyFon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4" borderId="0" xfId="0" applyFill="1" applyBorder="1" applyProtection="1"/>
    <xf numFmtId="3" fontId="0" fillId="4" borderId="1" xfId="0" applyNumberFormat="1" applyFill="1" applyBorder="1" applyProtection="1"/>
    <xf numFmtId="3" fontId="0" fillId="0" borderId="0" xfId="0" applyNumberFormat="1" applyBorder="1" applyProtection="1"/>
    <xf numFmtId="3" fontId="0" fillId="4" borderId="22" xfId="0" applyNumberFormat="1" applyFill="1" applyBorder="1" applyProtection="1"/>
    <xf numFmtId="0" fontId="4" fillId="3" borderId="28" xfId="0" applyFont="1" applyFill="1" applyBorder="1" applyAlignment="1" applyProtection="1">
      <alignment horizontal="left" wrapText="1"/>
      <protection locked="0"/>
    </xf>
    <xf numFmtId="0" fontId="4" fillId="3" borderId="22" xfId="0" applyFont="1" applyFill="1" applyBorder="1" applyAlignment="1" applyProtection="1">
      <alignment horizontal="left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15" xfId="0" applyFont="1" applyFill="1" applyBorder="1" applyAlignment="1" applyProtection="1">
      <alignment horizontal="left" vertical="top"/>
      <protection locked="0"/>
    </xf>
    <xf numFmtId="0" fontId="4" fillId="5" borderId="16" xfId="0" applyFont="1" applyFill="1" applyBorder="1" applyAlignment="1" applyProtection="1">
      <alignment horizontal="left" vertical="top"/>
      <protection locked="0"/>
    </xf>
    <xf numFmtId="0" fontId="4" fillId="0" borderId="11" xfId="0" applyFont="1" applyFill="1" applyBorder="1" applyAlignment="1" applyProtection="1">
      <alignment horizontal="left" wrapText="1"/>
      <protection locked="0"/>
    </xf>
    <xf numFmtId="0" fontId="4" fillId="0" borderId="8" xfId="0" applyFont="1" applyFill="1" applyBorder="1" applyAlignment="1" applyProtection="1">
      <alignment horizontal="left" wrapText="1"/>
      <protection locked="0"/>
    </xf>
    <xf numFmtId="0" fontId="4" fillId="3" borderId="27" xfId="0" applyFont="1" applyFill="1" applyBorder="1" applyAlignment="1" applyProtection="1">
      <alignment horizontal="left" wrapText="1"/>
      <protection locked="0"/>
    </xf>
    <xf numFmtId="0" fontId="4" fillId="3" borderId="20" xfId="0" applyFont="1" applyFill="1" applyBorder="1" applyAlignment="1" applyProtection="1">
      <alignment horizontal="left" wrapText="1"/>
      <protection locked="0"/>
    </xf>
    <xf numFmtId="0" fontId="4" fillId="5" borderId="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top"/>
    </xf>
    <xf numFmtId="0" fontId="4" fillId="5" borderId="16" xfId="0" applyFont="1" applyFill="1" applyBorder="1" applyAlignment="1">
      <alignment horizontal="left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5BD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7048501</xdr:colOff>
      <xdr:row>0</xdr:row>
      <xdr:rowOff>190501</xdr:rowOff>
    </xdr:from>
    <xdr:to>
      <xdr:col>3</xdr:col>
      <xdr:colOff>10319</xdr:colOff>
      <xdr:row>2</xdr:row>
      <xdr:rowOff>53975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606AF30-E5CC-4A00-946D-D883B3417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9032" y="190501"/>
          <a:ext cx="1301750" cy="86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201084</xdr:colOff>
      <xdr:row>1</xdr:row>
      <xdr:rowOff>13673</xdr:rowOff>
    </xdr:from>
    <xdr:to>
      <xdr:col>8</xdr:col>
      <xdr:colOff>143934</xdr:colOff>
      <xdr:row>5</xdr:row>
      <xdr:rowOff>45422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1AF961A-5CC8-4F15-AAF3-3B8E557C0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7" y="214756"/>
          <a:ext cx="1301750" cy="86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201084</xdr:colOff>
      <xdr:row>1</xdr:row>
      <xdr:rowOff>13673</xdr:rowOff>
    </xdr:from>
    <xdr:to>
      <xdr:col>8</xdr:col>
      <xdr:colOff>140759</xdr:colOff>
      <xdr:row>5</xdr:row>
      <xdr:rowOff>48597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B605BF8-7BD2-48E9-8BC1-50BA6F443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6284" y="200998"/>
          <a:ext cx="1371600" cy="828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201084</xdr:colOff>
      <xdr:row>1</xdr:row>
      <xdr:rowOff>13673</xdr:rowOff>
    </xdr:from>
    <xdr:to>
      <xdr:col>7</xdr:col>
      <xdr:colOff>140759</xdr:colOff>
      <xdr:row>5</xdr:row>
      <xdr:rowOff>48597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1375AE1-3C71-4B1B-A9B6-A477CA1B1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3759" y="200998"/>
          <a:ext cx="1371600" cy="828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201084</xdr:colOff>
      <xdr:row>1</xdr:row>
      <xdr:rowOff>13673</xdr:rowOff>
    </xdr:from>
    <xdr:to>
      <xdr:col>7</xdr:col>
      <xdr:colOff>140759</xdr:colOff>
      <xdr:row>5</xdr:row>
      <xdr:rowOff>48597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694D527-037C-4789-8E9D-632DF05FA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3759" y="200998"/>
          <a:ext cx="1374775" cy="825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201084</xdr:colOff>
      <xdr:row>1</xdr:row>
      <xdr:rowOff>13673</xdr:rowOff>
    </xdr:from>
    <xdr:to>
      <xdr:col>9</xdr:col>
      <xdr:colOff>140759</xdr:colOff>
      <xdr:row>5</xdr:row>
      <xdr:rowOff>48597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581E27D-B5E4-4AA6-89D9-F7412B517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2884" y="200998"/>
          <a:ext cx="1371600" cy="828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36A51-4F59-4643-BD22-826B9E4E7E66}">
  <sheetPr>
    <tabColor rgb="FF92D050"/>
  </sheetPr>
  <dimension ref="C1:E17"/>
  <sheetViews>
    <sheetView showGridLines="0" zoomScaleNormal="100" workbookViewId="0">
      <selection activeCell="C4" sqref="C4"/>
    </sheetView>
  </sheetViews>
  <sheetFormatPr defaultRowHeight="14.5" x14ac:dyDescent="0.35"/>
  <cols>
    <col min="1" max="1" width="2.1796875" customWidth="1"/>
    <col min="2" max="2" width="4.453125" customWidth="1"/>
    <col min="3" max="3" width="125.1796875" customWidth="1"/>
    <col min="4" max="4" width="2" customWidth="1"/>
  </cols>
  <sheetData>
    <row r="1" spans="3:5" ht="15" thickBot="1" x14ac:dyDescent="0.4"/>
    <row r="2" spans="3:5" ht="63" customHeight="1" x14ac:dyDescent="0.35">
      <c r="C2" s="101" t="s">
        <v>74</v>
      </c>
    </row>
    <row r="3" spans="3:5" ht="29" x14ac:dyDescent="0.35">
      <c r="C3" s="102" t="s">
        <v>76</v>
      </c>
      <c r="E3" s="16"/>
    </row>
    <row r="4" spans="3:5" x14ac:dyDescent="0.35">
      <c r="C4" s="102" t="s">
        <v>67</v>
      </c>
      <c r="E4" s="16"/>
    </row>
    <row r="5" spans="3:5" x14ac:dyDescent="0.35">
      <c r="C5" s="102" t="s">
        <v>68</v>
      </c>
      <c r="E5" s="16"/>
    </row>
    <row r="6" spans="3:5" x14ac:dyDescent="0.35">
      <c r="C6" s="102" t="s">
        <v>69</v>
      </c>
      <c r="E6" s="16"/>
    </row>
    <row r="7" spans="3:5" x14ac:dyDescent="0.35">
      <c r="C7" s="102" t="s">
        <v>70</v>
      </c>
      <c r="E7" s="16"/>
    </row>
    <row r="8" spans="3:5" ht="29" x14ac:dyDescent="0.35">
      <c r="C8" s="102" t="s">
        <v>71</v>
      </c>
      <c r="E8" s="16"/>
    </row>
    <row r="9" spans="3:5" x14ac:dyDescent="0.35">
      <c r="C9" s="102" t="s">
        <v>72</v>
      </c>
      <c r="E9" s="16"/>
    </row>
    <row r="10" spans="3:5" x14ac:dyDescent="0.35">
      <c r="C10" s="102" t="s">
        <v>73</v>
      </c>
      <c r="E10" s="16"/>
    </row>
    <row r="11" spans="3:5" ht="15" thickBot="1" x14ac:dyDescent="0.4">
      <c r="C11" s="103" t="s">
        <v>75</v>
      </c>
      <c r="E11" s="16"/>
    </row>
    <row r="12" spans="3:5" x14ac:dyDescent="0.35">
      <c r="C12" s="4"/>
    </row>
    <row r="13" spans="3:5" x14ac:dyDescent="0.35">
      <c r="C13" s="4"/>
    </row>
    <row r="14" spans="3:5" x14ac:dyDescent="0.35">
      <c r="C14" s="4"/>
    </row>
    <row r="15" spans="3:5" x14ac:dyDescent="0.35">
      <c r="C15" s="4"/>
    </row>
    <row r="16" spans="3:5" x14ac:dyDescent="0.35">
      <c r="C16" s="4"/>
    </row>
    <row r="17" spans="3:3" x14ac:dyDescent="0.35">
      <c r="C17" s="4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52F4-6011-4B35-8106-D6E2574D46C5}">
  <sheetPr>
    <tabColor rgb="FFFFC000"/>
  </sheetPr>
  <dimension ref="B1:K36"/>
  <sheetViews>
    <sheetView showGridLines="0" tabSelected="1" zoomScale="80" zoomScaleNormal="80" zoomScaleSheetLayoutView="90" workbookViewId="0">
      <selection activeCell="K11" sqref="K11"/>
    </sheetView>
  </sheetViews>
  <sheetFormatPr defaultRowHeight="14.5" x14ac:dyDescent="0.35"/>
  <cols>
    <col min="1" max="1" width="6.453125" style="112" customWidth="1"/>
    <col min="2" max="2" width="57.36328125" style="112" customWidth="1"/>
    <col min="3" max="3" width="13.7265625" style="112" bestFit="1" customWidth="1"/>
    <col min="4" max="4" width="14.81640625" style="112" customWidth="1"/>
    <col min="5" max="5" width="16.7265625" style="112" customWidth="1"/>
    <col min="6" max="7" width="17.1796875" style="112" customWidth="1"/>
    <col min="8" max="8" width="20.453125" style="112" customWidth="1"/>
    <col min="9" max="9" width="27.54296875" style="112" bestFit="1" customWidth="1"/>
    <col min="10" max="10" width="14.36328125" style="112" customWidth="1"/>
    <col min="11" max="11" width="11.26953125" style="112" bestFit="1" customWidth="1"/>
    <col min="12" max="16384" width="8.7265625" style="112"/>
  </cols>
  <sheetData>
    <row r="1" spans="2:11" ht="15" thickBot="1" x14ac:dyDescent="0.4"/>
    <row r="2" spans="2:11" ht="18.5" x14ac:dyDescent="0.45">
      <c r="B2" s="113" t="s">
        <v>77</v>
      </c>
      <c r="C2" s="114"/>
      <c r="D2" s="114"/>
      <c r="E2" s="114"/>
      <c r="F2" s="114"/>
      <c r="G2" s="114"/>
      <c r="H2" s="115"/>
    </row>
    <row r="3" spans="2:11" x14ac:dyDescent="0.35">
      <c r="B3" s="116"/>
      <c r="C3" s="111"/>
      <c r="D3" s="111"/>
      <c r="E3" s="111"/>
      <c r="F3" s="111"/>
      <c r="G3" s="111"/>
      <c r="H3" s="117"/>
    </row>
    <row r="4" spans="2:11" x14ac:dyDescent="0.35">
      <c r="B4" s="116"/>
      <c r="C4" s="111"/>
      <c r="D4" s="111"/>
      <c r="E4" s="111"/>
      <c r="F4" s="111"/>
      <c r="G4" s="111"/>
      <c r="H4" s="117"/>
      <c r="J4" s="118"/>
    </row>
    <row r="5" spans="2:11" ht="15" thickBot="1" x14ac:dyDescent="0.4">
      <c r="B5" s="119" t="s">
        <v>40</v>
      </c>
      <c r="C5" s="120"/>
      <c r="D5" s="120"/>
      <c r="E5" s="120"/>
      <c r="F5" s="120"/>
      <c r="G5" s="120"/>
      <c r="H5" s="121"/>
    </row>
    <row r="6" spans="2:11" s="125" customFormat="1" ht="36.75" customHeight="1" thickBot="1" x14ac:dyDescent="0.4">
      <c r="B6" s="122"/>
      <c r="C6" s="170" t="s">
        <v>43</v>
      </c>
      <c r="D6" s="170"/>
      <c r="E6" s="123" t="s">
        <v>44</v>
      </c>
      <c r="F6" s="123" t="s">
        <v>45</v>
      </c>
      <c r="G6" s="123" t="s">
        <v>46</v>
      </c>
      <c r="H6" s="124" t="s">
        <v>47</v>
      </c>
    </row>
    <row r="7" spans="2:11" s="125" customFormat="1" ht="13" customHeight="1" x14ac:dyDescent="0.35">
      <c r="B7" s="126"/>
      <c r="C7" s="127" t="s">
        <v>64</v>
      </c>
      <c r="D7" s="127" t="s">
        <v>65</v>
      </c>
      <c r="E7" s="127"/>
      <c r="F7" s="127"/>
      <c r="G7" s="127"/>
      <c r="H7" s="128"/>
      <c r="K7" s="129"/>
    </row>
    <row r="8" spans="2:11" x14ac:dyDescent="0.35">
      <c r="B8" s="130" t="s">
        <v>48</v>
      </c>
      <c r="C8" s="165">
        <f>(1-C36)*C9</f>
        <v>637500000</v>
      </c>
      <c r="D8" s="165">
        <f>C9</f>
        <v>750000000</v>
      </c>
      <c r="E8" s="78">
        <v>0</v>
      </c>
      <c r="F8" s="78">
        <v>0</v>
      </c>
      <c r="G8" s="109">
        <v>0.2</v>
      </c>
      <c r="H8" s="40">
        <f>SUM(E8:F8)*G8</f>
        <v>0</v>
      </c>
    </row>
    <row r="9" spans="2:11" x14ac:dyDescent="0.35">
      <c r="B9" s="130" t="s">
        <v>49</v>
      </c>
      <c r="C9" s="166">
        <v>750000000</v>
      </c>
      <c r="D9" s="165">
        <f t="shared" ref="D9:D11" si="0">C10</f>
        <v>862499999.99999988</v>
      </c>
      <c r="E9" s="78">
        <v>0</v>
      </c>
      <c r="F9" s="78">
        <v>0</v>
      </c>
      <c r="G9" s="109">
        <v>0.2</v>
      </c>
      <c r="H9" s="40">
        <f t="shared" ref="H9:H12" si="1">SUM(E9:F9)*G9</f>
        <v>0</v>
      </c>
    </row>
    <row r="10" spans="2:11" x14ac:dyDescent="0.35">
      <c r="B10" s="130" t="s">
        <v>50</v>
      </c>
      <c r="C10" s="165">
        <f>(1+$C$36)*C9</f>
        <v>862499999.99999988</v>
      </c>
      <c r="D10" s="165">
        <f>C11</f>
        <v>991874999.99999976</v>
      </c>
      <c r="E10" s="78">
        <v>0</v>
      </c>
      <c r="F10" s="78">
        <v>0</v>
      </c>
      <c r="G10" s="109">
        <v>0.2</v>
      </c>
      <c r="H10" s="40">
        <f t="shared" si="1"/>
        <v>0</v>
      </c>
    </row>
    <row r="11" spans="2:11" x14ac:dyDescent="0.35">
      <c r="B11" s="130" t="s">
        <v>51</v>
      </c>
      <c r="C11" s="165">
        <f>(1+$C$36)*C10</f>
        <v>991874999.99999976</v>
      </c>
      <c r="D11" s="165">
        <f t="shared" si="0"/>
        <v>1140656249.9999995</v>
      </c>
      <c r="E11" s="78">
        <v>0</v>
      </c>
      <c r="F11" s="78">
        <v>0</v>
      </c>
      <c r="G11" s="109">
        <v>0.2</v>
      </c>
      <c r="H11" s="40">
        <f t="shared" si="1"/>
        <v>0</v>
      </c>
    </row>
    <row r="12" spans="2:11" ht="15" thickBot="1" x14ac:dyDescent="0.4">
      <c r="B12" s="131" t="s">
        <v>52</v>
      </c>
      <c r="C12" s="167">
        <f>(1+$C$36)*C11</f>
        <v>1140656249.9999995</v>
      </c>
      <c r="D12" s="167">
        <f>(1+C36)*C12</f>
        <v>1311754687.4999993</v>
      </c>
      <c r="E12" s="79">
        <v>0</v>
      </c>
      <c r="F12" s="79">
        <v>0</v>
      </c>
      <c r="G12" s="110">
        <v>0.2</v>
      </c>
      <c r="H12" s="44">
        <f t="shared" si="1"/>
        <v>0</v>
      </c>
    </row>
    <row r="13" spans="2:11" x14ac:dyDescent="0.35">
      <c r="B13" s="132" t="s">
        <v>53</v>
      </c>
      <c r="C13" s="111"/>
      <c r="D13" s="111"/>
      <c r="E13" s="111"/>
      <c r="F13" s="111"/>
      <c r="G13" s="107">
        <f>SUM(G8:G12)</f>
        <v>1</v>
      </c>
      <c r="H13" s="108">
        <f>SUM(H8:H12)</f>
        <v>0</v>
      </c>
    </row>
    <row r="14" spans="2:11" x14ac:dyDescent="0.35">
      <c r="B14" s="132"/>
      <c r="C14" s="111"/>
      <c r="D14" s="111"/>
      <c r="E14" s="111"/>
      <c r="F14" s="111"/>
      <c r="G14" s="111"/>
      <c r="H14" s="150"/>
      <c r="I14" s="111"/>
      <c r="J14" s="111"/>
      <c r="K14" s="111"/>
    </row>
    <row r="15" spans="2:11" ht="15" thickBot="1" x14ac:dyDescent="0.4">
      <c r="B15" s="119" t="s">
        <v>41</v>
      </c>
      <c r="C15" s="111"/>
      <c r="D15" s="111"/>
      <c r="E15" s="111"/>
      <c r="F15" s="111"/>
      <c r="G15" s="111"/>
      <c r="H15" s="150"/>
      <c r="I15" s="111"/>
      <c r="J15" s="111"/>
      <c r="K15" s="111"/>
    </row>
    <row r="16" spans="2:11" s="125" customFormat="1" ht="36.75" customHeight="1" thickBot="1" x14ac:dyDescent="0.4">
      <c r="B16" s="133"/>
      <c r="C16" s="134"/>
      <c r="D16" s="134"/>
      <c r="E16" s="134"/>
      <c r="F16" s="135"/>
      <c r="G16" s="135"/>
      <c r="H16" s="134" t="s">
        <v>54</v>
      </c>
      <c r="I16" s="163"/>
      <c r="J16" s="163"/>
      <c r="K16" s="164"/>
    </row>
    <row r="17" spans="2:11" x14ac:dyDescent="0.35">
      <c r="B17" s="136" t="s">
        <v>55</v>
      </c>
      <c r="C17" s="95"/>
      <c r="D17" s="37"/>
      <c r="E17" s="37"/>
      <c r="F17" s="39"/>
      <c r="G17" s="39"/>
      <c r="H17" s="151">
        <f>C17</f>
        <v>0</v>
      </c>
      <c r="I17" s="111"/>
      <c r="J17" s="111"/>
      <c r="K17" s="111"/>
    </row>
    <row r="18" spans="2:11" x14ac:dyDescent="0.35">
      <c r="B18" s="137" t="s">
        <v>56</v>
      </c>
      <c r="C18" s="91"/>
      <c r="D18" s="88"/>
      <c r="E18" s="88"/>
      <c r="F18" s="89"/>
      <c r="G18" s="89"/>
      <c r="H18" s="152">
        <v>0</v>
      </c>
      <c r="I18" s="111"/>
      <c r="J18" s="111"/>
      <c r="K18" s="111"/>
    </row>
    <row r="19" spans="2:11" x14ac:dyDescent="0.35">
      <c r="B19" s="130" t="s">
        <v>21</v>
      </c>
      <c r="C19" s="69"/>
      <c r="D19" s="28"/>
      <c r="E19" s="28"/>
      <c r="F19" s="24"/>
      <c r="G19" s="24"/>
      <c r="H19" s="153">
        <f>C19</f>
        <v>0</v>
      </c>
      <c r="I19" s="111"/>
      <c r="J19" s="111"/>
      <c r="K19" s="111"/>
    </row>
    <row r="20" spans="2:11" x14ac:dyDescent="0.35">
      <c r="B20" s="138" t="s">
        <v>66</v>
      </c>
      <c r="C20" s="69"/>
      <c r="D20" s="28"/>
      <c r="E20" s="28"/>
      <c r="F20" s="24"/>
      <c r="G20" s="24"/>
      <c r="H20" s="153">
        <v>0</v>
      </c>
      <c r="I20" s="111"/>
      <c r="J20" s="111"/>
      <c r="K20" s="111"/>
    </row>
    <row r="21" spans="2:11" ht="15" thickBot="1" x14ac:dyDescent="0.4">
      <c r="B21" s="139" t="s">
        <v>66</v>
      </c>
      <c r="C21" s="70"/>
      <c r="D21" s="42"/>
      <c r="E21" s="42"/>
      <c r="F21" s="43"/>
      <c r="G21" s="43"/>
      <c r="H21" s="154">
        <f t="shared" ref="H21" si="2">C21</f>
        <v>0</v>
      </c>
      <c r="I21" s="111"/>
      <c r="J21" s="164"/>
      <c r="K21" s="111"/>
    </row>
    <row r="22" spans="2:11" x14ac:dyDescent="0.35">
      <c r="B22" s="132" t="s">
        <v>57</v>
      </c>
      <c r="C22" s="111"/>
      <c r="D22" s="111"/>
      <c r="E22" s="111"/>
      <c r="F22" s="111"/>
      <c r="G22" s="111"/>
      <c r="H22" s="155">
        <f>SUM(H17:H21)</f>
        <v>0</v>
      </c>
      <c r="I22" s="111"/>
      <c r="J22" s="111"/>
      <c r="K22" s="164"/>
    </row>
    <row r="23" spans="2:11" x14ac:dyDescent="0.35">
      <c r="B23" s="116"/>
      <c r="C23" s="111"/>
      <c r="D23" s="111"/>
      <c r="E23" s="111"/>
      <c r="F23" s="111"/>
      <c r="G23" s="111"/>
      <c r="H23" s="111"/>
      <c r="I23" s="111"/>
      <c r="J23" s="111"/>
      <c r="K23" s="111"/>
    </row>
    <row r="24" spans="2:11" ht="15" thickBot="1" x14ac:dyDescent="0.4">
      <c r="B24" s="140" t="s">
        <v>42</v>
      </c>
      <c r="C24" s="111"/>
      <c r="D24" s="111"/>
      <c r="E24" s="111"/>
      <c r="F24" s="111"/>
      <c r="G24" s="111"/>
      <c r="H24" s="111"/>
      <c r="I24" s="111"/>
      <c r="J24" s="111"/>
      <c r="K24" s="111"/>
    </row>
    <row r="25" spans="2:11" ht="15" thickBot="1" x14ac:dyDescent="0.4">
      <c r="B25" s="171" t="s">
        <v>58</v>
      </c>
      <c r="C25" s="172"/>
      <c r="D25" s="172"/>
      <c r="E25" s="141"/>
      <c r="F25" s="142"/>
      <c r="G25" s="142"/>
      <c r="H25" s="156" t="s">
        <v>42</v>
      </c>
      <c r="I25" s="111"/>
      <c r="J25" s="111"/>
      <c r="K25" s="104"/>
    </row>
    <row r="26" spans="2:11" x14ac:dyDescent="0.35">
      <c r="B26" s="173" t="s">
        <v>59</v>
      </c>
      <c r="C26" s="174"/>
      <c r="D26" s="174"/>
      <c r="E26" s="80"/>
      <c r="F26" s="50"/>
      <c r="G26" s="50"/>
      <c r="H26" s="157">
        <v>0</v>
      </c>
      <c r="I26" s="111"/>
      <c r="J26" s="111"/>
      <c r="K26" s="111"/>
    </row>
    <row r="27" spans="2:11" x14ac:dyDescent="0.35">
      <c r="B27" s="175" t="s">
        <v>66</v>
      </c>
      <c r="C27" s="176"/>
      <c r="D27" s="176"/>
      <c r="E27" s="24"/>
      <c r="F27" s="24"/>
      <c r="G27" s="24"/>
      <c r="H27" s="158">
        <v>0</v>
      </c>
      <c r="I27" s="111"/>
      <c r="J27" s="111"/>
      <c r="K27" s="164"/>
    </row>
    <row r="28" spans="2:11" ht="15" thickBot="1" x14ac:dyDescent="0.4">
      <c r="B28" s="168" t="s">
        <v>66</v>
      </c>
      <c r="C28" s="169"/>
      <c r="D28" s="169"/>
      <c r="E28" s="43"/>
      <c r="F28" s="43"/>
      <c r="G28" s="43"/>
      <c r="H28" s="159">
        <v>0</v>
      </c>
      <c r="I28" s="111"/>
      <c r="J28" s="111"/>
      <c r="K28" s="111"/>
    </row>
    <row r="29" spans="2:11" x14ac:dyDescent="0.35">
      <c r="B29" s="143" t="s">
        <v>60</v>
      </c>
      <c r="C29" s="114"/>
      <c r="D29" s="114"/>
      <c r="E29" s="114"/>
      <c r="F29" s="114"/>
      <c r="G29" s="114"/>
      <c r="H29" s="160">
        <f>SUM(H26:H28)</f>
        <v>0</v>
      </c>
      <c r="I29" s="111"/>
      <c r="J29" s="111"/>
      <c r="K29" s="111"/>
    </row>
    <row r="30" spans="2:11" x14ac:dyDescent="0.35">
      <c r="B30" s="144"/>
      <c r="C30" s="111"/>
      <c r="D30" s="111"/>
      <c r="E30" s="111"/>
      <c r="F30" s="111"/>
      <c r="G30" s="111"/>
      <c r="H30" s="161"/>
      <c r="I30" s="111"/>
      <c r="J30" s="111"/>
      <c r="K30" s="111"/>
    </row>
    <row r="31" spans="2:11" x14ac:dyDescent="0.35">
      <c r="B31" s="145"/>
      <c r="C31" s="146"/>
      <c r="D31" s="146"/>
      <c r="E31" s="146"/>
      <c r="F31" s="146"/>
      <c r="G31" s="146"/>
      <c r="H31" s="162"/>
      <c r="I31" s="111"/>
      <c r="J31" s="111"/>
      <c r="K31" s="111"/>
    </row>
    <row r="32" spans="2:11" ht="15" thickBot="1" x14ac:dyDescent="0.4">
      <c r="B32" s="147" t="s">
        <v>61</v>
      </c>
      <c r="C32" s="148"/>
      <c r="D32" s="148"/>
      <c r="E32" s="148"/>
      <c r="F32" s="120"/>
      <c r="G32" s="148"/>
      <c r="H32" s="105">
        <f>H13+H22+H29</f>
        <v>0</v>
      </c>
    </row>
    <row r="34" spans="2:3" x14ac:dyDescent="0.35">
      <c r="B34" s="149" t="s">
        <v>62</v>
      </c>
    </row>
    <row r="35" spans="2:3" ht="15" thickBot="1" x14ac:dyDescent="0.4"/>
    <row r="36" spans="2:3" ht="15" thickBot="1" x14ac:dyDescent="0.4">
      <c r="B36" s="146" t="s">
        <v>63</v>
      </c>
      <c r="C36" s="106">
        <v>0.15</v>
      </c>
    </row>
  </sheetData>
  <mergeCells count="5">
    <mergeCell ref="B28:D28"/>
    <mergeCell ref="C6:D6"/>
    <mergeCell ref="B25:D25"/>
    <mergeCell ref="B26:D26"/>
    <mergeCell ref="B27:D27"/>
  </mergeCells>
  <phoneticPr fontId="9" type="noConversion"/>
  <pageMargins left="0.7" right="0.7" top="0.75" bottom="0.75" header="0.3" footer="0.3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74C70-7AC4-47E9-97DB-FBE8CFC30AEE}">
  <sheetPr>
    <tabColor rgb="FFFFC000"/>
  </sheetPr>
  <dimension ref="B1:K35"/>
  <sheetViews>
    <sheetView showGridLines="0" zoomScale="110" zoomScaleNormal="110" zoomScaleSheetLayoutView="90" workbookViewId="0">
      <selection activeCell="H10" sqref="H10"/>
    </sheetView>
  </sheetViews>
  <sheetFormatPr defaultRowHeight="14.5" x14ac:dyDescent="0.35"/>
  <cols>
    <col min="1" max="1" width="6.453125" customWidth="1"/>
    <col min="2" max="2" width="57.36328125" customWidth="1"/>
    <col min="3" max="3" width="13.7265625" bestFit="1" customWidth="1"/>
    <col min="4" max="4" width="12.7265625" customWidth="1"/>
    <col min="5" max="5" width="16.453125" customWidth="1"/>
    <col min="6" max="7" width="17.1796875" customWidth="1"/>
    <col min="8" max="8" width="20.453125" customWidth="1"/>
    <col min="9" max="9" width="27.54296875" bestFit="1" customWidth="1"/>
    <col min="10" max="10" width="14.36328125" customWidth="1"/>
  </cols>
  <sheetData>
    <row r="1" spans="2:11" ht="15" thickBot="1" x14ac:dyDescent="0.4"/>
    <row r="2" spans="2:11" ht="18.5" x14ac:dyDescent="0.45">
      <c r="B2" s="8" t="s">
        <v>23</v>
      </c>
      <c r="C2" s="9"/>
      <c r="D2" s="9"/>
      <c r="E2" s="9"/>
      <c r="F2" s="9"/>
      <c r="G2" s="9"/>
      <c r="H2" s="10"/>
    </row>
    <row r="3" spans="2:11" x14ac:dyDescent="0.35">
      <c r="B3" s="6"/>
      <c r="C3" s="5"/>
      <c r="D3" s="5"/>
      <c r="E3" s="5"/>
      <c r="F3" s="5"/>
      <c r="G3" s="5"/>
      <c r="H3" s="7"/>
    </row>
    <row r="4" spans="2:11" x14ac:dyDescent="0.35">
      <c r="B4" s="6"/>
      <c r="C4" s="5"/>
      <c r="D4" s="5"/>
      <c r="E4" s="5"/>
      <c r="F4" s="5"/>
      <c r="G4" s="5"/>
      <c r="H4" s="7"/>
      <c r="J4" s="1"/>
    </row>
    <row r="5" spans="2:11" ht="15" thickBot="1" x14ac:dyDescent="0.4">
      <c r="B5" s="17" t="s">
        <v>15</v>
      </c>
      <c r="C5" s="2"/>
      <c r="D5" s="2"/>
      <c r="E5" s="2"/>
      <c r="F5" s="2"/>
      <c r="G5" s="2"/>
      <c r="H5" s="3"/>
    </row>
    <row r="6" spans="2:11" s="11" customFormat="1" ht="36.75" customHeight="1" thickBot="1" x14ac:dyDescent="0.4">
      <c r="B6" s="29"/>
      <c r="C6" s="177" t="s">
        <v>36</v>
      </c>
      <c r="D6" s="177"/>
      <c r="E6" s="30" t="s">
        <v>34</v>
      </c>
      <c r="F6" s="30" t="s">
        <v>32</v>
      </c>
      <c r="G6" s="30" t="s">
        <v>13</v>
      </c>
      <c r="H6" s="31" t="s">
        <v>14</v>
      </c>
    </row>
    <row r="7" spans="2:11" s="11" customFormat="1" ht="13" customHeight="1" x14ac:dyDescent="0.35">
      <c r="B7" s="45"/>
      <c r="C7" s="46" t="s">
        <v>12</v>
      </c>
      <c r="D7" s="46" t="s">
        <v>11</v>
      </c>
      <c r="E7" s="46"/>
      <c r="F7" s="46"/>
      <c r="G7" s="46"/>
      <c r="H7" s="47"/>
      <c r="K7" s="23"/>
    </row>
    <row r="8" spans="2:11" x14ac:dyDescent="0.35">
      <c r="B8" s="13" t="s">
        <v>6</v>
      </c>
      <c r="C8" s="14">
        <f>(1-C35)*C9</f>
        <v>637500000</v>
      </c>
      <c r="D8" s="14">
        <f>C9</f>
        <v>750000000</v>
      </c>
      <c r="E8" s="78">
        <v>0</v>
      </c>
      <c r="F8" s="78">
        <v>0</v>
      </c>
      <c r="G8" s="26">
        <v>0.2</v>
      </c>
      <c r="H8" s="40">
        <f>SUM(E8:F8)*G8</f>
        <v>0</v>
      </c>
    </row>
    <row r="9" spans="2:11" x14ac:dyDescent="0.35">
      <c r="B9" s="13" t="s">
        <v>7</v>
      </c>
      <c r="C9" s="14">
        <v>750000000</v>
      </c>
      <c r="D9" s="14">
        <f t="shared" ref="D9:D11" si="0">C10</f>
        <v>862499999.99999988</v>
      </c>
      <c r="E9" s="78">
        <v>0</v>
      </c>
      <c r="F9" s="78">
        <v>0</v>
      </c>
      <c r="G9" s="26">
        <v>0.2</v>
      </c>
      <c r="H9" s="40">
        <f>SUM(E9:F9)*G9</f>
        <v>0</v>
      </c>
    </row>
    <row r="10" spans="2:11" x14ac:dyDescent="0.35">
      <c r="B10" s="13" t="s">
        <v>8</v>
      </c>
      <c r="C10" s="14">
        <f>(1+$C$35)*C9</f>
        <v>862499999.99999988</v>
      </c>
      <c r="D10" s="14">
        <f t="shared" si="0"/>
        <v>991874999.99999976</v>
      </c>
      <c r="E10" s="78">
        <v>0</v>
      </c>
      <c r="F10" s="78">
        <v>0</v>
      </c>
      <c r="G10" s="26">
        <v>0.2</v>
      </c>
      <c r="H10" s="40">
        <f t="shared" ref="H10:H12" si="1">SUM(E10:F10)*G10</f>
        <v>0</v>
      </c>
    </row>
    <row r="11" spans="2:11" x14ac:dyDescent="0.35">
      <c r="B11" s="13" t="s">
        <v>9</v>
      </c>
      <c r="C11" s="14">
        <f>(1+$C$35)*C10</f>
        <v>991874999.99999976</v>
      </c>
      <c r="D11" s="14">
        <f t="shared" si="0"/>
        <v>1140656249.9999995</v>
      </c>
      <c r="E11" s="78">
        <v>0</v>
      </c>
      <c r="F11" s="78">
        <v>0</v>
      </c>
      <c r="G11" s="26">
        <v>0.2</v>
      </c>
      <c r="H11" s="40">
        <f t="shared" si="1"/>
        <v>0</v>
      </c>
    </row>
    <row r="12" spans="2:11" ht="15" thickBot="1" x14ac:dyDescent="0.4">
      <c r="B12" s="41" t="s">
        <v>10</v>
      </c>
      <c r="C12" s="48">
        <f>(1+$C$35)*C11</f>
        <v>1140656249.9999995</v>
      </c>
      <c r="D12" s="48">
        <f>(1+C35)*C12</f>
        <v>1311754687.4999993</v>
      </c>
      <c r="E12" s="79">
        <v>0</v>
      </c>
      <c r="F12" s="79">
        <v>0</v>
      </c>
      <c r="G12" s="49">
        <v>0.2</v>
      </c>
      <c r="H12" s="44">
        <f t="shared" si="1"/>
        <v>0</v>
      </c>
    </row>
    <row r="13" spans="2:11" x14ac:dyDescent="0.35">
      <c r="B13" s="19" t="s">
        <v>30</v>
      </c>
      <c r="C13" s="5"/>
      <c r="D13" s="5"/>
      <c r="E13" s="5"/>
      <c r="F13" s="5"/>
      <c r="G13" s="84">
        <f>SUM(G8:G12)</f>
        <v>1</v>
      </c>
      <c r="H13" s="22">
        <f>SUM(H8:H12)</f>
        <v>0</v>
      </c>
    </row>
    <row r="14" spans="2:11" x14ac:dyDescent="0.35">
      <c r="B14" s="19"/>
      <c r="C14" s="5"/>
      <c r="D14" s="5"/>
      <c r="E14" s="5"/>
      <c r="F14" s="5"/>
      <c r="G14" s="5"/>
      <c r="H14" s="20"/>
    </row>
    <row r="15" spans="2:11" ht="15" thickBot="1" x14ac:dyDescent="0.4">
      <c r="B15" s="17" t="s">
        <v>20</v>
      </c>
      <c r="C15" s="5"/>
      <c r="D15" s="5"/>
      <c r="E15" s="5"/>
      <c r="F15" s="5"/>
      <c r="G15" s="5"/>
      <c r="H15" s="20"/>
    </row>
    <row r="16" spans="2:11" s="11" customFormat="1" ht="36.75" customHeight="1" thickBot="1" x14ac:dyDescent="0.4">
      <c r="B16" s="29"/>
      <c r="C16" s="32"/>
      <c r="D16" s="32"/>
      <c r="E16" s="32"/>
      <c r="F16" s="30"/>
      <c r="G16" s="30"/>
      <c r="H16" s="74" t="s">
        <v>18</v>
      </c>
    </row>
    <row r="17" spans="2:8" x14ac:dyDescent="0.35">
      <c r="B17" s="12" t="s">
        <v>17</v>
      </c>
      <c r="C17" s="68"/>
      <c r="D17" s="37"/>
      <c r="E17" s="37"/>
      <c r="F17" s="39"/>
      <c r="G17" s="39"/>
      <c r="H17" s="71">
        <f>C17</f>
        <v>0</v>
      </c>
    </row>
    <row r="18" spans="2:8" x14ac:dyDescent="0.35">
      <c r="B18" s="13" t="s">
        <v>21</v>
      </c>
      <c r="C18" s="69"/>
      <c r="D18" s="28"/>
      <c r="E18" s="28"/>
      <c r="F18" s="24"/>
      <c r="G18" s="24"/>
      <c r="H18" s="72">
        <f>C18</f>
        <v>0</v>
      </c>
    </row>
    <row r="19" spans="2:8" x14ac:dyDescent="0.35">
      <c r="B19" s="51" t="s">
        <v>25</v>
      </c>
      <c r="C19" s="69"/>
      <c r="D19" s="28"/>
      <c r="E19" s="28"/>
      <c r="F19" s="24"/>
      <c r="G19" s="24"/>
      <c r="H19" s="72">
        <f t="shared" ref="H19:H20" si="2">C19</f>
        <v>0</v>
      </c>
    </row>
    <row r="20" spans="2:8" ht="15" thickBot="1" x14ac:dyDescent="0.4">
      <c r="B20" s="52" t="s">
        <v>25</v>
      </c>
      <c r="C20" s="70"/>
      <c r="D20" s="42"/>
      <c r="E20" s="42"/>
      <c r="F20" s="43"/>
      <c r="G20" s="43"/>
      <c r="H20" s="73">
        <f t="shared" si="2"/>
        <v>0</v>
      </c>
    </row>
    <row r="21" spans="2:8" x14ac:dyDescent="0.35">
      <c r="B21" s="19" t="s">
        <v>24</v>
      </c>
      <c r="C21" s="5"/>
      <c r="D21" s="5"/>
      <c r="E21" s="5"/>
      <c r="F21" s="5"/>
      <c r="G21" s="5"/>
      <c r="H21" s="63">
        <f>SUM(H17:H20)</f>
        <v>0</v>
      </c>
    </row>
    <row r="22" spans="2:8" x14ac:dyDescent="0.35">
      <c r="B22" s="6"/>
      <c r="C22" s="5"/>
      <c r="D22" s="5"/>
      <c r="E22" s="5"/>
      <c r="F22" s="5"/>
      <c r="G22" s="5"/>
      <c r="H22" s="7"/>
    </row>
    <row r="23" spans="2:8" ht="15" thickBot="1" x14ac:dyDescent="0.4">
      <c r="B23" s="18" t="s">
        <v>0</v>
      </c>
      <c r="C23" s="5"/>
      <c r="D23" s="5"/>
      <c r="E23" s="5"/>
      <c r="F23" s="5"/>
      <c r="G23" s="5"/>
      <c r="H23" s="7"/>
    </row>
    <row r="24" spans="2:8" ht="15" thickBot="1" x14ac:dyDescent="0.4">
      <c r="B24" s="178" t="s">
        <v>19</v>
      </c>
      <c r="C24" s="179"/>
      <c r="D24" s="179"/>
      <c r="E24" s="34"/>
      <c r="F24" s="35"/>
      <c r="G24" s="35"/>
      <c r="H24" s="36" t="s">
        <v>0</v>
      </c>
    </row>
    <row r="25" spans="2:8" x14ac:dyDescent="0.35">
      <c r="B25" s="173" t="s">
        <v>5</v>
      </c>
      <c r="C25" s="174"/>
      <c r="D25" s="174"/>
      <c r="E25" s="80"/>
      <c r="F25" s="50"/>
      <c r="G25" s="50"/>
      <c r="H25" s="54">
        <v>0</v>
      </c>
    </row>
    <row r="26" spans="2:8" x14ac:dyDescent="0.35">
      <c r="B26" s="175" t="s">
        <v>1</v>
      </c>
      <c r="C26" s="176"/>
      <c r="D26" s="176"/>
      <c r="E26" s="85"/>
      <c r="F26" s="24"/>
      <c r="G26" s="24"/>
      <c r="H26" s="55">
        <v>0</v>
      </c>
    </row>
    <row r="27" spans="2:8" ht="15" thickBot="1" x14ac:dyDescent="0.4">
      <c r="B27" s="168" t="s">
        <v>1</v>
      </c>
      <c r="C27" s="169"/>
      <c r="D27" s="169"/>
      <c r="E27" s="86"/>
      <c r="F27" s="43"/>
      <c r="G27" s="43"/>
      <c r="H27" s="56">
        <v>0</v>
      </c>
    </row>
    <row r="28" spans="2:8" x14ac:dyDescent="0.35">
      <c r="B28" s="81" t="s">
        <v>3</v>
      </c>
      <c r="C28" s="9"/>
      <c r="D28" s="9"/>
      <c r="E28" s="9"/>
      <c r="F28" s="9"/>
      <c r="G28" s="9"/>
      <c r="H28" s="82">
        <f>SUM(H25:H27)</f>
        <v>0</v>
      </c>
    </row>
    <row r="29" spans="2:8" x14ac:dyDescent="0.35">
      <c r="B29" s="15"/>
      <c r="C29" s="5"/>
      <c r="D29" s="5"/>
      <c r="E29" s="5"/>
      <c r="F29" s="5"/>
      <c r="G29" s="5"/>
      <c r="H29" s="62"/>
    </row>
    <row r="30" spans="2:8" x14ac:dyDescent="0.35">
      <c r="B30" s="53"/>
      <c r="C30" s="25"/>
      <c r="D30" s="25"/>
      <c r="E30" s="25"/>
      <c r="F30" s="25"/>
      <c r="G30" s="25"/>
      <c r="H30" s="33"/>
    </row>
    <row r="31" spans="2:8" ht="15" thickBot="1" x14ac:dyDescent="0.4">
      <c r="B31" s="64" t="s">
        <v>33</v>
      </c>
      <c r="C31" s="65"/>
      <c r="D31" s="65"/>
      <c r="E31" s="2"/>
      <c r="F31" s="2"/>
      <c r="G31" s="65"/>
      <c r="H31" s="66">
        <f>H13+H21+H28</f>
        <v>0</v>
      </c>
    </row>
    <row r="33" spans="2:3" x14ac:dyDescent="0.35">
      <c r="B33" s="16" t="s">
        <v>2</v>
      </c>
    </row>
    <row r="35" spans="2:3" x14ac:dyDescent="0.35">
      <c r="B35" s="25" t="s">
        <v>35</v>
      </c>
      <c r="C35" s="83">
        <v>0.15</v>
      </c>
    </row>
  </sheetData>
  <mergeCells count="5">
    <mergeCell ref="C6:D6"/>
    <mergeCell ref="B24:D24"/>
    <mergeCell ref="B25:D25"/>
    <mergeCell ref="B26:D26"/>
    <mergeCell ref="B27:D27"/>
  </mergeCells>
  <pageMargins left="0.7" right="0.7" top="0.75" bottom="0.75" header="0.3" footer="0.3"/>
  <pageSetup paperSize="9" scale="5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ABA20-62C1-4250-846C-3D6CB830D181}">
  <sheetPr>
    <tabColor rgb="FFFFC000"/>
  </sheetPr>
  <dimension ref="B1:J36"/>
  <sheetViews>
    <sheetView showGridLines="0" zoomScale="110" zoomScaleNormal="110" zoomScaleSheetLayoutView="90" workbookViewId="0">
      <selection activeCell="C36" sqref="C36"/>
    </sheetView>
  </sheetViews>
  <sheetFormatPr defaultRowHeight="14.5" x14ac:dyDescent="0.35"/>
  <cols>
    <col min="1" max="1" width="6.453125" customWidth="1"/>
    <col min="2" max="2" width="57.36328125" customWidth="1"/>
    <col min="3" max="3" width="13.7265625" bestFit="1" customWidth="1"/>
    <col min="4" max="4" width="12.7265625" customWidth="1"/>
    <col min="5" max="6" width="17.1796875" customWidth="1"/>
    <col min="7" max="7" width="20.453125" customWidth="1"/>
    <col min="8" max="8" width="27.54296875" bestFit="1" customWidth="1"/>
    <col min="9" max="9" width="14.36328125" customWidth="1"/>
  </cols>
  <sheetData>
    <row r="1" spans="2:10" ht="15" thickBot="1" x14ac:dyDescent="0.4"/>
    <row r="2" spans="2:10" ht="18.5" x14ac:dyDescent="0.45">
      <c r="B2" s="8" t="s">
        <v>23</v>
      </c>
      <c r="C2" s="9"/>
      <c r="D2" s="9"/>
      <c r="E2" s="9"/>
      <c r="F2" s="9"/>
      <c r="G2" s="10"/>
    </row>
    <row r="3" spans="2:10" x14ac:dyDescent="0.35">
      <c r="B3" s="6"/>
      <c r="C3" s="5"/>
      <c r="D3" s="5"/>
      <c r="E3" s="5"/>
      <c r="F3" s="5"/>
      <c r="G3" s="7"/>
    </row>
    <row r="4" spans="2:10" x14ac:dyDescent="0.35">
      <c r="B4" s="6"/>
      <c r="C4" s="5"/>
      <c r="D4" s="5"/>
      <c r="E4" s="5"/>
      <c r="F4" s="5"/>
      <c r="G4" s="7"/>
      <c r="I4" s="1"/>
    </row>
    <row r="5" spans="2:10" ht="15" thickBot="1" x14ac:dyDescent="0.4">
      <c r="B5" s="17" t="s">
        <v>15</v>
      </c>
      <c r="C5" s="2"/>
      <c r="D5" s="2"/>
      <c r="E5" s="2"/>
      <c r="F5" s="2"/>
      <c r="G5" s="3"/>
    </row>
    <row r="6" spans="2:10" s="11" customFormat="1" ht="36.75" customHeight="1" thickBot="1" x14ac:dyDescent="0.4">
      <c r="B6" s="29"/>
      <c r="C6" s="177" t="s">
        <v>36</v>
      </c>
      <c r="D6" s="177"/>
      <c r="E6" s="77" t="s">
        <v>32</v>
      </c>
      <c r="F6" s="77" t="s">
        <v>13</v>
      </c>
      <c r="G6" s="31" t="s">
        <v>14</v>
      </c>
    </row>
    <row r="7" spans="2:10" s="11" customFormat="1" ht="13" customHeight="1" x14ac:dyDescent="0.35">
      <c r="B7" s="45"/>
      <c r="C7" s="46" t="s">
        <v>12</v>
      </c>
      <c r="D7" s="46" t="s">
        <v>11</v>
      </c>
      <c r="E7" s="46"/>
      <c r="F7" s="46"/>
      <c r="G7" s="47"/>
      <c r="J7" s="23"/>
    </row>
    <row r="8" spans="2:10" x14ac:dyDescent="0.35">
      <c r="B8" s="13" t="s">
        <v>6</v>
      </c>
      <c r="C8" s="14">
        <f>(1-C36)*C9</f>
        <v>637500000</v>
      </c>
      <c r="D8" s="14">
        <f>C9</f>
        <v>750000000</v>
      </c>
      <c r="E8" s="78">
        <v>0</v>
      </c>
      <c r="F8" s="26">
        <v>0.05</v>
      </c>
      <c r="G8" s="40">
        <f>SUM(E8:E8)*F8</f>
        <v>0</v>
      </c>
    </row>
    <row r="9" spans="2:10" x14ac:dyDescent="0.35">
      <c r="B9" s="13" t="s">
        <v>7</v>
      </c>
      <c r="C9" s="14">
        <v>750000000</v>
      </c>
      <c r="D9" s="14">
        <f t="shared" ref="D9:D11" si="0">C10</f>
        <v>862499999.99999988</v>
      </c>
      <c r="E9" s="78">
        <v>0</v>
      </c>
      <c r="F9" s="26">
        <v>0.3</v>
      </c>
      <c r="G9" s="40">
        <f>SUM(E9:E9)*F9</f>
        <v>0</v>
      </c>
    </row>
    <row r="10" spans="2:10" x14ac:dyDescent="0.35">
      <c r="B10" s="13" t="s">
        <v>8</v>
      </c>
      <c r="C10" s="14">
        <f>(1+$C$36)*C9</f>
        <v>862499999.99999988</v>
      </c>
      <c r="D10" s="14">
        <f t="shared" si="0"/>
        <v>991874999.99999976</v>
      </c>
      <c r="E10" s="78">
        <v>0</v>
      </c>
      <c r="F10" s="26">
        <v>0.4</v>
      </c>
      <c r="G10" s="40">
        <f>SUM(E10:E10)*F10</f>
        <v>0</v>
      </c>
    </row>
    <row r="11" spans="2:10" x14ac:dyDescent="0.35">
      <c r="B11" s="13" t="s">
        <v>9</v>
      </c>
      <c r="C11" s="14">
        <f>(1+$C$36)*C10</f>
        <v>991874999.99999976</v>
      </c>
      <c r="D11" s="14">
        <f t="shared" si="0"/>
        <v>1140656249.9999995</v>
      </c>
      <c r="E11" s="78">
        <v>0</v>
      </c>
      <c r="F11" s="26">
        <v>0.15</v>
      </c>
      <c r="G11" s="40">
        <f>SUM(E11:E11)*F11</f>
        <v>0</v>
      </c>
    </row>
    <row r="12" spans="2:10" ht="15" thickBot="1" x14ac:dyDescent="0.4">
      <c r="B12" s="41" t="s">
        <v>10</v>
      </c>
      <c r="C12" s="48">
        <f>(1+$C$36)*C11</f>
        <v>1140656249.9999995</v>
      </c>
      <c r="D12" s="48">
        <f>(1+C36)*C12</f>
        <v>1311754687.4999993</v>
      </c>
      <c r="E12" s="79">
        <v>0</v>
      </c>
      <c r="F12" s="49">
        <v>0.1</v>
      </c>
      <c r="G12" s="44">
        <f>SUM(E12:E12)*F12</f>
        <v>0</v>
      </c>
    </row>
    <row r="13" spans="2:10" x14ac:dyDescent="0.35">
      <c r="B13" s="19" t="s">
        <v>30</v>
      </c>
      <c r="C13" s="5"/>
      <c r="D13" s="5"/>
      <c r="E13" s="5"/>
      <c r="F13" s="84">
        <f>SUM(F8:F12)</f>
        <v>1</v>
      </c>
      <c r="G13" s="22">
        <f>SUM(G8:G12)</f>
        <v>0</v>
      </c>
    </row>
    <row r="14" spans="2:10" x14ac:dyDescent="0.35">
      <c r="B14" s="19"/>
      <c r="C14" s="5"/>
      <c r="D14" s="5"/>
      <c r="E14" s="5"/>
      <c r="F14" s="5"/>
      <c r="G14" s="20"/>
    </row>
    <row r="15" spans="2:10" ht="15" thickBot="1" x14ac:dyDescent="0.4">
      <c r="B15" s="17" t="s">
        <v>20</v>
      </c>
      <c r="C15" s="5"/>
      <c r="D15" s="5"/>
      <c r="E15" s="5"/>
      <c r="F15" s="5"/>
      <c r="G15" s="20"/>
    </row>
    <row r="16" spans="2:10" s="11" customFormat="1" ht="36.75" customHeight="1" thickBot="1" x14ac:dyDescent="0.4">
      <c r="B16" s="92"/>
      <c r="C16" s="90"/>
      <c r="D16" s="90"/>
      <c r="E16" s="93"/>
      <c r="F16" s="93"/>
      <c r="G16" s="94" t="s">
        <v>18</v>
      </c>
    </row>
    <row r="17" spans="2:7" x14ac:dyDescent="0.35">
      <c r="B17" s="12" t="s">
        <v>38</v>
      </c>
      <c r="C17" s="95"/>
      <c r="D17" s="37"/>
      <c r="E17" s="39"/>
      <c r="F17" s="39"/>
      <c r="G17" s="96">
        <f>C17</f>
        <v>0</v>
      </c>
    </row>
    <row r="18" spans="2:7" x14ac:dyDescent="0.35">
      <c r="B18" s="87" t="s">
        <v>37</v>
      </c>
      <c r="C18" s="91"/>
      <c r="D18" s="88"/>
      <c r="E18" s="89"/>
      <c r="F18" s="89"/>
      <c r="G18" s="97">
        <v>0</v>
      </c>
    </row>
    <row r="19" spans="2:7" x14ac:dyDescent="0.35">
      <c r="B19" s="13" t="s">
        <v>21</v>
      </c>
      <c r="C19" s="69"/>
      <c r="D19" s="28"/>
      <c r="E19" s="24"/>
      <c r="F19" s="24"/>
      <c r="G19" s="72">
        <f>C19</f>
        <v>0</v>
      </c>
    </row>
    <row r="20" spans="2:7" x14ac:dyDescent="0.35">
      <c r="B20" s="51" t="s">
        <v>25</v>
      </c>
      <c r="C20" s="69"/>
      <c r="D20" s="28"/>
      <c r="E20" s="24"/>
      <c r="F20" s="24"/>
      <c r="G20" s="72">
        <f t="shared" ref="G20:G21" si="1">C20</f>
        <v>0</v>
      </c>
    </row>
    <row r="21" spans="2:7" ht="15" thickBot="1" x14ac:dyDescent="0.4">
      <c r="B21" s="52" t="s">
        <v>25</v>
      </c>
      <c r="C21" s="70"/>
      <c r="D21" s="42"/>
      <c r="E21" s="43"/>
      <c r="F21" s="43"/>
      <c r="G21" s="73">
        <f t="shared" si="1"/>
        <v>0</v>
      </c>
    </row>
    <row r="22" spans="2:7" x14ac:dyDescent="0.35">
      <c r="B22" s="19" t="s">
        <v>24</v>
      </c>
      <c r="C22" s="5"/>
      <c r="D22" s="5"/>
      <c r="E22" s="5"/>
      <c r="F22" s="5"/>
      <c r="G22" s="98">
        <f>SUM(G17:G21)</f>
        <v>0</v>
      </c>
    </row>
    <row r="23" spans="2:7" x14ac:dyDescent="0.35">
      <c r="B23" s="6"/>
      <c r="C23" s="5"/>
      <c r="D23" s="5"/>
      <c r="E23" s="5"/>
      <c r="F23" s="5"/>
      <c r="G23" s="7"/>
    </row>
    <row r="24" spans="2:7" ht="15" thickBot="1" x14ac:dyDescent="0.4">
      <c r="B24" s="18" t="s">
        <v>0</v>
      </c>
      <c r="C24" s="5"/>
      <c r="D24" s="5"/>
      <c r="E24" s="5"/>
      <c r="F24" s="5"/>
      <c r="G24" s="7"/>
    </row>
    <row r="25" spans="2:7" ht="15" thickBot="1" x14ac:dyDescent="0.4">
      <c r="B25" s="178" t="s">
        <v>19</v>
      </c>
      <c r="C25" s="179"/>
      <c r="D25" s="179"/>
      <c r="E25" s="35"/>
      <c r="F25" s="35"/>
      <c r="G25" s="36" t="s">
        <v>0</v>
      </c>
    </row>
    <row r="26" spans="2:7" x14ac:dyDescent="0.35">
      <c r="B26" s="173" t="s">
        <v>5</v>
      </c>
      <c r="C26" s="174"/>
      <c r="D26" s="174"/>
      <c r="E26" s="50"/>
      <c r="F26" s="50"/>
      <c r="G26" s="54">
        <v>0</v>
      </c>
    </row>
    <row r="27" spans="2:7" x14ac:dyDescent="0.35">
      <c r="B27" s="175" t="s">
        <v>1</v>
      </c>
      <c r="C27" s="176"/>
      <c r="D27" s="176"/>
      <c r="E27" s="24"/>
      <c r="F27" s="24"/>
      <c r="G27" s="55">
        <v>0</v>
      </c>
    </row>
    <row r="28" spans="2:7" ht="15" thickBot="1" x14ac:dyDescent="0.4">
      <c r="B28" s="168" t="s">
        <v>1</v>
      </c>
      <c r="C28" s="169"/>
      <c r="D28" s="169"/>
      <c r="E28" s="43"/>
      <c r="F28" s="43"/>
      <c r="G28" s="56">
        <v>0</v>
      </c>
    </row>
    <row r="29" spans="2:7" x14ac:dyDescent="0.35">
      <c r="B29" s="81" t="s">
        <v>3</v>
      </c>
      <c r="C29" s="9"/>
      <c r="D29" s="9"/>
      <c r="E29" s="9"/>
      <c r="F29" s="9"/>
      <c r="G29" s="82">
        <f>SUM(G26:G28)</f>
        <v>0</v>
      </c>
    </row>
    <row r="30" spans="2:7" x14ac:dyDescent="0.35">
      <c r="B30" s="15"/>
      <c r="C30" s="5"/>
      <c r="D30" s="5"/>
      <c r="E30" s="5"/>
      <c r="F30" s="5"/>
      <c r="G30" s="62"/>
    </row>
    <row r="31" spans="2:7" x14ac:dyDescent="0.35">
      <c r="B31" s="53"/>
      <c r="C31" s="25"/>
      <c r="D31" s="25"/>
      <c r="E31" s="25"/>
      <c r="F31" s="25"/>
      <c r="G31" s="33"/>
    </row>
    <row r="32" spans="2:7" ht="15" thickBot="1" x14ac:dyDescent="0.4">
      <c r="B32" s="64" t="s">
        <v>33</v>
      </c>
      <c r="C32" s="65"/>
      <c r="D32" s="65"/>
      <c r="E32" s="2"/>
      <c r="F32" s="65"/>
      <c r="G32" s="99">
        <f>G13+G22+G29</f>
        <v>0</v>
      </c>
    </row>
    <row r="34" spans="2:3" x14ac:dyDescent="0.35">
      <c r="B34" s="16" t="s">
        <v>39</v>
      </c>
    </row>
    <row r="35" spans="2:3" ht="15" thickBot="1" x14ac:dyDescent="0.4"/>
    <row r="36" spans="2:3" ht="15" thickBot="1" x14ac:dyDescent="0.4">
      <c r="B36" s="25" t="s">
        <v>35</v>
      </c>
      <c r="C36" s="100">
        <v>0.15</v>
      </c>
    </row>
  </sheetData>
  <mergeCells count="5">
    <mergeCell ref="C6:D6"/>
    <mergeCell ref="B25:D25"/>
    <mergeCell ref="B26:D26"/>
    <mergeCell ref="B27:D27"/>
    <mergeCell ref="B28:D28"/>
  </mergeCells>
  <pageMargins left="0.7" right="0.7" top="0.75" bottom="0.75" header="0.3" footer="0.3"/>
  <pageSetup paperSize="9"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708AD-8340-45BB-A16C-77E41E1406D6}">
  <sheetPr>
    <tabColor rgb="FFFFC000"/>
  </sheetPr>
  <dimension ref="B1:J36"/>
  <sheetViews>
    <sheetView showGridLines="0" zoomScale="110" zoomScaleNormal="110" zoomScaleSheetLayoutView="90" workbookViewId="0">
      <selection activeCell="E38" sqref="E38"/>
    </sheetView>
  </sheetViews>
  <sheetFormatPr defaultRowHeight="14.5" x14ac:dyDescent="0.35"/>
  <cols>
    <col min="1" max="1" width="6.453125" customWidth="1"/>
    <col min="2" max="2" width="57.36328125" customWidth="1"/>
    <col min="3" max="3" width="13.7265625" bestFit="1" customWidth="1"/>
    <col min="4" max="4" width="12.7265625" customWidth="1"/>
    <col min="5" max="6" width="17.1796875" customWidth="1"/>
    <col min="7" max="7" width="20.453125" customWidth="1"/>
    <col min="8" max="8" width="27.54296875" bestFit="1" customWidth="1"/>
    <col min="9" max="9" width="14.36328125" customWidth="1"/>
  </cols>
  <sheetData>
    <row r="1" spans="2:10" ht="15" thickBot="1" x14ac:dyDescent="0.4"/>
    <row r="2" spans="2:10" ht="18.5" x14ac:dyDescent="0.45">
      <c r="B2" s="8" t="s">
        <v>23</v>
      </c>
      <c r="C2" s="9"/>
      <c r="D2" s="9"/>
      <c r="E2" s="9"/>
      <c r="F2" s="9"/>
      <c r="G2" s="10"/>
    </row>
    <row r="3" spans="2:10" x14ac:dyDescent="0.35">
      <c r="B3" s="6"/>
      <c r="C3" s="5"/>
      <c r="D3" s="5"/>
      <c r="E3" s="5"/>
      <c r="F3" s="5"/>
      <c r="G3" s="7"/>
    </row>
    <row r="4" spans="2:10" x14ac:dyDescent="0.35">
      <c r="B4" s="6"/>
      <c r="C4" s="5"/>
      <c r="D4" s="5"/>
      <c r="E4" s="5"/>
      <c r="F4" s="5"/>
      <c r="G4" s="7"/>
      <c r="I4" s="1"/>
    </row>
    <row r="5" spans="2:10" ht="15" thickBot="1" x14ac:dyDescent="0.4">
      <c r="B5" s="17" t="s">
        <v>15</v>
      </c>
      <c r="C5" s="2"/>
      <c r="D5" s="2"/>
      <c r="E5" s="2"/>
      <c r="F5" s="2"/>
      <c r="G5" s="3"/>
    </row>
    <row r="6" spans="2:10" s="11" customFormat="1" ht="36.75" customHeight="1" thickBot="1" x14ac:dyDescent="0.4">
      <c r="B6" s="29"/>
      <c r="C6" s="177" t="s">
        <v>36</v>
      </c>
      <c r="D6" s="177"/>
      <c r="E6" s="77" t="s">
        <v>32</v>
      </c>
      <c r="F6" s="77" t="s">
        <v>13</v>
      </c>
      <c r="G6" s="31" t="s">
        <v>14</v>
      </c>
    </row>
    <row r="7" spans="2:10" s="11" customFormat="1" ht="13" customHeight="1" x14ac:dyDescent="0.35">
      <c r="B7" s="45"/>
      <c r="C7" s="46" t="s">
        <v>12</v>
      </c>
      <c r="D7" s="46" t="s">
        <v>11</v>
      </c>
      <c r="E7" s="46"/>
      <c r="F7" s="46"/>
      <c r="G7" s="47"/>
      <c r="J7" s="23"/>
    </row>
    <row r="8" spans="2:10" x14ac:dyDescent="0.35">
      <c r="B8" s="13" t="s">
        <v>6</v>
      </c>
      <c r="C8" s="14">
        <f>(1-C36)*C9</f>
        <v>637500000</v>
      </c>
      <c r="D8" s="14">
        <f>C9</f>
        <v>750000000</v>
      </c>
      <c r="E8" s="78">
        <v>0</v>
      </c>
      <c r="F8" s="26"/>
      <c r="G8" s="40">
        <f>SUM(E8:E8)*F8</f>
        <v>0</v>
      </c>
    </row>
    <row r="9" spans="2:10" x14ac:dyDescent="0.35">
      <c r="B9" s="13" t="s">
        <v>7</v>
      </c>
      <c r="C9" s="14">
        <v>750000000</v>
      </c>
      <c r="D9" s="14">
        <f t="shared" ref="D9:D11" si="0">C10</f>
        <v>862499999.99999988</v>
      </c>
      <c r="E9" s="78">
        <v>0</v>
      </c>
      <c r="F9" s="26">
        <v>1</v>
      </c>
      <c r="G9" s="40">
        <f>SUM(E9:E9)*F9</f>
        <v>0</v>
      </c>
    </row>
    <row r="10" spans="2:10" x14ac:dyDescent="0.35">
      <c r="B10" s="13" t="s">
        <v>8</v>
      </c>
      <c r="C10" s="14">
        <f>(1+$C$36)*C9</f>
        <v>862499999.99999988</v>
      </c>
      <c r="D10" s="14">
        <f t="shared" si="0"/>
        <v>991874999.99999976</v>
      </c>
      <c r="E10" s="78">
        <v>0</v>
      </c>
      <c r="F10" s="26"/>
      <c r="G10" s="40">
        <f>SUM(E10:E10)*F10</f>
        <v>0</v>
      </c>
    </row>
    <row r="11" spans="2:10" x14ac:dyDescent="0.35">
      <c r="B11" s="13" t="s">
        <v>9</v>
      </c>
      <c r="C11" s="14">
        <f>(1+$C$36)*C10</f>
        <v>991874999.99999976</v>
      </c>
      <c r="D11" s="14">
        <f t="shared" si="0"/>
        <v>1140656249.9999995</v>
      </c>
      <c r="E11" s="78">
        <v>0</v>
      </c>
      <c r="F11" s="26"/>
      <c r="G11" s="40">
        <f>SUM(E11:E11)*F11</f>
        <v>0</v>
      </c>
    </row>
    <row r="12" spans="2:10" ht="15" thickBot="1" x14ac:dyDescent="0.4">
      <c r="B12" s="41" t="s">
        <v>10</v>
      </c>
      <c r="C12" s="48">
        <f>(1+$C$36)*C11</f>
        <v>1140656249.9999995</v>
      </c>
      <c r="D12" s="48">
        <f>(1+C36)*C12</f>
        <v>1311754687.4999993</v>
      </c>
      <c r="E12" s="79">
        <v>0</v>
      </c>
      <c r="F12" s="49"/>
      <c r="G12" s="44">
        <f>SUM(E12:E12)*F12</f>
        <v>0</v>
      </c>
    </row>
    <row r="13" spans="2:10" x14ac:dyDescent="0.35">
      <c r="B13" s="19" t="s">
        <v>30</v>
      </c>
      <c r="C13" s="5"/>
      <c r="D13" s="5"/>
      <c r="E13" s="5"/>
      <c r="F13" s="84">
        <f>SUM(F8:F12)</f>
        <v>1</v>
      </c>
      <c r="G13" s="22">
        <f>SUM(G8:G12)</f>
        <v>0</v>
      </c>
    </row>
    <row r="14" spans="2:10" x14ac:dyDescent="0.35">
      <c r="B14" s="19"/>
      <c r="C14" s="5"/>
      <c r="D14" s="5"/>
      <c r="E14" s="5"/>
      <c r="F14" s="5"/>
      <c r="G14" s="20"/>
    </row>
    <row r="15" spans="2:10" ht="15" thickBot="1" x14ac:dyDescent="0.4">
      <c r="B15" s="17" t="s">
        <v>20</v>
      </c>
      <c r="C15" s="5"/>
      <c r="D15" s="5"/>
      <c r="E15" s="5"/>
      <c r="F15" s="5"/>
      <c r="G15" s="20"/>
    </row>
    <row r="16" spans="2:10" s="11" customFormat="1" ht="36.75" customHeight="1" thickBot="1" x14ac:dyDescent="0.4">
      <c r="B16" s="92"/>
      <c r="C16" s="90"/>
      <c r="D16" s="90"/>
      <c r="E16" s="93"/>
      <c r="F16" s="93"/>
      <c r="G16" s="94" t="s">
        <v>18</v>
      </c>
    </row>
    <row r="17" spans="2:7" x14ac:dyDescent="0.35">
      <c r="B17" s="12" t="s">
        <v>38</v>
      </c>
      <c r="C17" s="95"/>
      <c r="D17" s="37"/>
      <c r="E17" s="39"/>
      <c r="F17" s="39"/>
      <c r="G17" s="96">
        <f>C17</f>
        <v>0</v>
      </c>
    </row>
    <row r="18" spans="2:7" x14ac:dyDescent="0.35">
      <c r="B18" s="87" t="s">
        <v>37</v>
      </c>
      <c r="C18" s="91"/>
      <c r="D18" s="88"/>
      <c r="E18" s="89"/>
      <c r="F18" s="89"/>
      <c r="G18" s="97">
        <v>0</v>
      </c>
    </row>
    <row r="19" spans="2:7" x14ac:dyDescent="0.35">
      <c r="B19" s="13" t="s">
        <v>21</v>
      </c>
      <c r="C19" s="69"/>
      <c r="D19" s="28"/>
      <c r="E19" s="24"/>
      <c r="F19" s="24"/>
      <c r="G19" s="72">
        <f>C19</f>
        <v>0</v>
      </c>
    </row>
    <row r="20" spans="2:7" x14ac:dyDescent="0.35">
      <c r="B20" s="51" t="s">
        <v>25</v>
      </c>
      <c r="C20" s="69"/>
      <c r="D20" s="28"/>
      <c r="E20" s="24"/>
      <c r="F20" s="24"/>
      <c r="G20" s="72">
        <f t="shared" ref="G20:G21" si="1">C20</f>
        <v>0</v>
      </c>
    </row>
    <row r="21" spans="2:7" ht="15" thickBot="1" x14ac:dyDescent="0.4">
      <c r="B21" s="52" t="s">
        <v>25</v>
      </c>
      <c r="C21" s="70"/>
      <c r="D21" s="42"/>
      <c r="E21" s="43"/>
      <c r="F21" s="43"/>
      <c r="G21" s="73">
        <f t="shared" si="1"/>
        <v>0</v>
      </c>
    </row>
    <row r="22" spans="2:7" x14ac:dyDescent="0.35">
      <c r="B22" s="19" t="s">
        <v>24</v>
      </c>
      <c r="C22" s="5"/>
      <c r="D22" s="5"/>
      <c r="E22" s="5"/>
      <c r="F22" s="5"/>
      <c r="G22" s="98">
        <f>SUM(G17:G21)</f>
        <v>0</v>
      </c>
    </row>
    <row r="23" spans="2:7" x14ac:dyDescent="0.35">
      <c r="B23" s="6"/>
      <c r="C23" s="5"/>
      <c r="D23" s="5"/>
      <c r="E23" s="5"/>
      <c r="F23" s="5"/>
      <c r="G23" s="7"/>
    </row>
    <row r="24" spans="2:7" ht="15" thickBot="1" x14ac:dyDescent="0.4">
      <c r="B24" s="18" t="s">
        <v>0</v>
      </c>
      <c r="C24" s="5"/>
      <c r="D24" s="5"/>
      <c r="E24" s="5"/>
      <c r="F24" s="5"/>
      <c r="G24" s="7"/>
    </row>
    <row r="25" spans="2:7" ht="15" thickBot="1" x14ac:dyDescent="0.4">
      <c r="B25" s="178" t="s">
        <v>19</v>
      </c>
      <c r="C25" s="179"/>
      <c r="D25" s="179"/>
      <c r="E25" s="35"/>
      <c r="F25" s="35"/>
      <c r="G25" s="36" t="s">
        <v>0</v>
      </c>
    </row>
    <row r="26" spans="2:7" x14ac:dyDescent="0.35">
      <c r="B26" s="173" t="s">
        <v>5</v>
      </c>
      <c r="C26" s="174"/>
      <c r="D26" s="174"/>
      <c r="E26" s="50"/>
      <c r="F26" s="50"/>
      <c r="G26" s="54">
        <v>0</v>
      </c>
    </row>
    <row r="27" spans="2:7" x14ac:dyDescent="0.35">
      <c r="B27" s="175" t="s">
        <v>1</v>
      </c>
      <c r="C27" s="176"/>
      <c r="D27" s="176"/>
      <c r="E27" s="24"/>
      <c r="F27" s="24"/>
      <c r="G27" s="55">
        <v>0</v>
      </c>
    </row>
    <row r="28" spans="2:7" ht="15" thickBot="1" x14ac:dyDescent="0.4">
      <c r="B28" s="168" t="s">
        <v>1</v>
      </c>
      <c r="C28" s="169"/>
      <c r="D28" s="169"/>
      <c r="E28" s="43"/>
      <c r="F28" s="43"/>
      <c r="G28" s="56">
        <v>0</v>
      </c>
    </row>
    <row r="29" spans="2:7" x14ac:dyDescent="0.35">
      <c r="B29" s="81" t="s">
        <v>3</v>
      </c>
      <c r="C29" s="9"/>
      <c r="D29" s="9"/>
      <c r="E29" s="9"/>
      <c r="F29" s="9"/>
      <c r="G29" s="82">
        <f>SUM(G26:G28)</f>
        <v>0</v>
      </c>
    </row>
    <row r="30" spans="2:7" x14ac:dyDescent="0.35">
      <c r="B30" s="15"/>
      <c r="C30" s="5"/>
      <c r="D30" s="5"/>
      <c r="E30" s="5"/>
      <c r="F30" s="5"/>
      <c r="G30" s="62"/>
    </row>
    <row r="31" spans="2:7" x14ac:dyDescent="0.35">
      <c r="B31" s="53"/>
      <c r="C31" s="25"/>
      <c r="D31" s="25"/>
      <c r="E31" s="25"/>
      <c r="F31" s="25"/>
      <c r="G31" s="33"/>
    </row>
    <row r="32" spans="2:7" ht="15" thickBot="1" x14ac:dyDescent="0.4">
      <c r="B32" s="64" t="s">
        <v>33</v>
      </c>
      <c r="C32" s="65"/>
      <c r="D32" s="65"/>
      <c r="E32" s="2"/>
      <c r="F32" s="65"/>
      <c r="G32" s="99">
        <f>G13+G22+G29</f>
        <v>0</v>
      </c>
    </row>
    <row r="34" spans="2:3" x14ac:dyDescent="0.35">
      <c r="B34" s="16" t="s">
        <v>39</v>
      </c>
    </row>
    <row r="35" spans="2:3" ht="15" thickBot="1" x14ac:dyDescent="0.4"/>
    <row r="36" spans="2:3" ht="15" thickBot="1" x14ac:dyDescent="0.4">
      <c r="B36" s="25" t="s">
        <v>35</v>
      </c>
      <c r="C36" s="100">
        <v>0.15</v>
      </c>
    </row>
  </sheetData>
  <mergeCells count="5">
    <mergeCell ref="C6:D6"/>
    <mergeCell ref="B25:D25"/>
    <mergeCell ref="B26:D26"/>
    <mergeCell ref="B27:D27"/>
    <mergeCell ref="B28:D28"/>
  </mergeCells>
  <pageMargins left="0.7" right="0.7" top="0.75" bottom="0.75" header="0.3" footer="0.3"/>
  <pageSetup paperSize="9" scale="5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949EA-E456-4B4F-A2D1-67C22B1069E4}">
  <sheetPr>
    <tabColor rgb="FFFFC000"/>
  </sheetPr>
  <dimension ref="B1:L33"/>
  <sheetViews>
    <sheetView showGridLines="0" zoomScaleNormal="100" zoomScaleSheetLayoutView="90" workbookViewId="0">
      <selection activeCell="E8" sqref="E8:F9"/>
    </sheetView>
  </sheetViews>
  <sheetFormatPr defaultRowHeight="14.5" x14ac:dyDescent="0.35"/>
  <cols>
    <col min="1" max="1" width="6.453125" customWidth="1"/>
    <col min="2" max="2" width="31.90625" customWidth="1"/>
    <col min="3" max="3" width="13.7265625" bestFit="1" customWidth="1"/>
    <col min="4" max="4" width="12.7265625" customWidth="1"/>
    <col min="5" max="8" width="17.1796875" customWidth="1"/>
    <col min="9" max="9" width="20.453125" customWidth="1"/>
    <col min="10" max="10" width="27.54296875" bestFit="1" customWidth="1"/>
    <col min="11" max="11" width="14.36328125" customWidth="1"/>
  </cols>
  <sheetData>
    <row r="1" spans="2:12" ht="15" thickBot="1" x14ac:dyDescent="0.4"/>
    <row r="2" spans="2:12" ht="18.5" x14ac:dyDescent="0.45">
      <c r="B2" s="8" t="s">
        <v>23</v>
      </c>
      <c r="C2" s="9"/>
      <c r="D2" s="9"/>
      <c r="E2" s="9"/>
      <c r="F2" s="9"/>
      <c r="G2" s="9"/>
      <c r="H2" s="9"/>
      <c r="I2" s="10"/>
    </row>
    <row r="3" spans="2:12" x14ac:dyDescent="0.35">
      <c r="B3" s="6"/>
      <c r="C3" s="5"/>
      <c r="D3" s="5"/>
      <c r="E3" s="5"/>
      <c r="F3" s="5"/>
      <c r="G3" s="5"/>
      <c r="H3" s="5"/>
      <c r="I3" s="7"/>
    </row>
    <row r="4" spans="2:12" x14ac:dyDescent="0.35">
      <c r="B4" s="6"/>
      <c r="C4" s="5"/>
      <c r="D4" s="5"/>
      <c r="E4" s="5"/>
      <c r="F4" s="5"/>
      <c r="G4" s="5"/>
      <c r="H4" s="5"/>
      <c r="I4" s="7"/>
      <c r="K4" s="1"/>
    </row>
    <row r="5" spans="2:12" ht="15" thickBot="1" x14ac:dyDescent="0.4">
      <c r="B5" s="17" t="s">
        <v>15</v>
      </c>
      <c r="C5" s="2"/>
      <c r="D5" s="2"/>
      <c r="E5" s="2"/>
      <c r="F5" s="2"/>
      <c r="G5" s="2"/>
      <c r="H5" s="2"/>
      <c r="I5" s="3"/>
    </row>
    <row r="6" spans="2:12" s="11" customFormat="1" ht="36.75" customHeight="1" thickBot="1" x14ac:dyDescent="0.4">
      <c r="B6" s="29"/>
      <c r="C6" s="177" t="s">
        <v>16</v>
      </c>
      <c r="D6" s="177"/>
      <c r="E6" s="30" t="s">
        <v>27</v>
      </c>
      <c r="F6" s="30" t="s">
        <v>28</v>
      </c>
      <c r="G6" s="30" t="s">
        <v>31</v>
      </c>
      <c r="H6" s="30" t="s">
        <v>13</v>
      </c>
      <c r="I6" s="31" t="s">
        <v>14</v>
      </c>
    </row>
    <row r="7" spans="2:12" s="11" customFormat="1" ht="13" customHeight="1" x14ac:dyDescent="0.35">
      <c r="B7" s="45"/>
      <c r="C7" s="46" t="s">
        <v>12</v>
      </c>
      <c r="D7" s="46" t="s">
        <v>11</v>
      </c>
      <c r="E7" s="46"/>
      <c r="F7" s="46"/>
      <c r="G7" s="46"/>
      <c r="H7" s="46"/>
      <c r="I7" s="47"/>
      <c r="L7" s="23"/>
    </row>
    <row r="8" spans="2:12" x14ac:dyDescent="0.35">
      <c r="B8" s="13" t="s">
        <v>6</v>
      </c>
      <c r="C8" s="14">
        <f>(1-F31)*C9</f>
        <v>637500000</v>
      </c>
      <c r="D8" s="14">
        <f>C9</f>
        <v>750000000</v>
      </c>
      <c r="E8" s="75">
        <v>1E-4</v>
      </c>
      <c r="F8" s="75">
        <v>2.0000000000000001E-4</v>
      </c>
      <c r="G8" s="21">
        <f>D8*E8+D8*F8</f>
        <v>225000</v>
      </c>
      <c r="H8" s="26">
        <v>1</v>
      </c>
      <c r="I8" s="40">
        <f>G8*H8</f>
        <v>225000</v>
      </c>
    </row>
    <row r="9" spans="2:12" x14ac:dyDescent="0.35">
      <c r="B9" s="13" t="s">
        <v>7</v>
      </c>
      <c r="C9" s="14">
        <v>750000000</v>
      </c>
      <c r="D9" s="14">
        <f t="shared" ref="D9:D11" si="0">C10</f>
        <v>862499999.99999988</v>
      </c>
      <c r="E9" s="75">
        <v>1E-4</v>
      </c>
      <c r="F9" s="75">
        <v>2.5000000000000001E-4</v>
      </c>
      <c r="G9" s="21">
        <f>AVERAGE(C9:D9)*E9+AVERAGE(C9:D9)*F9</f>
        <v>282187.5</v>
      </c>
      <c r="H9" s="26">
        <v>1</v>
      </c>
      <c r="I9" s="40">
        <f t="shared" ref="I9:I12" si="1">G9*H9</f>
        <v>282187.5</v>
      </c>
    </row>
    <row r="10" spans="2:12" x14ac:dyDescent="0.35">
      <c r="B10" s="13" t="s">
        <v>8</v>
      </c>
      <c r="C10" s="14">
        <f>(1+$F$31)*C9</f>
        <v>862499999.99999988</v>
      </c>
      <c r="D10" s="14">
        <f t="shared" si="0"/>
        <v>991874999.99999976</v>
      </c>
      <c r="E10" s="75">
        <v>0</v>
      </c>
      <c r="F10" s="75">
        <v>0</v>
      </c>
      <c r="G10" s="21">
        <f t="shared" ref="G10:G12" si="2">AVERAGE(C10:D10)*E10+AVERAGE(C10:D10)*F10</f>
        <v>0</v>
      </c>
      <c r="H10" s="26"/>
      <c r="I10" s="40">
        <f t="shared" si="1"/>
        <v>0</v>
      </c>
    </row>
    <row r="11" spans="2:12" x14ac:dyDescent="0.35">
      <c r="B11" s="13" t="s">
        <v>9</v>
      </c>
      <c r="C11" s="14">
        <f>(1+$F$31)*C10</f>
        <v>991874999.99999976</v>
      </c>
      <c r="D11" s="14">
        <f t="shared" si="0"/>
        <v>1140656249.9999995</v>
      </c>
      <c r="E11" s="75">
        <v>0</v>
      </c>
      <c r="F11" s="75">
        <v>0</v>
      </c>
      <c r="G11" s="21">
        <f t="shared" si="2"/>
        <v>0</v>
      </c>
      <c r="H11" s="26"/>
      <c r="I11" s="40">
        <f t="shared" si="1"/>
        <v>0</v>
      </c>
    </row>
    <row r="12" spans="2:12" ht="15" thickBot="1" x14ac:dyDescent="0.4">
      <c r="B12" s="41" t="s">
        <v>10</v>
      </c>
      <c r="C12" s="48">
        <f>(1+$F$31)*C11</f>
        <v>1140656249.9999995</v>
      </c>
      <c r="D12" s="48">
        <f>(1+F31)*C12</f>
        <v>1311754687.4999993</v>
      </c>
      <c r="E12" s="76">
        <v>0</v>
      </c>
      <c r="F12" s="76">
        <v>0</v>
      </c>
      <c r="G12" s="27">
        <f t="shared" si="2"/>
        <v>0</v>
      </c>
      <c r="H12" s="49"/>
      <c r="I12" s="44">
        <f t="shared" si="1"/>
        <v>0</v>
      </c>
    </row>
    <row r="13" spans="2:12" x14ac:dyDescent="0.35">
      <c r="B13" s="19" t="s">
        <v>22</v>
      </c>
      <c r="C13" s="5"/>
      <c r="D13" s="5"/>
      <c r="E13" s="5"/>
      <c r="F13" s="5"/>
      <c r="G13" s="5"/>
      <c r="H13" s="5"/>
      <c r="I13" s="22">
        <f>SUM(I8:I12)</f>
        <v>507187.5</v>
      </c>
    </row>
    <row r="14" spans="2:12" x14ac:dyDescent="0.35">
      <c r="B14" s="19"/>
      <c r="C14" s="5"/>
      <c r="D14" s="5"/>
      <c r="E14" s="5"/>
      <c r="F14" s="5"/>
      <c r="G14" s="5"/>
      <c r="H14" s="5"/>
      <c r="I14" s="20"/>
    </row>
    <row r="15" spans="2:12" ht="15" thickBot="1" x14ac:dyDescent="0.4">
      <c r="B15" s="17" t="s">
        <v>20</v>
      </c>
      <c r="C15" s="5"/>
      <c r="D15" s="5"/>
      <c r="E15" s="5"/>
      <c r="F15" s="5"/>
      <c r="G15" s="5"/>
      <c r="H15" s="5"/>
      <c r="I15" s="20"/>
    </row>
    <row r="16" spans="2:12" s="11" customFormat="1" ht="36.75" customHeight="1" thickBot="1" x14ac:dyDescent="0.4">
      <c r="B16" s="29"/>
      <c r="C16" s="32"/>
      <c r="D16" s="32"/>
      <c r="E16" s="177"/>
      <c r="F16" s="177"/>
      <c r="G16" s="177"/>
      <c r="H16" s="30"/>
      <c r="I16" s="74" t="s">
        <v>18</v>
      </c>
    </row>
    <row r="17" spans="2:9" x14ac:dyDescent="0.35">
      <c r="B17" s="12" t="s">
        <v>17</v>
      </c>
      <c r="C17" s="68"/>
      <c r="D17" s="37"/>
      <c r="E17" s="38"/>
      <c r="F17" s="39"/>
      <c r="G17" s="39"/>
      <c r="H17" s="39"/>
      <c r="I17" s="71">
        <v>10</v>
      </c>
    </row>
    <row r="18" spans="2:9" x14ac:dyDescent="0.35">
      <c r="B18" s="13" t="s">
        <v>21</v>
      </c>
      <c r="C18" s="69"/>
      <c r="D18" s="28"/>
      <c r="E18" s="21"/>
      <c r="F18" s="24"/>
      <c r="G18" s="24"/>
      <c r="H18" s="24"/>
      <c r="I18" s="72">
        <v>10</v>
      </c>
    </row>
    <row r="19" spans="2:9" x14ac:dyDescent="0.35">
      <c r="B19" s="51" t="s">
        <v>25</v>
      </c>
      <c r="C19" s="69"/>
      <c r="D19" s="28"/>
      <c r="E19" s="21"/>
      <c r="F19" s="24"/>
      <c r="G19" s="24"/>
      <c r="H19" s="24"/>
      <c r="I19" s="72">
        <f t="shared" ref="I19:I20" si="3">C19</f>
        <v>0</v>
      </c>
    </row>
    <row r="20" spans="2:9" ht="15" thickBot="1" x14ac:dyDescent="0.4">
      <c r="B20" s="52" t="s">
        <v>25</v>
      </c>
      <c r="C20" s="70"/>
      <c r="D20" s="42"/>
      <c r="E20" s="27"/>
      <c r="F20" s="43"/>
      <c r="G20" s="43"/>
      <c r="H20" s="43"/>
      <c r="I20" s="73">
        <f t="shared" si="3"/>
        <v>0</v>
      </c>
    </row>
    <row r="21" spans="2:9" x14ac:dyDescent="0.35">
      <c r="B21" s="19" t="s">
        <v>24</v>
      </c>
      <c r="C21" s="5"/>
      <c r="D21" s="5"/>
      <c r="E21" s="5"/>
      <c r="F21" s="5"/>
      <c r="G21" s="5"/>
      <c r="H21" s="5"/>
      <c r="I21" s="63">
        <f>SUM(I17:I20)</f>
        <v>20</v>
      </c>
    </row>
    <row r="22" spans="2:9" x14ac:dyDescent="0.35">
      <c r="B22" s="6"/>
      <c r="C22" s="5"/>
      <c r="D22" s="5"/>
      <c r="E22" s="5"/>
      <c r="F22" s="5"/>
      <c r="G22" s="5"/>
      <c r="H22" s="5"/>
      <c r="I22" s="7"/>
    </row>
    <row r="23" spans="2:9" ht="15" thickBot="1" x14ac:dyDescent="0.4">
      <c r="B23" s="18" t="s">
        <v>0</v>
      </c>
      <c r="C23" s="5"/>
      <c r="D23" s="5"/>
      <c r="E23" s="5"/>
      <c r="F23" s="5"/>
      <c r="G23" s="5"/>
      <c r="H23" s="5"/>
      <c r="I23" s="7"/>
    </row>
    <row r="24" spans="2:9" ht="15" thickBot="1" x14ac:dyDescent="0.4">
      <c r="B24" s="178" t="s">
        <v>19</v>
      </c>
      <c r="C24" s="179"/>
      <c r="D24" s="179"/>
      <c r="E24" s="35"/>
      <c r="F24" s="35"/>
      <c r="G24" s="35"/>
      <c r="H24" s="35"/>
      <c r="I24" s="36" t="s">
        <v>0</v>
      </c>
    </row>
    <row r="25" spans="2:9" x14ac:dyDescent="0.35">
      <c r="B25" s="173" t="s">
        <v>5</v>
      </c>
      <c r="C25" s="174"/>
      <c r="D25" s="174"/>
      <c r="E25" s="57"/>
      <c r="F25" s="60"/>
      <c r="G25" s="50"/>
      <c r="H25" s="50"/>
      <c r="I25" s="54">
        <v>20</v>
      </c>
    </row>
    <row r="26" spans="2:9" x14ac:dyDescent="0.35">
      <c r="B26" s="175" t="s">
        <v>1</v>
      </c>
      <c r="C26" s="176"/>
      <c r="D26" s="176"/>
      <c r="E26" s="58"/>
      <c r="F26" s="61"/>
      <c r="G26" s="24"/>
      <c r="H26" s="24"/>
      <c r="I26" s="55">
        <f>E26</f>
        <v>0</v>
      </c>
    </row>
    <row r="27" spans="2:9" ht="15" thickBot="1" x14ac:dyDescent="0.4">
      <c r="B27" s="168" t="s">
        <v>1</v>
      </c>
      <c r="C27" s="169"/>
      <c r="D27" s="169"/>
      <c r="E27" s="59"/>
      <c r="F27" s="42"/>
      <c r="G27" s="43"/>
      <c r="H27" s="43"/>
      <c r="I27" s="56">
        <f>E27</f>
        <v>0</v>
      </c>
    </row>
    <row r="28" spans="2:9" x14ac:dyDescent="0.35">
      <c r="B28" s="15" t="s">
        <v>3</v>
      </c>
      <c r="C28" s="5"/>
      <c r="D28" s="5"/>
      <c r="E28" s="5"/>
      <c r="F28" s="5"/>
      <c r="G28" s="5"/>
      <c r="H28" s="5"/>
      <c r="I28" s="22">
        <f>SUM(I25:I27)</f>
        <v>20</v>
      </c>
    </row>
    <row r="29" spans="2:9" x14ac:dyDescent="0.35">
      <c r="B29" s="15"/>
      <c r="C29" s="5"/>
      <c r="D29" s="5"/>
      <c r="E29" s="5"/>
      <c r="F29" s="5"/>
      <c r="G29" s="5"/>
      <c r="H29" s="5"/>
      <c r="I29" s="62"/>
    </row>
    <row r="30" spans="2:9" x14ac:dyDescent="0.35">
      <c r="B30" s="53" t="s">
        <v>4</v>
      </c>
      <c r="C30" s="25"/>
      <c r="D30" s="25"/>
      <c r="E30" s="25"/>
      <c r="F30" s="25"/>
      <c r="G30" s="25"/>
      <c r="H30" s="25"/>
      <c r="I30" s="33">
        <f>SUM(G8:G9)+I21+I28</f>
        <v>507227.5</v>
      </c>
    </row>
    <row r="31" spans="2:9" ht="15" thickBot="1" x14ac:dyDescent="0.4">
      <c r="B31" s="64" t="s">
        <v>26</v>
      </c>
      <c r="C31" s="65"/>
      <c r="D31" s="65"/>
      <c r="E31" s="65" t="s">
        <v>29</v>
      </c>
      <c r="F31" s="67">
        <v>0.15</v>
      </c>
      <c r="G31" s="65"/>
      <c r="H31" s="65"/>
      <c r="I31" s="66">
        <f>I13+I21*4</f>
        <v>507267.5</v>
      </c>
    </row>
    <row r="33" spans="2:2" x14ac:dyDescent="0.35">
      <c r="B33" s="16" t="s">
        <v>2</v>
      </c>
    </row>
  </sheetData>
  <mergeCells count="6">
    <mergeCell ref="B27:D27"/>
    <mergeCell ref="C6:D6"/>
    <mergeCell ref="E16:G16"/>
    <mergeCell ref="B24:D24"/>
    <mergeCell ref="B25:D25"/>
    <mergeCell ref="B26:D26"/>
  </mergeCells>
  <pageMargins left="0.7" right="0.7" top="0.75" bottom="0.75" header="0.3" footer="0.3"/>
  <pageSetup paperSize="9" scale="5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6F48838C31484F9ABFB0DCB8347858" ma:contentTypeVersion="4" ma:contentTypeDescription="Een nieuw document maken." ma:contentTypeScope="" ma:versionID="12044db65bb0829105a61d7f78079b13">
  <xsd:schema xmlns:xsd="http://www.w3.org/2001/XMLSchema" xmlns:xs="http://www.w3.org/2001/XMLSchema" xmlns:p="http://schemas.microsoft.com/office/2006/metadata/properties" xmlns:ns2="fd8e7aec-f047-4669-bdbf-a8e3ca5adf4f" targetNamespace="http://schemas.microsoft.com/office/2006/metadata/properties" ma:root="true" ma:fieldsID="9103f85c02b356ba1ef8489317bb87af" ns2:_="">
    <xsd:import namespace="fd8e7aec-f047-4669-bdbf-a8e3ca5adf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e7aec-f047-4669-bdbf-a8e3ca5adf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F5CE0-8BB7-42DA-B1AF-E5CC84F468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880985-F5D5-4E07-8CE2-8208235786B1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fd8e7aec-f047-4669-bdbf-a8e3ca5adf4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915E3B9-9CCF-4967-8F49-F9BAD36D9C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8e7aec-f047-4669-bdbf-a8e3ca5adf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5</vt:i4>
      </vt:variant>
    </vt:vector>
  </HeadingPairs>
  <TitlesOfParts>
    <vt:vector size="11" baseType="lpstr">
      <vt:lpstr>Instruction</vt:lpstr>
      <vt:lpstr>Price Sheet</vt:lpstr>
      <vt:lpstr>Prijzenblad (Oud 2)</vt:lpstr>
      <vt:lpstr>Prijzenblad (2)</vt:lpstr>
      <vt:lpstr>Prijzenblad (3)</vt:lpstr>
      <vt:lpstr>Prijzenblad Oud</vt:lpstr>
      <vt:lpstr>'Price Sheet'!Afdrukbereik</vt:lpstr>
      <vt:lpstr>'Prijzenblad (2)'!Afdrukbereik</vt:lpstr>
      <vt:lpstr>'Prijzenblad (3)'!Afdrukbereik</vt:lpstr>
      <vt:lpstr>'Prijzenblad (Oud 2)'!Afdrukbereik</vt:lpstr>
      <vt:lpstr>'Prijzenblad Oud'!Afdrukbereik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 Polman</dc:creator>
  <cp:lastModifiedBy>Marjolein Schotman</cp:lastModifiedBy>
  <dcterms:created xsi:type="dcterms:W3CDTF">2020-02-03T15:54:49Z</dcterms:created>
  <dcterms:modified xsi:type="dcterms:W3CDTF">2021-09-23T06:01:36Z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0x0101005D6F48838C31484F9ABFB0DCB8347858</vt:lpwstr>
  </property>
</Properties>
</file>