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https://hmc365.sharepoint.com/sites/Inkopenvoor/Gedeelde documenten/General/Aanbestedingen/Hygiene diensten/02. Aanbestedingsdocumenten/"/>
    </mc:Choice>
  </mc:AlternateContent>
  <xr:revisionPtr revIDLastSave="0" documentId="8_{EE58C957-FD56-4877-88D1-0A57C8D3FD65}" xr6:coauthVersionLast="36" xr6:coauthVersionMax="36" xr10:uidLastSave="{00000000-0000-0000-0000-000000000000}"/>
  <bookViews>
    <workbookView xWindow="0" yWindow="0" windowWidth="19200" windowHeight="6930" xr2:uid="{C43C3A77-2DC8-4874-8C5B-B185253383C9}"/>
  </bookViews>
  <sheets>
    <sheet name="Totale Inschijfsom" sheetId="3" r:id="rId1"/>
    <sheet name="Locatie Amsterdam" sheetId="1" r:id="rId2"/>
    <sheet name="Locatie Rotterdam" sheetId="2"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1" i="2" l="1"/>
  <c r="K20" i="1" l="1"/>
  <c r="K19" i="1"/>
  <c r="K16" i="1"/>
  <c r="K15" i="1"/>
  <c r="K21" i="1"/>
  <c r="K25" i="1"/>
  <c r="K43" i="1"/>
  <c r="K42" i="1"/>
  <c r="K41" i="1"/>
  <c r="K26" i="1"/>
  <c r="K18" i="1"/>
  <c r="L50" i="2"/>
  <c r="L49" i="2"/>
  <c r="L16" i="2"/>
  <c r="K31" i="1" l="1"/>
  <c r="K32" i="1"/>
  <c r="K34" i="1"/>
  <c r="K35" i="1"/>
  <c r="K36" i="1"/>
  <c r="K17" i="1"/>
  <c r="K22" i="1"/>
  <c r="K23" i="1"/>
  <c r="K24" i="1"/>
  <c r="K27" i="1" l="1"/>
  <c r="L34" i="2"/>
  <c r="J41" i="1"/>
  <c r="K44" i="1" s="1"/>
  <c r="J42" i="1"/>
  <c r="J30" i="1" l="1"/>
  <c r="J33" i="1" l="1"/>
  <c r="K33" i="1" s="1"/>
  <c r="K30" i="1"/>
  <c r="K37" i="1" s="1"/>
  <c r="K46" i="1" s="1"/>
  <c r="B10" i="3" s="1"/>
  <c r="L35" i="2"/>
  <c r="L18" i="2"/>
  <c r="L36" i="2" l="1"/>
  <c r="L45" i="2" s="1"/>
  <c r="L37" i="2"/>
  <c r="L38" i="2"/>
  <c r="L39" i="2"/>
  <c r="L40" i="2"/>
  <c r="L41" i="2"/>
  <c r="L42" i="2"/>
  <c r="L43" i="2"/>
  <c r="L44" i="2"/>
  <c r="L29" i="2" l="1"/>
  <c r="L30" i="2"/>
  <c r="L27" i="2"/>
  <c r="L28" i="2"/>
  <c r="L26" i="2"/>
  <c r="L24" i="2"/>
  <c r="L25" i="2"/>
  <c r="L23" i="2"/>
  <c r="L19" i="2"/>
  <c r="L20" i="2"/>
  <c r="L21" i="2"/>
  <c r="L22" i="2"/>
  <c r="L17" i="2"/>
  <c r="L31" i="2"/>
  <c r="L52" i="2" l="1"/>
  <c r="L54" i="2" s="1"/>
  <c r="B11" i="3" s="1"/>
  <c r="B12" i="3" l="1"/>
  <c r="E12" i="3" s="1"/>
  <c r="B13" i="3" l="1"/>
  <c r="B14" i="3"/>
</calcChain>
</file>

<file path=xl/sharedStrings.xml><?xml version="1.0" encoding="utf-8"?>
<sst xmlns="http://schemas.openxmlformats.org/spreadsheetml/2006/main" count="226" uniqueCount="140">
  <si>
    <t>Toelichting Periodiek:</t>
  </si>
  <si>
    <t>Voor het uitvoeren van de periodieke werkzaamheden dient u minimaal de onderstaande frequenties te hanteren.</t>
  </si>
  <si>
    <t>Periodiek interieur:</t>
  </si>
  <si>
    <t>Element</t>
  </si>
  <si>
    <t>Opleverstaat</t>
  </si>
  <si>
    <t>Ovens</t>
  </si>
  <si>
    <t>Geheel nat reinigen</t>
  </si>
  <si>
    <t>Uitzondering catering</t>
  </si>
  <si>
    <t>Koelkasten</t>
  </si>
  <si>
    <t>Liggende delen staalconstructie pand</t>
  </si>
  <si>
    <t>Verwijderen van lijmresten</t>
  </si>
  <si>
    <t>1= Herfstvakantie</t>
  </si>
  <si>
    <t>2= Kerstvakantie</t>
  </si>
  <si>
    <t>3= Voorjaarsvakantie</t>
  </si>
  <si>
    <t>4= Meivakantie</t>
  </si>
  <si>
    <t xml:space="preserve">5= Zomervakantie </t>
  </si>
  <si>
    <t>Uitzondering</t>
  </si>
  <si>
    <t>Liggende delen gevelpui binnenzijde</t>
  </si>
  <si>
    <t>Hooghangende verlichting entree</t>
  </si>
  <si>
    <t xml:space="preserve">Buitenzijde stofvrij maken </t>
  </si>
  <si>
    <t>Gietvloer</t>
  </si>
  <si>
    <t xml:space="preserve">Kast hoog/laag </t>
  </si>
  <si>
    <t>Buitenzijde geheel vochtig afnemen</t>
  </si>
  <si>
    <t xml:space="preserve">Plafond </t>
  </si>
  <si>
    <t xml:space="preserve">Geheel (incl. roosters) spin- en stofrag vrij maken </t>
  </si>
  <si>
    <t xml:space="preserve">Tapijt </t>
  </si>
  <si>
    <t xml:space="preserve">Ventilatieroosters </t>
  </si>
  <si>
    <t xml:space="preserve">Reinigen </t>
  </si>
  <si>
    <t xml:space="preserve">Kapstok </t>
  </si>
  <si>
    <t xml:space="preserve">Seperatieglas binnenzijde gebouwen </t>
  </si>
  <si>
    <t xml:space="preserve">Gevelglas binnenzijde gebouwen </t>
  </si>
  <si>
    <t>Uitvoering in schoolvakantie</t>
  </si>
  <si>
    <t>Solaris buitenzijde wordt door eigenaar gedaan</t>
  </si>
  <si>
    <t>Douche tweede etage</t>
  </si>
  <si>
    <t>Gevelglas hoofdgebouw buitenzijde Amsterdam</t>
  </si>
  <si>
    <t>Uitvoering mag ook buiten de schoolvakanties.</t>
  </si>
  <si>
    <t xml:space="preserve">Vides kantine </t>
  </si>
  <si>
    <t>Coatingvloer</t>
  </si>
  <si>
    <t>Houten vloeren</t>
  </si>
  <si>
    <t xml:space="preserve">Gevelglas buitenzijde Rotterdam </t>
  </si>
  <si>
    <t xml:space="preserve">Bovenzijde Tourniquet </t>
  </si>
  <si>
    <t xml:space="preserve">stofvrij maken </t>
  </si>
  <si>
    <t xml:space="preserve">Stofvrij maken </t>
  </si>
  <si>
    <t>Locatie Amsterdam</t>
  </si>
  <si>
    <t xml:space="preserve">Locatie Rotterdam </t>
  </si>
  <si>
    <t xml:space="preserve">Opleverstaat </t>
  </si>
  <si>
    <t xml:space="preserve">Gietvloer (gecoate vloeren) met name praktijklokalen </t>
  </si>
  <si>
    <t xml:space="preserve">Verwarmingselementen </t>
  </si>
  <si>
    <t xml:space="preserve">Geheel nat reinigen </t>
  </si>
  <si>
    <t>Prijs per keer</t>
  </si>
  <si>
    <t xml:space="preserve">Prijs totaal </t>
  </si>
  <si>
    <t xml:space="preserve">Totaal </t>
  </si>
  <si>
    <t xml:space="preserve">Banken, tafels, stoelen en krukken </t>
  </si>
  <si>
    <t>Standaardformulier E - Prijzenblad</t>
  </si>
  <si>
    <t>Inschijver dient alle blauwe cellen in te vullen conform de eisen zoals gesteld in de Aanbestedingsleidraad. Alle prijzen die Inschijver opgeeft zijn exclusief btw.</t>
  </si>
  <si>
    <t>Omschrijving</t>
  </si>
  <si>
    <t xml:space="preserve">Prijs </t>
  </si>
  <si>
    <t>Het verzorgen van reguliere (dagelijkse) schoonmaak van het gebouw. Inclusief het leveren van de schoonmaakmiddelen en de werkmaterialen en het bijvullen van sanitaire middelen per jaar.</t>
  </si>
  <si>
    <t>Totaalprijs periodieke werkzaamheden locatie Amsterdam</t>
  </si>
  <si>
    <t xml:space="preserve">Totaalprijs periodieke werkzaamheden locatie Rotterdam </t>
  </si>
  <si>
    <t>Totaal</t>
  </si>
  <si>
    <t>80% van de totale inschrijfsom looncomponent*</t>
  </si>
  <si>
    <t>20% van de totale inschrijfsom overige kosten*</t>
  </si>
  <si>
    <t>Optionele werkzaamheden</t>
  </si>
  <si>
    <t>Prijs per eenheid</t>
  </si>
  <si>
    <r>
      <t xml:space="preserve">Calamiteitenschoonmaak; </t>
    </r>
    <r>
      <rPr>
        <b/>
        <sz val="9"/>
        <rFont val="Tahoma"/>
        <family val="2"/>
      </rPr>
      <t xml:space="preserve">opgeven als uurtarief (werktijden tussen 6:00 -21:30 van maandag t/m vrijdag). </t>
    </r>
    <r>
      <rPr>
        <sz val="9"/>
        <rFont val="Tahoma"/>
        <family val="2"/>
      </rPr>
      <t>Tarieven tijdens bijzondere uren worden conform CAO berekend, zie de tabel hieronder.</t>
    </r>
  </si>
  <si>
    <r>
      <t xml:space="preserve">Incidentele schoonmaak; </t>
    </r>
    <r>
      <rPr>
        <b/>
        <sz val="9"/>
        <rFont val="Tahoma"/>
        <family val="2"/>
      </rPr>
      <t xml:space="preserve">opgeven als uurtarief (werktijden tussen 6:00 -21:30 van maandag t/m vrijdag). </t>
    </r>
    <r>
      <rPr>
        <sz val="9"/>
        <rFont val="Tahoma"/>
        <family val="2"/>
      </rPr>
      <t>Tarieven tijdens bijzondere uren worden conform CAO berekend, zie de tabel hieronder.</t>
    </r>
  </si>
  <si>
    <t>Calamiteitenschoonmaak</t>
  </si>
  <si>
    <t>Incidentele schoonmaak</t>
  </si>
  <si>
    <t>Uurtarief indien er gewerkt wordt op dinsdag, woensdag, donderdag en/of vrijdag tussen 00:00 tot 6:00 uur</t>
  </si>
  <si>
    <t>Uurtarief indien er gewerkt wordt op zaterdag, zondag en/of maandag tussen 00:00 tot 6:00 uur</t>
  </si>
  <si>
    <t>Uurtarief indien er gewerkt wordt op zaterdag en/of zondag tussen 06:00 tot 21:30 uur</t>
  </si>
  <si>
    <t>Uurtarief indien er gewerkt wordt op maandag, dinsdag, woensdag en/of donderdag tussen 21:30 en 24:00 uur</t>
  </si>
  <si>
    <t>Uurtarief indien er gewerkt wordt op vrijdag, zaterdag en/of zondag tussen 21:30 en 24:00 uur</t>
  </si>
  <si>
    <t xml:space="preserve">Periodieke werkzaamheden Amsterdam </t>
  </si>
  <si>
    <t>Periodieke werkzaamheden Rotterdam</t>
  </si>
  <si>
    <t>Periodiek vloeren:</t>
  </si>
  <si>
    <t>Glasbewassing:</t>
  </si>
  <si>
    <t>Glasbeassing</t>
  </si>
  <si>
    <t>Prijs totaal *</t>
  </si>
  <si>
    <t>*Prijzen zijn inclusief  het in- en uitruimen van het meubilair bij vloerenonderhoud.</t>
  </si>
  <si>
    <r>
      <t>Prijs per M</t>
    </r>
    <r>
      <rPr>
        <b/>
        <sz val="11"/>
        <color theme="1"/>
        <rFont val="Calibri"/>
        <family val="2"/>
      </rPr>
      <t>²</t>
    </r>
    <r>
      <rPr>
        <b/>
        <sz val="6.6"/>
        <color theme="1"/>
        <rFont val="Calibri"/>
        <family val="2"/>
      </rPr>
      <t xml:space="preserve"> </t>
    </r>
    <r>
      <rPr>
        <b/>
        <sz val="11"/>
        <color theme="1"/>
        <rFont val="Calibri"/>
        <family val="2"/>
        <scheme val="minor"/>
      </rPr>
      <t>*</t>
    </r>
  </si>
  <si>
    <t>Prijs per M²</t>
  </si>
  <si>
    <r>
      <t>Prijs per M</t>
    </r>
    <r>
      <rPr>
        <b/>
        <sz val="11"/>
        <color theme="1"/>
        <rFont val="Calibri"/>
        <family val="2"/>
      </rPr>
      <t>²</t>
    </r>
    <r>
      <rPr>
        <b/>
        <sz val="6.6"/>
        <color theme="1"/>
        <rFont val="Calibri"/>
        <family val="2"/>
      </rPr>
      <t xml:space="preserve"> </t>
    </r>
  </si>
  <si>
    <t xml:space="preserve">Banken, tafels, stoelen, poefjes, kussens en krukken </t>
  </si>
  <si>
    <r>
      <t xml:space="preserve">Dieptereiniging sanitair; </t>
    </r>
    <r>
      <rPr>
        <b/>
        <sz val="9"/>
        <rFont val="Tahoma"/>
        <family val="2"/>
      </rPr>
      <t>opgeven als prijs per keer Locatie Amsterdam</t>
    </r>
  </si>
  <si>
    <r>
      <t xml:space="preserve">Dieptereiniging sanitair; </t>
    </r>
    <r>
      <rPr>
        <b/>
        <sz val="9"/>
        <rFont val="Tahoma"/>
        <family val="2"/>
      </rPr>
      <t>opgeven als prijs per keer Locatie Rotterdam</t>
    </r>
  </si>
  <si>
    <t xml:space="preserve">Ventilatieroosters ( inplafonds, wanden, ramen en deuren) </t>
  </si>
  <si>
    <t>Geheel verwijderen</t>
  </si>
  <si>
    <r>
      <t>Opleverstaat</t>
    </r>
    <r>
      <rPr>
        <b/>
        <sz val="11"/>
        <color theme="1"/>
        <rFont val="Calibri"/>
        <family val="2"/>
      </rPr>
      <t>¹</t>
    </r>
  </si>
  <si>
    <t>Nat reinigen betekent met behulp van een reinigingsvloeistof een element inzetten. Daarna dient men met schoon water de vervuiling weg te nemen. Een en ander met behulp van werkdoeken, moppen, schrobborstels e.d.</t>
  </si>
  <si>
    <t>1. Geheel nat reinigen</t>
  </si>
  <si>
    <t>Kast hoog/laag (Inclusief Lockers)</t>
  </si>
  <si>
    <t xml:space="preserve">Voor overige begrippen is de “SIS T Schoonmaakterminologie” van NVZ-Nifim van toepassing. </t>
  </si>
  <si>
    <t xml:space="preserve">  </t>
  </si>
  <si>
    <t>Onder randen en richels worden verstaan: brandblusapparatuur, BHV-hulpmiddelen, schilderijen, leidingen, buizen en overige uitsteeksels waar zich vuil op kan verzamelen.</t>
  </si>
  <si>
    <t>2.  Randen en richels</t>
  </si>
  <si>
    <r>
      <t xml:space="preserve">Opleverstaat </t>
    </r>
    <r>
      <rPr>
        <b/>
        <sz val="11"/>
        <color theme="1"/>
        <rFont val="Calibri"/>
        <family val="2"/>
      </rPr>
      <t>¹</t>
    </r>
  </si>
  <si>
    <t xml:space="preserve">Begrippen : </t>
  </si>
  <si>
    <t xml:space="preserve">Vakanties: </t>
  </si>
  <si>
    <t>Ondergrens</t>
  </si>
  <si>
    <t>Bovengrens</t>
  </si>
  <si>
    <t>Aantal punten Criterium Prijs</t>
  </si>
  <si>
    <t>*Deze componenten worden gebruikt om over te indexeren zoals omschreven in de Overeenkomst artikel 3.2</t>
  </si>
  <si>
    <t>Uurtarief indien er gewerkt wordt op een feestdag. Onder een feestdag wordt verstaan:
– Nieuwjaarsdag;
– 1e en 2e Paasdag;
– Hemelvaartsdag;
– 1e en 2e Pinksterdag;
– 1e en 2e Kerstdag;
– Koningsdag;
– 5 mei in lustrumjaren</t>
  </si>
  <si>
    <t xml:space="preserve">Alle prijzen zijn inclusief. Er kunnen geen andere bedragen/kosten in rekening worden gebracht voor de dagelijkse schoonmaak en de periodieke werkzaamheden. </t>
  </si>
  <si>
    <t xml:space="preserve">Geheel reinigen </t>
  </si>
  <si>
    <t xml:space="preserve">Aantal </t>
  </si>
  <si>
    <t>Gietvloer Solaris; opgeven als prijs per keer Locatie Amsterdam</t>
  </si>
  <si>
    <t>Marmoleum</t>
  </si>
  <si>
    <t>Losse vloerkleden studiecentrum en personeelskamer</t>
  </si>
  <si>
    <t>Duramique gietvloer (hal en gang B.G. Hoogbouw)</t>
  </si>
  <si>
    <t>PVC</t>
  </si>
  <si>
    <t>Zie Bijlage C Specificaties vloeronderhoud- F</t>
  </si>
  <si>
    <t>Zie Bijlage C Specificaties vloeronderhoud- E</t>
  </si>
  <si>
    <t xml:space="preserve">Rubber </t>
  </si>
  <si>
    <t>Zie Bijlage C Specificaties vloeronderhoud- B</t>
  </si>
  <si>
    <t>Zie Bijlage C Specificaties vloeronderhoud- G</t>
  </si>
  <si>
    <t>Zie Bijlage C Specificaties vloeronderhoud- D</t>
  </si>
  <si>
    <t>Zie Bijlage C Specificaties vloeronderhoud- C</t>
  </si>
  <si>
    <t xml:space="preserve">Noraplan vloeren </t>
  </si>
  <si>
    <t>Zie Bijlage C Specificaties vloeronderhoud- H</t>
  </si>
  <si>
    <t xml:space="preserve">Randen, richels,  kabelgoten (boven reikhoogte) </t>
  </si>
  <si>
    <t>Lichtwering binnen</t>
  </si>
  <si>
    <t>Aantal m2 type vloer</t>
  </si>
  <si>
    <t xml:space="preserve">Hooghangende verlichting </t>
  </si>
  <si>
    <t>Zie bijlage PvE D- Hoge liggende delen en verlichting HMC Rotterdam</t>
  </si>
  <si>
    <t>1 stuk</t>
  </si>
  <si>
    <t>3 stuks</t>
  </si>
  <si>
    <t>Natuurstenenvloer</t>
  </si>
  <si>
    <t>Steen</t>
  </si>
  <si>
    <t xml:space="preserve">Kunststoftegels </t>
  </si>
  <si>
    <t>Toeslag bijzondere uren*</t>
  </si>
  <si>
    <t>Kantoren, Leslokalen alle ruimten met een L en K. Zie Bijlage PvE D- Rotterdam ruimtenummers</t>
  </si>
  <si>
    <t>Aantal m2 glas</t>
  </si>
  <si>
    <t>Lichtwering binnen, Kantoren 1e en 2e etage hoofdgebouw</t>
  </si>
  <si>
    <t>Naam Inschijver:</t>
  </si>
  <si>
    <t xml:space="preserve"> vloeren reinigen incl. (strippen in overleg) en conserveren.</t>
  </si>
  <si>
    <t xml:space="preserve"> vloeren reinigen incl. (strippen in overleg) en conserveren</t>
  </si>
  <si>
    <r>
      <t xml:space="preserve">Versie: 5.0 </t>
    </r>
    <r>
      <rPr>
        <sz val="9"/>
        <color rgb="FFFF0000"/>
        <rFont val="Tahoma"/>
        <family val="2"/>
      </rPr>
      <t>Let op! De optelling van Tabblad Locatie Amsterdam- kolom K en Rotterdam Kolom L zijn aangepast, omdat de optelling onjuist was.</t>
    </r>
    <r>
      <rPr>
        <sz val="9"/>
        <color theme="1"/>
        <rFont val="Tahoma"/>
        <family val="2"/>
      </rPr>
      <t xml:space="preserve"> Voor de 5.0 versie is ook cel L51 aangepast van *3 naar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</si>
</sst>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ƒ&quot;* #,##0.00_);_(&quot;ƒ&quot;* \(#,##0.00\);_(&quot;ƒ&quot;* &quot;-&quot;??_);_(@_)"/>
    <numFmt numFmtId="166" formatCode="#,##0.00_ ;\-#,##0.00\ "/>
    <numFmt numFmtId="167" formatCode="_ [$€-413]\ * #,##0.00_ ;_ [$€-413]\ * \-#,##0.00_ ;_ [$€-413]\ * &quot;-&quot;??_ ;_ @_ "/>
  </numFmts>
  <fonts count="31" x14ac:knownFonts="1">
    <font>
      <sz val="11"/>
      <color theme="1"/>
      <name val="Calibri"/>
      <family val="2"/>
      <scheme val="minor"/>
    </font>
    <font>
      <b/>
      <sz val="11"/>
      <color theme="1"/>
      <name val="Calibri"/>
      <family val="2"/>
      <scheme val="minor"/>
    </font>
    <font>
      <sz val="10"/>
      <color theme="1"/>
      <name val="Arial"/>
      <family val="2"/>
    </font>
    <font>
      <sz val="18"/>
      <color theme="1"/>
      <name val="Calibri"/>
      <family val="2"/>
      <scheme val="minor"/>
    </font>
    <font>
      <sz val="11"/>
      <color theme="1"/>
      <name val="Calibri"/>
      <family val="2"/>
      <scheme val="minor"/>
    </font>
    <font>
      <sz val="16"/>
      <color theme="1"/>
      <name val="Tahoma"/>
      <family val="2"/>
    </font>
    <font>
      <sz val="11"/>
      <color theme="1"/>
      <name val="Tahoma"/>
      <family val="2"/>
    </font>
    <font>
      <sz val="9"/>
      <color theme="1"/>
      <name val="Tahoma"/>
      <family val="2"/>
    </font>
    <font>
      <b/>
      <sz val="9"/>
      <color theme="1"/>
      <name val="Tahoma"/>
      <family val="2"/>
    </font>
    <font>
      <i/>
      <sz val="9"/>
      <color theme="1"/>
      <name val="Tahoma"/>
      <family val="2"/>
    </font>
    <font>
      <sz val="9"/>
      <name val="Tahoma"/>
      <family val="2"/>
    </font>
    <font>
      <b/>
      <sz val="9"/>
      <name val="Tahoma"/>
      <family val="2"/>
    </font>
    <font>
      <sz val="10"/>
      <name val="MS Sans Serif"/>
    </font>
    <font>
      <sz val="9"/>
      <name val="Verdana"/>
      <family val="2"/>
    </font>
    <font>
      <sz val="10"/>
      <name val="Tahoma"/>
      <family val="2"/>
    </font>
    <font>
      <sz val="10"/>
      <name val="Verdana"/>
      <family val="2"/>
    </font>
    <font>
      <sz val="10"/>
      <color indexed="63"/>
      <name val="Tahoma"/>
      <family val="2"/>
    </font>
    <font>
      <sz val="10"/>
      <color indexed="63"/>
      <name val="Verdana"/>
      <family val="2"/>
    </font>
    <font>
      <sz val="6"/>
      <color theme="2" tint="-0.499984740745262"/>
      <name val="Tahoma"/>
      <family val="2"/>
    </font>
    <font>
      <sz val="6"/>
      <color theme="2" tint="-0.499984740745262"/>
      <name val="Verdana"/>
      <family val="2"/>
    </font>
    <font>
      <sz val="10"/>
      <name val="Helvetica"/>
      <family val="2"/>
    </font>
    <font>
      <b/>
      <sz val="10"/>
      <name val="Tahoma"/>
      <family val="2"/>
    </font>
    <font>
      <i/>
      <sz val="9"/>
      <name val="Tahoma"/>
      <family val="2"/>
    </font>
    <font>
      <sz val="10"/>
      <name val="Times"/>
      <family val="1"/>
    </font>
    <font>
      <b/>
      <sz val="10"/>
      <color indexed="63"/>
      <name val="Verdana"/>
      <family val="2"/>
    </font>
    <font>
      <b/>
      <sz val="11"/>
      <color theme="1"/>
      <name val="Calibri"/>
      <family val="2"/>
    </font>
    <font>
      <b/>
      <sz val="6.6"/>
      <color theme="1"/>
      <name val="Calibri"/>
      <family val="2"/>
    </font>
    <font>
      <sz val="7"/>
      <color rgb="FFDA0815"/>
      <name val="Times New Roman"/>
      <family val="1"/>
    </font>
    <font>
      <sz val="10"/>
      <color theme="1"/>
      <name val="Tahoma"/>
      <family val="2"/>
    </font>
    <font>
      <b/>
      <sz val="11"/>
      <name val="Calibri"/>
      <family val="2"/>
      <scheme val="minor"/>
    </font>
    <font>
      <sz val="9"/>
      <color rgb="FFFF0000"/>
      <name val="Tahoma"/>
      <family val="2"/>
    </font>
  </fonts>
  <fills count="7">
    <fill>
      <patternFill patternType="none"/>
    </fill>
    <fill>
      <patternFill patternType="gray125"/>
    </fill>
    <fill>
      <patternFill patternType="solid">
        <fgColor theme="0" tint="-0.249977111117893"/>
        <bgColor indexed="64"/>
      </patternFill>
    </fill>
    <fill>
      <patternFill patternType="solid">
        <fgColor rgb="FF799FA7"/>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7" tint="0.59999389629810485"/>
        <bgColor indexed="64"/>
      </patternFill>
    </fill>
  </fills>
  <borders count="5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s>
  <cellStyleXfs count="6">
    <xf numFmtId="0" fontId="0" fillId="0" borderId="0"/>
    <xf numFmtId="44" fontId="4" fillId="0" borderId="0" applyFont="0" applyFill="0" applyBorder="0" applyAlignment="0" applyProtection="0"/>
    <xf numFmtId="9" fontId="4" fillId="0" borderId="0" applyFont="0" applyFill="0" applyBorder="0" applyAlignment="0" applyProtection="0"/>
    <xf numFmtId="0" fontId="12" fillId="0" borderId="0"/>
    <xf numFmtId="0" fontId="20" fillId="0" borderId="0"/>
    <xf numFmtId="165" fontId="23" fillId="0" borderId="0" applyFont="0" applyFill="0" applyBorder="0" applyAlignment="0" applyProtection="0"/>
  </cellStyleXfs>
  <cellXfs count="198">
    <xf numFmtId="0" fontId="0" fillId="0" borderId="0" xfId="0"/>
    <xf numFmtId="0" fontId="1" fillId="0" borderId="0" xfId="0" applyFont="1"/>
    <xf numFmtId="0" fontId="2" fillId="0" borderId="0" xfId="0" applyFont="1" applyAlignment="1">
      <alignment vertical="center"/>
    </xf>
    <xf numFmtId="0" fontId="0" fillId="0" borderId="0" xfId="0" applyAlignment="1">
      <alignment horizontal="center"/>
    </xf>
    <xf numFmtId="0" fontId="2" fillId="0" borderId="0" xfId="0" applyFont="1" applyAlignment="1">
      <alignment horizontal="left" vertical="center" indent="4"/>
    </xf>
    <xf numFmtId="0" fontId="0" fillId="0" borderId="0" xfId="0" applyFill="1"/>
    <xf numFmtId="0" fontId="0" fillId="0" borderId="4" xfId="0" applyBorder="1"/>
    <xf numFmtId="0" fontId="0" fillId="0" borderId="4" xfId="0" applyBorder="1" applyAlignment="1">
      <alignment horizontal="center"/>
    </xf>
    <xf numFmtId="0" fontId="0" fillId="2" borderId="4" xfId="0" applyFill="1" applyBorder="1" applyAlignment="1">
      <alignment horizontal="center"/>
    </xf>
    <xf numFmtId="0" fontId="0" fillId="0" borderId="4" xfId="0" applyFill="1" applyBorder="1"/>
    <xf numFmtId="0" fontId="0" fillId="0" borderId="10" xfId="0" applyBorder="1"/>
    <xf numFmtId="0" fontId="0" fillId="0" borderId="11" xfId="0" applyBorder="1"/>
    <xf numFmtId="0" fontId="0" fillId="0" borderId="11" xfId="0" applyBorder="1" applyAlignment="1">
      <alignment horizontal="center"/>
    </xf>
    <xf numFmtId="0" fontId="0" fillId="2" borderId="11" xfId="0" applyFill="1" applyBorder="1" applyAlignment="1">
      <alignment horizontal="center"/>
    </xf>
    <xf numFmtId="0" fontId="0" fillId="0" borderId="13" xfId="0" applyBorder="1"/>
    <xf numFmtId="0" fontId="0" fillId="0" borderId="15" xfId="0" applyBorder="1"/>
    <xf numFmtId="0" fontId="0" fillId="0" borderId="16" xfId="0" applyBorder="1" applyAlignment="1">
      <alignment horizontal="center"/>
    </xf>
    <xf numFmtId="0" fontId="0" fillId="2" borderId="16" xfId="0" applyFill="1" applyBorder="1" applyAlignment="1">
      <alignment horizontal="center"/>
    </xf>
    <xf numFmtId="0" fontId="0" fillId="0" borderId="11" xfId="0" applyFill="1" applyBorder="1"/>
    <xf numFmtId="0" fontId="0" fillId="0" borderId="16" xfId="0" applyFill="1" applyBorder="1"/>
    <xf numFmtId="0" fontId="0" fillId="0" borderId="18" xfId="0" applyFill="1" applyBorder="1"/>
    <xf numFmtId="0" fontId="0" fillId="0" borderId="4" xfId="0" applyFill="1" applyBorder="1" applyAlignment="1">
      <alignment horizontal="center"/>
    </xf>
    <xf numFmtId="0" fontId="0" fillId="0" borderId="11" xfId="0" applyFill="1" applyBorder="1" applyAlignment="1">
      <alignment horizontal="center"/>
    </xf>
    <xf numFmtId="0" fontId="0" fillId="0" borderId="16" xfId="0" applyFill="1" applyBorder="1" applyAlignment="1">
      <alignment horizontal="center"/>
    </xf>
    <xf numFmtId="0" fontId="0" fillId="0" borderId="0" xfId="0" applyFill="1" applyBorder="1"/>
    <xf numFmtId="0" fontId="3" fillId="0" borderId="0" xfId="0" applyFont="1"/>
    <xf numFmtId="0" fontId="0" fillId="0" borderId="19" xfId="0" applyBorder="1"/>
    <xf numFmtId="0" fontId="0" fillId="0" borderId="18" xfId="0" applyBorder="1" applyAlignment="1">
      <alignment horizontal="center"/>
    </xf>
    <xf numFmtId="0" fontId="0" fillId="2" borderId="18" xfId="0" applyFill="1" applyBorder="1" applyAlignment="1">
      <alignment horizontal="center"/>
    </xf>
    <xf numFmtId="0" fontId="0" fillId="0" borderId="20" xfId="0" applyBorder="1"/>
    <xf numFmtId="0" fontId="0" fillId="0" borderId="21" xfId="0" applyBorder="1"/>
    <xf numFmtId="0" fontId="0" fillId="0" borderId="21" xfId="0" applyFill="1" applyBorder="1"/>
    <xf numFmtId="0" fontId="0" fillId="0" borderId="22" xfId="0" applyBorder="1"/>
    <xf numFmtId="0" fontId="0" fillId="0" borderId="18" xfId="0" applyFill="1" applyBorder="1" applyAlignment="1">
      <alignment horizontal="center"/>
    </xf>
    <xf numFmtId="0" fontId="0" fillId="0" borderId="33" xfId="0" applyBorder="1"/>
    <xf numFmtId="44" fontId="0" fillId="0" borderId="14" xfId="1" applyFont="1" applyBorder="1"/>
    <xf numFmtId="44" fontId="0" fillId="0" borderId="17" xfId="1" applyFont="1" applyBorder="1"/>
    <xf numFmtId="0" fontId="1" fillId="0" borderId="1" xfId="0" applyFont="1" applyBorder="1"/>
    <xf numFmtId="44" fontId="0" fillId="0" borderId="3" xfId="0" applyNumberFormat="1" applyBorder="1"/>
    <xf numFmtId="0" fontId="0" fillId="0" borderId="13" xfId="0" applyFill="1" applyBorder="1"/>
    <xf numFmtId="0" fontId="0" fillId="0" borderId="15" xfId="0" applyFill="1" applyBorder="1"/>
    <xf numFmtId="0" fontId="5" fillId="0" borderId="0" xfId="0" applyFont="1"/>
    <xf numFmtId="0" fontId="6" fillId="0" borderId="0" xfId="0" applyFont="1"/>
    <xf numFmtId="0" fontId="7" fillId="0" borderId="0" xfId="0" applyFont="1"/>
    <xf numFmtId="0" fontId="8" fillId="0" borderId="38" xfId="0" applyFont="1" applyBorder="1"/>
    <xf numFmtId="0" fontId="8" fillId="0" borderId="7" xfId="0" applyFont="1" applyBorder="1"/>
    <xf numFmtId="0" fontId="7" fillId="0" borderId="28" xfId="0" applyFont="1" applyBorder="1" applyAlignment="1">
      <alignment wrapText="1"/>
    </xf>
    <xf numFmtId="0" fontId="7" fillId="0" borderId="29" xfId="0" applyFont="1" applyBorder="1"/>
    <xf numFmtId="164" fontId="7" fillId="3" borderId="24" xfId="0" applyNumberFormat="1" applyFont="1" applyFill="1" applyBorder="1" applyAlignment="1" applyProtection="1">
      <alignment horizontal="right"/>
      <protection locked="0"/>
    </xf>
    <xf numFmtId="0" fontId="7" fillId="0" borderId="30" xfId="0" applyFont="1" applyBorder="1"/>
    <xf numFmtId="164" fontId="7" fillId="3" borderId="25" xfId="0" applyNumberFormat="1" applyFont="1" applyFill="1" applyBorder="1" applyAlignment="1" applyProtection="1">
      <alignment horizontal="right"/>
      <protection locked="0"/>
    </xf>
    <xf numFmtId="0" fontId="8" fillId="0" borderId="26" xfId="0" applyFont="1" applyBorder="1"/>
    <xf numFmtId="0" fontId="7" fillId="0" borderId="33" xfId="0" applyFont="1" applyBorder="1"/>
    <xf numFmtId="164" fontId="8" fillId="0" borderId="31" xfId="0" applyNumberFormat="1" applyFont="1" applyFill="1" applyBorder="1"/>
    <xf numFmtId="0" fontId="7" fillId="0" borderId="21" xfId="0" applyFont="1" applyBorder="1"/>
    <xf numFmtId="164" fontId="8" fillId="0" borderId="25" xfId="0" applyNumberFormat="1" applyFont="1" applyFill="1" applyBorder="1"/>
    <xf numFmtId="164" fontId="8" fillId="0" borderId="0" xfId="0" applyNumberFormat="1" applyFont="1"/>
    <xf numFmtId="0" fontId="10" fillId="0" borderId="29" xfId="0" applyFont="1" applyBorder="1" applyAlignment="1">
      <alignment horizontal="left" vertical="center"/>
    </xf>
    <xf numFmtId="164" fontId="10" fillId="3" borderId="24" xfId="0" applyNumberFormat="1" applyFont="1" applyFill="1" applyBorder="1" applyAlignment="1" applyProtection="1">
      <alignment horizontal="right"/>
      <protection locked="0"/>
    </xf>
    <xf numFmtId="0" fontId="14" fillId="0" borderId="0" xfId="0" applyFont="1" applyAlignment="1" applyProtection="1">
      <alignment horizontal="center"/>
      <protection locked="0"/>
    </xf>
    <xf numFmtId="0" fontId="15" fillId="0" borderId="0" xfId="0" applyFont="1" applyAlignment="1" applyProtection="1">
      <alignment horizontal="center"/>
      <protection locked="0"/>
    </xf>
    <xf numFmtId="0" fontId="10" fillId="0" borderId="29" xfId="0" applyFont="1" applyBorder="1" applyAlignment="1">
      <alignment horizontal="left" vertical="top" wrapText="1"/>
    </xf>
    <xf numFmtId="164" fontId="10" fillId="3" borderId="24" xfId="0" applyNumberFormat="1" applyFont="1" applyFill="1" applyBorder="1" applyAlignment="1" applyProtection="1">
      <alignment horizontal="right" vertical="center" wrapText="1"/>
      <protection locked="0"/>
    </xf>
    <xf numFmtId="0" fontId="16" fillId="0" borderId="0" xfId="2" applyNumberFormat="1" applyFont="1" applyFill="1" applyBorder="1" applyAlignment="1" applyProtection="1">
      <alignment horizontal="center" vertical="center" wrapText="1"/>
      <protection locked="0"/>
    </xf>
    <xf numFmtId="0" fontId="17" fillId="0" borderId="0" xfId="2" applyNumberFormat="1" applyFont="1" applyFill="1" applyBorder="1" applyAlignment="1" applyProtection="1">
      <alignment horizontal="center" vertical="center" wrapText="1"/>
      <protection locked="0"/>
    </xf>
    <xf numFmtId="0" fontId="10" fillId="0" borderId="30" xfId="0" applyFont="1" applyBorder="1" applyAlignment="1">
      <alignment horizontal="left" vertical="top" wrapText="1"/>
    </xf>
    <xf numFmtId="164" fontId="10" fillId="3" borderId="25" xfId="0" applyNumberFormat="1" applyFont="1" applyFill="1" applyBorder="1" applyAlignment="1" applyProtection="1">
      <alignment horizontal="right" vertical="center"/>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center" vertical="center"/>
      <protection locked="0"/>
    </xf>
    <xf numFmtId="2" fontId="14" fillId="0" borderId="0" xfId="4" applyNumberFormat="1" applyFont="1" applyAlignment="1" applyProtection="1">
      <alignment horizontal="right" vertical="center"/>
      <protection hidden="1"/>
    </xf>
    <xf numFmtId="0" fontId="14" fillId="0" borderId="0" xfId="0" applyFont="1" applyAlignment="1">
      <alignment horizontal="center" vertical="center"/>
    </xf>
    <xf numFmtId="0" fontId="15" fillId="0" borderId="0" xfId="0" applyFont="1" applyAlignment="1">
      <alignment horizontal="center" vertical="center"/>
    </xf>
    <xf numFmtId="2" fontId="21" fillId="0" borderId="26" xfId="4" applyNumberFormat="1" applyFont="1" applyBorder="1" applyAlignment="1" applyProtection="1">
      <alignment horizontal="left" vertical="center"/>
      <protection hidden="1"/>
    </xf>
    <xf numFmtId="0" fontId="21" fillId="0" borderId="7" xfId="0" applyFont="1" applyBorder="1" applyAlignment="1">
      <alignment horizontal="left" vertical="center"/>
    </xf>
    <xf numFmtId="0" fontId="21" fillId="0" borderId="27" xfId="0" applyFont="1" applyBorder="1" applyAlignment="1">
      <alignment horizontal="left" vertical="center"/>
    </xf>
    <xf numFmtId="0" fontId="22" fillId="0" borderId="32" xfId="0" applyFont="1" applyBorder="1" applyAlignment="1">
      <alignment horizontal="left" vertical="center" wrapText="1"/>
    </xf>
    <xf numFmtId="2" fontId="17" fillId="0" borderId="0" xfId="2" applyNumberFormat="1" applyFont="1" applyFill="1" applyBorder="1" applyAlignment="1" applyProtection="1">
      <alignment horizontal="center" vertical="center"/>
      <protection hidden="1"/>
    </xf>
    <xf numFmtId="0" fontId="22" fillId="0" borderId="29" xfId="0" applyFont="1" applyBorder="1" applyAlignment="1">
      <alignment horizontal="left" vertical="center" wrapText="1"/>
    </xf>
    <xf numFmtId="0" fontId="13" fillId="0" borderId="0" xfId="0" applyFont="1" applyAlignment="1">
      <alignment horizontal="center" vertical="center"/>
    </xf>
    <xf numFmtId="4" fontId="24" fillId="0" borderId="0" xfId="5" applyNumberFormat="1" applyFont="1" applyFill="1" applyBorder="1" applyAlignment="1" applyProtection="1">
      <alignment horizontal="center" vertical="center"/>
      <protection hidden="1"/>
    </xf>
    <xf numFmtId="0" fontId="22" fillId="0" borderId="30" xfId="0" applyFont="1" applyBorder="1" applyAlignment="1">
      <alignment horizontal="left" vertical="center" wrapText="1"/>
    </xf>
    <xf numFmtId="0" fontId="17" fillId="0" borderId="0" xfId="4" applyFont="1" applyAlignment="1" applyProtection="1">
      <alignment horizontal="right" vertical="center"/>
      <protection hidden="1"/>
    </xf>
    <xf numFmtId="0" fontId="15" fillId="0" borderId="0" xfId="0" applyFont="1" applyAlignment="1">
      <alignment horizontal="right" vertical="center"/>
    </xf>
    <xf numFmtId="164" fontId="0" fillId="0" borderId="3" xfId="0" applyNumberFormat="1" applyBorder="1"/>
    <xf numFmtId="0" fontId="0" fillId="0" borderId="40" xfId="0" applyFill="1" applyBorder="1"/>
    <xf numFmtId="0" fontId="0" fillId="0" borderId="21" xfId="0" applyBorder="1" applyAlignment="1">
      <alignment horizontal="center"/>
    </xf>
    <xf numFmtId="0" fontId="0" fillId="0" borderId="22" xfId="0" applyBorder="1" applyAlignment="1">
      <alignment horizontal="center"/>
    </xf>
    <xf numFmtId="0" fontId="0" fillId="0" borderId="0" xfId="0" applyBorder="1"/>
    <xf numFmtId="0" fontId="0" fillId="0" borderId="0" xfId="0" applyBorder="1" applyAlignment="1">
      <alignment horizontal="center"/>
    </xf>
    <xf numFmtId="0" fontId="0" fillId="0" borderId="21" xfId="0" applyFill="1" applyBorder="1" applyAlignment="1">
      <alignment horizontal="center"/>
    </xf>
    <xf numFmtId="164" fontId="11" fillId="0" borderId="7" xfId="0" applyNumberFormat="1" applyFont="1" applyFill="1" applyBorder="1"/>
    <xf numFmtId="0" fontId="28" fillId="0" borderId="0" xfId="0" applyFont="1" applyAlignment="1">
      <alignment horizontal="left" vertical="center" indent="4"/>
    </xf>
    <xf numFmtId="0" fontId="27" fillId="0" borderId="0" xfId="0" applyFont="1" applyAlignment="1">
      <alignment horizontal="left" vertical="center" indent="4"/>
    </xf>
    <xf numFmtId="0" fontId="1" fillId="4" borderId="8" xfId="0" applyFont="1" applyFill="1" applyBorder="1"/>
    <xf numFmtId="0" fontId="1" fillId="4" borderId="9" xfId="0" applyFont="1" applyFill="1" applyBorder="1"/>
    <xf numFmtId="0" fontId="1" fillId="4" borderId="39" xfId="0" applyFont="1" applyFill="1" applyBorder="1"/>
    <xf numFmtId="0" fontId="1" fillId="4" borderId="38" xfId="0" applyFont="1" applyFill="1" applyBorder="1"/>
    <xf numFmtId="0" fontId="1" fillId="4" borderId="41" xfId="0" applyFont="1" applyFill="1" applyBorder="1"/>
    <xf numFmtId="0" fontId="1" fillId="4" borderId="1" xfId="0" applyFont="1" applyFill="1" applyBorder="1"/>
    <xf numFmtId="0" fontId="1" fillId="4" borderId="2" xfId="0" applyFont="1" applyFill="1" applyBorder="1"/>
    <xf numFmtId="0" fontId="1" fillId="4" borderId="5" xfId="0" applyFont="1" applyFill="1" applyBorder="1"/>
    <xf numFmtId="0" fontId="1" fillId="4" borderId="7" xfId="0" applyFont="1" applyFill="1" applyBorder="1"/>
    <xf numFmtId="0" fontId="1" fillId="4" borderId="37" xfId="0" applyFont="1" applyFill="1" applyBorder="1"/>
    <xf numFmtId="0" fontId="1" fillId="4" borderId="3" xfId="0" applyFont="1" applyFill="1" applyBorder="1"/>
    <xf numFmtId="0" fontId="1" fillId="4" borderId="27" xfId="0" applyFont="1" applyFill="1" applyBorder="1"/>
    <xf numFmtId="164" fontId="7" fillId="3" borderId="4" xfId="0" applyNumberFormat="1" applyFont="1" applyFill="1" applyBorder="1" applyAlignment="1" applyProtection="1">
      <alignment horizontal="right"/>
      <protection locked="0"/>
    </xf>
    <xf numFmtId="164" fontId="7" fillId="3" borderId="11" xfId="0" applyNumberFormat="1" applyFont="1" applyFill="1" applyBorder="1" applyAlignment="1" applyProtection="1">
      <alignment horizontal="right"/>
      <protection locked="0"/>
    </xf>
    <xf numFmtId="44" fontId="0" fillId="0" borderId="12" xfId="1" applyFont="1" applyBorder="1"/>
    <xf numFmtId="44" fontId="0" fillId="0" borderId="14" xfId="1" applyFont="1" applyFill="1" applyBorder="1"/>
    <xf numFmtId="164" fontId="7" fillId="3" borderId="16" xfId="0" applyNumberFormat="1" applyFont="1" applyFill="1" applyBorder="1" applyAlignment="1" applyProtection="1">
      <alignment horizontal="right"/>
      <protection locked="0"/>
    </xf>
    <xf numFmtId="0" fontId="0" fillId="5" borderId="4" xfId="0" applyFill="1" applyBorder="1"/>
    <xf numFmtId="0" fontId="1" fillId="5" borderId="4" xfId="0" applyFont="1" applyFill="1" applyBorder="1"/>
    <xf numFmtId="164" fontId="10" fillId="0" borderId="0" xfId="0" applyNumberFormat="1" applyFont="1" applyFill="1" applyBorder="1" applyAlignment="1" applyProtection="1">
      <alignment horizontal="right"/>
      <protection locked="0"/>
    </xf>
    <xf numFmtId="0" fontId="0" fillId="0" borderId="20" xfId="0" applyBorder="1" applyAlignment="1">
      <alignment horizontal="center"/>
    </xf>
    <xf numFmtId="0" fontId="9" fillId="0" borderId="0" xfId="0" applyFont="1" applyFill="1"/>
    <xf numFmtId="44" fontId="7" fillId="3" borderId="23" xfId="1" applyFont="1" applyFill="1" applyBorder="1" applyAlignment="1" applyProtection="1">
      <alignment horizontal="right"/>
      <protection locked="0"/>
    </xf>
    <xf numFmtId="0" fontId="29" fillId="6" borderId="15" xfId="0" applyFont="1" applyFill="1" applyBorder="1"/>
    <xf numFmtId="0" fontId="11" fillId="6" borderId="17" xfId="0" applyFont="1" applyFill="1" applyBorder="1"/>
    <xf numFmtId="0" fontId="1" fillId="5" borderId="0" xfId="0" applyFont="1" applyFill="1" applyBorder="1"/>
    <xf numFmtId="0" fontId="0" fillId="5" borderId="0" xfId="0" applyFill="1" applyBorder="1"/>
    <xf numFmtId="0" fontId="0" fillId="0" borderId="43" xfId="0" applyBorder="1"/>
    <xf numFmtId="0" fontId="0" fillId="0" borderId="44" xfId="0" applyBorder="1"/>
    <xf numFmtId="0" fontId="0" fillId="0" borderId="45" xfId="0" applyBorder="1"/>
    <xf numFmtId="0" fontId="1" fillId="4" borderId="46" xfId="0" applyFont="1" applyFill="1" applyBorder="1"/>
    <xf numFmtId="0" fontId="0" fillId="0" borderId="47" xfId="0" applyBorder="1"/>
    <xf numFmtId="0" fontId="0" fillId="0" borderId="43" xfId="0" applyBorder="1" applyAlignment="1">
      <alignment horizontal="center"/>
    </xf>
    <xf numFmtId="0" fontId="0" fillId="0" borderId="44" xfId="0" applyBorder="1" applyAlignment="1">
      <alignment horizontal="center"/>
    </xf>
    <xf numFmtId="0" fontId="0" fillId="0" borderId="44" xfId="0" applyFill="1" applyBorder="1" applyAlignment="1">
      <alignment horizontal="center"/>
    </xf>
    <xf numFmtId="0" fontId="0" fillId="0" borderId="45" xfId="0" applyBorder="1" applyAlignment="1">
      <alignment horizontal="center"/>
    </xf>
    <xf numFmtId="0" fontId="7" fillId="0" borderId="42" xfId="0" applyFont="1" applyBorder="1"/>
    <xf numFmtId="164" fontId="10" fillId="3" borderId="31" xfId="0" applyNumberFormat="1" applyFont="1" applyFill="1" applyBorder="1" applyAlignment="1" applyProtection="1">
      <alignment horizontal="right"/>
      <protection locked="0"/>
    </xf>
    <xf numFmtId="0" fontId="0" fillId="0" borderId="49" xfId="0" applyBorder="1"/>
    <xf numFmtId="0" fontId="0" fillId="0" borderId="50" xfId="0" applyBorder="1"/>
    <xf numFmtId="0" fontId="0" fillId="0" borderId="51" xfId="0" applyFill="1" applyBorder="1"/>
    <xf numFmtId="0" fontId="0" fillId="0" borderId="51" xfId="0" applyBorder="1" applyAlignment="1">
      <alignment horizontal="center"/>
    </xf>
    <xf numFmtId="0" fontId="0" fillId="0" borderId="51" xfId="0" applyFill="1" applyBorder="1" applyAlignment="1">
      <alignment horizontal="center"/>
    </xf>
    <xf numFmtId="0" fontId="0" fillId="3" borderId="4" xfId="0" applyFill="1" applyBorder="1"/>
    <xf numFmtId="166" fontId="0" fillId="0" borderId="4" xfId="1" applyNumberFormat="1" applyFont="1" applyFill="1" applyBorder="1"/>
    <xf numFmtId="0" fontId="0" fillId="0" borderId="52" xfId="0" applyBorder="1"/>
    <xf numFmtId="0" fontId="0" fillId="3" borderId="13" xfId="0" applyFill="1" applyBorder="1"/>
    <xf numFmtId="0" fontId="0" fillId="3" borderId="18" xfId="0" applyFill="1" applyBorder="1"/>
    <xf numFmtId="166" fontId="0" fillId="0" borderId="18" xfId="1" applyNumberFormat="1" applyFont="1" applyFill="1" applyBorder="1"/>
    <xf numFmtId="44" fontId="0" fillId="0" borderId="18" xfId="1" applyFont="1" applyBorder="1"/>
    <xf numFmtId="0" fontId="1" fillId="4" borderId="2" xfId="0" applyFont="1" applyFill="1" applyBorder="1" applyAlignment="1">
      <alignment wrapText="1"/>
    </xf>
    <xf numFmtId="167" fontId="10" fillId="3" borderId="31" xfId="0" applyNumberFormat="1" applyFont="1" applyFill="1" applyBorder="1" applyAlignment="1">
      <alignment horizontal="right" vertical="center" wrapText="1"/>
    </xf>
    <xf numFmtId="164" fontId="10" fillId="3" borderId="34" xfId="0" applyNumberFormat="1" applyFont="1" applyFill="1" applyBorder="1" applyAlignment="1">
      <alignment horizontal="right" vertical="center" wrapText="1"/>
    </xf>
    <xf numFmtId="167" fontId="10" fillId="3" borderId="24" xfId="0" applyNumberFormat="1" applyFont="1" applyFill="1" applyBorder="1" applyAlignment="1">
      <alignment horizontal="right" vertical="center" wrapText="1"/>
    </xf>
    <xf numFmtId="164" fontId="10" fillId="3" borderId="35" xfId="0" applyNumberFormat="1" applyFont="1" applyFill="1" applyBorder="1" applyAlignment="1">
      <alignment horizontal="right" vertical="center" wrapText="1"/>
    </xf>
    <xf numFmtId="167" fontId="10" fillId="3" borderId="25" xfId="0" applyNumberFormat="1" applyFont="1" applyFill="1" applyBorder="1" applyAlignment="1">
      <alignment horizontal="right" vertical="center" wrapText="1"/>
    </xf>
    <xf numFmtId="164" fontId="10" fillId="3" borderId="36" xfId="0" applyNumberFormat="1" applyFont="1" applyFill="1" applyBorder="1" applyAlignment="1">
      <alignment horizontal="right" vertical="center" wrapText="1"/>
    </xf>
    <xf numFmtId="0" fontId="0" fillId="0" borderId="13" xfId="0" applyBorder="1" applyAlignment="1">
      <alignment horizontal="left" vertical="center"/>
    </xf>
    <xf numFmtId="0" fontId="0" fillId="0" borderId="44" xfId="0" applyBorder="1" applyAlignment="1">
      <alignment horizontal="left" vertical="center" wrapText="1"/>
    </xf>
    <xf numFmtId="0" fontId="0" fillId="0" borderId="4" xfId="0" applyBorder="1" applyAlignment="1">
      <alignment vertical="center"/>
    </xf>
    <xf numFmtId="0" fontId="0" fillId="0" borderId="4" xfId="0" applyBorder="1" applyAlignment="1">
      <alignment horizontal="center" vertical="center"/>
    </xf>
    <xf numFmtId="0" fontId="0" fillId="0" borderId="4" xfId="0" applyFill="1" applyBorder="1" applyAlignment="1">
      <alignment horizontal="center" vertical="center"/>
    </xf>
    <xf numFmtId="0" fontId="0" fillId="0" borderId="21" xfId="0" applyBorder="1" applyAlignment="1">
      <alignment horizontal="center" vertical="center"/>
    </xf>
    <xf numFmtId="164" fontId="7" fillId="3" borderId="4" xfId="0" applyNumberFormat="1" applyFont="1" applyFill="1" applyBorder="1" applyAlignment="1" applyProtection="1">
      <alignment horizontal="right" vertical="center"/>
      <protection locked="0"/>
    </xf>
    <xf numFmtId="44" fontId="0" fillId="0" borderId="14" xfId="1" applyFont="1" applyBorder="1" applyAlignment="1">
      <alignment vertical="center"/>
    </xf>
    <xf numFmtId="0" fontId="0" fillId="0" borderId="0" xfId="0" applyAlignment="1">
      <alignment vertical="center"/>
    </xf>
    <xf numFmtId="0" fontId="0" fillId="0" borderId="13" xfId="0" applyBorder="1" applyAlignment="1">
      <alignment vertical="center"/>
    </xf>
    <xf numFmtId="44" fontId="0" fillId="0" borderId="0" xfId="0" applyNumberFormat="1"/>
    <xf numFmtId="166" fontId="0" fillId="0" borderId="53" xfId="1" applyNumberFormat="1" applyFont="1" applyFill="1" applyBorder="1"/>
    <xf numFmtId="0" fontId="0" fillId="3" borderId="10" xfId="0" applyFill="1" applyBorder="1"/>
    <xf numFmtId="166" fontId="0" fillId="0" borderId="11" xfId="1" applyNumberFormat="1" applyFont="1" applyFill="1" applyBorder="1"/>
    <xf numFmtId="44" fontId="0" fillId="0" borderId="48" xfId="1" applyFont="1" applyBorder="1"/>
    <xf numFmtId="0" fontId="0" fillId="3" borderId="15" xfId="0" applyFill="1" applyBorder="1"/>
    <xf numFmtId="3" fontId="10" fillId="0" borderId="4" xfId="0" applyNumberFormat="1" applyFont="1" applyFill="1" applyBorder="1" applyAlignment="1" applyProtection="1">
      <alignment horizontal="center" vertical="center"/>
      <protection locked="0"/>
    </xf>
    <xf numFmtId="164" fontId="10" fillId="3" borderId="10" xfId="0" applyNumberFormat="1" applyFont="1" applyFill="1" applyBorder="1" applyAlignment="1" applyProtection="1">
      <alignment horizontal="right"/>
      <protection locked="0"/>
    </xf>
    <xf numFmtId="3" fontId="10" fillId="0" borderId="11" xfId="0" applyNumberFormat="1" applyFont="1" applyFill="1" applyBorder="1" applyAlignment="1" applyProtection="1">
      <alignment horizontal="center" vertical="center"/>
      <protection locked="0"/>
    </xf>
    <xf numFmtId="164" fontId="10" fillId="3" borderId="13" xfId="0" applyNumberFormat="1" applyFont="1" applyFill="1" applyBorder="1" applyAlignment="1" applyProtection="1">
      <alignment horizontal="right"/>
      <protection locked="0"/>
    </xf>
    <xf numFmtId="164" fontId="10" fillId="3" borderId="15" xfId="0" applyNumberFormat="1" applyFont="1" applyFill="1" applyBorder="1" applyAlignment="1" applyProtection="1">
      <alignment horizontal="right"/>
      <protection locked="0"/>
    </xf>
    <xf numFmtId="3" fontId="10" fillId="0" borderId="16" xfId="0" applyNumberFormat="1" applyFont="1" applyFill="1" applyBorder="1" applyAlignment="1" applyProtection="1">
      <alignment horizontal="center" vertical="center"/>
      <protection locked="0"/>
    </xf>
    <xf numFmtId="0" fontId="1" fillId="4" borderId="9" xfId="0" applyFont="1" applyFill="1" applyBorder="1" applyAlignment="1">
      <alignment wrapText="1"/>
    </xf>
    <xf numFmtId="0" fontId="1" fillId="4" borderId="54" xfId="0" applyFont="1" applyFill="1" applyBorder="1"/>
    <xf numFmtId="166" fontId="0" fillId="0" borderId="16" xfId="1" applyNumberFormat="1" applyFont="1" applyFill="1" applyBorder="1"/>
    <xf numFmtId="0" fontId="6" fillId="0" borderId="1" xfId="0" applyFont="1" applyBorder="1"/>
    <xf numFmtId="0" fontId="6" fillId="3" borderId="3" xfId="0" applyFont="1" applyFill="1" applyBorder="1"/>
    <xf numFmtId="0" fontId="0" fillId="0" borderId="42" xfId="0" applyBorder="1" applyAlignment="1">
      <alignment horizontal="center" vertical="center"/>
    </xf>
    <xf numFmtId="0" fontId="1" fillId="4" borderId="2" xfId="0" applyFont="1" applyFill="1" applyBorder="1" applyAlignment="1">
      <alignment horizontal="center"/>
    </xf>
    <xf numFmtId="0" fontId="1" fillId="4" borderId="9" xfId="0" applyFont="1" applyFill="1" applyBorder="1" applyAlignment="1">
      <alignment horizontal="center"/>
    </xf>
    <xf numFmtId="0" fontId="1" fillId="4" borderId="26" xfId="0" applyFont="1" applyFill="1" applyBorder="1" applyAlignment="1">
      <alignment horizontal="center"/>
    </xf>
    <xf numFmtId="0" fontId="1" fillId="4" borderId="6" xfId="0" applyFont="1" applyFill="1" applyBorder="1" applyAlignment="1">
      <alignment horizontal="center"/>
    </xf>
    <xf numFmtId="0" fontId="1" fillId="4" borderId="27" xfId="0" applyFont="1" applyFill="1" applyBorder="1" applyAlignment="1">
      <alignment horizontal="center"/>
    </xf>
    <xf numFmtId="0" fontId="1" fillId="5" borderId="4" xfId="0" applyFont="1" applyFill="1" applyBorder="1" applyAlignment="1">
      <alignment horizontal="center"/>
    </xf>
    <xf numFmtId="0" fontId="0" fillId="5" borderId="4" xfId="0" applyFill="1" applyBorder="1" applyAlignment="1">
      <alignment horizontal="left" vertical="center"/>
    </xf>
    <xf numFmtId="0" fontId="0" fillId="5" borderId="4" xfId="0" applyFill="1" applyBorder="1" applyAlignment="1">
      <alignment horizontal="left" wrapText="1"/>
    </xf>
    <xf numFmtId="0" fontId="0" fillId="5" borderId="4" xfId="0" applyFill="1" applyBorder="1" applyAlignment="1">
      <alignment horizontal="left" vertical="center" wrapText="1"/>
    </xf>
    <xf numFmtId="0" fontId="28" fillId="5" borderId="4" xfId="0" applyFont="1" applyFill="1" applyBorder="1" applyAlignment="1">
      <alignment horizontal="left" vertical="center"/>
    </xf>
    <xf numFmtId="0" fontId="0" fillId="0" borderId="4" xfId="0" applyFill="1" applyBorder="1" applyAlignment="1">
      <alignment horizontal="left"/>
    </xf>
    <xf numFmtId="0" fontId="0" fillId="0" borderId="16" xfId="0" applyFill="1" applyBorder="1" applyAlignment="1">
      <alignment horizontal="left"/>
    </xf>
    <xf numFmtId="0" fontId="1" fillId="4" borderId="5" xfId="0" applyFont="1" applyFill="1" applyBorder="1" applyAlignment="1">
      <alignment horizontal="center"/>
    </xf>
    <xf numFmtId="0" fontId="1" fillId="4" borderId="2" xfId="0" applyFont="1" applyFill="1" applyBorder="1" applyAlignment="1">
      <alignment horizontal="left"/>
    </xf>
    <xf numFmtId="0" fontId="0" fillId="0" borderId="11" xfId="0" applyBorder="1" applyAlignment="1">
      <alignment horizontal="left"/>
    </xf>
    <xf numFmtId="0" fontId="0" fillId="0" borderId="4" xfId="0" applyBorder="1" applyAlignment="1">
      <alignment horizontal="left"/>
    </xf>
    <xf numFmtId="0" fontId="0" fillId="0" borderId="21" xfId="0" applyFill="1" applyBorder="1" applyAlignment="1">
      <alignment horizontal="left" vertical="center"/>
    </xf>
    <xf numFmtId="0" fontId="0" fillId="0" borderId="44" xfId="0" applyFill="1" applyBorder="1" applyAlignment="1">
      <alignment horizontal="left" vertical="center"/>
    </xf>
    <xf numFmtId="0" fontId="0" fillId="0" borderId="4" xfId="0" applyFill="1" applyBorder="1" applyAlignment="1">
      <alignment horizontal="left" vertical="center"/>
    </xf>
    <xf numFmtId="0" fontId="1" fillId="4" borderId="9" xfId="0" applyFont="1" applyFill="1" applyBorder="1" applyAlignment="1">
      <alignment horizontal="center" wrapText="1"/>
    </xf>
  </cellXfs>
  <cellStyles count="6">
    <cellStyle name="Currency_ATIR-Calc-Uurtarief 2001" xfId="5" xr:uid="{BFF4A1C5-B668-4104-BC99-43FE5E35D114}"/>
    <cellStyle name="Normal_GH-Calc_perceel_1_en_2.xls" xfId="3" xr:uid="{B8C56A8C-83A7-4315-BB79-377F2893608E}"/>
    <cellStyle name="Normal_Uurtarieven 2000 LEVERANCIER" xfId="4" xr:uid="{61EA0BD2-5BFD-4547-92DD-344064BF8D52}"/>
    <cellStyle name="Procent" xfId="2" builtinId="5"/>
    <cellStyle name="Standaard" xfId="0" builtinId="0"/>
    <cellStyle name="Valuta" xfId="1" builtinId="4"/>
  </cellStyles>
  <dxfs count="3">
    <dxf>
      <font>
        <color auto="1"/>
      </font>
      <fill>
        <patternFill patternType="solid">
          <fgColor indexed="64"/>
          <bgColor theme="0"/>
        </patternFill>
      </fill>
      <border>
        <left style="thin">
          <color theme="2" tint="-0.499984740745262"/>
        </left>
        <right style="thin">
          <color theme="2" tint="-0.499984740745262"/>
        </right>
        <top style="thin">
          <color theme="2" tint="-0.499984740745262"/>
        </top>
        <bottom style="thin">
          <color theme="2" tint="-0.499984740745262"/>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
      <font>
        <color auto="1"/>
      </font>
      <fill>
        <patternFill patternType="solid">
          <fgColor indexed="64"/>
          <bgColor theme="0"/>
        </patternFill>
      </fill>
      <border>
        <left style="thin">
          <color theme="0" tint="-0.14999847407452621"/>
        </left>
        <right style="thin">
          <color theme="0" tint="-0.14999847407452621"/>
        </right>
        <top style="thin">
          <color theme="0" tint="-0.14999847407452621"/>
        </top>
        <bottom style="thin">
          <color theme="0" tint="-0.14999847407452621"/>
        </bottom>
      </border>
    </dxf>
  </dxfs>
  <tableStyles count="0" defaultTableStyle="TableStyleMedium2" defaultPivotStyle="PivotStyleLight16"/>
  <colors>
    <mruColors>
      <color rgb="FF799FA7"/>
      <color rgb="FFF68A8A"/>
      <color rgb="FFB3C9CD"/>
      <color rgb="FFFFFF6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21838-435A-4FE3-8B2C-CF982A4D70B1}">
  <dimension ref="A1:F33"/>
  <sheetViews>
    <sheetView tabSelected="1" zoomScaleNormal="100" workbookViewId="0">
      <selection activeCell="C22" sqref="C22"/>
    </sheetView>
  </sheetViews>
  <sheetFormatPr defaultRowHeight="14.5" x14ac:dyDescent="0.35"/>
  <cols>
    <col min="1" max="1" width="78.1796875" customWidth="1"/>
    <col min="2" max="2" width="22.1796875" customWidth="1"/>
    <col min="3" max="3" width="23.36328125" customWidth="1"/>
    <col min="4" max="4" width="25.90625" customWidth="1"/>
    <col min="5" max="5" width="12.54296875" customWidth="1"/>
    <col min="6" max="6" width="35.1796875" customWidth="1"/>
  </cols>
  <sheetData>
    <row r="1" spans="1:6" ht="15" thickBot="1" x14ac:dyDescent="0.4"/>
    <row r="2" spans="1:6" ht="20.5" thickBot="1" x14ac:dyDescent="0.45">
      <c r="A2" s="41" t="s">
        <v>53</v>
      </c>
      <c r="D2" s="175" t="s">
        <v>136</v>
      </c>
      <c r="E2" s="176"/>
    </row>
    <row r="3" spans="1:6" x14ac:dyDescent="0.35">
      <c r="A3" s="43" t="s">
        <v>139</v>
      </c>
      <c r="B3" s="42"/>
      <c r="C3" s="42"/>
    </row>
    <row r="4" spans="1:6" ht="20" x14ac:dyDescent="0.4">
      <c r="A4" s="41"/>
      <c r="B4" s="42"/>
      <c r="C4" s="42"/>
    </row>
    <row r="5" spans="1:6" x14ac:dyDescent="0.35">
      <c r="A5" s="43" t="s">
        <v>54</v>
      </c>
      <c r="B5" s="43"/>
      <c r="C5" s="42"/>
    </row>
    <row r="6" spans="1:6" x14ac:dyDescent="0.35">
      <c r="A6" s="43" t="s">
        <v>105</v>
      </c>
      <c r="B6" s="43"/>
      <c r="C6" s="42"/>
    </row>
    <row r="7" spans="1:6" ht="15" thickBot="1" x14ac:dyDescent="0.4">
      <c r="A7" s="43"/>
      <c r="B7" s="43"/>
      <c r="C7" s="42"/>
    </row>
    <row r="8" spans="1:6" ht="15" thickBot="1" x14ac:dyDescent="0.4">
      <c r="A8" s="44" t="s">
        <v>55</v>
      </c>
      <c r="B8" s="45" t="s">
        <v>56</v>
      </c>
      <c r="C8" s="42"/>
    </row>
    <row r="9" spans="1:6" ht="29.5" customHeight="1" thickBot="1" x14ac:dyDescent="0.4">
      <c r="A9" s="46" t="s">
        <v>57</v>
      </c>
      <c r="B9" s="115"/>
      <c r="C9" s="42"/>
    </row>
    <row r="10" spans="1:6" x14ac:dyDescent="0.35">
      <c r="A10" s="47" t="s">
        <v>58</v>
      </c>
      <c r="B10" s="48">
        <f>'Locatie Amsterdam'!K46</f>
        <v>0</v>
      </c>
      <c r="C10" s="42"/>
      <c r="D10" s="10" t="s">
        <v>100</v>
      </c>
      <c r="E10" s="107">
        <v>475000</v>
      </c>
      <c r="F10" s="177"/>
    </row>
    <row r="11" spans="1:6" ht="15" thickBot="1" x14ac:dyDescent="0.4">
      <c r="A11" s="49" t="s">
        <v>59</v>
      </c>
      <c r="B11" s="50">
        <f>'Locatie Rotterdam'!L54</f>
        <v>0</v>
      </c>
      <c r="C11" s="42"/>
      <c r="D11" s="14" t="s">
        <v>101</v>
      </c>
      <c r="E11" s="35">
        <v>550000</v>
      </c>
      <c r="F11" s="177"/>
    </row>
    <row r="12" spans="1:6" ht="15" thickBot="1" x14ac:dyDescent="0.4">
      <c r="A12" s="51" t="s">
        <v>60</v>
      </c>
      <c r="B12" s="90">
        <f>B9+B10+B11</f>
        <v>0</v>
      </c>
      <c r="C12" s="42"/>
      <c r="D12" s="116" t="s">
        <v>102</v>
      </c>
      <c r="E12" s="117">
        <f>IFERROR(IF(B12&lt;E10,0,(IF(B12&gt;E11,"Uitsluiting",100-(B12-E10)/(E11-E10)*(100-1)))),"Uitsluiting")</f>
        <v>0</v>
      </c>
    </row>
    <row r="13" spans="1:6" x14ac:dyDescent="0.35">
      <c r="A13" s="52" t="s">
        <v>61</v>
      </c>
      <c r="B13" s="53">
        <f>B12*80%</f>
        <v>0</v>
      </c>
      <c r="C13" s="42"/>
    </row>
    <row r="14" spans="1:6" ht="15" thickBot="1" x14ac:dyDescent="0.4">
      <c r="A14" s="54" t="s">
        <v>62</v>
      </c>
      <c r="B14" s="55">
        <f>B12*20%</f>
        <v>0</v>
      </c>
      <c r="C14" s="42"/>
    </row>
    <row r="15" spans="1:6" x14ac:dyDescent="0.35">
      <c r="A15" s="114" t="s">
        <v>103</v>
      </c>
      <c r="B15" s="56"/>
      <c r="C15" s="42"/>
    </row>
    <row r="16" spans="1:6" ht="15" thickBot="1" x14ac:dyDescent="0.4">
      <c r="A16" s="43"/>
      <c r="B16" s="43"/>
      <c r="C16" s="42"/>
    </row>
    <row r="17" spans="1:4" ht="15" thickBot="1" x14ac:dyDescent="0.4">
      <c r="A17" s="51" t="s">
        <v>63</v>
      </c>
      <c r="B17" s="45" t="s">
        <v>64</v>
      </c>
      <c r="C17" s="42"/>
    </row>
    <row r="18" spans="1:4" x14ac:dyDescent="0.35">
      <c r="A18" s="129" t="s">
        <v>108</v>
      </c>
      <c r="B18" s="130"/>
      <c r="C18" s="42"/>
    </row>
    <row r="19" spans="1:4" x14ac:dyDescent="0.35">
      <c r="A19" s="57" t="s">
        <v>85</v>
      </c>
      <c r="B19" s="58"/>
      <c r="C19" s="59"/>
      <c r="D19" s="60"/>
    </row>
    <row r="20" spans="1:4" x14ac:dyDescent="0.35">
      <c r="A20" s="57" t="s">
        <v>86</v>
      </c>
      <c r="B20" s="58"/>
      <c r="C20" s="59"/>
      <c r="D20" s="60"/>
    </row>
    <row r="21" spans="1:4" ht="23" x14ac:dyDescent="0.35">
      <c r="A21" s="61" t="s">
        <v>65</v>
      </c>
      <c r="B21" s="62"/>
      <c r="C21" s="63"/>
      <c r="D21" s="64"/>
    </row>
    <row r="22" spans="1:4" ht="23.5" thickBot="1" x14ac:dyDescent="0.4">
      <c r="A22" s="65" t="s">
        <v>66</v>
      </c>
      <c r="B22" s="66"/>
      <c r="C22" s="67"/>
      <c r="D22" s="68"/>
    </row>
    <row r="23" spans="1:4" ht="15" thickBot="1" x14ac:dyDescent="0.4">
      <c r="A23" s="69"/>
      <c r="B23" s="70"/>
      <c r="C23" s="70"/>
      <c r="D23" s="71"/>
    </row>
    <row r="24" spans="1:4" ht="15" thickBot="1" x14ac:dyDescent="0.4">
      <c r="A24" s="72" t="s">
        <v>132</v>
      </c>
      <c r="B24" s="73" t="s">
        <v>67</v>
      </c>
      <c r="C24" s="74" t="s">
        <v>68</v>
      </c>
      <c r="D24" s="71"/>
    </row>
    <row r="25" spans="1:4" ht="23" x14ac:dyDescent="0.35">
      <c r="A25" s="75" t="s">
        <v>69</v>
      </c>
      <c r="B25" s="144"/>
      <c r="C25" s="145"/>
      <c r="D25" s="76"/>
    </row>
    <row r="26" spans="1:4" x14ac:dyDescent="0.35">
      <c r="A26" s="77" t="s">
        <v>70</v>
      </c>
      <c r="B26" s="146"/>
      <c r="C26" s="147"/>
      <c r="D26" s="78"/>
    </row>
    <row r="27" spans="1:4" x14ac:dyDescent="0.35">
      <c r="A27" s="77" t="s">
        <v>71</v>
      </c>
      <c r="B27" s="146"/>
      <c r="C27" s="147"/>
      <c r="D27" s="79"/>
    </row>
    <row r="28" spans="1:4" ht="23" x14ac:dyDescent="0.35">
      <c r="A28" s="77" t="s">
        <v>72</v>
      </c>
      <c r="B28" s="146"/>
      <c r="C28" s="147"/>
      <c r="D28" s="71"/>
    </row>
    <row r="29" spans="1:4" x14ac:dyDescent="0.35">
      <c r="A29" s="77" t="s">
        <v>73</v>
      </c>
      <c r="B29" s="146"/>
      <c r="C29" s="147"/>
      <c r="D29" s="79"/>
    </row>
    <row r="30" spans="1:4" ht="92.5" thickBot="1" x14ac:dyDescent="0.4">
      <c r="A30" s="80" t="s">
        <v>104</v>
      </c>
      <c r="B30" s="148"/>
      <c r="C30" s="149"/>
      <c r="D30" s="71"/>
    </row>
    <row r="31" spans="1:4" x14ac:dyDescent="0.35">
      <c r="A31" s="81"/>
      <c r="B31" s="71"/>
      <c r="C31" s="79"/>
      <c r="D31" s="79"/>
    </row>
    <row r="32" spans="1:4" x14ac:dyDescent="0.35">
      <c r="A32" s="82"/>
      <c r="B32" s="71"/>
      <c r="C32" s="71"/>
      <c r="D32" s="71"/>
    </row>
    <row r="33" spans="1:4" x14ac:dyDescent="0.35">
      <c r="A33" s="81"/>
      <c r="B33" s="71"/>
      <c r="C33" s="79"/>
      <c r="D33" s="79"/>
    </row>
  </sheetData>
  <mergeCells count="1">
    <mergeCell ref="F10:F11"/>
  </mergeCells>
  <conditionalFormatting sqref="D27:D33">
    <cfRule type="cellIs" dxfId="2" priority="3" operator="greaterThan">
      <formula>0</formula>
    </cfRule>
  </conditionalFormatting>
  <conditionalFormatting sqref="C31:C33">
    <cfRule type="cellIs" dxfId="1" priority="2" operator="greaterThan">
      <formula>0</formula>
    </cfRule>
  </conditionalFormatting>
  <conditionalFormatting sqref="D25">
    <cfRule type="cellIs" dxfId="0" priority="1" operator="greaterThan">
      <formula>0</formula>
    </cfRule>
  </conditionalFormatting>
  <dataValidations count="1">
    <dataValidation type="list" allowBlank="1" showInputMessage="1" showErrorMessage="1" sqref="C21:D21" xr:uid="{B2EEBBB4-A19A-4FC3-99A2-CFA055623421}">
      <formula1>$G$88:$G$92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9C05D-9E97-4585-8C95-782B028670B8}">
  <dimension ref="A1:XEY47"/>
  <sheetViews>
    <sheetView topLeftCell="A27" zoomScale="80" zoomScaleNormal="80" workbookViewId="0">
      <selection activeCell="K11" sqref="K11"/>
    </sheetView>
  </sheetViews>
  <sheetFormatPr defaultRowHeight="14.5" x14ac:dyDescent="0.35"/>
  <cols>
    <col min="1" max="1" width="53.7265625" customWidth="1"/>
    <col min="2" max="2" width="50" customWidth="1"/>
    <col min="3" max="7" width="11.36328125" customWidth="1"/>
    <col min="8" max="8" width="39.6328125" customWidth="1"/>
    <col min="9" max="9" width="16" customWidth="1"/>
    <col min="10" max="10" width="16.08984375" customWidth="1"/>
    <col min="11" max="11" width="16.453125" customWidth="1"/>
    <col min="12" max="12" width="40.36328125" customWidth="1"/>
    <col min="18" max="18" width="72.1796875" customWidth="1"/>
  </cols>
  <sheetData>
    <row r="1" spans="1:19" ht="34" customHeight="1" x14ac:dyDescent="0.55000000000000004">
      <c r="A1" s="25" t="s">
        <v>74</v>
      </c>
    </row>
    <row r="2" spans="1:19" x14ac:dyDescent="0.35">
      <c r="A2" s="111" t="s">
        <v>99</v>
      </c>
      <c r="C2" s="183" t="s">
        <v>98</v>
      </c>
      <c r="D2" s="183"/>
      <c r="E2" s="183"/>
      <c r="F2" s="183"/>
      <c r="G2" s="183"/>
      <c r="H2" s="183"/>
      <c r="I2" s="183"/>
      <c r="J2" s="183"/>
      <c r="K2" s="183"/>
    </row>
    <row r="3" spans="1:19" x14ac:dyDescent="0.35">
      <c r="A3" s="110" t="s">
        <v>11</v>
      </c>
      <c r="C3" s="184" t="s">
        <v>91</v>
      </c>
      <c r="D3" s="184"/>
      <c r="E3" s="185" t="s">
        <v>90</v>
      </c>
      <c r="F3" s="185"/>
      <c r="G3" s="185"/>
      <c r="H3" s="185"/>
      <c r="I3" s="185"/>
      <c r="J3" s="185"/>
      <c r="K3" s="185"/>
    </row>
    <row r="4" spans="1:19" x14ac:dyDescent="0.35">
      <c r="A4" s="110" t="s">
        <v>12</v>
      </c>
      <c r="C4" s="184"/>
      <c r="D4" s="184"/>
      <c r="E4" s="185"/>
      <c r="F4" s="185"/>
      <c r="G4" s="185"/>
      <c r="H4" s="185"/>
      <c r="I4" s="185"/>
      <c r="J4" s="185"/>
      <c r="K4" s="185"/>
    </row>
    <row r="5" spans="1:19" ht="14.5" customHeight="1" x14ac:dyDescent="0.35">
      <c r="A5" s="110" t="s">
        <v>13</v>
      </c>
      <c r="C5" s="184" t="s">
        <v>96</v>
      </c>
      <c r="D5" s="184"/>
      <c r="E5" s="186" t="s">
        <v>95</v>
      </c>
      <c r="F5" s="186"/>
      <c r="G5" s="186"/>
      <c r="H5" s="186"/>
      <c r="I5" s="186"/>
      <c r="J5" s="186"/>
      <c r="K5" s="186"/>
    </row>
    <row r="6" spans="1:19" x14ac:dyDescent="0.35">
      <c r="A6" s="110" t="s">
        <v>14</v>
      </c>
      <c r="C6" s="184"/>
      <c r="D6" s="184"/>
      <c r="E6" s="186"/>
      <c r="F6" s="186"/>
      <c r="G6" s="186"/>
      <c r="H6" s="186"/>
      <c r="I6" s="186"/>
      <c r="J6" s="186"/>
      <c r="K6" s="186"/>
    </row>
    <row r="7" spans="1:19" x14ac:dyDescent="0.35">
      <c r="A7" s="110" t="s">
        <v>15</v>
      </c>
      <c r="C7" s="187" t="s">
        <v>93</v>
      </c>
      <c r="D7" s="187"/>
      <c r="E7" s="187"/>
      <c r="F7" s="187"/>
      <c r="G7" s="187"/>
      <c r="H7" s="187"/>
      <c r="I7" s="187"/>
      <c r="J7" s="187"/>
      <c r="K7" s="187"/>
    </row>
    <row r="8" spans="1:19" x14ac:dyDescent="0.35">
      <c r="A8" s="24"/>
    </row>
    <row r="9" spans="1:19" x14ac:dyDescent="0.35">
      <c r="A9" s="1" t="s">
        <v>0</v>
      </c>
    </row>
    <row r="10" spans="1:19" x14ac:dyDescent="0.35">
      <c r="A10" t="s">
        <v>1</v>
      </c>
    </row>
    <row r="11" spans="1:19" ht="15" thickBot="1" x14ac:dyDescent="0.4"/>
    <row r="12" spans="1:19" ht="15" thickBot="1" x14ac:dyDescent="0.4">
      <c r="A12" s="180" t="s">
        <v>43</v>
      </c>
      <c r="B12" s="181"/>
      <c r="C12" s="181"/>
      <c r="D12" s="181"/>
      <c r="E12" s="181"/>
      <c r="F12" s="181"/>
      <c r="G12" s="181"/>
      <c r="H12" s="181"/>
      <c r="I12" s="181"/>
      <c r="J12" s="181"/>
      <c r="K12" s="182"/>
    </row>
    <row r="13" spans="1:19" ht="15" thickBot="1" x14ac:dyDescent="0.4">
      <c r="A13" s="1" t="s">
        <v>2</v>
      </c>
    </row>
    <row r="14" spans="1:19" ht="15" thickBot="1" x14ac:dyDescent="0.4">
      <c r="A14" s="93" t="s">
        <v>3</v>
      </c>
      <c r="B14" s="94" t="s">
        <v>97</v>
      </c>
      <c r="C14" s="179" t="s">
        <v>31</v>
      </c>
      <c r="D14" s="179"/>
      <c r="E14" s="179"/>
      <c r="F14" s="179"/>
      <c r="G14" s="179"/>
      <c r="H14" s="95" t="s">
        <v>16</v>
      </c>
      <c r="I14" s="96" t="s">
        <v>49</v>
      </c>
      <c r="J14" s="96" t="s">
        <v>107</v>
      </c>
      <c r="K14" s="97" t="s">
        <v>50</v>
      </c>
      <c r="S14" s="2"/>
    </row>
    <row r="15" spans="1:19" x14ac:dyDescent="0.35">
      <c r="A15" s="10" t="s">
        <v>5</v>
      </c>
      <c r="B15" s="11" t="s">
        <v>6</v>
      </c>
      <c r="C15" s="12">
        <v>1</v>
      </c>
      <c r="D15" s="13"/>
      <c r="E15" s="12">
        <v>3</v>
      </c>
      <c r="F15" s="12">
        <v>4</v>
      </c>
      <c r="G15" s="12">
        <v>5</v>
      </c>
      <c r="H15" s="29" t="s">
        <v>7</v>
      </c>
      <c r="I15" s="167"/>
      <c r="J15" s="168">
        <v>2</v>
      </c>
      <c r="K15" s="107">
        <f>I15*4</f>
        <v>0</v>
      </c>
      <c r="S15" s="2"/>
    </row>
    <row r="16" spans="1:19" x14ac:dyDescent="0.35">
      <c r="A16" s="14" t="s">
        <v>8</v>
      </c>
      <c r="B16" s="6" t="s">
        <v>6</v>
      </c>
      <c r="C16" s="7">
        <v>1</v>
      </c>
      <c r="D16" s="8"/>
      <c r="E16" s="7">
        <v>3</v>
      </c>
      <c r="F16" s="7">
        <v>4</v>
      </c>
      <c r="G16" s="7">
        <v>5</v>
      </c>
      <c r="H16" s="30" t="s">
        <v>7</v>
      </c>
      <c r="I16" s="169"/>
      <c r="J16" s="166">
        <v>2</v>
      </c>
      <c r="K16" s="164">
        <f>I16*4</f>
        <v>0</v>
      </c>
      <c r="S16" s="2"/>
    </row>
    <row r="17" spans="1:19" x14ac:dyDescent="0.35">
      <c r="A17" s="14" t="s">
        <v>40</v>
      </c>
      <c r="B17" s="6" t="s">
        <v>6</v>
      </c>
      <c r="C17" s="7"/>
      <c r="D17" s="8"/>
      <c r="E17" s="7"/>
      <c r="F17" s="7"/>
      <c r="G17" s="7">
        <v>5</v>
      </c>
      <c r="H17" s="31"/>
      <c r="I17" s="169"/>
      <c r="J17" s="166">
        <v>1</v>
      </c>
      <c r="K17" s="35">
        <f t="shared" ref="K17:K24" si="0">I17</f>
        <v>0</v>
      </c>
      <c r="S17" s="2"/>
    </row>
    <row r="18" spans="1:19" x14ac:dyDescent="0.35">
      <c r="A18" s="14" t="s">
        <v>18</v>
      </c>
      <c r="B18" s="6" t="s">
        <v>19</v>
      </c>
      <c r="C18" s="7"/>
      <c r="D18" s="8"/>
      <c r="E18" s="7">
        <v>3</v>
      </c>
      <c r="F18" s="7"/>
      <c r="G18" s="7">
        <v>5</v>
      </c>
      <c r="H18" s="31"/>
      <c r="I18" s="169"/>
      <c r="J18" s="166"/>
      <c r="K18" s="35">
        <f>I18*2</f>
        <v>0</v>
      </c>
      <c r="S18" s="4"/>
    </row>
    <row r="19" spans="1:19" x14ac:dyDescent="0.35">
      <c r="A19" s="14" t="s">
        <v>33</v>
      </c>
      <c r="B19" s="6" t="s">
        <v>6</v>
      </c>
      <c r="C19" s="7">
        <v>1</v>
      </c>
      <c r="D19" s="8"/>
      <c r="E19" s="7">
        <v>3</v>
      </c>
      <c r="F19" s="7">
        <v>4</v>
      </c>
      <c r="G19" s="7">
        <v>5</v>
      </c>
      <c r="H19" s="30"/>
      <c r="I19" s="169"/>
      <c r="J19" s="166">
        <v>1</v>
      </c>
      <c r="K19" s="35">
        <f>I19*4</f>
        <v>0</v>
      </c>
      <c r="S19" s="2"/>
    </row>
    <row r="20" spans="1:19" x14ac:dyDescent="0.35">
      <c r="A20" s="14" t="s">
        <v>122</v>
      </c>
      <c r="B20" s="6" t="s">
        <v>41</v>
      </c>
      <c r="C20" s="7">
        <v>1</v>
      </c>
      <c r="D20" s="8"/>
      <c r="E20" s="7"/>
      <c r="F20" s="7"/>
      <c r="G20" s="7">
        <v>5</v>
      </c>
      <c r="H20" s="30"/>
      <c r="I20" s="169"/>
      <c r="J20" s="166"/>
      <c r="K20" s="35">
        <f>I20*2</f>
        <v>0</v>
      </c>
    </row>
    <row r="21" spans="1:19" x14ac:dyDescent="0.35">
      <c r="A21" s="14" t="s">
        <v>21</v>
      </c>
      <c r="B21" s="6" t="s">
        <v>6</v>
      </c>
      <c r="C21" s="7">
        <v>1</v>
      </c>
      <c r="D21" s="8"/>
      <c r="E21" s="7">
        <v>3</v>
      </c>
      <c r="F21" s="7">
        <v>4</v>
      </c>
      <c r="G21" s="7">
        <v>5</v>
      </c>
      <c r="H21" s="30"/>
      <c r="I21" s="169"/>
      <c r="J21" s="166"/>
      <c r="K21" s="35">
        <f>I21*4</f>
        <v>0</v>
      </c>
    </row>
    <row r="22" spans="1:19" x14ac:dyDescent="0.35">
      <c r="A22" s="14" t="s">
        <v>135</v>
      </c>
      <c r="B22" s="6" t="s">
        <v>41</v>
      </c>
      <c r="C22" s="7"/>
      <c r="D22" s="8"/>
      <c r="E22" s="7"/>
      <c r="F22" s="7"/>
      <c r="G22" s="7">
        <v>5</v>
      </c>
      <c r="H22" s="30"/>
      <c r="I22" s="169"/>
      <c r="J22" s="166"/>
      <c r="K22" s="35">
        <f t="shared" si="0"/>
        <v>0</v>
      </c>
    </row>
    <row r="23" spans="1:19" x14ac:dyDescent="0.35">
      <c r="A23" s="14" t="s">
        <v>23</v>
      </c>
      <c r="B23" s="6" t="s">
        <v>24</v>
      </c>
      <c r="C23" s="7"/>
      <c r="D23" s="8"/>
      <c r="E23" s="7"/>
      <c r="F23" s="7"/>
      <c r="G23" s="7">
        <v>5</v>
      </c>
      <c r="H23" s="30"/>
      <c r="I23" s="169"/>
      <c r="J23" s="166"/>
      <c r="K23" s="35">
        <f t="shared" si="0"/>
        <v>0</v>
      </c>
    </row>
    <row r="24" spans="1:19" x14ac:dyDescent="0.35">
      <c r="A24" s="14" t="s">
        <v>26</v>
      </c>
      <c r="B24" s="6" t="s">
        <v>27</v>
      </c>
      <c r="C24" s="7"/>
      <c r="D24" s="8"/>
      <c r="E24" s="7"/>
      <c r="F24" s="7"/>
      <c r="G24" s="7">
        <v>5</v>
      </c>
      <c r="H24" s="30"/>
      <c r="I24" s="169"/>
      <c r="J24" s="166"/>
      <c r="K24" s="35">
        <f t="shared" si="0"/>
        <v>0</v>
      </c>
    </row>
    <row r="25" spans="1:19" x14ac:dyDescent="0.35">
      <c r="A25" s="39" t="s">
        <v>47</v>
      </c>
      <c r="B25" s="9" t="s">
        <v>106</v>
      </c>
      <c r="C25" s="7">
        <v>1</v>
      </c>
      <c r="D25" s="8"/>
      <c r="E25" s="7">
        <v>3</v>
      </c>
      <c r="F25" s="7">
        <v>4</v>
      </c>
      <c r="G25" s="7">
        <v>5</v>
      </c>
      <c r="H25" s="30"/>
      <c r="I25" s="169"/>
      <c r="J25" s="166"/>
      <c r="K25" s="35">
        <f>I25*4</f>
        <v>0</v>
      </c>
    </row>
    <row r="26" spans="1:19" ht="15" thickBot="1" x14ac:dyDescent="0.4">
      <c r="A26" s="40" t="s">
        <v>52</v>
      </c>
      <c r="B26" s="19" t="s">
        <v>48</v>
      </c>
      <c r="C26" s="16"/>
      <c r="D26" s="17"/>
      <c r="E26" s="16">
        <v>3</v>
      </c>
      <c r="F26" s="16"/>
      <c r="G26" s="16">
        <v>5</v>
      </c>
      <c r="H26" s="32"/>
      <c r="I26" s="170"/>
      <c r="J26" s="171"/>
      <c r="K26" s="36">
        <f>I26*2</f>
        <v>0</v>
      </c>
    </row>
    <row r="27" spans="1:19" x14ac:dyDescent="0.35">
      <c r="K27" s="160">
        <f>SUM(K15:K26)</f>
        <v>0</v>
      </c>
    </row>
    <row r="28" spans="1:19" ht="15" thickBot="1" x14ac:dyDescent="0.4">
      <c r="A28" s="1" t="s">
        <v>76</v>
      </c>
    </row>
    <row r="29" spans="1:19" ht="29.5" thickBot="1" x14ac:dyDescent="0.4">
      <c r="A29" s="98" t="s">
        <v>3</v>
      </c>
      <c r="B29" s="99" t="s">
        <v>45</v>
      </c>
      <c r="C29" s="178" t="s">
        <v>31</v>
      </c>
      <c r="D29" s="178"/>
      <c r="E29" s="178"/>
      <c r="F29" s="178"/>
      <c r="G29" s="178"/>
      <c r="H29" s="100" t="s">
        <v>16</v>
      </c>
      <c r="I29" s="93" t="s">
        <v>81</v>
      </c>
      <c r="J29" s="172" t="s">
        <v>124</v>
      </c>
      <c r="K29" s="173" t="s">
        <v>79</v>
      </c>
    </row>
    <row r="30" spans="1:19" x14ac:dyDescent="0.35">
      <c r="A30" s="26" t="s">
        <v>10</v>
      </c>
      <c r="B30" s="20" t="s">
        <v>88</v>
      </c>
      <c r="C30" s="27"/>
      <c r="D30" s="28"/>
      <c r="E30" s="27"/>
      <c r="F30" s="27"/>
      <c r="G30" s="27">
        <v>5</v>
      </c>
      <c r="H30" s="34"/>
      <c r="I30" s="162"/>
      <c r="J30" s="163">
        <f>4059.7+122.8</f>
        <v>4182.5</v>
      </c>
      <c r="K30" s="107">
        <f>I30*J30</f>
        <v>0</v>
      </c>
    </row>
    <row r="31" spans="1:19" x14ac:dyDescent="0.35">
      <c r="A31" s="26" t="s">
        <v>131</v>
      </c>
      <c r="B31" s="9" t="s">
        <v>106</v>
      </c>
      <c r="C31" s="27"/>
      <c r="D31" s="28"/>
      <c r="E31" s="27"/>
      <c r="F31" s="27"/>
      <c r="G31" s="27">
        <v>5</v>
      </c>
      <c r="H31" s="34"/>
      <c r="I31" s="139"/>
      <c r="J31" s="137">
        <v>689.2</v>
      </c>
      <c r="K31" s="35">
        <f t="shared" ref="K31:K36" si="1">I31*J31</f>
        <v>0</v>
      </c>
    </row>
    <row r="32" spans="1:19" x14ac:dyDescent="0.35">
      <c r="A32" s="14" t="s">
        <v>25</v>
      </c>
      <c r="B32" s="9" t="s">
        <v>106</v>
      </c>
      <c r="C32" s="7"/>
      <c r="D32" s="8"/>
      <c r="E32" s="7"/>
      <c r="F32" s="7"/>
      <c r="G32" s="27">
        <v>5</v>
      </c>
      <c r="H32" s="30"/>
      <c r="I32" s="139"/>
      <c r="J32" s="137">
        <v>2016.4</v>
      </c>
      <c r="K32" s="35">
        <f t="shared" si="1"/>
        <v>0</v>
      </c>
    </row>
    <row r="33" spans="1:1019 1027:2043 2051:3067 3075:4091 4099:5115 5123:6139 6147:7163 7171:8187 8195:9211 9219:10235 10243:11259 11267:12283 12291:13307 13315:14331 14339:15355 15363:16379" x14ac:dyDescent="0.35">
      <c r="A33" s="14" t="s">
        <v>109</v>
      </c>
      <c r="B33" s="9" t="s">
        <v>138</v>
      </c>
      <c r="C33" s="7"/>
      <c r="D33" s="8"/>
      <c r="E33" s="7"/>
      <c r="F33" s="7"/>
      <c r="G33" s="27">
        <v>5</v>
      </c>
      <c r="H33" s="30"/>
      <c r="I33" s="139"/>
      <c r="J33" s="137">
        <f>2044.3+534.3+131.2</f>
        <v>2709.7999999999997</v>
      </c>
      <c r="K33" s="35">
        <f t="shared" si="1"/>
        <v>0</v>
      </c>
    </row>
    <row r="34" spans="1:1019 1027:2043 2051:3067 3075:4091 4099:5115 5123:6139 6147:7163 7171:8187 8195:9211 9219:10235 10243:11259 11267:12283 12291:13307 13315:14331 14339:15355 15363:16379" x14ac:dyDescent="0.35">
      <c r="A34" s="14" t="s">
        <v>130</v>
      </c>
      <c r="B34" s="9" t="s">
        <v>106</v>
      </c>
      <c r="C34" s="7"/>
      <c r="D34" s="8"/>
      <c r="E34" s="7"/>
      <c r="F34" s="7"/>
      <c r="G34" s="27">
        <v>5</v>
      </c>
      <c r="H34" s="30"/>
      <c r="I34" s="139"/>
      <c r="J34" s="137">
        <v>1320.7</v>
      </c>
      <c r="K34" s="35">
        <f t="shared" si="1"/>
        <v>0</v>
      </c>
    </row>
    <row r="35" spans="1:1019 1027:2043 2051:3067 3075:4091 4099:5115 5123:6139 6147:7163 7171:8187 8195:9211 9219:10235 10243:11259 11267:12283 12291:13307 13315:14331 14339:15355 15363:16379" x14ac:dyDescent="0.35">
      <c r="A35" s="14" t="s">
        <v>129</v>
      </c>
      <c r="B35" s="9" t="s">
        <v>106</v>
      </c>
      <c r="C35" s="7"/>
      <c r="D35" s="8"/>
      <c r="E35" s="7"/>
      <c r="F35" s="7"/>
      <c r="G35" s="27">
        <v>5</v>
      </c>
      <c r="H35" s="30"/>
      <c r="I35" s="139"/>
      <c r="J35" s="137">
        <v>200.5</v>
      </c>
      <c r="K35" s="35">
        <f t="shared" si="1"/>
        <v>0</v>
      </c>
    </row>
    <row r="36" spans="1:1019 1027:2043 2051:3067 3075:4091 4099:5115 5123:6139 6147:7163 7171:8187 8195:9211 9219:10235 10243:11259 11267:12283 12291:13307 13315:14331 14339:15355 15363:16379" ht="15" thickBot="1" x14ac:dyDescent="0.4">
      <c r="A36" s="14" t="s">
        <v>46</v>
      </c>
      <c r="B36" s="9" t="s">
        <v>113</v>
      </c>
      <c r="C36" s="7"/>
      <c r="D36" s="8"/>
      <c r="E36" s="7"/>
      <c r="F36" s="7"/>
      <c r="G36" s="7">
        <v>5</v>
      </c>
      <c r="H36" s="30"/>
      <c r="I36" s="165"/>
      <c r="J36" s="174">
        <v>4158.3999999999996</v>
      </c>
      <c r="K36" s="36">
        <f t="shared" si="1"/>
        <v>0</v>
      </c>
    </row>
    <row r="37" spans="1:1019 1027:2043 2051:3067 3075:4091 4099:5115 5123:6139 6147:7163 7171:8187 8195:9211 9219:10235 10243:11259 11267:12283 12291:13307 13315:14331 14339:15355 15363:16379" x14ac:dyDescent="0.35">
      <c r="A37" s="87" t="s">
        <v>80</v>
      </c>
      <c r="B37" s="24"/>
      <c r="C37" s="88"/>
      <c r="D37" s="88"/>
      <c r="E37" s="88"/>
      <c r="F37" s="88"/>
      <c r="G37" s="88"/>
      <c r="H37" s="87"/>
      <c r="I37" s="87"/>
      <c r="J37" s="112"/>
      <c r="K37" s="160">
        <f>SUM(K30:K36)</f>
        <v>0</v>
      </c>
    </row>
    <row r="38" spans="1:1019 1027:2043 2051:3067 3075:4091 4099:5115 5123:6139 6147:7163 7171:8187 8195:9211 9219:10235 10243:11259 11267:12283 12291:13307 13315:14331 14339:15355 15363:16379" x14ac:dyDescent="0.35">
      <c r="B38" s="5"/>
      <c r="C38" s="3"/>
      <c r="D38" s="3"/>
      <c r="E38" s="3"/>
      <c r="F38" s="3"/>
      <c r="G38" s="3"/>
    </row>
    <row r="39" spans="1:1019 1027:2043 2051:3067 3075:4091 4099:5115 5123:6139 6147:7163 7171:8187 8195:9211 9219:10235 10243:11259 11267:12283 12291:13307 13315:14331 14339:15355 15363:16379" ht="15" thickBot="1" x14ac:dyDescent="0.4">
      <c r="A39" s="1" t="s">
        <v>78</v>
      </c>
    </row>
    <row r="40" spans="1:1019 1027:2043 2051:3067 3075:4091 4099:5115 5123:6139 6147:7163 7171:8187 8195:9211 9219:10235 10243:11259 11267:12283 12291:13307 13315:14331 14339:15355 15363:16379" ht="15" thickBot="1" x14ac:dyDescent="0.4">
      <c r="A40" s="98" t="s">
        <v>3</v>
      </c>
      <c r="B40" s="99" t="s">
        <v>4</v>
      </c>
      <c r="C40" s="178" t="s">
        <v>31</v>
      </c>
      <c r="D40" s="178"/>
      <c r="E40" s="178"/>
      <c r="F40" s="178"/>
      <c r="G40" s="178"/>
      <c r="H40" s="100" t="s">
        <v>16</v>
      </c>
      <c r="I40" s="97" t="s">
        <v>83</v>
      </c>
      <c r="J40" s="96" t="s">
        <v>134</v>
      </c>
      <c r="K40" s="97" t="s">
        <v>50</v>
      </c>
      <c r="S40" s="1"/>
    </row>
    <row r="41" spans="1:1019 1027:2043 2051:3067 3075:4091 4099:5115 5123:6139 6147:7163 7171:8187 8195:9211 9219:10235 10243:11259 11267:12283 12291:13307 13315:14331 14339:15355 15363:16379" x14ac:dyDescent="0.35">
      <c r="A41" s="26" t="s">
        <v>29</v>
      </c>
      <c r="B41" s="20"/>
      <c r="C41" s="27">
        <v>1</v>
      </c>
      <c r="D41" s="28"/>
      <c r="E41" s="27">
        <v>3</v>
      </c>
      <c r="F41" s="27"/>
      <c r="G41" s="27">
        <v>5</v>
      </c>
      <c r="H41" s="34"/>
      <c r="I41" s="162"/>
      <c r="J41" s="163">
        <f>1324.2+570</f>
        <v>1894.2</v>
      </c>
      <c r="K41" s="107">
        <f>I41*J41*3</f>
        <v>0</v>
      </c>
      <c r="S41" s="1"/>
    </row>
    <row r="42" spans="1:1019 1027:2043 2051:3067 3075:4091 4099:5115 5123:6139 6147:7163 7171:8187 8195:9211 9219:10235 10243:11259 11267:12283 12291:13307 13315:14331 14339:15355 15363:16379" x14ac:dyDescent="0.35">
      <c r="A42" s="14" t="s">
        <v>30</v>
      </c>
      <c r="B42" s="9"/>
      <c r="C42" s="7">
        <v>1</v>
      </c>
      <c r="D42" s="8"/>
      <c r="E42" s="7">
        <v>3</v>
      </c>
      <c r="F42" s="7"/>
      <c r="G42" s="7">
        <v>5</v>
      </c>
      <c r="H42" s="30"/>
      <c r="I42" s="139"/>
      <c r="J42" s="137">
        <f>1038+1722.8</f>
        <v>2760.8</v>
      </c>
      <c r="K42" s="35">
        <f>I42*J42*3</f>
        <v>0</v>
      </c>
    </row>
    <row r="43" spans="1:1019 1027:2043 2051:3067 3075:4091 4099:5115 5123:6139 6147:7163 7171:8187 8195:9211 9219:10235 10243:11259 11267:12283 12291:13307 13315:14331 14339:15355 15363:16379" ht="15" thickBot="1" x14ac:dyDescent="0.4">
      <c r="A43" s="15" t="s">
        <v>34</v>
      </c>
      <c r="B43" s="19"/>
      <c r="C43" s="16">
        <v>1</v>
      </c>
      <c r="D43" s="17"/>
      <c r="E43" s="16">
        <v>3</v>
      </c>
      <c r="F43" s="16"/>
      <c r="G43" s="16">
        <v>5</v>
      </c>
      <c r="H43" s="32" t="s">
        <v>32</v>
      </c>
      <c r="I43" s="165"/>
      <c r="J43" s="174">
        <v>1722.8</v>
      </c>
      <c r="K43" s="36">
        <f>I43*J43*3</f>
        <v>0</v>
      </c>
    </row>
    <row r="44" spans="1:1019 1027:2043 2051:3067 3075:4091 4099:5115 5123:6139 6147:7163 7171:8187 8195:9211 9219:10235 10243:11259 11267:12283 12291:13307 13315:14331 14339:15355 15363:16379" x14ac:dyDescent="0.35">
      <c r="J44" s="1"/>
      <c r="K44" s="160">
        <f>SUM(K41:K43)</f>
        <v>0</v>
      </c>
    </row>
    <row r="45" spans="1:1019 1027:2043 2051:3067 3075:4091 4099:5115 5123:6139 6147:7163 7171:8187 8195:9211 9219:10235 10243:11259 11267:12283 12291:13307 13315:14331 14339:15355 15363:16379" ht="15" thickBot="1" x14ac:dyDescent="0.4">
      <c r="J45" s="1"/>
    </row>
    <row r="46" spans="1:1019 1027:2043 2051:3067 3075:4091 4099:5115 5123:6139 6147:7163 7171:8187 8195:9211 9219:10235 10243:11259 11267:12283 12291:13307 13315:14331 14339:15355 15363:16379" ht="15" thickBot="1" x14ac:dyDescent="0.4">
      <c r="J46" s="37" t="s">
        <v>51</v>
      </c>
      <c r="K46" s="83">
        <f>K27+K37+K44</f>
        <v>0</v>
      </c>
    </row>
    <row r="47" spans="1:1019 1027:2043 2051:3067 3075:4091 4099:5115 5123:6139 6147:7163 7171:8187 8195:9211 9219:10235 10243:11259 11267:12283 12291:13307 13315:14331 14339:15355 15363:16379" x14ac:dyDescent="0.35">
      <c r="J47" s="1"/>
      <c r="K47" s="1"/>
      <c r="S47" s="1"/>
      <c r="AA47" s="1"/>
      <c r="AI47" s="1"/>
      <c r="AQ47" s="1"/>
      <c r="AY47" s="1"/>
      <c r="BG47" s="1"/>
      <c r="BO47" s="1"/>
      <c r="BW47" s="1"/>
      <c r="CE47" s="1"/>
      <c r="CM47" s="1"/>
      <c r="CU47" s="1"/>
      <c r="DC47" s="1"/>
      <c r="DK47" s="1"/>
      <c r="DS47" s="1"/>
      <c r="EA47" s="1"/>
      <c r="EI47" s="1"/>
      <c r="EQ47" s="1"/>
      <c r="EY47" s="1"/>
      <c r="FG47" s="1"/>
      <c r="FO47" s="1"/>
      <c r="FW47" s="1"/>
      <c r="GE47" s="1"/>
      <c r="GM47" s="1"/>
      <c r="GU47" s="1"/>
      <c r="HC47" s="1"/>
      <c r="HK47" s="1"/>
      <c r="HS47" s="1"/>
      <c r="IA47" s="1"/>
      <c r="II47" s="1"/>
      <c r="IQ47" s="1"/>
      <c r="IY47" s="1"/>
      <c r="JG47" s="1"/>
      <c r="JO47" s="1"/>
      <c r="JW47" s="1"/>
      <c r="KE47" s="1"/>
      <c r="KM47" s="1"/>
      <c r="KU47" s="1"/>
      <c r="LC47" s="1"/>
      <c r="LK47" s="1"/>
      <c r="LS47" s="1"/>
      <c r="MA47" s="1"/>
      <c r="MI47" s="1"/>
      <c r="MQ47" s="1"/>
      <c r="MY47" s="1"/>
      <c r="NG47" s="1"/>
      <c r="NO47" s="1"/>
      <c r="NW47" s="1"/>
      <c r="OE47" s="1"/>
      <c r="OM47" s="1"/>
      <c r="OU47" s="1"/>
      <c r="PC47" s="1"/>
      <c r="PK47" s="1"/>
      <c r="PS47" s="1"/>
      <c r="QA47" s="1"/>
      <c r="QI47" s="1"/>
      <c r="QQ47" s="1"/>
      <c r="QY47" s="1"/>
      <c r="RG47" s="1"/>
      <c r="RO47" s="1"/>
      <c r="RW47" s="1"/>
      <c r="SE47" s="1"/>
      <c r="SM47" s="1"/>
      <c r="SU47" s="1"/>
      <c r="TC47" s="1"/>
      <c r="TK47" s="1"/>
      <c r="TS47" s="1"/>
      <c r="UA47" s="1"/>
      <c r="UI47" s="1"/>
      <c r="UQ47" s="1"/>
      <c r="UY47" s="1"/>
      <c r="VG47" s="1"/>
      <c r="VO47" s="1"/>
      <c r="VW47" s="1"/>
      <c r="WE47" s="1"/>
      <c r="WM47" s="1"/>
      <c r="WU47" s="1"/>
      <c r="XC47" s="1"/>
      <c r="XK47" s="1"/>
      <c r="XS47" s="1"/>
      <c r="YA47" s="1"/>
      <c r="YI47" s="1"/>
      <c r="YQ47" s="1"/>
      <c r="YY47" s="1"/>
      <c r="ZG47" s="1"/>
      <c r="ZO47" s="1"/>
      <c r="ZW47" s="1"/>
      <c r="AAE47" s="1"/>
      <c r="AAM47" s="1"/>
      <c r="AAU47" s="1"/>
      <c r="ABC47" s="1"/>
      <c r="ABK47" s="1"/>
      <c r="ABS47" s="1"/>
      <c r="ACA47" s="1"/>
      <c r="ACI47" s="1"/>
      <c r="ACQ47" s="1"/>
      <c r="ACY47" s="1"/>
      <c r="ADG47" s="1"/>
      <c r="ADO47" s="1"/>
      <c r="ADW47" s="1"/>
      <c r="AEE47" s="1"/>
      <c r="AEM47" s="1"/>
      <c r="AEU47" s="1"/>
      <c r="AFC47" s="1"/>
      <c r="AFK47" s="1"/>
      <c r="AFS47" s="1"/>
      <c r="AGA47" s="1"/>
      <c r="AGI47" s="1"/>
      <c r="AGQ47" s="1"/>
      <c r="AGY47" s="1"/>
      <c r="AHG47" s="1"/>
      <c r="AHO47" s="1"/>
      <c r="AHW47" s="1"/>
      <c r="AIE47" s="1"/>
      <c r="AIM47" s="1"/>
      <c r="AIU47" s="1"/>
      <c r="AJC47" s="1"/>
      <c r="AJK47" s="1"/>
      <c r="AJS47" s="1"/>
      <c r="AKA47" s="1"/>
      <c r="AKI47" s="1"/>
      <c r="AKQ47" s="1"/>
      <c r="AKY47" s="1"/>
      <c r="ALG47" s="1"/>
      <c r="ALO47" s="1"/>
      <c r="ALW47" s="1"/>
      <c r="AME47" s="1"/>
      <c r="AMM47" s="1"/>
      <c r="AMU47" s="1"/>
      <c r="ANC47" s="1"/>
      <c r="ANK47" s="1"/>
      <c r="ANS47" s="1"/>
      <c r="AOA47" s="1"/>
      <c r="AOI47" s="1"/>
      <c r="AOQ47" s="1"/>
      <c r="AOY47" s="1"/>
      <c r="APG47" s="1"/>
      <c r="APO47" s="1"/>
      <c r="APW47" s="1"/>
      <c r="AQE47" s="1"/>
      <c r="AQM47" s="1"/>
      <c r="AQU47" s="1"/>
      <c r="ARC47" s="1"/>
      <c r="ARK47" s="1"/>
      <c r="ARS47" s="1"/>
      <c r="ASA47" s="1"/>
      <c r="ASI47" s="1"/>
      <c r="ASQ47" s="1"/>
      <c r="ASY47" s="1"/>
      <c r="ATG47" s="1"/>
      <c r="ATO47" s="1"/>
      <c r="ATW47" s="1"/>
      <c r="AUE47" s="1"/>
      <c r="AUM47" s="1"/>
      <c r="AUU47" s="1"/>
      <c r="AVC47" s="1"/>
      <c r="AVK47" s="1"/>
      <c r="AVS47" s="1"/>
      <c r="AWA47" s="1"/>
      <c r="AWI47" s="1"/>
      <c r="AWQ47" s="1"/>
      <c r="AWY47" s="1"/>
      <c r="AXG47" s="1"/>
      <c r="AXO47" s="1"/>
      <c r="AXW47" s="1"/>
      <c r="AYE47" s="1"/>
      <c r="AYM47" s="1"/>
      <c r="AYU47" s="1"/>
      <c r="AZC47" s="1"/>
      <c r="AZK47" s="1"/>
      <c r="AZS47" s="1"/>
      <c r="BAA47" s="1"/>
      <c r="BAI47" s="1"/>
      <c r="BAQ47" s="1"/>
      <c r="BAY47" s="1"/>
      <c r="BBG47" s="1"/>
      <c r="BBO47" s="1"/>
      <c r="BBW47" s="1"/>
      <c r="BCE47" s="1"/>
      <c r="BCM47" s="1"/>
      <c r="BCU47" s="1"/>
      <c r="BDC47" s="1"/>
      <c r="BDK47" s="1"/>
      <c r="BDS47" s="1"/>
      <c r="BEA47" s="1"/>
      <c r="BEI47" s="1"/>
      <c r="BEQ47" s="1"/>
      <c r="BEY47" s="1"/>
      <c r="BFG47" s="1"/>
      <c r="BFO47" s="1"/>
      <c r="BFW47" s="1"/>
      <c r="BGE47" s="1"/>
      <c r="BGM47" s="1"/>
      <c r="BGU47" s="1"/>
      <c r="BHC47" s="1"/>
      <c r="BHK47" s="1"/>
      <c r="BHS47" s="1"/>
      <c r="BIA47" s="1"/>
      <c r="BII47" s="1"/>
      <c r="BIQ47" s="1"/>
      <c r="BIY47" s="1"/>
      <c r="BJG47" s="1"/>
      <c r="BJO47" s="1"/>
      <c r="BJW47" s="1"/>
      <c r="BKE47" s="1"/>
      <c r="BKM47" s="1"/>
      <c r="BKU47" s="1"/>
      <c r="BLC47" s="1"/>
      <c r="BLK47" s="1"/>
      <c r="BLS47" s="1"/>
      <c r="BMA47" s="1"/>
      <c r="BMI47" s="1"/>
      <c r="BMQ47" s="1"/>
      <c r="BMY47" s="1"/>
      <c r="BNG47" s="1"/>
      <c r="BNO47" s="1"/>
      <c r="BNW47" s="1"/>
      <c r="BOE47" s="1"/>
      <c r="BOM47" s="1"/>
      <c r="BOU47" s="1"/>
      <c r="BPC47" s="1"/>
      <c r="BPK47" s="1"/>
      <c r="BPS47" s="1"/>
      <c r="BQA47" s="1"/>
      <c r="BQI47" s="1"/>
      <c r="BQQ47" s="1"/>
      <c r="BQY47" s="1"/>
      <c r="BRG47" s="1"/>
      <c r="BRO47" s="1"/>
      <c r="BRW47" s="1"/>
      <c r="BSE47" s="1"/>
      <c r="BSM47" s="1"/>
      <c r="BSU47" s="1"/>
      <c r="BTC47" s="1"/>
      <c r="BTK47" s="1"/>
      <c r="BTS47" s="1"/>
      <c r="BUA47" s="1"/>
      <c r="BUI47" s="1"/>
      <c r="BUQ47" s="1"/>
      <c r="BUY47" s="1"/>
      <c r="BVG47" s="1"/>
      <c r="BVO47" s="1"/>
      <c r="BVW47" s="1"/>
      <c r="BWE47" s="1"/>
      <c r="BWM47" s="1"/>
      <c r="BWU47" s="1"/>
      <c r="BXC47" s="1"/>
      <c r="BXK47" s="1"/>
      <c r="BXS47" s="1"/>
      <c r="BYA47" s="1"/>
      <c r="BYI47" s="1"/>
      <c r="BYQ47" s="1"/>
      <c r="BYY47" s="1"/>
      <c r="BZG47" s="1"/>
      <c r="BZO47" s="1"/>
      <c r="BZW47" s="1"/>
      <c r="CAE47" s="1"/>
      <c r="CAM47" s="1"/>
      <c r="CAU47" s="1"/>
      <c r="CBC47" s="1"/>
      <c r="CBK47" s="1"/>
      <c r="CBS47" s="1"/>
      <c r="CCA47" s="1"/>
      <c r="CCI47" s="1"/>
      <c r="CCQ47" s="1"/>
      <c r="CCY47" s="1"/>
      <c r="CDG47" s="1"/>
      <c r="CDO47" s="1"/>
      <c r="CDW47" s="1"/>
      <c r="CEE47" s="1"/>
      <c r="CEM47" s="1"/>
      <c r="CEU47" s="1"/>
      <c r="CFC47" s="1"/>
      <c r="CFK47" s="1"/>
      <c r="CFS47" s="1"/>
      <c r="CGA47" s="1"/>
      <c r="CGI47" s="1"/>
      <c r="CGQ47" s="1"/>
      <c r="CGY47" s="1"/>
      <c r="CHG47" s="1"/>
      <c r="CHO47" s="1"/>
      <c r="CHW47" s="1"/>
      <c r="CIE47" s="1"/>
      <c r="CIM47" s="1"/>
      <c r="CIU47" s="1"/>
      <c r="CJC47" s="1"/>
      <c r="CJK47" s="1"/>
      <c r="CJS47" s="1"/>
      <c r="CKA47" s="1"/>
      <c r="CKI47" s="1"/>
      <c r="CKQ47" s="1"/>
      <c r="CKY47" s="1"/>
      <c r="CLG47" s="1"/>
      <c r="CLO47" s="1"/>
      <c r="CLW47" s="1"/>
      <c r="CME47" s="1"/>
      <c r="CMM47" s="1"/>
      <c r="CMU47" s="1"/>
      <c r="CNC47" s="1"/>
      <c r="CNK47" s="1"/>
      <c r="CNS47" s="1"/>
      <c r="COA47" s="1"/>
      <c r="COI47" s="1"/>
      <c r="COQ47" s="1"/>
      <c r="COY47" s="1"/>
      <c r="CPG47" s="1"/>
      <c r="CPO47" s="1"/>
      <c r="CPW47" s="1"/>
      <c r="CQE47" s="1"/>
      <c r="CQM47" s="1"/>
      <c r="CQU47" s="1"/>
      <c r="CRC47" s="1"/>
      <c r="CRK47" s="1"/>
      <c r="CRS47" s="1"/>
      <c r="CSA47" s="1"/>
      <c r="CSI47" s="1"/>
      <c r="CSQ47" s="1"/>
      <c r="CSY47" s="1"/>
      <c r="CTG47" s="1"/>
      <c r="CTO47" s="1"/>
      <c r="CTW47" s="1"/>
      <c r="CUE47" s="1"/>
      <c r="CUM47" s="1"/>
      <c r="CUU47" s="1"/>
      <c r="CVC47" s="1"/>
      <c r="CVK47" s="1"/>
      <c r="CVS47" s="1"/>
      <c r="CWA47" s="1"/>
      <c r="CWI47" s="1"/>
      <c r="CWQ47" s="1"/>
      <c r="CWY47" s="1"/>
      <c r="CXG47" s="1"/>
      <c r="CXO47" s="1"/>
      <c r="CXW47" s="1"/>
      <c r="CYE47" s="1"/>
      <c r="CYM47" s="1"/>
      <c r="CYU47" s="1"/>
      <c r="CZC47" s="1"/>
      <c r="CZK47" s="1"/>
      <c r="CZS47" s="1"/>
      <c r="DAA47" s="1"/>
      <c r="DAI47" s="1"/>
      <c r="DAQ47" s="1"/>
      <c r="DAY47" s="1"/>
      <c r="DBG47" s="1"/>
      <c r="DBO47" s="1"/>
      <c r="DBW47" s="1"/>
      <c r="DCE47" s="1"/>
      <c r="DCM47" s="1"/>
      <c r="DCU47" s="1"/>
      <c r="DDC47" s="1"/>
      <c r="DDK47" s="1"/>
      <c r="DDS47" s="1"/>
      <c r="DEA47" s="1"/>
      <c r="DEI47" s="1"/>
      <c r="DEQ47" s="1"/>
      <c r="DEY47" s="1"/>
      <c r="DFG47" s="1"/>
      <c r="DFO47" s="1"/>
      <c r="DFW47" s="1"/>
      <c r="DGE47" s="1"/>
      <c r="DGM47" s="1"/>
      <c r="DGU47" s="1"/>
      <c r="DHC47" s="1"/>
      <c r="DHK47" s="1"/>
      <c r="DHS47" s="1"/>
      <c r="DIA47" s="1"/>
      <c r="DII47" s="1"/>
      <c r="DIQ47" s="1"/>
      <c r="DIY47" s="1"/>
      <c r="DJG47" s="1"/>
      <c r="DJO47" s="1"/>
      <c r="DJW47" s="1"/>
      <c r="DKE47" s="1"/>
      <c r="DKM47" s="1"/>
      <c r="DKU47" s="1"/>
      <c r="DLC47" s="1"/>
      <c r="DLK47" s="1"/>
      <c r="DLS47" s="1"/>
      <c r="DMA47" s="1"/>
      <c r="DMI47" s="1"/>
      <c r="DMQ47" s="1"/>
      <c r="DMY47" s="1"/>
      <c r="DNG47" s="1"/>
      <c r="DNO47" s="1"/>
      <c r="DNW47" s="1"/>
      <c r="DOE47" s="1"/>
      <c r="DOM47" s="1"/>
      <c r="DOU47" s="1"/>
      <c r="DPC47" s="1"/>
      <c r="DPK47" s="1"/>
      <c r="DPS47" s="1"/>
      <c r="DQA47" s="1"/>
      <c r="DQI47" s="1"/>
      <c r="DQQ47" s="1"/>
      <c r="DQY47" s="1"/>
      <c r="DRG47" s="1"/>
      <c r="DRO47" s="1"/>
      <c r="DRW47" s="1"/>
      <c r="DSE47" s="1"/>
      <c r="DSM47" s="1"/>
      <c r="DSU47" s="1"/>
      <c r="DTC47" s="1"/>
      <c r="DTK47" s="1"/>
      <c r="DTS47" s="1"/>
      <c r="DUA47" s="1"/>
      <c r="DUI47" s="1"/>
      <c r="DUQ47" s="1"/>
      <c r="DUY47" s="1"/>
      <c r="DVG47" s="1"/>
      <c r="DVO47" s="1"/>
      <c r="DVW47" s="1"/>
      <c r="DWE47" s="1"/>
      <c r="DWM47" s="1"/>
      <c r="DWU47" s="1"/>
      <c r="DXC47" s="1"/>
      <c r="DXK47" s="1"/>
      <c r="DXS47" s="1"/>
      <c r="DYA47" s="1"/>
      <c r="DYI47" s="1"/>
      <c r="DYQ47" s="1"/>
      <c r="DYY47" s="1"/>
      <c r="DZG47" s="1"/>
      <c r="DZO47" s="1"/>
      <c r="DZW47" s="1"/>
      <c r="EAE47" s="1"/>
      <c r="EAM47" s="1"/>
      <c r="EAU47" s="1"/>
      <c r="EBC47" s="1"/>
      <c r="EBK47" s="1"/>
      <c r="EBS47" s="1"/>
      <c r="ECA47" s="1"/>
      <c r="ECI47" s="1"/>
      <c r="ECQ47" s="1"/>
      <c r="ECY47" s="1"/>
      <c r="EDG47" s="1"/>
      <c r="EDO47" s="1"/>
      <c r="EDW47" s="1"/>
      <c r="EEE47" s="1"/>
      <c r="EEM47" s="1"/>
      <c r="EEU47" s="1"/>
      <c r="EFC47" s="1"/>
      <c r="EFK47" s="1"/>
      <c r="EFS47" s="1"/>
      <c r="EGA47" s="1"/>
      <c r="EGI47" s="1"/>
      <c r="EGQ47" s="1"/>
      <c r="EGY47" s="1"/>
      <c r="EHG47" s="1"/>
      <c r="EHO47" s="1"/>
      <c r="EHW47" s="1"/>
      <c r="EIE47" s="1"/>
      <c r="EIM47" s="1"/>
      <c r="EIU47" s="1"/>
      <c r="EJC47" s="1"/>
      <c r="EJK47" s="1"/>
      <c r="EJS47" s="1"/>
      <c r="EKA47" s="1"/>
      <c r="EKI47" s="1"/>
      <c r="EKQ47" s="1"/>
      <c r="EKY47" s="1"/>
      <c r="ELG47" s="1"/>
      <c r="ELO47" s="1"/>
      <c r="ELW47" s="1"/>
      <c r="EME47" s="1"/>
      <c r="EMM47" s="1"/>
      <c r="EMU47" s="1"/>
      <c r="ENC47" s="1"/>
      <c r="ENK47" s="1"/>
      <c r="ENS47" s="1"/>
      <c r="EOA47" s="1"/>
      <c r="EOI47" s="1"/>
      <c r="EOQ47" s="1"/>
      <c r="EOY47" s="1"/>
      <c r="EPG47" s="1"/>
      <c r="EPO47" s="1"/>
      <c r="EPW47" s="1"/>
      <c r="EQE47" s="1"/>
      <c r="EQM47" s="1"/>
      <c r="EQU47" s="1"/>
      <c r="ERC47" s="1"/>
      <c r="ERK47" s="1"/>
      <c r="ERS47" s="1"/>
      <c r="ESA47" s="1"/>
      <c r="ESI47" s="1"/>
      <c r="ESQ47" s="1"/>
      <c r="ESY47" s="1"/>
      <c r="ETG47" s="1"/>
      <c r="ETO47" s="1"/>
      <c r="ETW47" s="1"/>
      <c r="EUE47" s="1"/>
      <c r="EUM47" s="1"/>
      <c r="EUU47" s="1"/>
      <c r="EVC47" s="1"/>
      <c r="EVK47" s="1"/>
      <c r="EVS47" s="1"/>
      <c r="EWA47" s="1"/>
      <c r="EWI47" s="1"/>
      <c r="EWQ47" s="1"/>
      <c r="EWY47" s="1"/>
      <c r="EXG47" s="1"/>
      <c r="EXO47" s="1"/>
      <c r="EXW47" s="1"/>
      <c r="EYE47" s="1"/>
      <c r="EYM47" s="1"/>
      <c r="EYU47" s="1"/>
      <c r="EZC47" s="1"/>
      <c r="EZK47" s="1"/>
      <c r="EZS47" s="1"/>
      <c r="FAA47" s="1"/>
      <c r="FAI47" s="1"/>
      <c r="FAQ47" s="1"/>
      <c r="FAY47" s="1"/>
      <c r="FBG47" s="1"/>
      <c r="FBO47" s="1"/>
      <c r="FBW47" s="1"/>
      <c r="FCE47" s="1"/>
      <c r="FCM47" s="1"/>
      <c r="FCU47" s="1"/>
      <c r="FDC47" s="1"/>
      <c r="FDK47" s="1"/>
      <c r="FDS47" s="1"/>
      <c r="FEA47" s="1"/>
      <c r="FEI47" s="1"/>
      <c r="FEQ47" s="1"/>
      <c r="FEY47" s="1"/>
      <c r="FFG47" s="1"/>
      <c r="FFO47" s="1"/>
      <c r="FFW47" s="1"/>
      <c r="FGE47" s="1"/>
      <c r="FGM47" s="1"/>
      <c r="FGU47" s="1"/>
      <c r="FHC47" s="1"/>
      <c r="FHK47" s="1"/>
      <c r="FHS47" s="1"/>
      <c r="FIA47" s="1"/>
      <c r="FII47" s="1"/>
      <c r="FIQ47" s="1"/>
      <c r="FIY47" s="1"/>
      <c r="FJG47" s="1"/>
      <c r="FJO47" s="1"/>
      <c r="FJW47" s="1"/>
      <c r="FKE47" s="1"/>
      <c r="FKM47" s="1"/>
      <c r="FKU47" s="1"/>
      <c r="FLC47" s="1"/>
      <c r="FLK47" s="1"/>
      <c r="FLS47" s="1"/>
      <c r="FMA47" s="1"/>
      <c r="FMI47" s="1"/>
      <c r="FMQ47" s="1"/>
      <c r="FMY47" s="1"/>
      <c r="FNG47" s="1"/>
      <c r="FNO47" s="1"/>
      <c r="FNW47" s="1"/>
      <c r="FOE47" s="1"/>
      <c r="FOM47" s="1"/>
      <c r="FOU47" s="1"/>
      <c r="FPC47" s="1"/>
      <c r="FPK47" s="1"/>
      <c r="FPS47" s="1"/>
      <c r="FQA47" s="1"/>
      <c r="FQI47" s="1"/>
      <c r="FQQ47" s="1"/>
      <c r="FQY47" s="1"/>
      <c r="FRG47" s="1"/>
      <c r="FRO47" s="1"/>
      <c r="FRW47" s="1"/>
      <c r="FSE47" s="1"/>
      <c r="FSM47" s="1"/>
      <c r="FSU47" s="1"/>
      <c r="FTC47" s="1"/>
      <c r="FTK47" s="1"/>
      <c r="FTS47" s="1"/>
      <c r="FUA47" s="1"/>
      <c r="FUI47" s="1"/>
      <c r="FUQ47" s="1"/>
      <c r="FUY47" s="1"/>
      <c r="FVG47" s="1"/>
      <c r="FVO47" s="1"/>
      <c r="FVW47" s="1"/>
      <c r="FWE47" s="1"/>
      <c r="FWM47" s="1"/>
      <c r="FWU47" s="1"/>
      <c r="FXC47" s="1"/>
      <c r="FXK47" s="1"/>
      <c r="FXS47" s="1"/>
      <c r="FYA47" s="1"/>
      <c r="FYI47" s="1"/>
      <c r="FYQ47" s="1"/>
      <c r="FYY47" s="1"/>
      <c r="FZG47" s="1"/>
      <c r="FZO47" s="1"/>
      <c r="FZW47" s="1"/>
      <c r="GAE47" s="1"/>
      <c r="GAM47" s="1"/>
      <c r="GAU47" s="1"/>
      <c r="GBC47" s="1"/>
      <c r="GBK47" s="1"/>
      <c r="GBS47" s="1"/>
      <c r="GCA47" s="1"/>
      <c r="GCI47" s="1"/>
      <c r="GCQ47" s="1"/>
      <c r="GCY47" s="1"/>
      <c r="GDG47" s="1"/>
      <c r="GDO47" s="1"/>
      <c r="GDW47" s="1"/>
      <c r="GEE47" s="1"/>
      <c r="GEM47" s="1"/>
      <c r="GEU47" s="1"/>
      <c r="GFC47" s="1"/>
      <c r="GFK47" s="1"/>
      <c r="GFS47" s="1"/>
      <c r="GGA47" s="1"/>
      <c r="GGI47" s="1"/>
      <c r="GGQ47" s="1"/>
      <c r="GGY47" s="1"/>
      <c r="GHG47" s="1"/>
      <c r="GHO47" s="1"/>
      <c r="GHW47" s="1"/>
      <c r="GIE47" s="1"/>
      <c r="GIM47" s="1"/>
      <c r="GIU47" s="1"/>
      <c r="GJC47" s="1"/>
      <c r="GJK47" s="1"/>
      <c r="GJS47" s="1"/>
      <c r="GKA47" s="1"/>
      <c r="GKI47" s="1"/>
      <c r="GKQ47" s="1"/>
      <c r="GKY47" s="1"/>
      <c r="GLG47" s="1"/>
      <c r="GLO47" s="1"/>
      <c r="GLW47" s="1"/>
      <c r="GME47" s="1"/>
      <c r="GMM47" s="1"/>
      <c r="GMU47" s="1"/>
      <c r="GNC47" s="1"/>
      <c r="GNK47" s="1"/>
      <c r="GNS47" s="1"/>
      <c r="GOA47" s="1"/>
      <c r="GOI47" s="1"/>
      <c r="GOQ47" s="1"/>
      <c r="GOY47" s="1"/>
      <c r="GPG47" s="1"/>
      <c r="GPO47" s="1"/>
      <c r="GPW47" s="1"/>
      <c r="GQE47" s="1"/>
      <c r="GQM47" s="1"/>
      <c r="GQU47" s="1"/>
      <c r="GRC47" s="1"/>
      <c r="GRK47" s="1"/>
      <c r="GRS47" s="1"/>
      <c r="GSA47" s="1"/>
      <c r="GSI47" s="1"/>
      <c r="GSQ47" s="1"/>
      <c r="GSY47" s="1"/>
      <c r="GTG47" s="1"/>
      <c r="GTO47" s="1"/>
      <c r="GTW47" s="1"/>
      <c r="GUE47" s="1"/>
      <c r="GUM47" s="1"/>
      <c r="GUU47" s="1"/>
      <c r="GVC47" s="1"/>
      <c r="GVK47" s="1"/>
      <c r="GVS47" s="1"/>
      <c r="GWA47" s="1"/>
      <c r="GWI47" s="1"/>
      <c r="GWQ47" s="1"/>
      <c r="GWY47" s="1"/>
      <c r="GXG47" s="1"/>
      <c r="GXO47" s="1"/>
      <c r="GXW47" s="1"/>
      <c r="GYE47" s="1"/>
      <c r="GYM47" s="1"/>
      <c r="GYU47" s="1"/>
      <c r="GZC47" s="1"/>
      <c r="GZK47" s="1"/>
      <c r="GZS47" s="1"/>
      <c r="HAA47" s="1"/>
      <c r="HAI47" s="1"/>
      <c r="HAQ47" s="1"/>
      <c r="HAY47" s="1"/>
      <c r="HBG47" s="1"/>
      <c r="HBO47" s="1"/>
      <c r="HBW47" s="1"/>
      <c r="HCE47" s="1"/>
      <c r="HCM47" s="1"/>
      <c r="HCU47" s="1"/>
      <c r="HDC47" s="1"/>
      <c r="HDK47" s="1"/>
      <c r="HDS47" s="1"/>
      <c r="HEA47" s="1"/>
      <c r="HEI47" s="1"/>
      <c r="HEQ47" s="1"/>
      <c r="HEY47" s="1"/>
      <c r="HFG47" s="1"/>
      <c r="HFO47" s="1"/>
      <c r="HFW47" s="1"/>
      <c r="HGE47" s="1"/>
      <c r="HGM47" s="1"/>
      <c r="HGU47" s="1"/>
      <c r="HHC47" s="1"/>
      <c r="HHK47" s="1"/>
      <c r="HHS47" s="1"/>
      <c r="HIA47" s="1"/>
      <c r="HII47" s="1"/>
      <c r="HIQ47" s="1"/>
      <c r="HIY47" s="1"/>
      <c r="HJG47" s="1"/>
      <c r="HJO47" s="1"/>
      <c r="HJW47" s="1"/>
      <c r="HKE47" s="1"/>
      <c r="HKM47" s="1"/>
      <c r="HKU47" s="1"/>
      <c r="HLC47" s="1"/>
      <c r="HLK47" s="1"/>
      <c r="HLS47" s="1"/>
      <c r="HMA47" s="1"/>
      <c r="HMI47" s="1"/>
      <c r="HMQ47" s="1"/>
      <c r="HMY47" s="1"/>
      <c r="HNG47" s="1"/>
      <c r="HNO47" s="1"/>
      <c r="HNW47" s="1"/>
      <c r="HOE47" s="1"/>
      <c r="HOM47" s="1"/>
      <c r="HOU47" s="1"/>
      <c r="HPC47" s="1"/>
      <c r="HPK47" s="1"/>
      <c r="HPS47" s="1"/>
      <c r="HQA47" s="1"/>
      <c r="HQI47" s="1"/>
      <c r="HQQ47" s="1"/>
      <c r="HQY47" s="1"/>
      <c r="HRG47" s="1"/>
      <c r="HRO47" s="1"/>
      <c r="HRW47" s="1"/>
      <c r="HSE47" s="1"/>
      <c r="HSM47" s="1"/>
      <c r="HSU47" s="1"/>
      <c r="HTC47" s="1"/>
      <c r="HTK47" s="1"/>
      <c r="HTS47" s="1"/>
      <c r="HUA47" s="1"/>
      <c r="HUI47" s="1"/>
      <c r="HUQ47" s="1"/>
      <c r="HUY47" s="1"/>
      <c r="HVG47" s="1"/>
      <c r="HVO47" s="1"/>
      <c r="HVW47" s="1"/>
      <c r="HWE47" s="1"/>
      <c r="HWM47" s="1"/>
      <c r="HWU47" s="1"/>
      <c r="HXC47" s="1"/>
      <c r="HXK47" s="1"/>
      <c r="HXS47" s="1"/>
      <c r="HYA47" s="1"/>
      <c r="HYI47" s="1"/>
      <c r="HYQ47" s="1"/>
      <c r="HYY47" s="1"/>
      <c r="HZG47" s="1"/>
      <c r="HZO47" s="1"/>
      <c r="HZW47" s="1"/>
      <c r="IAE47" s="1"/>
      <c r="IAM47" s="1"/>
      <c r="IAU47" s="1"/>
      <c r="IBC47" s="1"/>
      <c r="IBK47" s="1"/>
      <c r="IBS47" s="1"/>
      <c r="ICA47" s="1"/>
      <c r="ICI47" s="1"/>
      <c r="ICQ47" s="1"/>
      <c r="ICY47" s="1"/>
      <c r="IDG47" s="1"/>
      <c r="IDO47" s="1"/>
      <c r="IDW47" s="1"/>
      <c r="IEE47" s="1"/>
      <c r="IEM47" s="1"/>
      <c r="IEU47" s="1"/>
      <c r="IFC47" s="1"/>
      <c r="IFK47" s="1"/>
      <c r="IFS47" s="1"/>
      <c r="IGA47" s="1"/>
      <c r="IGI47" s="1"/>
      <c r="IGQ47" s="1"/>
      <c r="IGY47" s="1"/>
      <c r="IHG47" s="1"/>
      <c r="IHO47" s="1"/>
      <c r="IHW47" s="1"/>
      <c r="IIE47" s="1"/>
      <c r="IIM47" s="1"/>
      <c r="IIU47" s="1"/>
      <c r="IJC47" s="1"/>
      <c r="IJK47" s="1"/>
      <c r="IJS47" s="1"/>
      <c r="IKA47" s="1"/>
      <c r="IKI47" s="1"/>
      <c r="IKQ47" s="1"/>
      <c r="IKY47" s="1"/>
      <c r="ILG47" s="1"/>
      <c r="ILO47" s="1"/>
      <c r="ILW47" s="1"/>
      <c r="IME47" s="1"/>
      <c r="IMM47" s="1"/>
      <c r="IMU47" s="1"/>
      <c r="INC47" s="1"/>
      <c r="INK47" s="1"/>
      <c r="INS47" s="1"/>
      <c r="IOA47" s="1"/>
      <c r="IOI47" s="1"/>
      <c r="IOQ47" s="1"/>
      <c r="IOY47" s="1"/>
      <c r="IPG47" s="1"/>
      <c r="IPO47" s="1"/>
      <c r="IPW47" s="1"/>
      <c r="IQE47" s="1"/>
      <c r="IQM47" s="1"/>
      <c r="IQU47" s="1"/>
      <c r="IRC47" s="1"/>
      <c r="IRK47" s="1"/>
      <c r="IRS47" s="1"/>
      <c r="ISA47" s="1"/>
      <c r="ISI47" s="1"/>
      <c r="ISQ47" s="1"/>
      <c r="ISY47" s="1"/>
      <c r="ITG47" s="1"/>
      <c r="ITO47" s="1"/>
      <c r="ITW47" s="1"/>
      <c r="IUE47" s="1"/>
      <c r="IUM47" s="1"/>
      <c r="IUU47" s="1"/>
      <c r="IVC47" s="1"/>
      <c r="IVK47" s="1"/>
      <c r="IVS47" s="1"/>
      <c r="IWA47" s="1"/>
      <c r="IWI47" s="1"/>
      <c r="IWQ47" s="1"/>
      <c r="IWY47" s="1"/>
      <c r="IXG47" s="1"/>
      <c r="IXO47" s="1"/>
      <c r="IXW47" s="1"/>
      <c r="IYE47" s="1"/>
      <c r="IYM47" s="1"/>
      <c r="IYU47" s="1"/>
      <c r="IZC47" s="1"/>
      <c r="IZK47" s="1"/>
      <c r="IZS47" s="1"/>
      <c r="JAA47" s="1"/>
      <c r="JAI47" s="1"/>
      <c r="JAQ47" s="1"/>
      <c r="JAY47" s="1"/>
      <c r="JBG47" s="1"/>
      <c r="JBO47" s="1"/>
      <c r="JBW47" s="1"/>
      <c r="JCE47" s="1"/>
      <c r="JCM47" s="1"/>
      <c r="JCU47" s="1"/>
      <c r="JDC47" s="1"/>
      <c r="JDK47" s="1"/>
      <c r="JDS47" s="1"/>
      <c r="JEA47" s="1"/>
      <c r="JEI47" s="1"/>
      <c r="JEQ47" s="1"/>
      <c r="JEY47" s="1"/>
      <c r="JFG47" s="1"/>
      <c r="JFO47" s="1"/>
      <c r="JFW47" s="1"/>
      <c r="JGE47" s="1"/>
      <c r="JGM47" s="1"/>
      <c r="JGU47" s="1"/>
      <c r="JHC47" s="1"/>
      <c r="JHK47" s="1"/>
      <c r="JHS47" s="1"/>
      <c r="JIA47" s="1"/>
      <c r="JII47" s="1"/>
      <c r="JIQ47" s="1"/>
      <c r="JIY47" s="1"/>
      <c r="JJG47" s="1"/>
      <c r="JJO47" s="1"/>
      <c r="JJW47" s="1"/>
      <c r="JKE47" s="1"/>
      <c r="JKM47" s="1"/>
      <c r="JKU47" s="1"/>
      <c r="JLC47" s="1"/>
      <c r="JLK47" s="1"/>
      <c r="JLS47" s="1"/>
      <c r="JMA47" s="1"/>
      <c r="JMI47" s="1"/>
      <c r="JMQ47" s="1"/>
      <c r="JMY47" s="1"/>
      <c r="JNG47" s="1"/>
      <c r="JNO47" s="1"/>
      <c r="JNW47" s="1"/>
      <c r="JOE47" s="1"/>
      <c r="JOM47" s="1"/>
      <c r="JOU47" s="1"/>
      <c r="JPC47" s="1"/>
      <c r="JPK47" s="1"/>
      <c r="JPS47" s="1"/>
      <c r="JQA47" s="1"/>
      <c r="JQI47" s="1"/>
      <c r="JQQ47" s="1"/>
      <c r="JQY47" s="1"/>
      <c r="JRG47" s="1"/>
      <c r="JRO47" s="1"/>
      <c r="JRW47" s="1"/>
      <c r="JSE47" s="1"/>
      <c r="JSM47" s="1"/>
      <c r="JSU47" s="1"/>
      <c r="JTC47" s="1"/>
      <c r="JTK47" s="1"/>
      <c r="JTS47" s="1"/>
      <c r="JUA47" s="1"/>
      <c r="JUI47" s="1"/>
      <c r="JUQ47" s="1"/>
      <c r="JUY47" s="1"/>
      <c r="JVG47" s="1"/>
      <c r="JVO47" s="1"/>
      <c r="JVW47" s="1"/>
      <c r="JWE47" s="1"/>
      <c r="JWM47" s="1"/>
      <c r="JWU47" s="1"/>
      <c r="JXC47" s="1"/>
      <c r="JXK47" s="1"/>
      <c r="JXS47" s="1"/>
      <c r="JYA47" s="1"/>
      <c r="JYI47" s="1"/>
      <c r="JYQ47" s="1"/>
      <c r="JYY47" s="1"/>
      <c r="JZG47" s="1"/>
      <c r="JZO47" s="1"/>
      <c r="JZW47" s="1"/>
      <c r="KAE47" s="1"/>
      <c r="KAM47" s="1"/>
      <c r="KAU47" s="1"/>
      <c r="KBC47" s="1"/>
      <c r="KBK47" s="1"/>
      <c r="KBS47" s="1"/>
      <c r="KCA47" s="1"/>
      <c r="KCI47" s="1"/>
      <c r="KCQ47" s="1"/>
      <c r="KCY47" s="1"/>
      <c r="KDG47" s="1"/>
      <c r="KDO47" s="1"/>
      <c r="KDW47" s="1"/>
      <c r="KEE47" s="1"/>
      <c r="KEM47" s="1"/>
      <c r="KEU47" s="1"/>
      <c r="KFC47" s="1"/>
      <c r="KFK47" s="1"/>
      <c r="KFS47" s="1"/>
      <c r="KGA47" s="1"/>
      <c r="KGI47" s="1"/>
      <c r="KGQ47" s="1"/>
      <c r="KGY47" s="1"/>
      <c r="KHG47" s="1"/>
      <c r="KHO47" s="1"/>
      <c r="KHW47" s="1"/>
      <c r="KIE47" s="1"/>
      <c r="KIM47" s="1"/>
      <c r="KIU47" s="1"/>
      <c r="KJC47" s="1"/>
      <c r="KJK47" s="1"/>
      <c r="KJS47" s="1"/>
      <c r="KKA47" s="1"/>
      <c r="KKI47" s="1"/>
      <c r="KKQ47" s="1"/>
      <c r="KKY47" s="1"/>
      <c r="KLG47" s="1"/>
      <c r="KLO47" s="1"/>
      <c r="KLW47" s="1"/>
      <c r="KME47" s="1"/>
      <c r="KMM47" s="1"/>
      <c r="KMU47" s="1"/>
      <c r="KNC47" s="1"/>
      <c r="KNK47" s="1"/>
      <c r="KNS47" s="1"/>
      <c r="KOA47" s="1"/>
      <c r="KOI47" s="1"/>
      <c r="KOQ47" s="1"/>
      <c r="KOY47" s="1"/>
      <c r="KPG47" s="1"/>
      <c r="KPO47" s="1"/>
      <c r="KPW47" s="1"/>
      <c r="KQE47" s="1"/>
      <c r="KQM47" s="1"/>
      <c r="KQU47" s="1"/>
      <c r="KRC47" s="1"/>
      <c r="KRK47" s="1"/>
      <c r="KRS47" s="1"/>
      <c r="KSA47" s="1"/>
      <c r="KSI47" s="1"/>
      <c r="KSQ47" s="1"/>
      <c r="KSY47" s="1"/>
      <c r="KTG47" s="1"/>
      <c r="KTO47" s="1"/>
      <c r="KTW47" s="1"/>
      <c r="KUE47" s="1"/>
      <c r="KUM47" s="1"/>
      <c r="KUU47" s="1"/>
      <c r="KVC47" s="1"/>
      <c r="KVK47" s="1"/>
      <c r="KVS47" s="1"/>
      <c r="KWA47" s="1"/>
      <c r="KWI47" s="1"/>
      <c r="KWQ47" s="1"/>
      <c r="KWY47" s="1"/>
      <c r="KXG47" s="1"/>
      <c r="KXO47" s="1"/>
      <c r="KXW47" s="1"/>
      <c r="KYE47" s="1"/>
      <c r="KYM47" s="1"/>
      <c r="KYU47" s="1"/>
      <c r="KZC47" s="1"/>
      <c r="KZK47" s="1"/>
      <c r="KZS47" s="1"/>
      <c r="LAA47" s="1"/>
      <c r="LAI47" s="1"/>
      <c r="LAQ47" s="1"/>
      <c r="LAY47" s="1"/>
      <c r="LBG47" s="1"/>
      <c r="LBO47" s="1"/>
      <c r="LBW47" s="1"/>
      <c r="LCE47" s="1"/>
      <c r="LCM47" s="1"/>
      <c r="LCU47" s="1"/>
      <c r="LDC47" s="1"/>
      <c r="LDK47" s="1"/>
      <c r="LDS47" s="1"/>
      <c r="LEA47" s="1"/>
      <c r="LEI47" s="1"/>
      <c r="LEQ47" s="1"/>
      <c r="LEY47" s="1"/>
      <c r="LFG47" s="1"/>
      <c r="LFO47" s="1"/>
      <c r="LFW47" s="1"/>
      <c r="LGE47" s="1"/>
      <c r="LGM47" s="1"/>
      <c r="LGU47" s="1"/>
      <c r="LHC47" s="1"/>
      <c r="LHK47" s="1"/>
      <c r="LHS47" s="1"/>
      <c r="LIA47" s="1"/>
      <c r="LII47" s="1"/>
      <c r="LIQ47" s="1"/>
      <c r="LIY47" s="1"/>
      <c r="LJG47" s="1"/>
      <c r="LJO47" s="1"/>
      <c r="LJW47" s="1"/>
      <c r="LKE47" s="1"/>
      <c r="LKM47" s="1"/>
      <c r="LKU47" s="1"/>
      <c r="LLC47" s="1"/>
      <c r="LLK47" s="1"/>
      <c r="LLS47" s="1"/>
      <c r="LMA47" s="1"/>
      <c r="LMI47" s="1"/>
      <c r="LMQ47" s="1"/>
      <c r="LMY47" s="1"/>
      <c r="LNG47" s="1"/>
      <c r="LNO47" s="1"/>
      <c r="LNW47" s="1"/>
      <c r="LOE47" s="1"/>
      <c r="LOM47" s="1"/>
      <c r="LOU47" s="1"/>
      <c r="LPC47" s="1"/>
      <c r="LPK47" s="1"/>
      <c r="LPS47" s="1"/>
      <c r="LQA47" s="1"/>
      <c r="LQI47" s="1"/>
      <c r="LQQ47" s="1"/>
      <c r="LQY47" s="1"/>
      <c r="LRG47" s="1"/>
      <c r="LRO47" s="1"/>
      <c r="LRW47" s="1"/>
      <c r="LSE47" s="1"/>
      <c r="LSM47" s="1"/>
      <c r="LSU47" s="1"/>
      <c r="LTC47" s="1"/>
      <c r="LTK47" s="1"/>
      <c r="LTS47" s="1"/>
      <c r="LUA47" s="1"/>
      <c r="LUI47" s="1"/>
      <c r="LUQ47" s="1"/>
      <c r="LUY47" s="1"/>
      <c r="LVG47" s="1"/>
      <c r="LVO47" s="1"/>
      <c r="LVW47" s="1"/>
      <c r="LWE47" s="1"/>
      <c r="LWM47" s="1"/>
      <c r="LWU47" s="1"/>
      <c r="LXC47" s="1"/>
      <c r="LXK47" s="1"/>
      <c r="LXS47" s="1"/>
      <c r="LYA47" s="1"/>
      <c r="LYI47" s="1"/>
      <c r="LYQ47" s="1"/>
      <c r="LYY47" s="1"/>
      <c r="LZG47" s="1"/>
      <c r="LZO47" s="1"/>
      <c r="LZW47" s="1"/>
      <c r="MAE47" s="1"/>
      <c r="MAM47" s="1"/>
      <c r="MAU47" s="1"/>
      <c r="MBC47" s="1"/>
      <c r="MBK47" s="1"/>
      <c r="MBS47" s="1"/>
      <c r="MCA47" s="1"/>
      <c r="MCI47" s="1"/>
      <c r="MCQ47" s="1"/>
      <c r="MCY47" s="1"/>
      <c r="MDG47" s="1"/>
      <c r="MDO47" s="1"/>
      <c r="MDW47" s="1"/>
      <c r="MEE47" s="1"/>
      <c r="MEM47" s="1"/>
      <c r="MEU47" s="1"/>
      <c r="MFC47" s="1"/>
      <c r="MFK47" s="1"/>
      <c r="MFS47" s="1"/>
      <c r="MGA47" s="1"/>
      <c r="MGI47" s="1"/>
      <c r="MGQ47" s="1"/>
      <c r="MGY47" s="1"/>
      <c r="MHG47" s="1"/>
      <c r="MHO47" s="1"/>
      <c r="MHW47" s="1"/>
      <c r="MIE47" s="1"/>
      <c r="MIM47" s="1"/>
      <c r="MIU47" s="1"/>
      <c r="MJC47" s="1"/>
      <c r="MJK47" s="1"/>
      <c r="MJS47" s="1"/>
      <c r="MKA47" s="1"/>
      <c r="MKI47" s="1"/>
      <c r="MKQ47" s="1"/>
      <c r="MKY47" s="1"/>
      <c r="MLG47" s="1"/>
      <c r="MLO47" s="1"/>
      <c r="MLW47" s="1"/>
      <c r="MME47" s="1"/>
      <c r="MMM47" s="1"/>
      <c r="MMU47" s="1"/>
      <c r="MNC47" s="1"/>
      <c r="MNK47" s="1"/>
      <c r="MNS47" s="1"/>
      <c r="MOA47" s="1"/>
      <c r="MOI47" s="1"/>
      <c r="MOQ47" s="1"/>
      <c r="MOY47" s="1"/>
      <c r="MPG47" s="1"/>
      <c r="MPO47" s="1"/>
      <c r="MPW47" s="1"/>
      <c r="MQE47" s="1"/>
      <c r="MQM47" s="1"/>
      <c r="MQU47" s="1"/>
      <c r="MRC47" s="1"/>
      <c r="MRK47" s="1"/>
      <c r="MRS47" s="1"/>
      <c r="MSA47" s="1"/>
      <c r="MSI47" s="1"/>
      <c r="MSQ47" s="1"/>
      <c r="MSY47" s="1"/>
      <c r="MTG47" s="1"/>
      <c r="MTO47" s="1"/>
      <c r="MTW47" s="1"/>
      <c r="MUE47" s="1"/>
      <c r="MUM47" s="1"/>
      <c r="MUU47" s="1"/>
      <c r="MVC47" s="1"/>
      <c r="MVK47" s="1"/>
      <c r="MVS47" s="1"/>
      <c r="MWA47" s="1"/>
      <c r="MWI47" s="1"/>
      <c r="MWQ47" s="1"/>
      <c r="MWY47" s="1"/>
      <c r="MXG47" s="1"/>
      <c r="MXO47" s="1"/>
      <c r="MXW47" s="1"/>
      <c r="MYE47" s="1"/>
      <c r="MYM47" s="1"/>
      <c r="MYU47" s="1"/>
      <c r="MZC47" s="1"/>
      <c r="MZK47" s="1"/>
      <c r="MZS47" s="1"/>
      <c r="NAA47" s="1"/>
      <c r="NAI47" s="1"/>
      <c r="NAQ47" s="1"/>
      <c r="NAY47" s="1"/>
      <c r="NBG47" s="1"/>
      <c r="NBO47" s="1"/>
      <c r="NBW47" s="1"/>
      <c r="NCE47" s="1"/>
      <c r="NCM47" s="1"/>
      <c r="NCU47" s="1"/>
      <c r="NDC47" s="1"/>
      <c r="NDK47" s="1"/>
      <c r="NDS47" s="1"/>
      <c r="NEA47" s="1"/>
      <c r="NEI47" s="1"/>
      <c r="NEQ47" s="1"/>
      <c r="NEY47" s="1"/>
      <c r="NFG47" s="1"/>
      <c r="NFO47" s="1"/>
      <c r="NFW47" s="1"/>
      <c r="NGE47" s="1"/>
      <c r="NGM47" s="1"/>
      <c r="NGU47" s="1"/>
      <c r="NHC47" s="1"/>
      <c r="NHK47" s="1"/>
      <c r="NHS47" s="1"/>
      <c r="NIA47" s="1"/>
      <c r="NII47" s="1"/>
      <c r="NIQ47" s="1"/>
      <c r="NIY47" s="1"/>
      <c r="NJG47" s="1"/>
      <c r="NJO47" s="1"/>
      <c r="NJW47" s="1"/>
      <c r="NKE47" s="1"/>
      <c r="NKM47" s="1"/>
      <c r="NKU47" s="1"/>
      <c r="NLC47" s="1"/>
      <c r="NLK47" s="1"/>
      <c r="NLS47" s="1"/>
      <c r="NMA47" s="1"/>
      <c r="NMI47" s="1"/>
      <c r="NMQ47" s="1"/>
      <c r="NMY47" s="1"/>
      <c r="NNG47" s="1"/>
      <c r="NNO47" s="1"/>
      <c r="NNW47" s="1"/>
      <c r="NOE47" s="1"/>
      <c r="NOM47" s="1"/>
      <c r="NOU47" s="1"/>
      <c r="NPC47" s="1"/>
      <c r="NPK47" s="1"/>
      <c r="NPS47" s="1"/>
      <c r="NQA47" s="1"/>
      <c r="NQI47" s="1"/>
      <c r="NQQ47" s="1"/>
      <c r="NQY47" s="1"/>
      <c r="NRG47" s="1"/>
      <c r="NRO47" s="1"/>
      <c r="NRW47" s="1"/>
      <c r="NSE47" s="1"/>
      <c r="NSM47" s="1"/>
      <c r="NSU47" s="1"/>
      <c r="NTC47" s="1"/>
      <c r="NTK47" s="1"/>
      <c r="NTS47" s="1"/>
      <c r="NUA47" s="1"/>
      <c r="NUI47" s="1"/>
      <c r="NUQ47" s="1"/>
      <c r="NUY47" s="1"/>
      <c r="NVG47" s="1"/>
      <c r="NVO47" s="1"/>
      <c r="NVW47" s="1"/>
      <c r="NWE47" s="1"/>
      <c r="NWM47" s="1"/>
      <c r="NWU47" s="1"/>
      <c r="NXC47" s="1"/>
      <c r="NXK47" s="1"/>
      <c r="NXS47" s="1"/>
      <c r="NYA47" s="1"/>
      <c r="NYI47" s="1"/>
      <c r="NYQ47" s="1"/>
      <c r="NYY47" s="1"/>
      <c r="NZG47" s="1"/>
      <c r="NZO47" s="1"/>
      <c r="NZW47" s="1"/>
      <c r="OAE47" s="1"/>
      <c r="OAM47" s="1"/>
      <c r="OAU47" s="1"/>
      <c r="OBC47" s="1"/>
      <c r="OBK47" s="1"/>
      <c r="OBS47" s="1"/>
      <c r="OCA47" s="1"/>
      <c r="OCI47" s="1"/>
      <c r="OCQ47" s="1"/>
      <c r="OCY47" s="1"/>
      <c r="ODG47" s="1"/>
      <c r="ODO47" s="1"/>
      <c r="ODW47" s="1"/>
      <c r="OEE47" s="1"/>
      <c r="OEM47" s="1"/>
      <c r="OEU47" s="1"/>
      <c r="OFC47" s="1"/>
      <c r="OFK47" s="1"/>
      <c r="OFS47" s="1"/>
      <c r="OGA47" s="1"/>
      <c r="OGI47" s="1"/>
      <c r="OGQ47" s="1"/>
      <c r="OGY47" s="1"/>
      <c r="OHG47" s="1"/>
      <c r="OHO47" s="1"/>
      <c r="OHW47" s="1"/>
      <c r="OIE47" s="1"/>
      <c r="OIM47" s="1"/>
      <c r="OIU47" s="1"/>
      <c r="OJC47" s="1"/>
      <c r="OJK47" s="1"/>
      <c r="OJS47" s="1"/>
      <c r="OKA47" s="1"/>
      <c r="OKI47" s="1"/>
      <c r="OKQ47" s="1"/>
      <c r="OKY47" s="1"/>
      <c r="OLG47" s="1"/>
      <c r="OLO47" s="1"/>
      <c r="OLW47" s="1"/>
      <c r="OME47" s="1"/>
      <c r="OMM47" s="1"/>
      <c r="OMU47" s="1"/>
      <c r="ONC47" s="1"/>
      <c r="ONK47" s="1"/>
      <c r="ONS47" s="1"/>
      <c r="OOA47" s="1"/>
      <c r="OOI47" s="1"/>
      <c r="OOQ47" s="1"/>
      <c r="OOY47" s="1"/>
      <c r="OPG47" s="1"/>
      <c r="OPO47" s="1"/>
      <c r="OPW47" s="1"/>
      <c r="OQE47" s="1"/>
      <c r="OQM47" s="1"/>
      <c r="OQU47" s="1"/>
      <c r="ORC47" s="1"/>
      <c r="ORK47" s="1"/>
      <c r="ORS47" s="1"/>
      <c r="OSA47" s="1"/>
      <c r="OSI47" s="1"/>
      <c r="OSQ47" s="1"/>
      <c r="OSY47" s="1"/>
      <c r="OTG47" s="1"/>
      <c r="OTO47" s="1"/>
      <c r="OTW47" s="1"/>
      <c r="OUE47" s="1"/>
      <c r="OUM47" s="1"/>
      <c r="OUU47" s="1"/>
      <c r="OVC47" s="1"/>
      <c r="OVK47" s="1"/>
      <c r="OVS47" s="1"/>
      <c r="OWA47" s="1"/>
      <c r="OWI47" s="1"/>
      <c r="OWQ47" s="1"/>
      <c r="OWY47" s="1"/>
      <c r="OXG47" s="1"/>
      <c r="OXO47" s="1"/>
      <c r="OXW47" s="1"/>
      <c r="OYE47" s="1"/>
      <c r="OYM47" s="1"/>
      <c r="OYU47" s="1"/>
      <c r="OZC47" s="1"/>
      <c r="OZK47" s="1"/>
      <c r="OZS47" s="1"/>
      <c r="PAA47" s="1"/>
      <c r="PAI47" s="1"/>
      <c r="PAQ47" s="1"/>
      <c r="PAY47" s="1"/>
      <c r="PBG47" s="1"/>
      <c r="PBO47" s="1"/>
      <c r="PBW47" s="1"/>
      <c r="PCE47" s="1"/>
      <c r="PCM47" s="1"/>
      <c r="PCU47" s="1"/>
      <c r="PDC47" s="1"/>
      <c r="PDK47" s="1"/>
      <c r="PDS47" s="1"/>
      <c r="PEA47" s="1"/>
      <c r="PEI47" s="1"/>
      <c r="PEQ47" s="1"/>
      <c r="PEY47" s="1"/>
      <c r="PFG47" s="1"/>
      <c r="PFO47" s="1"/>
      <c r="PFW47" s="1"/>
      <c r="PGE47" s="1"/>
      <c r="PGM47" s="1"/>
      <c r="PGU47" s="1"/>
      <c r="PHC47" s="1"/>
      <c r="PHK47" s="1"/>
      <c r="PHS47" s="1"/>
      <c r="PIA47" s="1"/>
      <c r="PII47" s="1"/>
      <c r="PIQ47" s="1"/>
      <c r="PIY47" s="1"/>
      <c r="PJG47" s="1"/>
      <c r="PJO47" s="1"/>
      <c r="PJW47" s="1"/>
      <c r="PKE47" s="1"/>
      <c r="PKM47" s="1"/>
      <c r="PKU47" s="1"/>
      <c r="PLC47" s="1"/>
      <c r="PLK47" s="1"/>
      <c r="PLS47" s="1"/>
      <c r="PMA47" s="1"/>
      <c r="PMI47" s="1"/>
      <c r="PMQ47" s="1"/>
      <c r="PMY47" s="1"/>
      <c r="PNG47" s="1"/>
      <c r="PNO47" s="1"/>
      <c r="PNW47" s="1"/>
      <c r="POE47" s="1"/>
      <c r="POM47" s="1"/>
      <c r="POU47" s="1"/>
      <c r="PPC47" s="1"/>
      <c r="PPK47" s="1"/>
      <c r="PPS47" s="1"/>
      <c r="PQA47" s="1"/>
      <c r="PQI47" s="1"/>
      <c r="PQQ47" s="1"/>
      <c r="PQY47" s="1"/>
      <c r="PRG47" s="1"/>
      <c r="PRO47" s="1"/>
      <c r="PRW47" s="1"/>
      <c r="PSE47" s="1"/>
      <c r="PSM47" s="1"/>
      <c r="PSU47" s="1"/>
      <c r="PTC47" s="1"/>
      <c r="PTK47" s="1"/>
      <c r="PTS47" s="1"/>
      <c r="PUA47" s="1"/>
      <c r="PUI47" s="1"/>
      <c r="PUQ47" s="1"/>
      <c r="PUY47" s="1"/>
      <c r="PVG47" s="1"/>
      <c r="PVO47" s="1"/>
      <c r="PVW47" s="1"/>
      <c r="PWE47" s="1"/>
      <c r="PWM47" s="1"/>
      <c r="PWU47" s="1"/>
      <c r="PXC47" s="1"/>
      <c r="PXK47" s="1"/>
      <c r="PXS47" s="1"/>
      <c r="PYA47" s="1"/>
      <c r="PYI47" s="1"/>
      <c r="PYQ47" s="1"/>
      <c r="PYY47" s="1"/>
      <c r="PZG47" s="1"/>
      <c r="PZO47" s="1"/>
      <c r="PZW47" s="1"/>
      <c r="QAE47" s="1"/>
      <c r="QAM47" s="1"/>
      <c r="QAU47" s="1"/>
      <c r="QBC47" s="1"/>
      <c r="QBK47" s="1"/>
      <c r="QBS47" s="1"/>
      <c r="QCA47" s="1"/>
      <c r="QCI47" s="1"/>
      <c r="QCQ47" s="1"/>
      <c r="QCY47" s="1"/>
      <c r="QDG47" s="1"/>
      <c r="QDO47" s="1"/>
      <c r="QDW47" s="1"/>
      <c r="QEE47" s="1"/>
      <c r="QEM47" s="1"/>
      <c r="QEU47" s="1"/>
      <c r="QFC47" s="1"/>
      <c r="QFK47" s="1"/>
      <c r="QFS47" s="1"/>
      <c r="QGA47" s="1"/>
      <c r="QGI47" s="1"/>
      <c r="QGQ47" s="1"/>
      <c r="QGY47" s="1"/>
      <c r="QHG47" s="1"/>
      <c r="QHO47" s="1"/>
      <c r="QHW47" s="1"/>
      <c r="QIE47" s="1"/>
      <c r="QIM47" s="1"/>
      <c r="QIU47" s="1"/>
      <c r="QJC47" s="1"/>
      <c r="QJK47" s="1"/>
      <c r="QJS47" s="1"/>
      <c r="QKA47" s="1"/>
      <c r="QKI47" s="1"/>
      <c r="QKQ47" s="1"/>
      <c r="QKY47" s="1"/>
      <c r="QLG47" s="1"/>
      <c r="QLO47" s="1"/>
      <c r="QLW47" s="1"/>
      <c r="QME47" s="1"/>
      <c r="QMM47" s="1"/>
      <c r="QMU47" s="1"/>
      <c r="QNC47" s="1"/>
      <c r="QNK47" s="1"/>
      <c r="QNS47" s="1"/>
      <c r="QOA47" s="1"/>
      <c r="QOI47" s="1"/>
      <c r="QOQ47" s="1"/>
      <c r="QOY47" s="1"/>
      <c r="QPG47" s="1"/>
      <c r="QPO47" s="1"/>
      <c r="QPW47" s="1"/>
      <c r="QQE47" s="1"/>
      <c r="QQM47" s="1"/>
      <c r="QQU47" s="1"/>
      <c r="QRC47" s="1"/>
      <c r="QRK47" s="1"/>
      <c r="QRS47" s="1"/>
      <c r="QSA47" s="1"/>
      <c r="QSI47" s="1"/>
      <c r="QSQ47" s="1"/>
      <c r="QSY47" s="1"/>
      <c r="QTG47" s="1"/>
      <c r="QTO47" s="1"/>
      <c r="QTW47" s="1"/>
      <c r="QUE47" s="1"/>
      <c r="QUM47" s="1"/>
      <c r="QUU47" s="1"/>
      <c r="QVC47" s="1"/>
      <c r="QVK47" s="1"/>
      <c r="QVS47" s="1"/>
      <c r="QWA47" s="1"/>
      <c r="QWI47" s="1"/>
      <c r="QWQ47" s="1"/>
      <c r="QWY47" s="1"/>
      <c r="QXG47" s="1"/>
      <c r="QXO47" s="1"/>
      <c r="QXW47" s="1"/>
      <c r="QYE47" s="1"/>
      <c r="QYM47" s="1"/>
      <c r="QYU47" s="1"/>
      <c r="QZC47" s="1"/>
      <c r="QZK47" s="1"/>
      <c r="QZS47" s="1"/>
      <c r="RAA47" s="1"/>
      <c r="RAI47" s="1"/>
      <c r="RAQ47" s="1"/>
      <c r="RAY47" s="1"/>
      <c r="RBG47" s="1"/>
      <c r="RBO47" s="1"/>
      <c r="RBW47" s="1"/>
      <c r="RCE47" s="1"/>
      <c r="RCM47" s="1"/>
      <c r="RCU47" s="1"/>
      <c r="RDC47" s="1"/>
      <c r="RDK47" s="1"/>
      <c r="RDS47" s="1"/>
      <c r="REA47" s="1"/>
      <c r="REI47" s="1"/>
      <c r="REQ47" s="1"/>
      <c r="REY47" s="1"/>
      <c r="RFG47" s="1"/>
      <c r="RFO47" s="1"/>
      <c r="RFW47" s="1"/>
      <c r="RGE47" s="1"/>
      <c r="RGM47" s="1"/>
      <c r="RGU47" s="1"/>
      <c r="RHC47" s="1"/>
      <c r="RHK47" s="1"/>
      <c r="RHS47" s="1"/>
      <c r="RIA47" s="1"/>
      <c r="RII47" s="1"/>
      <c r="RIQ47" s="1"/>
      <c r="RIY47" s="1"/>
      <c r="RJG47" s="1"/>
      <c r="RJO47" s="1"/>
      <c r="RJW47" s="1"/>
      <c r="RKE47" s="1"/>
      <c r="RKM47" s="1"/>
      <c r="RKU47" s="1"/>
      <c r="RLC47" s="1"/>
      <c r="RLK47" s="1"/>
      <c r="RLS47" s="1"/>
      <c r="RMA47" s="1"/>
      <c r="RMI47" s="1"/>
      <c r="RMQ47" s="1"/>
      <c r="RMY47" s="1"/>
      <c r="RNG47" s="1"/>
      <c r="RNO47" s="1"/>
      <c r="RNW47" s="1"/>
      <c r="ROE47" s="1"/>
      <c r="ROM47" s="1"/>
      <c r="ROU47" s="1"/>
      <c r="RPC47" s="1"/>
      <c r="RPK47" s="1"/>
      <c r="RPS47" s="1"/>
      <c r="RQA47" s="1"/>
      <c r="RQI47" s="1"/>
      <c r="RQQ47" s="1"/>
      <c r="RQY47" s="1"/>
      <c r="RRG47" s="1"/>
      <c r="RRO47" s="1"/>
      <c r="RRW47" s="1"/>
      <c r="RSE47" s="1"/>
      <c r="RSM47" s="1"/>
      <c r="RSU47" s="1"/>
      <c r="RTC47" s="1"/>
      <c r="RTK47" s="1"/>
      <c r="RTS47" s="1"/>
      <c r="RUA47" s="1"/>
      <c r="RUI47" s="1"/>
      <c r="RUQ47" s="1"/>
      <c r="RUY47" s="1"/>
      <c r="RVG47" s="1"/>
      <c r="RVO47" s="1"/>
      <c r="RVW47" s="1"/>
      <c r="RWE47" s="1"/>
      <c r="RWM47" s="1"/>
      <c r="RWU47" s="1"/>
      <c r="RXC47" s="1"/>
      <c r="RXK47" s="1"/>
      <c r="RXS47" s="1"/>
      <c r="RYA47" s="1"/>
      <c r="RYI47" s="1"/>
      <c r="RYQ47" s="1"/>
      <c r="RYY47" s="1"/>
      <c r="RZG47" s="1"/>
      <c r="RZO47" s="1"/>
      <c r="RZW47" s="1"/>
      <c r="SAE47" s="1"/>
      <c r="SAM47" s="1"/>
      <c r="SAU47" s="1"/>
      <c r="SBC47" s="1"/>
      <c r="SBK47" s="1"/>
      <c r="SBS47" s="1"/>
      <c r="SCA47" s="1"/>
      <c r="SCI47" s="1"/>
      <c r="SCQ47" s="1"/>
      <c r="SCY47" s="1"/>
      <c r="SDG47" s="1"/>
      <c r="SDO47" s="1"/>
      <c r="SDW47" s="1"/>
      <c r="SEE47" s="1"/>
      <c r="SEM47" s="1"/>
      <c r="SEU47" s="1"/>
      <c r="SFC47" s="1"/>
      <c r="SFK47" s="1"/>
      <c r="SFS47" s="1"/>
      <c r="SGA47" s="1"/>
      <c r="SGI47" s="1"/>
      <c r="SGQ47" s="1"/>
      <c r="SGY47" s="1"/>
      <c r="SHG47" s="1"/>
      <c r="SHO47" s="1"/>
      <c r="SHW47" s="1"/>
      <c r="SIE47" s="1"/>
      <c r="SIM47" s="1"/>
      <c r="SIU47" s="1"/>
      <c r="SJC47" s="1"/>
      <c r="SJK47" s="1"/>
      <c r="SJS47" s="1"/>
      <c r="SKA47" s="1"/>
      <c r="SKI47" s="1"/>
      <c r="SKQ47" s="1"/>
      <c r="SKY47" s="1"/>
      <c r="SLG47" s="1"/>
      <c r="SLO47" s="1"/>
      <c r="SLW47" s="1"/>
      <c r="SME47" s="1"/>
      <c r="SMM47" s="1"/>
      <c r="SMU47" s="1"/>
      <c r="SNC47" s="1"/>
      <c r="SNK47" s="1"/>
      <c r="SNS47" s="1"/>
      <c r="SOA47" s="1"/>
      <c r="SOI47" s="1"/>
      <c r="SOQ47" s="1"/>
      <c r="SOY47" s="1"/>
      <c r="SPG47" s="1"/>
      <c r="SPO47" s="1"/>
      <c r="SPW47" s="1"/>
      <c r="SQE47" s="1"/>
      <c r="SQM47" s="1"/>
      <c r="SQU47" s="1"/>
      <c r="SRC47" s="1"/>
      <c r="SRK47" s="1"/>
      <c r="SRS47" s="1"/>
      <c r="SSA47" s="1"/>
      <c r="SSI47" s="1"/>
      <c r="SSQ47" s="1"/>
      <c r="SSY47" s="1"/>
      <c r="STG47" s="1"/>
      <c r="STO47" s="1"/>
      <c r="STW47" s="1"/>
      <c r="SUE47" s="1"/>
      <c r="SUM47" s="1"/>
      <c r="SUU47" s="1"/>
      <c r="SVC47" s="1"/>
      <c r="SVK47" s="1"/>
      <c r="SVS47" s="1"/>
      <c r="SWA47" s="1"/>
      <c r="SWI47" s="1"/>
      <c r="SWQ47" s="1"/>
      <c r="SWY47" s="1"/>
      <c r="SXG47" s="1"/>
      <c r="SXO47" s="1"/>
      <c r="SXW47" s="1"/>
      <c r="SYE47" s="1"/>
      <c r="SYM47" s="1"/>
      <c r="SYU47" s="1"/>
      <c r="SZC47" s="1"/>
      <c r="SZK47" s="1"/>
      <c r="SZS47" s="1"/>
      <c r="TAA47" s="1"/>
      <c r="TAI47" s="1"/>
      <c r="TAQ47" s="1"/>
      <c r="TAY47" s="1"/>
      <c r="TBG47" s="1"/>
      <c r="TBO47" s="1"/>
      <c r="TBW47" s="1"/>
      <c r="TCE47" s="1"/>
      <c r="TCM47" s="1"/>
      <c r="TCU47" s="1"/>
      <c r="TDC47" s="1"/>
      <c r="TDK47" s="1"/>
      <c r="TDS47" s="1"/>
      <c r="TEA47" s="1"/>
      <c r="TEI47" s="1"/>
      <c r="TEQ47" s="1"/>
      <c r="TEY47" s="1"/>
      <c r="TFG47" s="1"/>
      <c r="TFO47" s="1"/>
      <c r="TFW47" s="1"/>
      <c r="TGE47" s="1"/>
      <c r="TGM47" s="1"/>
      <c r="TGU47" s="1"/>
      <c r="THC47" s="1"/>
      <c r="THK47" s="1"/>
      <c r="THS47" s="1"/>
      <c r="TIA47" s="1"/>
      <c r="TII47" s="1"/>
      <c r="TIQ47" s="1"/>
      <c r="TIY47" s="1"/>
      <c r="TJG47" s="1"/>
      <c r="TJO47" s="1"/>
      <c r="TJW47" s="1"/>
      <c r="TKE47" s="1"/>
      <c r="TKM47" s="1"/>
      <c r="TKU47" s="1"/>
      <c r="TLC47" s="1"/>
      <c r="TLK47" s="1"/>
      <c r="TLS47" s="1"/>
      <c r="TMA47" s="1"/>
      <c r="TMI47" s="1"/>
      <c r="TMQ47" s="1"/>
      <c r="TMY47" s="1"/>
      <c r="TNG47" s="1"/>
      <c r="TNO47" s="1"/>
      <c r="TNW47" s="1"/>
      <c r="TOE47" s="1"/>
      <c r="TOM47" s="1"/>
      <c r="TOU47" s="1"/>
      <c r="TPC47" s="1"/>
      <c r="TPK47" s="1"/>
      <c r="TPS47" s="1"/>
      <c r="TQA47" s="1"/>
      <c r="TQI47" s="1"/>
      <c r="TQQ47" s="1"/>
      <c r="TQY47" s="1"/>
      <c r="TRG47" s="1"/>
      <c r="TRO47" s="1"/>
      <c r="TRW47" s="1"/>
      <c r="TSE47" s="1"/>
      <c r="TSM47" s="1"/>
      <c r="TSU47" s="1"/>
      <c r="TTC47" s="1"/>
      <c r="TTK47" s="1"/>
      <c r="TTS47" s="1"/>
      <c r="TUA47" s="1"/>
      <c r="TUI47" s="1"/>
      <c r="TUQ47" s="1"/>
      <c r="TUY47" s="1"/>
      <c r="TVG47" s="1"/>
      <c r="TVO47" s="1"/>
      <c r="TVW47" s="1"/>
      <c r="TWE47" s="1"/>
      <c r="TWM47" s="1"/>
      <c r="TWU47" s="1"/>
      <c r="TXC47" s="1"/>
      <c r="TXK47" s="1"/>
      <c r="TXS47" s="1"/>
      <c r="TYA47" s="1"/>
      <c r="TYI47" s="1"/>
      <c r="TYQ47" s="1"/>
      <c r="TYY47" s="1"/>
      <c r="TZG47" s="1"/>
      <c r="TZO47" s="1"/>
      <c r="TZW47" s="1"/>
      <c r="UAE47" s="1"/>
      <c r="UAM47" s="1"/>
      <c r="UAU47" s="1"/>
      <c r="UBC47" s="1"/>
      <c r="UBK47" s="1"/>
      <c r="UBS47" s="1"/>
      <c r="UCA47" s="1"/>
      <c r="UCI47" s="1"/>
      <c r="UCQ47" s="1"/>
      <c r="UCY47" s="1"/>
      <c r="UDG47" s="1"/>
      <c r="UDO47" s="1"/>
      <c r="UDW47" s="1"/>
      <c r="UEE47" s="1"/>
      <c r="UEM47" s="1"/>
      <c r="UEU47" s="1"/>
      <c r="UFC47" s="1"/>
      <c r="UFK47" s="1"/>
      <c r="UFS47" s="1"/>
      <c r="UGA47" s="1"/>
      <c r="UGI47" s="1"/>
      <c r="UGQ47" s="1"/>
      <c r="UGY47" s="1"/>
      <c r="UHG47" s="1"/>
      <c r="UHO47" s="1"/>
      <c r="UHW47" s="1"/>
      <c r="UIE47" s="1"/>
      <c r="UIM47" s="1"/>
      <c r="UIU47" s="1"/>
      <c r="UJC47" s="1"/>
      <c r="UJK47" s="1"/>
      <c r="UJS47" s="1"/>
      <c r="UKA47" s="1"/>
      <c r="UKI47" s="1"/>
      <c r="UKQ47" s="1"/>
      <c r="UKY47" s="1"/>
      <c r="ULG47" s="1"/>
      <c r="ULO47" s="1"/>
      <c r="ULW47" s="1"/>
      <c r="UME47" s="1"/>
      <c r="UMM47" s="1"/>
      <c r="UMU47" s="1"/>
      <c r="UNC47" s="1"/>
      <c r="UNK47" s="1"/>
      <c r="UNS47" s="1"/>
      <c r="UOA47" s="1"/>
      <c r="UOI47" s="1"/>
      <c r="UOQ47" s="1"/>
      <c r="UOY47" s="1"/>
      <c r="UPG47" s="1"/>
      <c r="UPO47" s="1"/>
      <c r="UPW47" s="1"/>
      <c r="UQE47" s="1"/>
      <c r="UQM47" s="1"/>
      <c r="UQU47" s="1"/>
      <c r="URC47" s="1"/>
      <c r="URK47" s="1"/>
      <c r="URS47" s="1"/>
      <c r="USA47" s="1"/>
      <c r="USI47" s="1"/>
      <c r="USQ47" s="1"/>
      <c r="USY47" s="1"/>
      <c r="UTG47" s="1"/>
      <c r="UTO47" s="1"/>
      <c r="UTW47" s="1"/>
      <c r="UUE47" s="1"/>
      <c r="UUM47" s="1"/>
      <c r="UUU47" s="1"/>
      <c r="UVC47" s="1"/>
      <c r="UVK47" s="1"/>
      <c r="UVS47" s="1"/>
      <c r="UWA47" s="1"/>
      <c r="UWI47" s="1"/>
      <c r="UWQ47" s="1"/>
      <c r="UWY47" s="1"/>
      <c r="UXG47" s="1"/>
      <c r="UXO47" s="1"/>
      <c r="UXW47" s="1"/>
      <c r="UYE47" s="1"/>
      <c r="UYM47" s="1"/>
      <c r="UYU47" s="1"/>
      <c r="UZC47" s="1"/>
      <c r="UZK47" s="1"/>
      <c r="UZS47" s="1"/>
      <c r="VAA47" s="1"/>
      <c r="VAI47" s="1"/>
      <c r="VAQ47" s="1"/>
      <c r="VAY47" s="1"/>
      <c r="VBG47" s="1"/>
      <c r="VBO47" s="1"/>
      <c r="VBW47" s="1"/>
      <c r="VCE47" s="1"/>
      <c r="VCM47" s="1"/>
      <c r="VCU47" s="1"/>
      <c r="VDC47" s="1"/>
      <c r="VDK47" s="1"/>
      <c r="VDS47" s="1"/>
      <c r="VEA47" s="1"/>
      <c r="VEI47" s="1"/>
      <c r="VEQ47" s="1"/>
      <c r="VEY47" s="1"/>
      <c r="VFG47" s="1"/>
      <c r="VFO47" s="1"/>
      <c r="VFW47" s="1"/>
      <c r="VGE47" s="1"/>
      <c r="VGM47" s="1"/>
      <c r="VGU47" s="1"/>
      <c r="VHC47" s="1"/>
      <c r="VHK47" s="1"/>
      <c r="VHS47" s="1"/>
      <c r="VIA47" s="1"/>
      <c r="VII47" s="1"/>
      <c r="VIQ47" s="1"/>
      <c r="VIY47" s="1"/>
      <c r="VJG47" s="1"/>
      <c r="VJO47" s="1"/>
      <c r="VJW47" s="1"/>
      <c r="VKE47" s="1"/>
      <c r="VKM47" s="1"/>
      <c r="VKU47" s="1"/>
      <c r="VLC47" s="1"/>
      <c r="VLK47" s="1"/>
      <c r="VLS47" s="1"/>
      <c r="VMA47" s="1"/>
      <c r="VMI47" s="1"/>
      <c r="VMQ47" s="1"/>
      <c r="VMY47" s="1"/>
      <c r="VNG47" s="1"/>
      <c r="VNO47" s="1"/>
      <c r="VNW47" s="1"/>
      <c r="VOE47" s="1"/>
      <c r="VOM47" s="1"/>
      <c r="VOU47" s="1"/>
      <c r="VPC47" s="1"/>
      <c r="VPK47" s="1"/>
      <c r="VPS47" s="1"/>
      <c r="VQA47" s="1"/>
      <c r="VQI47" s="1"/>
      <c r="VQQ47" s="1"/>
      <c r="VQY47" s="1"/>
      <c r="VRG47" s="1"/>
      <c r="VRO47" s="1"/>
      <c r="VRW47" s="1"/>
      <c r="VSE47" s="1"/>
      <c r="VSM47" s="1"/>
      <c r="VSU47" s="1"/>
      <c r="VTC47" s="1"/>
      <c r="VTK47" s="1"/>
      <c r="VTS47" s="1"/>
      <c r="VUA47" s="1"/>
      <c r="VUI47" s="1"/>
      <c r="VUQ47" s="1"/>
      <c r="VUY47" s="1"/>
      <c r="VVG47" s="1"/>
      <c r="VVO47" s="1"/>
      <c r="VVW47" s="1"/>
      <c r="VWE47" s="1"/>
      <c r="VWM47" s="1"/>
      <c r="VWU47" s="1"/>
      <c r="VXC47" s="1"/>
      <c r="VXK47" s="1"/>
      <c r="VXS47" s="1"/>
      <c r="VYA47" s="1"/>
      <c r="VYI47" s="1"/>
      <c r="VYQ47" s="1"/>
      <c r="VYY47" s="1"/>
      <c r="VZG47" s="1"/>
      <c r="VZO47" s="1"/>
      <c r="VZW47" s="1"/>
      <c r="WAE47" s="1"/>
      <c r="WAM47" s="1"/>
      <c r="WAU47" s="1"/>
      <c r="WBC47" s="1"/>
      <c r="WBK47" s="1"/>
      <c r="WBS47" s="1"/>
      <c r="WCA47" s="1"/>
      <c r="WCI47" s="1"/>
      <c r="WCQ47" s="1"/>
      <c r="WCY47" s="1"/>
      <c r="WDG47" s="1"/>
      <c r="WDO47" s="1"/>
      <c r="WDW47" s="1"/>
      <c r="WEE47" s="1"/>
      <c r="WEM47" s="1"/>
      <c r="WEU47" s="1"/>
      <c r="WFC47" s="1"/>
      <c r="WFK47" s="1"/>
      <c r="WFS47" s="1"/>
      <c r="WGA47" s="1"/>
      <c r="WGI47" s="1"/>
      <c r="WGQ47" s="1"/>
      <c r="WGY47" s="1"/>
      <c r="WHG47" s="1"/>
      <c r="WHO47" s="1"/>
      <c r="WHW47" s="1"/>
      <c r="WIE47" s="1"/>
      <c r="WIM47" s="1"/>
      <c r="WIU47" s="1"/>
      <c r="WJC47" s="1"/>
      <c r="WJK47" s="1"/>
      <c r="WJS47" s="1"/>
      <c r="WKA47" s="1"/>
      <c r="WKI47" s="1"/>
      <c r="WKQ47" s="1"/>
      <c r="WKY47" s="1"/>
      <c r="WLG47" s="1"/>
      <c r="WLO47" s="1"/>
      <c r="WLW47" s="1"/>
      <c r="WME47" s="1"/>
      <c r="WMM47" s="1"/>
      <c r="WMU47" s="1"/>
      <c r="WNC47" s="1"/>
      <c r="WNK47" s="1"/>
      <c r="WNS47" s="1"/>
      <c r="WOA47" s="1"/>
      <c r="WOI47" s="1"/>
      <c r="WOQ47" s="1"/>
      <c r="WOY47" s="1"/>
      <c r="WPG47" s="1"/>
      <c r="WPO47" s="1"/>
      <c r="WPW47" s="1"/>
      <c r="WQE47" s="1"/>
      <c r="WQM47" s="1"/>
      <c r="WQU47" s="1"/>
      <c r="WRC47" s="1"/>
      <c r="WRK47" s="1"/>
      <c r="WRS47" s="1"/>
      <c r="WSA47" s="1"/>
      <c r="WSI47" s="1"/>
      <c r="WSQ47" s="1"/>
      <c r="WSY47" s="1"/>
      <c r="WTG47" s="1"/>
      <c r="WTO47" s="1"/>
      <c r="WTW47" s="1"/>
      <c r="WUE47" s="1"/>
      <c r="WUM47" s="1"/>
      <c r="WUU47" s="1"/>
      <c r="WVC47" s="1"/>
      <c r="WVK47" s="1"/>
      <c r="WVS47" s="1"/>
      <c r="WWA47" s="1"/>
      <c r="WWI47" s="1"/>
      <c r="WWQ47" s="1"/>
      <c r="WWY47" s="1"/>
      <c r="WXG47" s="1"/>
      <c r="WXO47" s="1"/>
      <c r="WXW47" s="1"/>
      <c r="WYE47" s="1"/>
      <c r="WYM47" s="1"/>
      <c r="WYU47" s="1"/>
      <c r="WZC47" s="1"/>
      <c r="WZK47" s="1"/>
      <c r="WZS47" s="1"/>
      <c r="XAA47" s="1"/>
      <c r="XAI47" s="1"/>
      <c r="XAQ47" s="1"/>
      <c r="XAY47" s="1"/>
      <c r="XBG47" s="1"/>
      <c r="XBO47" s="1"/>
      <c r="XBW47" s="1"/>
      <c r="XCE47" s="1"/>
      <c r="XCM47" s="1"/>
      <c r="XCU47" s="1"/>
      <c r="XDC47" s="1"/>
      <c r="XDK47" s="1"/>
      <c r="XDS47" s="1"/>
      <c r="XEA47" s="1"/>
      <c r="XEI47" s="1"/>
      <c r="XEQ47" s="1"/>
      <c r="XEY47" s="1"/>
    </row>
  </sheetData>
  <mergeCells count="10">
    <mergeCell ref="C40:G40"/>
    <mergeCell ref="C29:G29"/>
    <mergeCell ref="C14:G14"/>
    <mergeCell ref="A12:K12"/>
    <mergeCell ref="C2:K2"/>
    <mergeCell ref="C3:D4"/>
    <mergeCell ref="E3:K4"/>
    <mergeCell ref="C5:D6"/>
    <mergeCell ref="E5:K6"/>
    <mergeCell ref="C7:K7"/>
  </mergeCells>
  <pageMargins left="0.7" right="0.7" top="0.75" bottom="0.75" header="0.3" footer="0.3"/>
  <pageSetup paperSize="9" orientation="portrait" r:id="rId1"/>
  <ignoredErrors>
    <ignoredError sqref="K17 K22:K2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8151-45F6-4A21-80DC-DAC3C027D83E}">
  <dimension ref="A1:L58"/>
  <sheetViews>
    <sheetView zoomScale="70" zoomScaleNormal="70" workbookViewId="0">
      <selection activeCell="L51" sqref="L51"/>
    </sheetView>
  </sheetViews>
  <sheetFormatPr defaultRowHeight="14.5" x14ac:dyDescent="0.35"/>
  <cols>
    <col min="1" max="1" width="51.6328125" customWidth="1"/>
    <col min="2" max="2" width="68" customWidth="1"/>
    <col min="3" max="3" width="50.7265625" customWidth="1"/>
    <col min="4" max="8" width="5.36328125" customWidth="1"/>
    <col min="9" max="9" width="40.453125" customWidth="1"/>
    <col min="10" max="10" width="16.6328125" customWidth="1"/>
    <col min="11" max="11" width="15.54296875" customWidth="1"/>
    <col min="12" max="12" width="18.08984375" customWidth="1"/>
  </cols>
  <sheetData>
    <row r="1" spans="1:12" ht="23.5" x14ac:dyDescent="0.55000000000000004">
      <c r="A1" s="25" t="s">
        <v>75</v>
      </c>
      <c r="B1" s="25"/>
    </row>
    <row r="2" spans="1:12" ht="23.5" x14ac:dyDescent="0.55000000000000004">
      <c r="A2" s="25"/>
      <c r="B2" s="25"/>
    </row>
    <row r="3" spans="1:12" x14ac:dyDescent="0.35">
      <c r="A3" s="111" t="s">
        <v>99</v>
      </c>
      <c r="B3" s="118"/>
      <c r="D3" s="183" t="s">
        <v>98</v>
      </c>
      <c r="E3" s="183"/>
      <c r="F3" s="183"/>
      <c r="G3" s="183"/>
      <c r="H3" s="183"/>
      <c r="I3" s="183"/>
      <c r="J3" s="183"/>
      <c r="K3" s="183"/>
      <c r="L3" s="183"/>
    </row>
    <row r="4" spans="1:12" x14ac:dyDescent="0.35">
      <c r="A4" s="110" t="s">
        <v>11</v>
      </c>
      <c r="B4" s="119"/>
      <c r="D4" s="184" t="s">
        <v>91</v>
      </c>
      <c r="E4" s="184"/>
      <c r="F4" s="185" t="s">
        <v>90</v>
      </c>
      <c r="G4" s="185"/>
      <c r="H4" s="185"/>
      <c r="I4" s="185"/>
      <c r="J4" s="185"/>
      <c r="K4" s="185"/>
      <c r="L4" s="185"/>
    </row>
    <row r="5" spans="1:12" x14ac:dyDescent="0.35">
      <c r="A5" s="110" t="s">
        <v>12</v>
      </c>
      <c r="B5" s="119"/>
      <c r="D5" s="184"/>
      <c r="E5" s="184"/>
      <c r="F5" s="185"/>
      <c r="G5" s="185"/>
      <c r="H5" s="185"/>
      <c r="I5" s="185"/>
      <c r="J5" s="185"/>
      <c r="K5" s="185"/>
      <c r="L5" s="185"/>
    </row>
    <row r="6" spans="1:12" ht="14.5" customHeight="1" x14ac:dyDescent="0.35">
      <c r="A6" s="110" t="s">
        <v>13</v>
      </c>
      <c r="B6" s="119"/>
      <c r="D6" s="184" t="s">
        <v>96</v>
      </c>
      <c r="E6" s="184"/>
      <c r="F6" s="186" t="s">
        <v>95</v>
      </c>
      <c r="G6" s="186"/>
      <c r="H6" s="186"/>
      <c r="I6" s="186"/>
      <c r="J6" s="186"/>
      <c r="K6" s="186"/>
      <c r="L6" s="186"/>
    </row>
    <row r="7" spans="1:12" x14ac:dyDescent="0.35">
      <c r="A7" s="110" t="s">
        <v>14</v>
      </c>
      <c r="B7" s="119"/>
      <c r="D7" s="184"/>
      <c r="E7" s="184"/>
      <c r="F7" s="186"/>
      <c r="G7" s="186"/>
      <c r="H7" s="186"/>
      <c r="I7" s="186"/>
      <c r="J7" s="186"/>
      <c r="K7" s="186"/>
      <c r="L7" s="186"/>
    </row>
    <row r="8" spans="1:12" x14ac:dyDescent="0.35">
      <c r="A8" s="110" t="s">
        <v>15</v>
      </c>
      <c r="B8" s="119"/>
      <c r="D8" s="187" t="s">
        <v>93</v>
      </c>
      <c r="E8" s="187"/>
      <c r="F8" s="187"/>
      <c r="G8" s="187"/>
      <c r="H8" s="187"/>
      <c r="I8" s="187"/>
      <c r="J8" s="187"/>
      <c r="K8" s="187"/>
      <c r="L8" s="187"/>
    </row>
    <row r="10" spans="1:12" x14ac:dyDescent="0.35">
      <c r="A10" s="1" t="s">
        <v>0</v>
      </c>
      <c r="B10" s="1"/>
    </row>
    <row r="11" spans="1:12" x14ac:dyDescent="0.35">
      <c r="A11" t="s">
        <v>1</v>
      </c>
    </row>
    <row r="12" spans="1:12" ht="15" thickBot="1" x14ac:dyDescent="0.4"/>
    <row r="13" spans="1:12" ht="15" thickBot="1" x14ac:dyDescent="0.4">
      <c r="A13" s="180" t="s">
        <v>44</v>
      </c>
      <c r="B13" s="181"/>
      <c r="C13" s="181"/>
      <c r="D13" s="181"/>
      <c r="E13" s="181"/>
      <c r="F13" s="181"/>
      <c r="G13" s="181"/>
      <c r="H13" s="181"/>
      <c r="I13" s="181"/>
      <c r="J13" s="181"/>
      <c r="K13" s="181"/>
      <c r="L13" s="182"/>
    </row>
    <row r="14" spans="1:12" ht="15" thickBot="1" x14ac:dyDescent="0.4">
      <c r="A14" s="1"/>
      <c r="B14" s="1"/>
    </row>
    <row r="15" spans="1:12" ht="15" thickBot="1" x14ac:dyDescent="0.4">
      <c r="A15" s="98" t="s">
        <v>3</v>
      </c>
      <c r="B15" s="102" t="s">
        <v>107</v>
      </c>
      <c r="C15" s="99" t="s">
        <v>89</v>
      </c>
      <c r="D15" s="178" t="s">
        <v>31</v>
      </c>
      <c r="E15" s="178"/>
      <c r="F15" s="178"/>
      <c r="G15" s="178"/>
      <c r="H15" s="190"/>
      <c r="I15" s="191" t="s">
        <v>16</v>
      </c>
      <c r="J15" s="191"/>
      <c r="K15" s="99" t="s">
        <v>49</v>
      </c>
      <c r="L15" s="103" t="s">
        <v>50</v>
      </c>
    </row>
    <row r="16" spans="1:12" x14ac:dyDescent="0.35">
      <c r="A16" s="10" t="s">
        <v>5</v>
      </c>
      <c r="B16" s="125" t="s">
        <v>127</v>
      </c>
      <c r="C16" s="11" t="s">
        <v>6</v>
      </c>
      <c r="D16" s="12">
        <v>1</v>
      </c>
      <c r="E16" s="22">
        <v>2</v>
      </c>
      <c r="F16" s="12">
        <v>3</v>
      </c>
      <c r="G16" s="12">
        <v>4</v>
      </c>
      <c r="H16" s="113">
        <v>5</v>
      </c>
      <c r="I16" s="192" t="s">
        <v>7</v>
      </c>
      <c r="J16" s="192"/>
      <c r="K16" s="106"/>
      <c r="L16" s="107">
        <f>K16*5</f>
        <v>0</v>
      </c>
    </row>
    <row r="17" spans="1:12" x14ac:dyDescent="0.35">
      <c r="A17" s="14" t="s">
        <v>8</v>
      </c>
      <c r="B17" s="126" t="s">
        <v>128</v>
      </c>
      <c r="C17" s="6" t="s">
        <v>6</v>
      </c>
      <c r="D17" s="7">
        <v>1</v>
      </c>
      <c r="E17" s="21">
        <v>2</v>
      </c>
      <c r="F17" s="7">
        <v>3</v>
      </c>
      <c r="G17" s="7">
        <v>4</v>
      </c>
      <c r="H17" s="85">
        <v>5</v>
      </c>
      <c r="I17" s="193" t="s">
        <v>7</v>
      </c>
      <c r="J17" s="193"/>
      <c r="K17" s="105"/>
      <c r="L17" s="35">
        <f>K17*5</f>
        <v>0</v>
      </c>
    </row>
    <row r="18" spans="1:12" s="158" customFormat="1" x14ac:dyDescent="0.35">
      <c r="A18" s="150" t="s">
        <v>9</v>
      </c>
      <c r="B18" s="151" t="s">
        <v>126</v>
      </c>
      <c r="C18" s="152" t="s">
        <v>6</v>
      </c>
      <c r="D18" s="153"/>
      <c r="E18" s="154"/>
      <c r="F18" s="153"/>
      <c r="G18" s="153"/>
      <c r="H18" s="155">
        <v>5</v>
      </c>
      <c r="I18" s="194"/>
      <c r="J18" s="195"/>
      <c r="K18" s="156"/>
      <c r="L18" s="157">
        <f>K18</f>
        <v>0</v>
      </c>
    </row>
    <row r="19" spans="1:12" s="158" customFormat="1" x14ac:dyDescent="0.35">
      <c r="A19" s="159" t="s">
        <v>17</v>
      </c>
      <c r="B19" s="151" t="s">
        <v>126</v>
      </c>
      <c r="C19" s="152" t="s">
        <v>6</v>
      </c>
      <c r="D19" s="153"/>
      <c r="E19" s="154"/>
      <c r="F19" s="153"/>
      <c r="G19" s="153"/>
      <c r="H19" s="155">
        <v>5</v>
      </c>
      <c r="I19" s="196"/>
      <c r="J19" s="196"/>
      <c r="K19" s="156"/>
      <c r="L19" s="157">
        <f t="shared" ref="L19:L22" si="0">K19</f>
        <v>0</v>
      </c>
    </row>
    <row r="20" spans="1:12" x14ac:dyDescent="0.35">
      <c r="A20" s="14" t="s">
        <v>40</v>
      </c>
      <c r="B20" s="126" t="s">
        <v>127</v>
      </c>
      <c r="C20" s="6" t="s">
        <v>6</v>
      </c>
      <c r="D20" s="7"/>
      <c r="E20" s="21"/>
      <c r="F20" s="7"/>
      <c r="G20" s="7"/>
      <c r="H20" s="85">
        <v>5</v>
      </c>
      <c r="I20" s="188"/>
      <c r="J20" s="188"/>
      <c r="K20" s="105"/>
      <c r="L20" s="35">
        <f t="shared" si="0"/>
        <v>0</v>
      </c>
    </row>
    <row r="21" spans="1:12" s="158" customFormat="1" x14ac:dyDescent="0.35">
      <c r="A21" s="159" t="s">
        <v>125</v>
      </c>
      <c r="B21" s="151" t="s">
        <v>126</v>
      </c>
      <c r="C21" s="152" t="s">
        <v>19</v>
      </c>
      <c r="D21" s="153"/>
      <c r="E21" s="154"/>
      <c r="F21" s="153"/>
      <c r="G21" s="153"/>
      <c r="H21" s="155">
        <v>5</v>
      </c>
      <c r="I21" s="196"/>
      <c r="J21" s="196"/>
      <c r="K21" s="156"/>
      <c r="L21" s="157">
        <f t="shared" si="0"/>
        <v>0</v>
      </c>
    </row>
    <row r="22" spans="1:12" x14ac:dyDescent="0.35">
      <c r="A22" s="14" t="s">
        <v>36</v>
      </c>
      <c r="B22" s="126"/>
      <c r="C22" s="6" t="s">
        <v>6</v>
      </c>
      <c r="D22" s="7"/>
      <c r="E22" s="21"/>
      <c r="F22" s="7"/>
      <c r="G22" s="7"/>
      <c r="H22" s="85">
        <v>5</v>
      </c>
      <c r="I22" s="188"/>
      <c r="J22" s="188"/>
      <c r="K22" s="105"/>
      <c r="L22" s="35">
        <f t="shared" si="0"/>
        <v>0</v>
      </c>
    </row>
    <row r="23" spans="1:12" x14ac:dyDescent="0.35">
      <c r="A23" s="14" t="s">
        <v>122</v>
      </c>
      <c r="B23" s="126"/>
      <c r="C23" s="6" t="s">
        <v>42</v>
      </c>
      <c r="D23" s="7"/>
      <c r="E23" s="21">
        <v>2</v>
      </c>
      <c r="F23" s="7"/>
      <c r="G23" s="7"/>
      <c r="H23" s="85">
        <v>5</v>
      </c>
      <c r="I23" s="188"/>
      <c r="J23" s="188"/>
      <c r="K23" s="105"/>
      <c r="L23" s="35">
        <f>K23*2</f>
        <v>0</v>
      </c>
    </row>
    <row r="24" spans="1:12" x14ac:dyDescent="0.35">
      <c r="A24" s="14" t="s">
        <v>92</v>
      </c>
      <c r="B24" s="126"/>
      <c r="C24" s="6" t="s">
        <v>22</v>
      </c>
      <c r="D24" s="7"/>
      <c r="E24" s="21">
        <v>2</v>
      </c>
      <c r="F24" s="7"/>
      <c r="G24" s="7"/>
      <c r="H24" s="85">
        <v>5</v>
      </c>
      <c r="I24" s="188"/>
      <c r="J24" s="188"/>
      <c r="K24" s="105"/>
      <c r="L24" s="35">
        <f t="shared" ref="L24:L25" si="1">K24*2</f>
        <v>0</v>
      </c>
    </row>
    <row r="25" spans="1:12" s="158" customFormat="1" ht="29" x14ac:dyDescent="0.35">
      <c r="A25" s="159" t="s">
        <v>123</v>
      </c>
      <c r="B25" s="151" t="s">
        <v>133</v>
      </c>
      <c r="C25" s="152" t="s">
        <v>42</v>
      </c>
      <c r="D25" s="153"/>
      <c r="E25" s="154">
        <v>2</v>
      </c>
      <c r="F25" s="153"/>
      <c r="G25" s="153"/>
      <c r="H25" s="155">
        <v>5</v>
      </c>
      <c r="I25" s="196"/>
      <c r="J25" s="196"/>
      <c r="K25" s="156"/>
      <c r="L25" s="157">
        <f t="shared" si="1"/>
        <v>0</v>
      </c>
    </row>
    <row r="26" spans="1:12" x14ac:dyDescent="0.35">
      <c r="A26" s="14" t="s">
        <v>23</v>
      </c>
      <c r="B26" s="126"/>
      <c r="C26" s="6" t="s">
        <v>24</v>
      </c>
      <c r="D26" s="7">
        <v>1</v>
      </c>
      <c r="E26" s="21">
        <v>2</v>
      </c>
      <c r="F26" s="7">
        <v>3</v>
      </c>
      <c r="G26" s="7">
        <v>4</v>
      </c>
      <c r="H26" s="85">
        <v>5</v>
      </c>
      <c r="I26" s="188"/>
      <c r="J26" s="188"/>
      <c r="K26" s="105"/>
      <c r="L26" s="35">
        <f>K26*5</f>
        <v>0</v>
      </c>
    </row>
    <row r="27" spans="1:12" x14ac:dyDescent="0.35">
      <c r="A27" s="14" t="s">
        <v>87</v>
      </c>
      <c r="B27" s="126"/>
      <c r="C27" s="6" t="s">
        <v>27</v>
      </c>
      <c r="D27" s="7">
        <v>1</v>
      </c>
      <c r="E27" s="21">
        <v>2</v>
      </c>
      <c r="F27" s="7">
        <v>3</v>
      </c>
      <c r="G27" s="7">
        <v>4</v>
      </c>
      <c r="H27" s="85">
        <v>5</v>
      </c>
      <c r="I27" s="188"/>
      <c r="J27" s="188"/>
      <c r="K27" s="105"/>
      <c r="L27" s="35">
        <f t="shared" ref="L27:L28" si="2">K27*5</f>
        <v>0</v>
      </c>
    </row>
    <row r="28" spans="1:12" x14ac:dyDescent="0.35">
      <c r="A28" s="14" t="s">
        <v>47</v>
      </c>
      <c r="B28" s="126"/>
      <c r="C28" s="6" t="s">
        <v>48</v>
      </c>
      <c r="D28" s="7">
        <v>1</v>
      </c>
      <c r="E28" s="21">
        <v>2</v>
      </c>
      <c r="F28" s="7">
        <v>3</v>
      </c>
      <c r="G28" s="7">
        <v>4</v>
      </c>
      <c r="H28" s="85">
        <v>5</v>
      </c>
      <c r="I28" s="188"/>
      <c r="J28" s="188"/>
      <c r="K28" s="105"/>
      <c r="L28" s="35">
        <f t="shared" si="2"/>
        <v>0</v>
      </c>
    </row>
    <row r="29" spans="1:12" s="5" customFormat="1" x14ac:dyDescent="0.35">
      <c r="A29" s="39" t="s">
        <v>84</v>
      </c>
      <c r="B29" s="127"/>
      <c r="C29" s="9" t="s">
        <v>48</v>
      </c>
      <c r="D29" s="21"/>
      <c r="E29" s="21"/>
      <c r="F29" s="21"/>
      <c r="G29" s="21"/>
      <c r="H29" s="89">
        <v>5</v>
      </c>
      <c r="I29" s="188"/>
      <c r="J29" s="188"/>
      <c r="K29" s="105"/>
      <c r="L29" s="108">
        <f>K29</f>
        <v>0</v>
      </c>
    </row>
    <row r="30" spans="1:12" ht="15" thickBot="1" x14ac:dyDescent="0.4">
      <c r="A30" s="15" t="s">
        <v>28</v>
      </c>
      <c r="B30" s="128"/>
      <c r="C30" s="19" t="s">
        <v>6</v>
      </c>
      <c r="D30" s="16"/>
      <c r="E30" s="23">
        <v>2</v>
      </c>
      <c r="F30" s="16"/>
      <c r="G30" s="16"/>
      <c r="H30" s="86">
        <v>5</v>
      </c>
      <c r="I30" s="189"/>
      <c r="J30" s="189"/>
      <c r="K30" s="109"/>
      <c r="L30" s="36">
        <f>K30*2</f>
        <v>0</v>
      </c>
    </row>
    <row r="31" spans="1:12" x14ac:dyDescent="0.35">
      <c r="E31" s="5"/>
      <c r="L31" s="160">
        <f>SUM(L16:L30)</f>
        <v>0</v>
      </c>
    </row>
    <row r="32" spans="1:12" ht="15" thickBot="1" x14ac:dyDescent="0.4">
      <c r="A32" s="1" t="s">
        <v>76</v>
      </c>
      <c r="B32" s="1"/>
    </row>
    <row r="33" spans="1:12" ht="29.5" thickBot="1" x14ac:dyDescent="0.4">
      <c r="A33" s="93" t="s">
        <v>3</v>
      </c>
      <c r="B33" s="123"/>
      <c r="C33" s="94" t="s">
        <v>45</v>
      </c>
      <c r="D33" s="197" t="s">
        <v>31</v>
      </c>
      <c r="E33" s="197"/>
      <c r="F33" s="197"/>
      <c r="G33" s="197"/>
      <c r="H33" s="197"/>
      <c r="I33" s="95" t="s">
        <v>16</v>
      </c>
      <c r="J33" s="98" t="s">
        <v>81</v>
      </c>
      <c r="K33" s="143" t="s">
        <v>124</v>
      </c>
      <c r="L33" s="103" t="s">
        <v>79</v>
      </c>
    </row>
    <row r="34" spans="1:12" x14ac:dyDescent="0.35">
      <c r="A34" s="10" t="s">
        <v>10</v>
      </c>
      <c r="B34" s="120"/>
      <c r="C34" s="18" t="s">
        <v>88</v>
      </c>
      <c r="D34" s="12"/>
      <c r="E34" s="22"/>
      <c r="F34" s="12"/>
      <c r="G34" s="12"/>
      <c r="H34" s="12">
        <v>5</v>
      </c>
      <c r="I34" s="29"/>
      <c r="J34" s="140"/>
      <c r="K34" s="141">
        <v>2249.6999999999998</v>
      </c>
      <c r="L34" s="142">
        <f>J34*K34</f>
        <v>0</v>
      </c>
    </row>
    <row r="35" spans="1:12" x14ac:dyDescent="0.35">
      <c r="A35" s="26" t="s">
        <v>115</v>
      </c>
      <c r="B35" s="124"/>
      <c r="C35" s="9" t="s">
        <v>116</v>
      </c>
      <c r="D35" s="27"/>
      <c r="E35" s="33"/>
      <c r="F35" s="27"/>
      <c r="G35" s="27"/>
      <c r="H35" s="7">
        <v>5</v>
      </c>
      <c r="I35" s="34"/>
      <c r="J35" s="136"/>
      <c r="K35" s="141">
        <v>6.3</v>
      </c>
      <c r="L35" s="142">
        <f>J35*K35</f>
        <v>0</v>
      </c>
    </row>
    <row r="36" spans="1:12" x14ac:dyDescent="0.35">
      <c r="A36" s="131" t="s">
        <v>112</v>
      </c>
      <c r="B36" s="132"/>
      <c r="C36" s="133" t="s">
        <v>119</v>
      </c>
      <c r="D36" s="134"/>
      <c r="E36" s="135"/>
      <c r="F36" s="134"/>
      <c r="G36" s="134"/>
      <c r="H36" s="134">
        <v>5</v>
      </c>
      <c r="I36" s="138"/>
      <c r="J36" s="136"/>
      <c r="K36" s="141">
        <v>3413.2</v>
      </c>
      <c r="L36" s="142">
        <f t="shared" ref="L36:L44" si="3">J36*K36</f>
        <v>0</v>
      </c>
    </row>
    <row r="37" spans="1:12" x14ac:dyDescent="0.35">
      <c r="A37" s="6" t="s">
        <v>38</v>
      </c>
      <c r="B37" s="6"/>
      <c r="C37" s="9" t="s">
        <v>118</v>
      </c>
      <c r="D37" s="7"/>
      <c r="E37" s="21"/>
      <c r="F37" s="7"/>
      <c r="G37" s="7"/>
      <c r="H37" s="7">
        <v>5</v>
      </c>
      <c r="I37" s="30"/>
      <c r="J37" s="136"/>
      <c r="K37" s="141">
        <v>807.8</v>
      </c>
      <c r="L37" s="142">
        <f t="shared" si="3"/>
        <v>0</v>
      </c>
    </row>
    <row r="38" spans="1:12" x14ac:dyDescent="0.35">
      <c r="A38" s="26" t="s">
        <v>111</v>
      </c>
      <c r="B38" s="124"/>
      <c r="C38" s="20" t="s">
        <v>114</v>
      </c>
      <c r="D38" s="27"/>
      <c r="E38" s="33"/>
      <c r="F38" s="27"/>
      <c r="G38" s="27"/>
      <c r="H38" s="27">
        <v>5</v>
      </c>
      <c r="I38" s="34"/>
      <c r="J38" s="136"/>
      <c r="K38" s="141">
        <v>884.3</v>
      </c>
      <c r="L38" s="142">
        <f t="shared" si="3"/>
        <v>0</v>
      </c>
    </row>
    <row r="39" spans="1:12" x14ac:dyDescent="0.35">
      <c r="A39" s="14" t="s">
        <v>20</v>
      </c>
      <c r="B39" s="121"/>
      <c r="C39" s="9" t="s">
        <v>113</v>
      </c>
      <c r="D39" s="7"/>
      <c r="E39" s="21"/>
      <c r="F39" s="7"/>
      <c r="G39" s="7"/>
      <c r="H39" s="7">
        <v>5</v>
      </c>
      <c r="I39" s="30"/>
      <c r="J39" s="136"/>
      <c r="K39" s="141">
        <v>256.89999999999998</v>
      </c>
      <c r="L39" s="142">
        <f t="shared" si="3"/>
        <v>0</v>
      </c>
    </row>
    <row r="40" spans="1:12" x14ac:dyDescent="0.35">
      <c r="A40" s="14" t="s">
        <v>37</v>
      </c>
      <c r="B40" s="121"/>
      <c r="C40" s="9" t="s">
        <v>113</v>
      </c>
      <c r="D40" s="7"/>
      <c r="E40" s="21"/>
      <c r="F40" s="7"/>
      <c r="G40" s="7"/>
      <c r="H40" s="7">
        <v>5</v>
      </c>
      <c r="I40" s="30"/>
      <c r="J40" s="136"/>
      <c r="K40" s="141">
        <v>4502.3</v>
      </c>
      <c r="L40" s="142">
        <f t="shared" si="3"/>
        <v>0</v>
      </c>
    </row>
    <row r="41" spans="1:12" x14ac:dyDescent="0.35">
      <c r="A41" s="14" t="s">
        <v>25</v>
      </c>
      <c r="B41" s="124"/>
      <c r="C41" s="9" t="s">
        <v>117</v>
      </c>
      <c r="D41" s="7"/>
      <c r="E41" s="21"/>
      <c r="F41" s="7"/>
      <c r="G41" s="7"/>
      <c r="H41" s="7">
        <v>5</v>
      </c>
      <c r="I41" s="30"/>
      <c r="J41" s="136"/>
      <c r="K41" s="141">
        <v>922.3</v>
      </c>
      <c r="L41" s="142">
        <f t="shared" si="3"/>
        <v>0</v>
      </c>
    </row>
    <row r="42" spans="1:12" x14ac:dyDescent="0.35">
      <c r="A42" s="131" t="s">
        <v>120</v>
      </c>
      <c r="B42" s="132"/>
      <c r="C42" s="9" t="s">
        <v>121</v>
      </c>
      <c r="D42" s="134"/>
      <c r="E42" s="135"/>
      <c r="F42" s="134"/>
      <c r="G42" s="134"/>
      <c r="H42" s="7">
        <v>5</v>
      </c>
      <c r="I42" s="138"/>
      <c r="J42" s="136"/>
      <c r="K42" s="141">
        <v>322.5</v>
      </c>
      <c r="L42" s="142">
        <f t="shared" si="3"/>
        <v>0</v>
      </c>
    </row>
    <row r="43" spans="1:12" x14ac:dyDescent="0.35">
      <c r="A43" s="14" t="s">
        <v>110</v>
      </c>
      <c r="B43" s="121"/>
      <c r="C43" s="9" t="s">
        <v>106</v>
      </c>
      <c r="D43" s="7"/>
      <c r="E43" s="21"/>
      <c r="F43" s="7"/>
      <c r="G43" s="7"/>
      <c r="H43" s="7">
        <v>5</v>
      </c>
      <c r="I43" s="30"/>
      <c r="J43" s="136"/>
      <c r="K43" s="141">
        <v>95</v>
      </c>
      <c r="L43" s="142">
        <f t="shared" si="3"/>
        <v>0</v>
      </c>
    </row>
    <row r="44" spans="1:12" x14ac:dyDescent="0.35">
      <c r="A44" s="14" t="s">
        <v>109</v>
      </c>
      <c r="B44" s="121"/>
      <c r="C44" s="9" t="s">
        <v>137</v>
      </c>
      <c r="D44" s="7"/>
      <c r="E44" s="21"/>
      <c r="F44" s="7"/>
      <c r="G44" s="7"/>
      <c r="H44" s="7">
        <v>5</v>
      </c>
      <c r="I44" s="30"/>
      <c r="J44" s="136"/>
      <c r="K44" s="141">
        <v>1217.0999999999999</v>
      </c>
      <c r="L44" s="142">
        <f t="shared" si="3"/>
        <v>0</v>
      </c>
    </row>
    <row r="45" spans="1:12" x14ac:dyDescent="0.35">
      <c r="A45" s="84" t="s">
        <v>80</v>
      </c>
      <c r="B45" s="24"/>
      <c r="C45" s="5"/>
      <c r="D45" s="3"/>
      <c r="E45" s="3"/>
      <c r="F45" s="3"/>
      <c r="G45" s="3"/>
      <c r="H45" s="3"/>
      <c r="L45" s="160">
        <f>SUM(L34:L44)</f>
        <v>0</v>
      </c>
    </row>
    <row r="46" spans="1:12" x14ac:dyDescent="0.35">
      <c r="A46" s="24"/>
      <c r="B46" s="24"/>
      <c r="C46" s="5"/>
      <c r="D46" s="3"/>
      <c r="E46" s="3"/>
      <c r="F46" s="3"/>
      <c r="G46" s="3"/>
      <c r="H46" s="3"/>
      <c r="L46" s="160"/>
    </row>
    <row r="47" spans="1:12" ht="15" thickBot="1" x14ac:dyDescent="0.4">
      <c r="A47" s="1" t="s">
        <v>77</v>
      </c>
      <c r="B47" s="1"/>
    </row>
    <row r="48" spans="1:12" ht="15" thickBot="1" x14ac:dyDescent="0.4">
      <c r="A48" s="98" t="s">
        <v>3</v>
      </c>
      <c r="B48" s="102"/>
      <c r="C48" s="99" t="s">
        <v>4</v>
      </c>
      <c r="D48" s="178" t="s">
        <v>31</v>
      </c>
      <c r="E48" s="178"/>
      <c r="F48" s="178"/>
      <c r="G48" s="178"/>
      <c r="H48" s="178"/>
      <c r="I48" s="100" t="s">
        <v>16</v>
      </c>
      <c r="J48" s="101" t="s">
        <v>82</v>
      </c>
      <c r="K48" s="101" t="s">
        <v>134</v>
      </c>
      <c r="L48" s="104" t="s">
        <v>50</v>
      </c>
    </row>
    <row r="49" spans="1:12" ht="15" thickBot="1" x14ac:dyDescent="0.4">
      <c r="A49" s="26" t="s">
        <v>29</v>
      </c>
      <c r="B49" s="124"/>
      <c r="C49" s="20"/>
      <c r="D49" s="27">
        <v>1</v>
      </c>
      <c r="E49" s="33"/>
      <c r="F49" s="27">
        <v>3</v>
      </c>
      <c r="G49" s="27"/>
      <c r="H49" s="27">
        <v>5</v>
      </c>
      <c r="I49" s="34"/>
      <c r="J49" s="162"/>
      <c r="K49" s="163">
        <v>2517</v>
      </c>
      <c r="L49" s="107">
        <f>J49*K49*3</f>
        <v>0</v>
      </c>
    </row>
    <row r="50" spans="1:12" ht="15" thickBot="1" x14ac:dyDescent="0.4">
      <c r="A50" s="14" t="s">
        <v>30</v>
      </c>
      <c r="B50" s="121"/>
      <c r="C50" s="9"/>
      <c r="D50" s="7">
        <v>1</v>
      </c>
      <c r="E50" s="21"/>
      <c r="F50" s="7">
        <v>3</v>
      </c>
      <c r="G50" s="7"/>
      <c r="H50" s="7">
        <v>5</v>
      </c>
      <c r="I50" s="30"/>
      <c r="J50" s="139"/>
      <c r="K50" s="141">
        <v>2230.9499999999998</v>
      </c>
      <c r="L50" s="107">
        <f>J50*K50*3</f>
        <v>0</v>
      </c>
    </row>
    <row r="51" spans="1:12" ht="15" thickBot="1" x14ac:dyDescent="0.4">
      <c r="A51" s="15" t="s">
        <v>39</v>
      </c>
      <c r="B51" s="122"/>
      <c r="C51" s="19"/>
      <c r="D51" s="16">
        <v>1</v>
      </c>
      <c r="E51" s="23">
        <v>2</v>
      </c>
      <c r="F51" s="16">
        <v>3</v>
      </c>
      <c r="G51" s="16"/>
      <c r="H51" s="16">
        <v>5</v>
      </c>
      <c r="I51" s="32" t="s">
        <v>35</v>
      </c>
      <c r="J51" s="165"/>
      <c r="K51" s="161">
        <v>2230.9499999999998</v>
      </c>
      <c r="L51" s="107">
        <f>J51*K51*4</f>
        <v>0</v>
      </c>
    </row>
    <row r="52" spans="1:12" x14ac:dyDescent="0.35">
      <c r="E52" s="5"/>
      <c r="L52" s="160">
        <f>SUM(L49:L51)</f>
        <v>0</v>
      </c>
    </row>
    <row r="53" spans="1:12" ht="15" thickBot="1" x14ac:dyDescent="0.4"/>
    <row r="54" spans="1:12" ht="15" thickBot="1" x14ac:dyDescent="0.4">
      <c r="K54" s="37" t="s">
        <v>51</v>
      </c>
      <c r="L54" s="38">
        <f>L31+L45+L52</f>
        <v>0</v>
      </c>
    </row>
    <row r="57" spans="1:12" x14ac:dyDescent="0.35">
      <c r="A57" s="92" t="s">
        <v>94</v>
      </c>
      <c r="B57" s="92"/>
    </row>
    <row r="58" spans="1:12" x14ac:dyDescent="0.35">
      <c r="A58" s="91"/>
      <c r="B58" s="91"/>
    </row>
  </sheetData>
  <mergeCells count="26">
    <mergeCell ref="D33:H33"/>
    <mergeCell ref="D48:H48"/>
    <mergeCell ref="A13:L13"/>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D15:H15"/>
    <mergeCell ref="D8:L8"/>
    <mergeCell ref="D3:L3"/>
    <mergeCell ref="D4:E5"/>
    <mergeCell ref="F4:L5"/>
    <mergeCell ref="D6:E7"/>
    <mergeCell ref="F6:L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5EC4942AD666489E1BD3F0DEF539E5" ma:contentTypeVersion="5" ma:contentTypeDescription="Een nieuw document maken." ma:contentTypeScope="" ma:versionID="246248b7166bdb0cd9016f90c97149fb">
  <xsd:schema xmlns:xsd="http://www.w3.org/2001/XMLSchema" xmlns:xs="http://www.w3.org/2001/XMLSchema" xmlns:p="http://schemas.microsoft.com/office/2006/metadata/properties" xmlns:ns2="b3a73f63-5719-46b0-b2bc-06181b366442" targetNamespace="http://schemas.microsoft.com/office/2006/metadata/properties" ma:root="true" ma:fieldsID="f20598464f98497f9c356609b77be335" ns2:_="">
    <xsd:import namespace="b3a73f63-5719-46b0-b2bc-06181b3664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a73f63-5719-46b0-b2bc-06181b3664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4ACA2D-B44A-45BE-B0AE-0F50890DF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a73f63-5719-46b0-b2bc-06181b3664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DD141-0F34-4C5B-8592-A8062E268221}">
  <ds:schemaRefs>
    <ds:schemaRef ds:uri="http://schemas.microsoft.com/office/2006/metadata/propertie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b3a73f63-5719-46b0-b2bc-06181b366442"/>
  </ds:schemaRefs>
</ds:datastoreItem>
</file>

<file path=customXml/itemProps3.xml><?xml version="1.0" encoding="utf-8"?>
<ds:datastoreItem xmlns:ds="http://schemas.openxmlformats.org/officeDocument/2006/customXml" ds:itemID="{55BD80A3-F450-4874-9E1A-2B130E6EC8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Totale Inschijfsom</vt:lpstr>
      <vt:lpstr>Locatie Amsterdam</vt:lpstr>
      <vt:lpstr>Locatie Rotterdam</vt:lpstr>
    </vt:vector>
  </TitlesOfParts>
  <Company>HMC mbo vakschool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Kampen van M. (Marijke)</dc:creator>
  <cp:lastModifiedBy>Kampen van M. (Marijke)</cp:lastModifiedBy>
  <dcterms:created xsi:type="dcterms:W3CDTF">2021-02-08T11:26:56Z</dcterms:created>
  <dcterms:modified xsi:type="dcterms:W3CDTF">2021-04-13T11:24:34Z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0x0101009C5EC4942AD666489E1BD3F0DEF539E5</vt:lpwstr>
  </property>
</Properties>
</file>