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wvl\BV_IC\BIO_Algemeen\Contractzaken KI\Henk de Snoo\31168108 HdS Ecologische evaluatie Natura2000 Beheerplannen\Vragen en antwoorden\2e ronde\Antwoorden\"/>
    </mc:Choice>
  </mc:AlternateContent>
  <bookViews>
    <workbookView xWindow="-15" yWindow="-15" windowWidth="7575" windowHeight="9330"/>
  </bookViews>
  <sheets>
    <sheet name="Blad1" sheetId="3" r:id="rId1"/>
  </sheets>
  <definedNames>
    <definedName name="_xlnm.Print_Area" localSheetId="0">Blad1!$A$1:$S$58</definedName>
  </definedNames>
  <calcPr calcId="162913"/>
</workbook>
</file>

<file path=xl/calcChain.xml><?xml version="1.0" encoding="utf-8"?>
<calcChain xmlns="http://schemas.openxmlformats.org/spreadsheetml/2006/main">
  <c r="R17" i="3" l="1"/>
  <c r="S17" i="3"/>
  <c r="M17" i="3"/>
  <c r="G17" i="3"/>
  <c r="H17" i="3"/>
  <c r="R14" i="3"/>
  <c r="S14" i="3" s="1"/>
  <c r="G14" i="3" s="1"/>
  <c r="M14" i="3"/>
  <c r="H14" i="3"/>
  <c r="F14" i="3"/>
  <c r="B15" i="3"/>
  <c r="B14" i="3"/>
  <c r="F17" i="3"/>
  <c r="R20" i="3" l="1"/>
  <c r="M20" i="3"/>
  <c r="H20" i="3"/>
  <c r="F20" i="3"/>
  <c r="S20" i="3" l="1"/>
  <c r="G20" i="3" s="1"/>
  <c r="R30" i="3"/>
  <c r="M30" i="3"/>
  <c r="H30" i="3"/>
  <c r="F30" i="3"/>
  <c r="S30" i="3" l="1"/>
  <c r="G30" i="3" s="1"/>
  <c r="R15" i="3"/>
  <c r="R16" i="3"/>
  <c r="R18" i="3"/>
  <c r="R19" i="3"/>
  <c r="M15" i="3"/>
  <c r="M16" i="3"/>
  <c r="M18" i="3"/>
  <c r="M19" i="3"/>
  <c r="H15" i="3"/>
  <c r="H16" i="3"/>
  <c r="H18" i="3"/>
  <c r="H19" i="3"/>
  <c r="F18" i="3"/>
  <c r="F19" i="3"/>
  <c r="F16" i="3"/>
  <c r="F15" i="3"/>
  <c r="S19" i="3" l="1"/>
  <c r="G19" i="3" s="1"/>
  <c r="S18" i="3"/>
  <c r="G18" i="3" s="1"/>
  <c r="S16" i="3"/>
  <c r="G16" i="3" s="1"/>
  <c r="S15" i="3"/>
  <c r="G15" i="3" s="1"/>
  <c r="R10" i="3" l="1"/>
  <c r="M10" i="3"/>
  <c r="F10" i="3"/>
  <c r="H10" i="3"/>
  <c r="B10" i="3"/>
  <c r="B11" i="3" s="1"/>
  <c r="B13" i="3" s="1"/>
  <c r="B16" i="3" s="1"/>
  <c r="B17" i="3" l="1"/>
  <c r="B18" i="3" s="1"/>
  <c r="B19" i="3" s="1"/>
  <c r="B20" i="3" s="1"/>
  <c r="B21" i="3" s="1"/>
  <c r="S10" i="3"/>
  <c r="G10" i="3" s="1"/>
  <c r="M13" i="3"/>
  <c r="R13" i="3"/>
  <c r="S13" i="3"/>
  <c r="G13" i="3" s="1"/>
  <c r="R27" i="3"/>
  <c r="M27" i="3"/>
  <c r="F27" i="3"/>
  <c r="H27" i="3"/>
  <c r="F13" i="3"/>
  <c r="H13" i="3"/>
  <c r="R11" i="3"/>
  <c r="M11" i="3"/>
  <c r="F11" i="3"/>
  <c r="H11" i="3"/>
  <c r="H31" i="3"/>
  <c r="H32" i="3"/>
  <c r="R24" i="3"/>
  <c r="R25" i="3"/>
  <c r="R26" i="3"/>
  <c r="R28" i="3"/>
  <c r="R29" i="3"/>
  <c r="R31" i="3"/>
  <c r="M31" i="3"/>
  <c r="S31" i="3" s="1"/>
  <c r="G31" i="3" s="1"/>
  <c r="M25" i="3"/>
  <c r="M26" i="3"/>
  <c r="M28" i="3"/>
  <c r="M24" i="3"/>
  <c r="F31" i="3"/>
  <c r="F24" i="3"/>
  <c r="H24" i="3"/>
  <c r="F25" i="3"/>
  <c r="H25" i="3"/>
  <c r="F26" i="3"/>
  <c r="H26" i="3"/>
  <c r="F28" i="3"/>
  <c r="H28" i="3"/>
  <c r="F23" i="3"/>
  <c r="R34" i="3"/>
  <c r="M34" i="3"/>
  <c r="S34" i="3" s="1"/>
  <c r="G34" i="3" s="1"/>
  <c r="H34" i="3"/>
  <c r="F34" i="3"/>
  <c r="F32" i="3"/>
  <c r="M32" i="3"/>
  <c r="R32" i="3"/>
  <c r="F9" i="3"/>
  <c r="H9" i="3"/>
  <c r="M9" i="3"/>
  <c r="R9" i="3"/>
  <c r="F21" i="3"/>
  <c r="H21" i="3"/>
  <c r="M21" i="3"/>
  <c r="R21" i="3"/>
  <c r="H23" i="3"/>
  <c r="M23" i="3"/>
  <c r="R23" i="3"/>
  <c r="F29" i="3"/>
  <c r="H29" i="3"/>
  <c r="M29" i="3"/>
  <c r="F35" i="3"/>
  <c r="H35" i="3"/>
  <c r="M35" i="3"/>
  <c r="R35" i="3"/>
  <c r="I37" i="3"/>
  <c r="J37" i="3"/>
  <c r="K37" i="3"/>
  <c r="L37" i="3"/>
  <c r="N37" i="3"/>
  <c r="O37" i="3"/>
  <c r="P37" i="3"/>
  <c r="Q37" i="3"/>
  <c r="S11" i="3" l="1"/>
  <c r="G11" i="3" s="1"/>
  <c r="B23" i="3"/>
  <c r="B24" i="3" s="1"/>
  <c r="B25" i="3" s="1"/>
  <c r="B26" i="3" s="1"/>
  <c r="B27" i="3" s="1"/>
  <c r="B28" i="3" s="1"/>
  <c r="B29" i="3" s="1"/>
  <c r="S27" i="3"/>
  <c r="G27" i="3" s="1"/>
  <c r="S32" i="3"/>
  <c r="G32" i="3" s="1"/>
  <c r="S29" i="3"/>
  <c r="G29" i="3" s="1"/>
  <c r="S26" i="3"/>
  <c r="G26" i="3" s="1"/>
  <c r="S25" i="3"/>
  <c r="G25" i="3" s="1"/>
  <c r="S23" i="3"/>
  <c r="G23" i="3" s="1"/>
  <c r="R37" i="3"/>
  <c r="S35" i="3"/>
  <c r="G35" i="3" s="1"/>
  <c r="S28" i="3"/>
  <c r="G28" i="3" s="1"/>
  <c r="S9" i="3"/>
  <c r="G9" i="3" s="1"/>
  <c r="S21" i="3"/>
  <c r="G21" i="3" s="1"/>
  <c r="S24" i="3"/>
  <c r="G24" i="3" s="1"/>
  <c r="M37" i="3"/>
  <c r="B30" i="3" l="1"/>
  <c r="B31" i="3" s="1"/>
  <c r="B32" i="3" s="1"/>
  <c r="S38" i="3"/>
  <c r="S37" i="3"/>
  <c r="B34" i="3" l="1"/>
  <c r="B35" i="3" s="1"/>
</calcChain>
</file>

<file path=xl/sharedStrings.xml><?xml version="1.0" encoding="utf-8"?>
<sst xmlns="http://schemas.openxmlformats.org/spreadsheetml/2006/main" count="79" uniqueCount="76">
  <si>
    <t>Onderdeel</t>
  </si>
  <si>
    <t>Functie A (invullen):</t>
  </si>
  <si>
    <t>Functie B (invullen):</t>
  </si>
  <si>
    <t>Functie C (invullen):</t>
  </si>
  <si>
    <t>Diensten (producten)</t>
  </si>
  <si>
    <t>Vari-
abel
(#)</t>
  </si>
  <si>
    <t>Vaste totaalprijs</t>
  </si>
  <si>
    <t>Variabele totaalprijs</t>
  </si>
  <si>
    <t>Functie
B
#uren</t>
  </si>
  <si>
    <t>Functie
C
#uren</t>
  </si>
  <si>
    <t>VAST</t>
  </si>
  <si>
    <t>VARIABEL</t>
  </si>
  <si>
    <t>Functie
A
#uren</t>
  </si>
  <si>
    <t>Tarief/uur excl. BTW in de kolom invullen</t>
  </si>
  <si>
    <t>Sub-
totaal</t>
  </si>
  <si>
    <t>€/uur</t>
  </si>
  <si>
    <t>Noot: afwijken van dit model is niet toegestaan. NAAR EIGEN INZICHT INVULLEN (in de lichtblauwe cellen)!</t>
  </si>
  <si>
    <t>Totaal-inzet/
product (uur)</t>
  </si>
  <si>
    <t>Functiebenaming en/of korte beschrijving invullen</t>
  </si>
  <si>
    <t>Inschrijvingssom (totaalprijs) exclusief BTW</t>
  </si>
  <si>
    <t>Totaal 
aantal</t>
  </si>
  <si>
    <t>Vast (#)</t>
  </si>
  <si>
    <t>Projectleider</t>
  </si>
  <si>
    <t>Adviseur</t>
  </si>
  <si>
    <t>Junior adviseur</t>
  </si>
  <si>
    <t>Totaalbedrag 
(excl. BTW)</t>
  </si>
  <si>
    <t>Vaste prijs/
product*</t>
  </si>
  <si>
    <t>Voorbereiding</t>
  </si>
  <si>
    <t>Extra kosten, anders dan die voor uren (excl. BTW)</t>
  </si>
  <si>
    <t>Extra kosten, 
anders dan die voor uren   (excl. BTW)</t>
  </si>
  <si>
    <t>LET OP:</t>
  </si>
  <si>
    <t>* De vaste hoeveelheden vermeld in deze Staat van Tarieven en prijzen betreffen een afnamegarantie.</t>
  </si>
  <si>
    <t>* Kolom Vaste prijs/product betreft de Totaalprijs (vast en variabel) gedeeld op het Totaal aantal (producten van een post) en die geldt voor de verrekening van een vast en/of variabel product van dezelfde post.</t>
  </si>
  <si>
    <t>* De in deze kolom vermelde uren voor de totale inzet voor een product (post) moet de optelsom zijn van de vaste en variabele uren samen, gebruikt in de berekening van de bedragen in de kolommen voor de functies.</t>
  </si>
  <si>
    <t>* In de kolommen voor de functies dienen alle uren van de in te zetten -tot ten hoogste drie- functionarissen te worden vermeld. In de kolommen voor de functies mogen alleen hele uren worden opgenomen.</t>
  </si>
  <si>
    <t>* Kolom vaste totaalprijs betreft optelsom van de uren van de drie daaraan voorafgaande kolommen keer de respectievelijke tarieven en de overige kosten.</t>
  </si>
  <si>
    <t>* Kolom variabele totaalprijs betreft optelsom van de uren van de drie daaraan voorafgaande kolommen keer de respectievelijke tarieven en de overige kosten.</t>
  </si>
  <si>
    <t>* Posten met variabele hoeveelheden (met bijbehorende uren) worden pas opgedragen nadat de vaste posten zijn opgedragen en benut.</t>
  </si>
  <si>
    <t>* De kolom met de vaste prijs/product geldt tevens voor eventueel meerwerk, m.a.w. indien meer dan bovenstaand totaal aantal (vaste en variabele hoeveelheden samen) wordt opgedragen, dan wordt dit eventueel meerwerk met deze vaste prijs/product verrekend.</t>
  </si>
  <si>
    <t>Totale inschrijfprijs (vast en variabel) excl. BTW</t>
  </si>
  <si>
    <t>* Totale Inschrijvingssom betreft totaalsom van vaste en variabele kosten bij de aangegeven hoeveelheden in kolom D t/m F. De contractsom zal eerst voor de vaste hoeveelheden zijn. Nadat die zijn benut, zullen indien gewenst variabele hoeveelheden worden opgedragen.</t>
  </si>
  <si>
    <t xml:space="preserve">* Deze Staat van Tarieven en Prijzen behoort bij de inschrijving en moet als aparte bijlage worden bijgevoegd. </t>
  </si>
  <si>
    <t>* Kolom Totaalinzet/product (uur) betreft de optelsom van alle uren die naar eigen inzicht kunnen worden aangepast of ingevuld, na inschrijving volgt geen verrekening van  de ureninspanning meer (zie de conceptovereenkomst artikel 3.6).</t>
  </si>
  <si>
    <t>Digitaal projectdossier en evaluatiebespreking</t>
  </si>
  <si>
    <t>Definitief digitaal projectdossier, inclusief verslag evaluatiebespreking</t>
  </si>
  <si>
    <t>BIJLAGE I</t>
  </si>
  <si>
    <t>Evaluatie beheerplannen</t>
  </si>
  <si>
    <t>Behoort bij de inschrijving voor zaaknummer: 31168108</t>
  </si>
  <si>
    <t>* Betreft perceelnr. 1</t>
  </si>
  <si>
    <t>Definitief Plan van aanpak en definitieve planning (dit perceel)</t>
  </si>
  <si>
    <t>Inventarisatie gebruik beheer en ecologie Waddenzee en Noordzeekustzone</t>
  </si>
  <si>
    <t>Projectstartup (fysiek) m.b.t. het gehele project (de drie  percelen), gezamenlijk met relevante personen van de kant van de OG over de aanpak, de planning, de beheersing van afwijkingen e.d. Verslag door de Opdrachtnemer (ON) van perceel 3</t>
  </si>
  <si>
    <t>Deelrapport van aanbevelingen en verbeteringen voor in het nieuw op te stellen Beheerplan, in een tekstbestand zoals Word, o.b.v. de data vanuit de relationele database (zoals MS Access). Inclusief overleggen per e-mail (of door de projectbegeleider OG gewenste telefonische overleggen), alsmede bespreking eventuele afwijkingen</t>
  </si>
  <si>
    <t>Deelrapport met overzicht van hoe het er met het N2000-gebied voor staat (doelbereik) in relatie tot de IHD, alsmede met de verzamelde data m.b.v. een relationele database (zoals MS Access). Inclusief overleggen per e-mail (of door de projectbegeleider OG gewenste telefonische overleggen), alsmede bespreking eventuele afwijkingen. Primaire bronnen met actuele informatie van monitoringsactiviteiten t.a.v. een (1) N2000-gebied en van gesprekspartners en gegevensleveranciers worden aangeleverd door de regio. Inclusief vier (4) presentaties voor de bevoegde gezagen</t>
  </si>
  <si>
    <t>Deelrapport met analyse a.d.h.v. de succes- en faalfactoren (o.b.v. bg. overzicht doelbereik) van de nog resterende of nieuwe knelpunten (en oorzaken daarvan) m.b.t. het N2000-gebied, alsmede met de verzamelde data m.b.v. een relationele database (zoals MS Access). Inclusief overleggen per e-mail (of door de projectbegeleider OG gewenste telefonische overleggen), alsmede bespreking eventuele afwijkingen.
Inclusief twee (2) presentaties voor de bevoegde gezagen</t>
  </si>
  <si>
    <t>Conceptrapport Inventarisatie gebruik beheer en ecologie Waddenzee en Noordzeekustzone, met de verzamelde data m.b.v. een relationele database (zoals MS Access) en overigens volgens de vereisten van de desbetreffende Appendix van Bijlage K Vraagspecificatie</t>
  </si>
  <si>
    <t>Adviesmemo nieuwe en gewijzigde menselijke activiteiten en overigens volgens de vereisten van de desbetreffende Appendix van Bijlage K Vraagspecificatie</t>
  </si>
  <si>
    <t>Definitief rapport Inventarisatie gebruik beheer en ecologie Waddenzee en Noordzeekustzone en overigens volgens de vereisten van de desbetreffende Appendix van Bijlage K Vraagspecificatie</t>
  </si>
  <si>
    <t>GIS-kaarten maatregelen en gebruik</t>
  </si>
  <si>
    <t>Voortgangsoverleg (ca. elke 3 weken via MS Teams) met OG (RWS WVL, RWS NN en RWS ZD), inclusief actie- en besluitenlijst en planning, alsmede met eventueel noodzakelijk tussentijds overleg (e-mail of telefonisch)</t>
  </si>
  <si>
    <r>
      <t xml:space="preserve">Informatiebijeenkomsten (fysiek) voor de aan dit perceel verbonden clusters van gebieden (Waddenzee, Noordzeekust, Oosterschelde, Veerse meer, Westerschelde, Vlakte van de Raan en Haringvliet) aan het </t>
    </r>
    <r>
      <rPr>
        <u/>
        <sz val="10"/>
        <rFont val="Tahoma"/>
        <family val="2"/>
      </rPr>
      <t>begin</t>
    </r>
    <r>
      <rPr>
        <sz val="10"/>
        <rFont val="Tahoma"/>
        <family val="2"/>
      </rPr>
      <t xml:space="preserve"> van het proces (voor de gegevenshoudende organisaties zoals ministeries, provincies, TBO, Omgevings- of regionale uitvoeringsdienst, of andere uitvoerende overheidsdiensten, waarvan meer specifieke belangenbehartigers zoals kitesurfers uitgezonderd), inclusief datum plannen, uitnodigingen, agenda, presenteren en verslag i.o.m. regionale projectleiders van OG</t>
    </r>
  </si>
  <si>
    <t>Startbespreking met de projectbegeleider OG (fysiek), ten aanzien van dit perceel, mede met als doel bepaling gegevensleveranciers. Inclusief agenda en verslag en inclusief door ON te verzenden uitnodiging(en)</t>
  </si>
  <si>
    <r>
      <t xml:space="preserve">Informatiebijeenkomsten (fysiek) voor de aan dit perceel verbonden clusters van gebieden in het </t>
    </r>
    <r>
      <rPr>
        <u/>
        <sz val="10"/>
        <rFont val="Tahoma"/>
        <family val="2"/>
      </rPr>
      <t>midden</t>
    </r>
    <r>
      <rPr>
        <sz val="10"/>
        <rFont val="Tahoma"/>
        <family val="2"/>
      </rPr>
      <t xml:space="preserve"> en aan het </t>
    </r>
    <r>
      <rPr>
        <u/>
        <sz val="10"/>
        <rFont val="Tahoma"/>
        <family val="2"/>
      </rPr>
      <t>einde</t>
    </r>
    <r>
      <rPr>
        <sz val="10"/>
        <rFont val="Tahoma"/>
        <family val="2"/>
      </rPr>
      <t xml:space="preserve"> van het proces (voor de gegevenshoudende organisaties zoals ministeries, provincies, TBO, Omgevings- of regionale uitvoeringsdienst, of andere uitvoerende overheidsdiensten, waarvan meer specifieke belangenbehartigers zoals kitesurfers uitgezonderd), inclusief datum plannen, uitnodigingen, agenda, presenteren en verslag i.o.m. regionale projectleiders van OG. Daarnaast voor elk cluster van gebieden een afsluitende brede informatiebijeenkomst waarin resultaten uit de opdracht worden gedeeld (voor alle geïnteresseerden en belanghebbenden), inclusief  datum plannen, uitnodigingen, agenda, presenteren en verslag i.o.m. regionale projectleiders van OG</t>
    </r>
  </si>
  <si>
    <t>Evaluatiebespreking gezamenlijk met de projectbegeleider OG (fysiek)</t>
  </si>
  <si>
    <t>Projectbeheersingsoverleg (MS Teams, kort, ca. 1 uur), exclusief verslag, actiepunten- of besluitenlijst, met één vertegenwoordiger van de ON</t>
  </si>
  <si>
    <t>Bestuurlijke overleggen (inclusief voorbereiding en verslaglegging)</t>
  </si>
  <si>
    <t>* De kolom "Extra kosten anders dan die voor uren (excl. BTW)" dient zoveel mogelijk te worden onderbouwd of gespecificeerd in de inschrijving (c.q. plan van aanpak) indien er een bedrag wordt ingevuld bestaande uit meerdere componenten</t>
  </si>
  <si>
    <t>Concept eindrapport (dit perceel), exclusief opmerkingen OG, en inclusief definitieve evaluaties van de binnen het perceel vallende N2000-gebieden</t>
  </si>
  <si>
    <t>Definitief eindrapport N2000-gebieden (dit perceel)</t>
  </si>
  <si>
    <r>
      <t xml:space="preserve">Informatiebijeenkomsten (fysiek) voor dit onderdeel (“Inventarisatie gebruik beheer en ecologie Waddenzee en Noordzeekustzone“) in het </t>
    </r>
    <r>
      <rPr>
        <u/>
        <sz val="10"/>
        <rFont val="Tahoma"/>
        <family val="2"/>
      </rPr>
      <t>midden</t>
    </r>
    <r>
      <rPr>
        <sz val="10"/>
        <rFont val="Tahoma"/>
        <family val="2"/>
      </rPr>
      <t xml:space="preserve"> en aan het </t>
    </r>
    <r>
      <rPr>
        <u/>
        <sz val="10"/>
        <rFont val="Tahoma"/>
        <family val="2"/>
      </rPr>
      <t>einde</t>
    </r>
    <r>
      <rPr>
        <sz val="10"/>
        <rFont val="Tahoma"/>
        <family val="2"/>
      </rPr>
      <t xml:space="preserve"> van het proces (voor de gegevenshoudende organisaties zoals ministeries, provincies, TBO, Omgevings- of regionale uitvoeringsdienst, of andere uitvoerende overheidsdiensten, waarvan meer specifieke belangenbehartigers zoals kitesurfers uitgezonderd), inclusief datum plannen, uitnodigingen, agenda, presenteren en verslag i.o.m. regionale projectleiders van OG</t>
    </r>
  </si>
  <si>
    <t>Interviews bij gegevenshoudende organisaties en stakeholders</t>
  </si>
  <si>
    <t>Overleg met vertegenwoordiger OG samen met regionaal RWS-onderdeel (via MS Teams) t.b.v. de voorgaande posten 14 t/m 16 en t.b.v. het voor het N2000-gebied geldende Beheerplan</t>
  </si>
  <si>
    <t>Voortgangsoverleg projectbegeleider OG (via MS Teams) voor de post 14 t/m 16</t>
  </si>
  <si>
    <t>Digitale Dossiers voor Waddenzee en NZK met achtergrondinformatie zoals verslagen (van o.a. interviews en informatieverzoeken), monitoringsgegevens en registraties en wordt voorzien van een inhoudsopgave. Inclusief excel-tabellen, maximaal 40 dagen</t>
  </si>
  <si>
    <t>Betreft: Ecologische evaluatie ten aanzien van de beheerplannen voor N2000-gebieden (voor de looptijd van in principe 1 ¾ jaar)</t>
  </si>
  <si>
    <t>STAAT VAN TARIEVEN EN PRIJZEN v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</si>
</sst>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2]\ #,##0.00"/>
    <numFmt numFmtId="165" formatCode="_ [$€-2]\ * #,##0.00_ ;_ [$€-2]\ * \-#,##0.00_ ;_ [$€-2]\ * &quot;-&quot;??_ ;_ @_ "/>
    <numFmt numFmtId="166" formatCode="&quot;€&quot;\ #,##0.00"/>
  </numFmts>
  <fonts count="15" x14ac:knownFonts="1">
    <font>
      <sz val="10"/>
      <name val="Arial"/>
    </font>
    <font>
      <sz val="10"/>
      <name val="Tahoma"/>
      <family val="2"/>
    </font>
    <font>
      <b/>
      <sz val="10"/>
      <name val="Tahoma"/>
      <family val="2"/>
    </font>
    <font>
      <sz val="10"/>
      <color indexed="9"/>
      <name val="Tahoma"/>
      <family val="2"/>
    </font>
    <font>
      <b/>
      <sz val="10"/>
      <color indexed="9"/>
      <name val="Tahoma"/>
      <family val="2"/>
    </font>
    <font>
      <u/>
      <sz val="14"/>
      <name val="Tahoma"/>
      <family val="2"/>
    </font>
    <font>
      <u/>
      <sz val="10"/>
      <name val="Tahoma"/>
      <family val="2"/>
    </font>
    <font>
      <sz val="9"/>
      <name val="Verdana"/>
      <family val="2"/>
    </font>
    <font>
      <sz val="10"/>
      <color indexed="10"/>
      <name val="Tahoma"/>
      <family val="2"/>
    </font>
    <font>
      <sz val="9"/>
      <name val="Tahoma"/>
      <family val="2"/>
    </font>
    <font>
      <b/>
      <sz val="14"/>
      <name val="Tahoma"/>
      <family val="2"/>
    </font>
    <font>
      <i/>
      <sz val="10"/>
      <name val="Tahoma"/>
      <family val="2"/>
    </font>
    <font>
      <sz val="10"/>
      <color rgb="FF0070C0"/>
      <name val="Tahoma"/>
      <family val="2"/>
    </font>
    <font>
      <b/>
      <sz val="10"/>
      <color rgb="FF0070C0"/>
      <name val="Tahoma"/>
      <family val="2"/>
    </font>
    <font>
      <b/>
      <sz val="10"/>
      <color rgb="FF000000"/>
      <name val="Tahoma"/>
      <family val="2"/>
    </font>
  </fonts>
  <fills count="1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3" tint="0.59996337778862885"/>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1"/>
        <bgColor indexed="64"/>
      </patternFill>
    </fill>
    <fill>
      <patternFill patternType="solid">
        <fgColor theme="4" tint="0.3999450666829432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top style="thick">
        <color indexed="64"/>
      </top>
      <bottom style="thick">
        <color indexed="64"/>
      </bottom>
      <diagonal/>
    </border>
    <border>
      <left/>
      <right/>
      <top style="thick">
        <color indexed="64"/>
      </top>
      <bottom style="medium">
        <color indexed="64"/>
      </bottom>
      <diagonal/>
    </border>
    <border>
      <left style="thick">
        <color indexed="64"/>
      </left>
      <right/>
      <top style="thick">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n">
        <color indexed="64"/>
      </bottom>
      <diagonal/>
    </border>
    <border>
      <left/>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
      <left/>
      <right/>
      <top style="medium">
        <color indexed="64"/>
      </top>
      <bottom style="thick">
        <color indexed="64"/>
      </bottom>
      <diagonal/>
    </border>
    <border>
      <left/>
      <right/>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ck">
        <color indexed="64"/>
      </top>
      <bottom style="thin">
        <color indexed="64"/>
      </bottom>
      <diagonal/>
    </border>
    <border>
      <left style="medium">
        <color indexed="64"/>
      </left>
      <right/>
      <top style="medium">
        <color indexed="64"/>
      </top>
      <bottom style="thick">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right style="thick">
        <color indexed="64"/>
      </right>
      <top style="medium">
        <color indexed="64"/>
      </top>
      <bottom style="thick">
        <color indexed="64"/>
      </bottom>
      <diagonal/>
    </border>
    <border>
      <left/>
      <right style="double">
        <color indexed="64"/>
      </right>
      <top/>
      <bottom style="thin">
        <color indexed="64"/>
      </bottom>
      <diagonal/>
    </border>
    <border>
      <left/>
      <right style="thick">
        <color indexed="64"/>
      </right>
      <top/>
      <bottom style="thin">
        <color indexed="64"/>
      </bottom>
      <diagonal/>
    </border>
    <border>
      <left/>
      <right style="double">
        <color indexed="64"/>
      </right>
      <top style="thin">
        <color indexed="64"/>
      </top>
      <bottom style="thin">
        <color indexed="64"/>
      </bottom>
      <diagonal/>
    </border>
    <border>
      <left/>
      <right style="thick">
        <color indexed="64"/>
      </right>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ck">
        <color indexed="64"/>
      </left>
      <right/>
      <top style="thick">
        <color indexed="64"/>
      </top>
      <bottom style="thick">
        <color indexed="64"/>
      </bottom>
      <diagonal/>
    </border>
    <border>
      <left/>
      <right style="double">
        <color indexed="64"/>
      </right>
      <top/>
      <bottom/>
      <diagonal/>
    </border>
    <border>
      <left style="double">
        <color indexed="64"/>
      </left>
      <right style="thick">
        <color indexed="64"/>
      </right>
      <top style="medium">
        <color indexed="64"/>
      </top>
      <bottom style="thin">
        <color indexed="64"/>
      </bottom>
      <diagonal/>
    </border>
    <border>
      <left style="medium">
        <color indexed="64"/>
      </left>
      <right style="medium">
        <color indexed="64"/>
      </right>
      <top style="thick">
        <color indexed="64"/>
      </top>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diagonal/>
    </border>
  </borders>
  <cellStyleXfs count="1">
    <xf numFmtId="0" fontId="0" fillId="0" borderId="0"/>
  </cellStyleXfs>
  <cellXfs count="207">
    <xf numFmtId="0" fontId="0" fillId="0" borderId="0" xfId="0"/>
    <xf numFmtId="0" fontId="1" fillId="2" borderId="0" xfId="0" applyFont="1" applyFill="1" applyBorder="1" applyProtection="1"/>
    <xf numFmtId="0" fontId="1" fillId="2" borderId="0" xfId="0" applyFont="1" applyFill="1" applyBorder="1" applyAlignment="1" applyProtection="1">
      <alignment horizontal="center"/>
    </xf>
    <xf numFmtId="0" fontId="1" fillId="2" borderId="0" xfId="0" applyFont="1" applyFill="1" applyBorder="1" applyAlignment="1" applyProtection="1">
      <alignment vertical="top"/>
    </xf>
    <xf numFmtId="0" fontId="5" fillId="2" borderId="0" xfId="0" applyFont="1" applyFill="1" applyBorder="1" applyAlignment="1" applyProtection="1">
      <alignment horizontal="center"/>
    </xf>
    <xf numFmtId="0" fontId="6" fillId="2" borderId="0" xfId="0" applyFont="1" applyFill="1" applyBorder="1" applyAlignment="1" applyProtection="1">
      <alignment horizontal="center"/>
    </xf>
    <xf numFmtId="0" fontId="2" fillId="2" borderId="0" xfId="0" applyFont="1" applyFill="1" applyBorder="1" applyAlignment="1" applyProtection="1">
      <alignment horizontal="center"/>
    </xf>
    <xf numFmtId="0" fontId="3" fillId="2" borderId="0" xfId="0" applyFont="1" applyFill="1" applyBorder="1" applyProtection="1"/>
    <xf numFmtId="0" fontId="2" fillId="2" borderId="0" xfId="0" applyFont="1" applyFill="1" applyBorder="1" applyAlignment="1" applyProtection="1">
      <alignment vertical="top"/>
    </xf>
    <xf numFmtId="0" fontId="2" fillId="2" borderId="0" xfId="0" applyFont="1" applyFill="1" applyBorder="1" applyProtection="1"/>
    <xf numFmtId="0" fontId="1" fillId="2" borderId="0" xfId="0" applyFont="1" applyFill="1" applyBorder="1" applyAlignment="1" applyProtection="1">
      <alignment wrapText="1"/>
    </xf>
    <xf numFmtId="3" fontId="2" fillId="2" borderId="0" xfId="0" applyNumberFormat="1" applyFont="1" applyFill="1" applyBorder="1" applyAlignment="1" applyProtection="1">
      <alignment wrapText="1"/>
    </xf>
    <xf numFmtId="0" fontId="2" fillId="2" borderId="0" xfId="0" applyFont="1" applyFill="1" applyBorder="1" applyAlignment="1" applyProtection="1">
      <alignment vertical="center"/>
    </xf>
    <xf numFmtId="0" fontId="1" fillId="2" borderId="0" xfId="0" applyFont="1" applyFill="1" applyBorder="1" applyAlignment="1" applyProtection="1">
      <alignment horizontal="center" vertical="center"/>
    </xf>
    <xf numFmtId="2" fontId="1" fillId="2" borderId="0" xfId="0" applyNumberFormat="1" applyFont="1" applyFill="1" applyBorder="1" applyAlignment="1" applyProtection="1">
      <alignment horizontal="center" vertical="center"/>
    </xf>
    <xf numFmtId="164" fontId="1" fillId="2" borderId="0" xfId="0" applyNumberFormat="1"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3" fontId="1" fillId="0" borderId="1" xfId="0" applyNumberFormat="1" applyFont="1" applyFill="1" applyBorder="1" applyAlignment="1" applyProtection="1">
      <alignment horizontal="center" vertical="center"/>
    </xf>
    <xf numFmtId="0" fontId="4" fillId="3" borderId="0" xfId="0" applyFont="1" applyFill="1" applyBorder="1" applyAlignment="1" applyProtection="1">
      <alignment horizontal="center" vertical="center"/>
    </xf>
    <xf numFmtId="3" fontId="2" fillId="2" borderId="0" xfId="0" applyNumberFormat="1" applyFont="1" applyFill="1" applyBorder="1" applyAlignment="1" applyProtection="1">
      <alignment horizontal="center" vertical="center"/>
    </xf>
    <xf numFmtId="164" fontId="2" fillId="2" borderId="0" xfId="0" applyNumberFormat="1" applyFont="1" applyFill="1" applyBorder="1" applyAlignment="1" applyProtection="1">
      <alignment horizontal="center" vertical="center"/>
    </xf>
    <xf numFmtId="3" fontId="1" fillId="0" borderId="2" xfId="0" applyNumberFormat="1" applyFont="1" applyFill="1" applyBorder="1" applyAlignment="1" applyProtection="1">
      <alignment horizontal="center" vertical="center"/>
    </xf>
    <xf numFmtId="3" fontId="1" fillId="0" borderId="3" xfId="0" applyNumberFormat="1" applyFont="1" applyFill="1" applyBorder="1" applyAlignment="1" applyProtection="1">
      <alignment horizontal="center" vertical="center"/>
    </xf>
    <xf numFmtId="0" fontId="8" fillId="2" borderId="0" xfId="0" applyFont="1" applyFill="1" applyBorder="1" applyProtection="1"/>
    <xf numFmtId="0" fontId="12" fillId="2" borderId="0" xfId="0" applyFont="1" applyFill="1" applyBorder="1" applyProtection="1"/>
    <xf numFmtId="0" fontId="13" fillId="2" borderId="0" xfId="0" applyFont="1" applyFill="1" applyBorder="1" applyProtection="1"/>
    <xf numFmtId="1" fontId="1" fillId="2" borderId="0" xfId="0" applyNumberFormat="1" applyFont="1" applyFill="1" applyBorder="1" applyAlignment="1" applyProtection="1">
      <alignment horizontal="center" vertical="center"/>
    </xf>
    <xf numFmtId="1" fontId="1" fillId="2" borderId="0" xfId="0" applyNumberFormat="1" applyFont="1" applyFill="1" applyBorder="1" applyAlignment="1" applyProtection="1">
      <alignment horizontal="center"/>
    </xf>
    <xf numFmtId="1" fontId="5" fillId="2" borderId="0" xfId="0" applyNumberFormat="1" applyFont="1" applyFill="1" applyBorder="1" applyAlignment="1" applyProtection="1">
      <alignment horizontal="center"/>
    </xf>
    <xf numFmtId="1" fontId="6" fillId="2" borderId="0" xfId="0" applyNumberFormat="1" applyFont="1" applyFill="1" applyBorder="1" applyAlignment="1" applyProtection="1">
      <alignment horizontal="center"/>
    </xf>
    <xf numFmtId="1" fontId="2" fillId="2" borderId="0" xfId="0" applyNumberFormat="1" applyFont="1" applyFill="1" applyBorder="1" applyAlignment="1" applyProtection="1">
      <alignment horizontal="center"/>
    </xf>
    <xf numFmtId="1" fontId="2" fillId="2" borderId="0" xfId="0" applyNumberFormat="1" applyFont="1" applyFill="1" applyBorder="1" applyAlignment="1" applyProtection="1">
      <alignment horizontal="center" vertical="center"/>
    </xf>
    <xf numFmtId="0" fontId="2" fillId="4" borderId="0" xfId="0" applyFont="1" applyFill="1" applyBorder="1" applyAlignment="1" applyProtection="1">
      <alignment vertical="top"/>
    </xf>
    <xf numFmtId="0" fontId="1" fillId="2" borderId="0" xfId="0" applyFont="1" applyFill="1" applyBorder="1" applyAlignment="1" applyProtection="1">
      <alignment horizontal="center" vertical="top"/>
    </xf>
    <xf numFmtId="0" fontId="1" fillId="2" borderId="4" xfId="0" applyFont="1" applyFill="1" applyBorder="1" applyAlignment="1" applyProtection="1">
      <alignment horizontal="center" vertical="center"/>
    </xf>
    <xf numFmtId="0" fontId="3" fillId="3" borderId="5" xfId="0" applyFont="1" applyFill="1" applyBorder="1" applyAlignment="1" applyProtection="1">
      <alignment horizontal="center" vertical="center"/>
    </xf>
    <xf numFmtId="0" fontId="9" fillId="4" borderId="0" xfId="0" applyFont="1" applyFill="1" applyProtection="1"/>
    <xf numFmtId="0" fontId="7" fillId="0" borderId="0" xfId="0" applyFont="1" applyAlignment="1" applyProtection="1">
      <alignment vertical="center"/>
    </xf>
    <xf numFmtId="3" fontId="1" fillId="0" borderId="1" xfId="0" applyNumberFormat="1" applyFont="1" applyFill="1" applyBorder="1" applyAlignment="1" applyProtection="1">
      <alignment vertical="center" wrapText="1"/>
    </xf>
    <xf numFmtId="3" fontId="1" fillId="2" borderId="1" xfId="0" applyNumberFormat="1" applyFont="1" applyFill="1" applyBorder="1" applyAlignment="1" applyProtection="1">
      <alignment vertical="center" wrapText="1"/>
    </xf>
    <xf numFmtId="0" fontId="1" fillId="2" borderId="6" xfId="0" applyFont="1" applyFill="1" applyBorder="1" applyAlignment="1" applyProtection="1">
      <alignment horizontal="center" vertical="center"/>
    </xf>
    <xf numFmtId="0" fontId="2" fillId="2" borderId="7" xfId="0" applyFont="1" applyFill="1" applyBorder="1" applyAlignment="1" applyProtection="1">
      <alignment horizontal="right" vertical="center"/>
    </xf>
    <xf numFmtId="0" fontId="2" fillId="5" borderId="8" xfId="0" applyFont="1" applyFill="1" applyBorder="1" applyAlignment="1" applyProtection="1">
      <alignment horizontal="center"/>
    </xf>
    <xf numFmtId="0" fontId="2" fillId="5" borderId="9" xfId="0" applyFont="1" applyFill="1" applyBorder="1" applyAlignment="1" applyProtection="1">
      <alignment horizontal="center" vertical="center"/>
    </xf>
    <xf numFmtId="0" fontId="1" fillId="4" borderId="0" xfId="0" applyFont="1" applyFill="1" applyBorder="1" applyAlignment="1" applyProtection="1">
      <alignment vertical="top"/>
    </xf>
    <xf numFmtId="3" fontId="1" fillId="4" borderId="3" xfId="0" applyNumberFormat="1" applyFont="1" applyFill="1" applyBorder="1" applyAlignment="1" applyProtection="1">
      <alignment vertical="center" wrapText="1"/>
    </xf>
    <xf numFmtId="3" fontId="1" fillId="6" borderId="10" xfId="0" applyNumberFormat="1" applyFont="1" applyFill="1" applyBorder="1" applyAlignment="1" applyProtection="1">
      <alignment horizontal="center" vertical="center" shrinkToFit="1" readingOrder="1"/>
      <protection locked="0"/>
    </xf>
    <xf numFmtId="3" fontId="1" fillId="6" borderId="11" xfId="0" applyNumberFormat="1" applyFont="1" applyFill="1" applyBorder="1" applyAlignment="1" applyProtection="1">
      <alignment horizontal="center" vertical="center" shrinkToFit="1" readingOrder="1"/>
      <protection locked="0"/>
    </xf>
    <xf numFmtId="0" fontId="2" fillId="4" borderId="12" xfId="0" applyFont="1" applyFill="1" applyBorder="1" applyAlignment="1" applyProtection="1">
      <alignment vertical="top"/>
    </xf>
    <xf numFmtId="0" fontId="2" fillId="4" borderId="13" xfId="0" applyFont="1" applyFill="1" applyBorder="1" applyAlignment="1" applyProtection="1">
      <alignment vertical="top"/>
    </xf>
    <xf numFmtId="0" fontId="1" fillId="2" borderId="14" xfId="0" applyFont="1" applyFill="1" applyBorder="1" applyAlignment="1" applyProtection="1">
      <alignment horizontal="center"/>
    </xf>
    <xf numFmtId="0" fontId="1" fillId="2" borderId="15" xfId="0" applyFont="1" applyFill="1" applyBorder="1" applyAlignment="1" applyProtection="1">
      <alignment horizontal="center"/>
    </xf>
    <xf numFmtId="0" fontId="2" fillId="4" borderId="16" xfId="0" applyFont="1" applyFill="1" applyBorder="1" applyAlignment="1" applyProtection="1">
      <alignment vertical="center"/>
    </xf>
    <xf numFmtId="0" fontId="2" fillId="2" borderId="17" xfId="0" applyFont="1" applyFill="1" applyBorder="1" applyAlignment="1" applyProtection="1">
      <alignment horizontal="center" vertical="center"/>
    </xf>
    <xf numFmtId="3" fontId="2" fillId="2" borderId="17" xfId="0" applyNumberFormat="1" applyFont="1" applyFill="1" applyBorder="1" applyAlignment="1" applyProtection="1">
      <alignment vertical="center" wrapText="1"/>
    </xf>
    <xf numFmtId="3" fontId="2" fillId="2" borderId="18" xfId="0" applyNumberFormat="1" applyFont="1" applyFill="1" applyBorder="1" applyAlignment="1" applyProtection="1">
      <alignment horizontal="center" vertical="center"/>
    </xf>
    <xf numFmtId="165" fontId="1" fillId="2" borderId="0" xfId="0" applyNumberFormat="1" applyFont="1" applyFill="1" applyBorder="1" applyAlignment="1" applyProtection="1">
      <alignment horizontal="center"/>
    </xf>
    <xf numFmtId="3" fontId="1" fillId="6" borderId="2" xfId="0" applyNumberFormat="1" applyFont="1" applyFill="1" applyBorder="1" applyAlignment="1" applyProtection="1">
      <alignment horizontal="center" vertical="center" shrinkToFit="1"/>
      <protection locked="0"/>
    </xf>
    <xf numFmtId="3" fontId="1" fillId="6" borderId="1" xfId="0" applyNumberFormat="1" applyFont="1" applyFill="1" applyBorder="1" applyAlignment="1" applyProtection="1">
      <alignment horizontal="center" vertical="center" shrinkToFit="1"/>
      <protection locked="0"/>
    </xf>
    <xf numFmtId="3" fontId="1" fillId="6" borderId="3" xfId="0" applyNumberFormat="1" applyFont="1" applyFill="1" applyBorder="1" applyAlignment="1" applyProtection="1">
      <alignment horizontal="center" vertical="center" shrinkToFit="1"/>
      <protection locked="0"/>
    </xf>
    <xf numFmtId="3" fontId="2" fillId="2" borderId="0" xfId="0" applyNumberFormat="1" applyFont="1" applyFill="1" applyBorder="1" applyAlignment="1" applyProtection="1">
      <alignment horizontal="center" vertical="center" shrinkToFit="1"/>
    </xf>
    <xf numFmtId="164" fontId="1" fillId="2" borderId="0" xfId="0" applyNumberFormat="1" applyFont="1" applyFill="1" applyBorder="1" applyAlignment="1" applyProtection="1">
      <alignment horizontal="center"/>
    </xf>
    <xf numFmtId="1" fontId="1" fillId="5" borderId="8" xfId="0" applyNumberFormat="1" applyFont="1" applyFill="1" applyBorder="1" applyAlignment="1" applyProtection="1">
      <alignment horizontal="center"/>
    </xf>
    <xf numFmtId="3" fontId="1" fillId="5" borderId="2" xfId="0" applyNumberFormat="1" applyFont="1" applyFill="1" applyBorder="1" applyAlignment="1" applyProtection="1">
      <alignment horizontal="center" vertical="center" shrinkToFit="1"/>
    </xf>
    <xf numFmtId="3" fontId="1" fillId="5" borderId="3" xfId="0" applyNumberFormat="1" applyFont="1" applyFill="1" applyBorder="1" applyAlignment="1" applyProtection="1">
      <alignment horizontal="center" vertical="center" shrinkToFit="1"/>
    </xf>
    <xf numFmtId="3" fontId="1" fillId="6" borderId="19" xfId="0" applyNumberFormat="1" applyFont="1" applyFill="1" applyBorder="1" applyAlignment="1" applyProtection="1">
      <alignment horizontal="center" vertical="center" shrinkToFit="1"/>
      <protection locked="0"/>
    </xf>
    <xf numFmtId="3" fontId="4" fillId="3" borderId="0" xfId="0" applyNumberFormat="1" applyFont="1" applyFill="1" applyBorder="1" applyAlignment="1" applyProtection="1">
      <alignment horizontal="center" vertical="center" shrinkToFit="1"/>
    </xf>
    <xf numFmtId="3" fontId="1" fillId="5" borderId="1" xfId="0" applyNumberFormat="1" applyFont="1" applyFill="1" applyBorder="1" applyAlignment="1" applyProtection="1">
      <alignment horizontal="center" vertical="center" shrinkToFit="1"/>
    </xf>
    <xf numFmtId="3" fontId="1" fillId="6" borderId="20" xfId="0" applyNumberFormat="1" applyFont="1" applyFill="1" applyBorder="1" applyAlignment="1" applyProtection="1">
      <alignment horizontal="center" vertical="center" shrinkToFit="1"/>
      <protection locked="0"/>
    </xf>
    <xf numFmtId="164" fontId="2" fillId="2" borderId="0" xfId="0" applyNumberFormat="1" applyFont="1" applyFill="1" applyBorder="1" applyAlignment="1" applyProtection="1">
      <alignment horizontal="center"/>
    </xf>
    <xf numFmtId="2" fontId="2" fillId="2" borderId="0" xfId="0" applyNumberFormat="1" applyFont="1" applyFill="1" applyBorder="1" applyAlignment="1" applyProtection="1">
      <alignment horizontal="center" vertical="center"/>
    </xf>
    <xf numFmtId="1" fontId="2" fillId="2" borderId="0" xfId="0" applyNumberFormat="1" applyFont="1" applyFill="1" applyBorder="1" applyAlignment="1" applyProtection="1">
      <alignment horizontal="center" vertical="center" wrapText="1" shrinkToFit="1"/>
    </xf>
    <xf numFmtId="0" fontId="14" fillId="4" borderId="0" xfId="0" applyFont="1" applyFill="1" applyBorder="1" applyAlignment="1" applyProtection="1">
      <alignment horizontal="left"/>
    </xf>
    <xf numFmtId="166" fontId="1" fillId="6" borderId="21" xfId="0" applyNumberFormat="1" applyFont="1" applyFill="1" applyBorder="1" applyAlignment="1" applyProtection="1">
      <alignment horizontal="center" vertical="center" shrinkToFit="1"/>
      <protection locked="0"/>
    </xf>
    <xf numFmtId="166" fontId="1" fillId="6" borderId="22" xfId="0" applyNumberFormat="1" applyFont="1" applyFill="1" applyBorder="1" applyAlignment="1" applyProtection="1">
      <alignment horizontal="center" vertical="center" shrinkToFit="1"/>
      <protection locked="0"/>
    </xf>
    <xf numFmtId="166" fontId="2" fillId="2" borderId="0" xfId="0" applyNumberFormat="1" applyFont="1" applyFill="1" applyBorder="1" applyAlignment="1" applyProtection="1">
      <alignment horizontal="center" vertical="center" shrinkToFit="1"/>
    </xf>
    <xf numFmtId="3" fontId="1" fillId="0" borderId="3" xfId="0" applyNumberFormat="1" applyFont="1" applyFill="1" applyBorder="1" applyAlignment="1" applyProtection="1">
      <alignment vertical="center" wrapText="1"/>
    </xf>
    <xf numFmtId="0" fontId="3" fillId="3" borderId="23" xfId="0" applyFont="1" applyFill="1" applyBorder="1" applyAlignment="1" applyProtection="1">
      <alignment horizontal="center" vertical="center"/>
    </xf>
    <xf numFmtId="0" fontId="4" fillId="3" borderId="23" xfId="0" applyFont="1" applyFill="1" applyBorder="1" applyAlignment="1" applyProtection="1">
      <alignment horizontal="center" vertical="center" wrapText="1"/>
    </xf>
    <xf numFmtId="1" fontId="4" fillId="3" borderId="23" xfId="0" applyNumberFormat="1" applyFont="1" applyFill="1" applyBorder="1" applyAlignment="1" applyProtection="1">
      <alignment horizontal="center" vertical="center" wrapText="1"/>
    </xf>
    <xf numFmtId="2" fontId="4" fillId="3" borderId="23" xfId="0" applyNumberFormat="1" applyFont="1" applyFill="1" applyBorder="1" applyAlignment="1" applyProtection="1">
      <alignment horizontal="center" vertical="center" wrapText="1"/>
    </xf>
    <xf numFmtId="1" fontId="2" fillId="2" borderId="0" xfId="0" applyNumberFormat="1" applyFont="1" applyFill="1" applyBorder="1" applyAlignment="1" applyProtection="1">
      <alignment horizontal="center" vertical="center" wrapText="1"/>
    </xf>
    <xf numFmtId="1" fontId="2" fillId="5" borderId="8" xfId="0" applyNumberFormat="1" applyFont="1" applyFill="1" applyBorder="1" applyAlignment="1" applyProtection="1">
      <alignment horizontal="center"/>
    </xf>
    <xf numFmtId="0" fontId="1" fillId="5" borderId="8" xfId="0" applyFont="1" applyFill="1" applyBorder="1" applyAlignment="1" applyProtection="1">
      <alignment horizontal="center"/>
    </xf>
    <xf numFmtId="166" fontId="1" fillId="2" borderId="0" xfId="0" applyNumberFormat="1" applyFont="1" applyFill="1" applyBorder="1" applyAlignment="1" applyProtection="1">
      <alignment horizontal="center"/>
    </xf>
    <xf numFmtId="166" fontId="4" fillId="3" borderId="24" xfId="0" applyNumberFormat="1" applyFont="1" applyFill="1" applyBorder="1" applyAlignment="1" applyProtection="1">
      <alignment horizontal="center" vertical="center" wrapText="1"/>
    </xf>
    <xf numFmtId="166" fontId="2" fillId="2" borderId="7" xfId="0" applyNumberFormat="1" applyFont="1" applyFill="1" applyBorder="1" applyAlignment="1" applyProtection="1">
      <alignment horizontal="right" vertical="center"/>
    </xf>
    <xf numFmtId="166" fontId="2" fillId="2" borderId="0" xfId="0" applyNumberFormat="1" applyFont="1" applyFill="1" applyBorder="1" applyAlignment="1" applyProtection="1">
      <alignment horizontal="center"/>
    </xf>
    <xf numFmtId="166" fontId="2" fillId="2" borderId="0" xfId="0" applyNumberFormat="1" applyFont="1" applyFill="1" applyBorder="1" applyAlignment="1" applyProtection="1">
      <alignment horizontal="center" vertical="center"/>
    </xf>
    <xf numFmtId="166" fontId="1" fillId="2" borderId="0" xfId="0" applyNumberFormat="1" applyFont="1" applyFill="1" applyBorder="1" applyAlignment="1" applyProtection="1">
      <alignment horizontal="center" vertical="center"/>
    </xf>
    <xf numFmtId="166" fontId="2" fillId="5" borderId="25" xfId="0" applyNumberFormat="1" applyFont="1" applyFill="1" applyBorder="1" applyAlignment="1" applyProtection="1">
      <alignment horizontal="center"/>
    </xf>
    <xf numFmtId="166" fontId="1" fillId="6" borderId="19" xfId="0" applyNumberFormat="1" applyFont="1" applyFill="1" applyBorder="1" applyAlignment="1" applyProtection="1">
      <alignment horizontal="center" vertical="center" shrinkToFit="1"/>
      <protection locked="0"/>
    </xf>
    <xf numFmtId="0" fontId="1" fillId="4" borderId="6" xfId="0" applyFont="1" applyFill="1" applyBorder="1" applyAlignment="1" applyProtection="1">
      <alignment horizontal="center" vertical="center"/>
    </xf>
    <xf numFmtId="3" fontId="1" fillId="4" borderId="3" xfId="0" applyNumberFormat="1" applyFont="1" applyFill="1" applyBorder="1" applyAlignment="1" applyProtection="1">
      <alignment horizontal="center" vertical="center"/>
    </xf>
    <xf numFmtId="0" fontId="8" fillId="4" borderId="0" xfId="0" applyFont="1" applyFill="1" applyBorder="1" applyProtection="1"/>
    <xf numFmtId="0" fontId="1" fillId="4" borderId="0" xfId="0" applyFont="1" applyFill="1" applyBorder="1" applyProtection="1"/>
    <xf numFmtId="0" fontId="12" fillId="4" borderId="0" xfId="0" applyFont="1" applyFill="1" applyBorder="1" applyProtection="1"/>
    <xf numFmtId="3" fontId="1" fillId="8" borderId="26" xfId="0" applyNumberFormat="1" applyFont="1" applyFill="1" applyBorder="1" applyAlignment="1" applyProtection="1">
      <alignment vertical="center" wrapText="1"/>
    </xf>
    <xf numFmtId="3" fontId="1" fillId="8" borderId="26" xfId="0" applyNumberFormat="1" applyFont="1" applyFill="1" applyBorder="1" applyAlignment="1" applyProtection="1">
      <alignment horizontal="center" vertical="center"/>
    </xf>
    <xf numFmtId="3" fontId="1" fillId="8" borderId="26" xfId="0" applyNumberFormat="1" applyFont="1" applyFill="1" applyBorder="1" applyAlignment="1" applyProtection="1">
      <alignment horizontal="center" vertical="center" shrinkToFit="1"/>
    </xf>
    <xf numFmtId="3" fontId="1" fillId="8" borderId="27" xfId="0" applyNumberFormat="1" applyFont="1" applyFill="1" applyBorder="1" applyAlignment="1" applyProtection="1">
      <alignment horizontal="center" vertical="center" shrinkToFit="1"/>
    </xf>
    <xf numFmtId="166" fontId="1" fillId="8" borderId="27" xfId="0" applyNumberFormat="1" applyFont="1" applyFill="1" applyBorder="1" applyAlignment="1" applyProtection="1">
      <alignment horizontal="center" vertical="center" shrinkToFit="1"/>
    </xf>
    <xf numFmtId="3" fontId="1" fillId="8" borderId="0" xfId="0" applyNumberFormat="1" applyFont="1" applyFill="1" applyBorder="1" applyAlignment="1" applyProtection="1">
      <alignment horizontal="center" vertical="center" shrinkToFit="1"/>
    </xf>
    <xf numFmtId="0" fontId="1" fillId="8" borderId="28" xfId="0" applyFont="1" applyFill="1" applyBorder="1" applyAlignment="1" applyProtection="1">
      <alignment horizontal="center" vertical="center"/>
    </xf>
    <xf numFmtId="3" fontId="1" fillId="9" borderId="3" xfId="0" applyNumberFormat="1" applyFont="1" applyFill="1" applyBorder="1" applyAlignment="1" applyProtection="1">
      <alignment horizontal="center" vertical="center" shrinkToFit="1"/>
    </xf>
    <xf numFmtId="3" fontId="1" fillId="9" borderId="29" xfId="0" applyNumberFormat="1" applyFont="1" applyFill="1" applyBorder="1" applyAlignment="1" applyProtection="1">
      <alignment horizontal="center" vertical="center" shrinkToFit="1"/>
    </xf>
    <xf numFmtId="3" fontId="1" fillId="9" borderId="30" xfId="0" applyNumberFormat="1" applyFont="1" applyFill="1" applyBorder="1" applyAlignment="1" applyProtection="1">
      <alignment horizontal="center" vertical="center" shrinkToFit="1"/>
    </xf>
    <xf numFmtId="3" fontId="1" fillId="9" borderId="1" xfId="0" applyNumberFormat="1" applyFont="1" applyFill="1" applyBorder="1" applyAlignment="1" applyProtection="1">
      <alignment horizontal="center" vertical="center" shrinkToFit="1"/>
    </xf>
    <xf numFmtId="3" fontId="1" fillId="9" borderId="14" xfId="0" applyNumberFormat="1" applyFont="1" applyFill="1" applyBorder="1" applyAlignment="1" applyProtection="1">
      <alignment horizontal="center" vertical="center" shrinkToFit="1"/>
    </xf>
    <xf numFmtId="166" fontId="2" fillId="2" borderId="0" xfId="0" applyNumberFormat="1" applyFont="1" applyFill="1" applyBorder="1" applyAlignment="1" applyProtection="1">
      <alignment horizontal="center" vertical="center" wrapText="1"/>
    </xf>
    <xf numFmtId="0" fontId="4" fillId="3" borderId="31" xfId="0" applyFont="1" applyFill="1" applyBorder="1" applyAlignment="1" applyProtection="1">
      <alignment horizontal="center" vertical="center" wrapText="1"/>
    </xf>
    <xf numFmtId="0" fontId="4" fillId="3" borderId="32" xfId="0" applyFont="1" applyFill="1" applyBorder="1" applyAlignment="1" applyProtection="1">
      <alignment vertical="top" wrapText="1"/>
    </xf>
    <xf numFmtId="0" fontId="2" fillId="8" borderId="32" xfId="0" applyFont="1" applyFill="1" applyBorder="1" applyAlignment="1" applyProtection="1">
      <alignment horizontal="left" vertical="center" wrapText="1"/>
    </xf>
    <xf numFmtId="0" fontId="5" fillId="2" borderId="0" xfId="0" applyFont="1" applyFill="1" applyBorder="1" applyAlignment="1" applyProtection="1">
      <alignment horizontal="right"/>
    </xf>
    <xf numFmtId="0" fontId="6" fillId="2" borderId="0" xfId="0" applyFont="1" applyFill="1" applyBorder="1" applyAlignment="1" applyProtection="1">
      <alignment horizontal="right"/>
    </xf>
    <xf numFmtId="0" fontId="1" fillId="2" borderId="0" xfId="0" applyFont="1" applyFill="1" applyBorder="1" applyAlignment="1" applyProtection="1">
      <alignment horizontal="right"/>
    </xf>
    <xf numFmtId="0" fontId="4" fillId="3" borderId="23" xfId="0" applyFont="1" applyFill="1" applyBorder="1" applyAlignment="1" applyProtection="1">
      <alignment horizontal="right" vertical="center" wrapText="1"/>
    </xf>
    <xf numFmtId="166" fontId="1" fillId="5" borderId="3" xfId="0" applyNumberFormat="1" applyFont="1" applyFill="1" applyBorder="1" applyAlignment="1" applyProtection="1">
      <alignment horizontal="right" vertical="center"/>
    </xf>
    <xf numFmtId="166" fontId="4" fillId="3" borderId="0" xfId="0" applyNumberFormat="1" applyFont="1" applyFill="1" applyBorder="1" applyAlignment="1" applyProtection="1">
      <alignment horizontal="right" vertical="center"/>
    </xf>
    <xf numFmtId="166" fontId="1" fillId="5" borderId="2" xfId="0" applyNumberFormat="1" applyFont="1" applyFill="1" applyBorder="1" applyAlignment="1" applyProtection="1">
      <alignment horizontal="right" vertical="center"/>
    </xf>
    <xf numFmtId="166" fontId="1" fillId="5" borderId="1" xfId="0" applyNumberFormat="1" applyFont="1" applyFill="1" applyBorder="1" applyAlignment="1" applyProtection="1">
      <alignment horizontal="right" vertical="center"/>
    </xf>
    <xf numFmtId="166" fontId="1" fillId="8" borderId="26" xfId="0" applyNumberFormat="1" applyFont="1" applyFill="1" applyBorder="1" applyAlignment="1" applyProtection="1">
      <alignment horizontal="right" vertical="center"/>
    </xf>
    <xf numFmtId="3" fontId="2" fillId="2" borderId="0" xfId="0" applyNumberFormat="1" applyFont="1" applyFill="1" applyBorder="1" applyAlignment="1" applyProtection="1">
      <alignment horizontal="right" vertical="center"/>
    </xf>
    <xf numFmtId="165" fontId="1" fillId="2" borderId="0" xfId="0" applyNumberFormat="1" applyFont="1" applyFill="1" applyBorder="1" applyAlignment="1" applyProtection="1">
      <alignment horizontal="right"/>
    </xf>
    <xf numFmtId="0" fontId="2" fillId="2" borderId="0" xfId="0" applyFont="1" applyFill="1" applyBorder="1" applyAlignment="1" applyProtection="1">
      <alignment horizontal="right"/>
    </xf>
    <xf numFmtId="0" fontId="1" fillId="2" borderId="0" xfId="0" applyFont="1" applyFill="1" applyBorder="1" applyAlignment="1" applyProtection="1">
      <alignment horizontal="right" vertical="center"/>
    </xf>
    <xf numFmtId="1" fontId="1" fillId="2" borderId="0" xfId="0" applyNumberFormat="1" applyFont="1" applyFill="1" applyBorder="1" applyAlignment="1" applyProtection="1">
      <alignment horizontal="right"/>
    </xf>
    <xf numFmtId="1" fontId="2" fillId="2" borderId="0" xfId="0" applyNumberFormat="1" applyFont="1" applyFill="1" applyBorder="1" applyAlignment="1" applyProtection="1">
      <alignment horizontal="right"/>
    </xf>
    <xf numFmtId="2" fontId="4" fillId="3" borderId="23" xfId="0" applyNumberFormat="1" applyFont="1" applyFill="1" applyBorder="1" applyAlignment="1" applyProtection="1">
      <alignment horizontal="right" vertical="center" wrapText="1"/>
    </xf>
    <xf numFmtId="166" fontId="4" fillId="3" borderId="0" xfId="0" applyNumberFormat="1" applyFont="1" applyFill="1" applyBorder="1" applyAlignment="1" applyProtection="1">
      <alignment horizontal="right" vertical="center" shrinkToFit="1"/>
    </xf>
    <xf numFmtId="166" fontId="1" fillId="5" borderId="19" xfId="0" applyNumberFormat="1" applyFont="1" applyFill="1" applyBorder="1" applyAlignment="1" applyProtection="1">
      <alignment horizontal="right" vertical="center" shrinkToFit="1"/>
    </xf>
    <xf numFmtId="166" fontId="1" fillId="7" borderId="3" xfId="0" applyNumberFormat="1" applyFont="1" applyFill="1" applyBorder="1" applyAlignment="1" applyProtection="1">
      <alignment horizontal="right" vertical="center" shrinkToFit="1"/>
    </xf>
    <xf numFmtId="166" fontId="1" fillId="8" borderId="33" xfId="0" applyNumberFormat="1" applyFont="1" applyFill="1" applyBorder="1" applyAlignment="1" applyProtection="1">
      <alignment horizontal="right" vertical="center" shrinkToFit="1"/>
    </xf>
    <xf numFmtId="166" fontId="2" fillId="2" borderId="0" xfId="0" applyNumberFormat="1" applyFont="1" applyFill="1" applyBorder="1" applyAlignment="1" applyProtection="1">
      <alignment horizontal="right" vertical="center" shrinkToFit="1"/>
    </xf>
    <xf numFmtId="1" fontId="2" fillId="2" borderId="0" xfId="0" applyNumberFormat="1" applyFont="1" applyFill="1" applyBorder="1" applyAlignment="1" applyProtection="1">
      <alignment horizontal="right" vertical="center" wrapText="1"/>
    </xf>
    <xf numFmtId="1" fontId="2" fillId="2" borderId="0" xfId="0" applyNumberFormat="1" applyFont="1" applyFill="1" applyBorder="1" applyAlignment="1" applyProtection="1">
      <alignment horizontal="right" vertical="center"/>
    </xf>
    <xf numFmtId="1" fontId="1" fillId="2" borderId="0" xfId="0" applyNumberFormat="1" applyFont="1" applyFill="1" applyBorder="1" applyAlignment="1" applyProtection="1">
      <alignment horizontal="right" vertical="center"/>
    </xf>
    <xf numFmtId="166" fontId="1" fillId="2" borderId="0" xfId="0" applyNumberFormat="1" applyFont="1" applyFill="1" applyBorder="1" applyAlignment="1" applyProtection="1">
      <alignment horizontal="right"/>
    </xf>
    <xf numFmtId="166" fontId="2" fillId="5" borderId="25" xfId="0" applyNumberFormat="1" applyFont="1" applyFill="1" applyBorder="1" applyAlignment="1" applyProtection="1">
      <alignment horizontal="right"/>
    </xf>
    <xf numFmtId="166" fontId="4" fillId="3" borderId="24" xfId="0" applyNumberFormat="1" applyFont="1" applyFill="1" applyBorder="1" applyAlignment="1" applyProtection="1">
      <alignment horizontal="right" vertical="center" wrapText="1"/>
    </xf>
    <xf numFmtId="1" fontId="4" fillId="3" borderId="34" xfId="0" applyNumberFormat="1" applyFont="1" applyFill="1" applyBorder="1" applyAlignment="1" applyProtection="1">
      <alignment horizontal="right" vertical="center" wrapText="1"/>
    </xf>
    <xf numFmtId="166" fontId="1" fillId="7" borderId="30" xfId="0" applyNumberFormat="1" applyFont="1" applyFill="1" applyBorder="1" applyAlignment="1" applyProtection="1">
      <alignment horizontal="right" vertical="center" shrinkToFit="1"/>
    </xf>
    <xf numFmtId="166" fontId="1" fillId="5" borderId="35" xfId="0" applyNumberFormat="1" applyFont="1" applyFill="1" applyBorder="1" applyAlignment="1" applyProtection="1">
      <alignment horizontal="right" vertical="center" shrinkToFit="1"/>
    </xf>
    <xf numFmtId="166" fontId="1" fillId="5" borderId="36" xfId="0" applyNumberFormat="1" applyFont="1" applyFill="1" applyBorder="1" applyAlignment="1" applyProtection="1">
      <alignment horizontal="right" vertical="center" shrinkToFit="1"/>
    </xf>
    <xf numFmtId="166" fontId="1" fillId="5" borderId="37" xfId="0" applyNumberFormat="1" applyFont="1" applyFill="1" applyBorder="1" applyAlignment="1" applyProtection="1">
      <alignment horizontal="right" vertical="center" shrinkToFit="1"/>
    </xf>
    <xf numFmtId="166" fontId="1" fillId="5" borderId="21" xfId="0" applyNumberFormat="1" applyFont="1" applyFill="1" applyBorder="1" applyAlignment="1" applyProtection="1">
      <alignment horizontal="right" vertical="center" shrinkToFit="1"/>
    </xf>
    <xf numFmtId="166" fontId="4" fillId="3" borderId="38" xfId="0" applyNumberFormat="1" applyFont="1" applyFill="1" applyBorder="1" applyAlignment="1" applyProtection="1">
      <alignment horizontal="right" vertical="center" shrinkToFit="1"/>
    </xf>
    <xf numFmtId="166" fontId="1" fillId="9" borderId="3" xfId="0" applyNumberFormat="1" applyFont="1" applyFill="1" applyBorder="1" applyAlignment="1" applyProtection="1">
      <alignment horizontal="right" vertical="center" shrinkToFit="1"/>
    </xf>
    <xf numFmtId="166" fontId="1" fillId="8" borderId="26" xfId="0" applyNumberFormat="1" applyFont="1" applyFill="1" applyBorder="1" applyAlignment="1" applyProtection="1">
      <alignment horizontal="right" vertical="center" shrinkToFit="1"/>
    </xf>
    <xf numFmtId="166" fontId="1" fillId="8" borderId="40" xfId="0" applyNumberFormat="1" applyFont="1" applyFill="1" applyBorder="1" applyAlignment="1" applyProtection="1">
      <alignment horizontal="right" vertical="center" shrinkToFit="1"/>
    </xf>
    <xf numFmtId="166" fontId="1" fillId="8" borderId="38" xfId="0" applyNumberFormat="1" applyFont="1" applyFill="1" applyBorder="1" applyAlignment="1" applyProtection="1">
      <alignment horizontal="right" vertical="center" shrinkToFit="1"/>
    </xf>
    <xf numFmtId="164" fontId="2" fillId="2" borderId="0" xfId="0" applyNumberFormat="1" applyFont="1" applyFill="1" applyBorder="1" applyAlignment="1" applyProtection="1">
      <alignment horizontal="right" vertical="center"/>
    </xf>
    <xf numFmtId="166" fontId="2" fillId="2" borderId="25" xfId="0" applyNumberFormat="1" applyFont="1" applyFill="1" applyBorder="1" applyAlignment="1" applyProtection="1">
      <alignment horizontal="right" vertical="center"/>
    </xf>
    <xf numFmtId="166" fontId="2" fillId="2" borderId="0" xfId="0" applyNumberFormat="1" applyFont="1" applyFill="1" applyBorder="1" applyAlignment="1" applyProtection="1">
      <alignment horizontal="right"/>
    </xf>
    <xf numFmtId="166" fontId="2" fillId="2" borderId="0" xfId="0" applyNumberFormat="1" applyFont="1" applyFill="1" applyBorder="1" applyAlignment="1" applyProtection="1">
      <alignment horizontal="right" vertical="center"/>
    </xf>
    <xf numFmtId="2" fontId="2" fillId="2" borderId="0" xfId="0" applyNumberFormat="1" applyFont="1" applyFill="1" applyBorder="1" applyAlignment="1" applyProtection="1">
      <alignment horizontal="right" vertical="center"/>
    </xf>
    <xf numFmtId="166" fontId="1" fillId="2" borderId="0" xfId="0" applyNumberFormat="1" applyFont="1" applyFill="1" applyBorder="1" applyAlignment="1" applyProtection="1">
      <alignment horizontal="right" vertical="center"/>
    </xf>
    <xf numFmtId="2" fontId="1" fillId="2" borderId="0" xfId="0" applyNumberFormat="1" applyFont="1" applyFill="1" applyBorder="1" applyAlignment="1" applyProtection="1">
      <alignment horizontal="right" vertical="center"/>
    </xf>
    <xf numFmtId="3" fontId="1" fillId="8" borderId="3" xfId="0" applyNumberFormat="1" applyFont="1" applyFill="1" applyBorder="1" applyAlignment="1" applyProtection="1">
      <alignment horizontal="center" vertical="center"/>
    </xf>
    <xf numFmtId="0" fontId="2" fillId="2" borderId="7" xfId="0" applyFont="1" applyFill="1" applyBorder="1" applyAlignment="1" applyProtection="1">
      <alignment horizontal="center"/>
    </xf>
    <xf numFmtId="164" fontId="2" fillId="2" borderId="41" xfId="0" applyNumberFormat="1" applyFont="1" applyFill="1" applyBorder="1" applyAlignment="1" applyProtection="1">
      <alignment horizontal="center" vertical="center"/>
    </xf>
    <xf numFmtId="166" fontId="1" fillId="5" borderId="3" xfId="0" applyNumberFormat="1" applyFont="1" applyFill="1" applyBorder="1" applyAlignment="1" applyProtection="1">
      <alignment horizontal="right" vertical="center" shrinkToFit="1"/>
    </xf>
    <xf numFmtId="0" fontId="1" fillId="8" borderId="6" xfId="0" applyFont="1" applyFill="1" applyBorder="1" applyAlignment="1" applyProtection="1">
      <alignment horizontal="center" vertical="center"/>
    </xf>
    <xf numFmtId="166" fontId="1" fillId="8" borderId="3" xfId="0" applyNumberFormat="1" applyFont="1" applyFill="1" applyBorder="1" applyAlignment="1" applyProtection="1">
      <alignment horizontal="right" vertical="center"/>
    </xf>
    <xf numFmtId="3" fontId="1" fillId="8" borderId="3" xfId="0" applyNumberFormat="1" applyFont="1" applyFill="1" applyBorder="1" applyAlignment="1" applyProtection="1">
      <alignment horizontal="center" vertical="center" shrinkToFit="1"/>
    </xf>
    <xf numFmtId="166" fontId="1" fillId="8" borderId="20" xfId="0" applyNumberFormat="1" applyFont="1" applyFill="1" applyBorder="1" applyAlignment="1" applyProtection="1">
      <alignment horizontal="center" vertical="center" shrinkToFit="1"/>
    </xf>
    <xf numFmtId="166" fontId="1" fillId="8" borderId="3" xfId="0" applyNumberFormat="1" applyFont="1" applyFill="1" applyBorder="1" applyAlignment="1" applyProtection="1">
      <alignment horizontal="right" vertical="center" shrinkToFit="1"/>
    </xf>
    <xf numFmtId="3" fontId="1" fillId="8" borderId="29" xfId="0" applyNumberFormat="1" applyFont="1" applyFill="1" applyBorder="1" applyAlignment="1" applyProtection="1">
      <alignment horizontal="center" vertical="center" shrinkToFit="1"/>
    </xf>
    <xf numFmtId="166" fontId="1" fillId="8" borderId="42" xfId="0" applyNumberFormat="1" applyFont="1" applyFill="1" applyBorder="1" applyAlignment="1" applyProtection="1">
      <alignment horizontal="right" vertical="center" shrinkToFit="1"/>
    </xf>
    <xf numFmtId="166" fontId="1" fillId="8" borderId="36" xfId="0" applyNumberFormat="1" applyFont="1" applyFill="1" applyBorder="1" applyAlignment="1" applyProtection="1">
      <alignment horizontal="right" vertical="center" shrinkToFit="1"/>
    </xf>
    <xf numFmtId="166" fontId="1" fillId="6" borderId="20" xfId="0" applyNumberFormat="1" applyFont="1" applyFill="1" applyBorder="1" applyAlignment="1" applyProtection="1">
      <alignment horizontal="center" vertical="center" shrinkToFit="1"/>
      <protection locked="0"/>
    </xf>
    <xf numFmtId="166" fontId="1" fillId="5" borderId="39" xfId="0" applyNumberFormat="1" applyFont="1" applyFill="1" applyBorder="1" applyAlignment="1" applyProtection="1">
      <alignment horizontal="right" vertical="center" shrinkToFit="1"/>
    </xf>
    <xf numFmtId="3" fontId="1" fillId="0" borderId="0" xfId="0" applyNumberFormat="1" applyFont="1" applyFill="1" applyBorder="1" applyAlignment="1" applyProtection="1">
      <alignment horizontal="center" vertical="center" shrinkToFit="1" readingOrder="1"/>
      <protection locked="0"/>
    </xf>
    <xf numFmtId="166" fontId="1" fillId="0" borderId="0" xfId="0" applyNumberFormat="1" applyFont="1" applyFill="1" applyBorder="1" applyAlignment="1" applyProtection="1">
      <alignment horizontal="center" vertical="center" shrinkToFit="1"/>
      <protection locked="0"/>
    </xf>
    <xf numFmtId="0" fontId="11" fillId="2" borderId="0" xfId="0" applyFont="1" applyFill="1" applyBorder="1" applyAlignment="1" applyProtection="1">
      <alignment vertical="top"/>
    </xf>
    <xf numFmtId="3" fontId="1" fillId="4" borderId="1" xfId="0" applyNumberFormat="1" applyFont="1" applyFill="1" applyBorder="1" applyAlignment="1" applyProtection="1">
      <alignment vertical="center" wrapText="1"/>
    </xf>
    <xf numFmtId="3" fontId="1" fillId="4" borderId="1" xfId="0" applyNumberFormat="1" applyFont="1" applyFill="1" applyBorder="1" applyAlignment="1" applyProtection="1">
      <alignment horizontal="center" vertical="center"/>
    </xf>
    <xf numFmtId="0" fontId="1" fillId="4" borderId="3" xfId="0" applyFont="1" applyFill="1" applyBorder="1" applyAlignment="1">
      <alignment vertical="center" wrapText="1"/>
    </xf>
    <xf numFmtId="166" fontId="1" fillId="5" borderId="43" xfId="0" applyNumberFormat="1" applyFont="1" applyFill="1" applyBorder="1" applyAlignment="1" applyProtection="1">
      <alignment horizontal="right" vertical="center" shrinkToFit="1"/>
    </xf>
    <xf numFmtId="0" fontId="0" fillId="0" borderId="32" xfId="0" applyBorder="1" applyAlignment="1">
      <alignment horizontal="left" vertical="center" wrapText="1"/>
    </xf>
    <xf numFmtId="166" fontId="1" fillId="8" borderId="35" xfId="0" applyNumberFormat="1" applyFont="1" applyFill="1" applyBorder="1" applyAlignment="1" applyProtection="1">
      <alignment horizontal="right" vertical="center" shrinkToFit="1"/>
    </xf>
    <xf numFmtId="166" fontId="1" fillId="6" borderId="3" xfId="0" applyNumberFormat="1" applyFont="1" applyFill="1" applyBorder="1" applyAlignment="1" applyProtection="1">
      <alignment horizontal="right" vertical="center" shrinkToFit="1"/>
      <protection locked="0"/>
    </xf>
    <xf numFmtId="3" fontId="1" fillId="6" borderId="14" xfId="0" applyNumberFormat="1" applyFont="1" applyFill="1" applyBorder="1" applyAlignment="1" applyProtection="1">
      <alignment horizontal="center" vertical="center" shrinkToFit="1"/>
      <protection locked="0"/>
    </xf>
    <xf numFmtId="166" fontId="1" fillId="6" borderId="1" xfId="0" applyNumberFormat="1" applyFont="1" applyFill="1" applyBorder="1" applyAlignment="1" applyProtection="1">
      <alignment horizontal="right" vertical="center" shrinkToFit="1"/>
      <protection locked="0"/>
    </xf>
    <xf numFmtId="0" fontId="2" fillId="0" borderId="44" xfId="0" applyFont="1" applyBorder="1" applyAlignment="1" applyProtection="1">
      <alignment horizontal="left" vertical="center" wrapText="1"/>
    </xf>
    <xf numFmtId="0" fontId="2" fillId="0" borderId="32" xfId="0" applyFont="1" applyBorder="1" applyAlignment="1" applyProtection="1">
      <alignment horizontal="left" vertical="center" wrapText="1"/>
    </xf>
    <xf numFmtId="0" fontId="2" fillId="2" borderId="32" xfId="0" applyFont="1" applyFill="1" applyBorder="1" applyAlignment="1" applyProtection="1">
      <alignment horizontal="left" vertical="center" wrapText="1"/>
    </xf>
    <xf numFmtId="0" fontId="3" fillId="8" borderId="0" xfId="0" applyFont="1" applyFill="1" applyBorder="1" applyAlignment="1" applyProtection="1">
      <alignment wrapText="1"/>
    </xf>
    <xf numFmtId="3" fontId="4" fillId="3" borderId="27" xfId="0" applyNumberFormat="1" applyFont="1" applyFill="1" applyBorder="1" applyAlignment="1" applyProtection="1">
      <alignment horizontal="center" vertical="center" shrinkToFit="1"/>
    </xf>
    <xf numFmtId="166" fontId="4" fillId="3" borderId="0" xfId="0" applyNumberFormat="1" applyFont="1" applyFill="1" applyBorder="1" applyAlignment="1" applyProtection="1">
      <alignment horizontal="center" vertical="center" shrinkToFit="1"/>
    </xf>
    <xf numFmtId="3" fontId="4" fillId="3" borderId="45" xfId="0" applyNumberFormat="1" applyFont="1" applyFill="1" applyBorder="1" applyAlignment="1" applyProtection="1">
      <alignment horizontal="center" vertical="center" shrinkToFit="1"/>
    </xf>
    <xf numFmtId="166" fontId="4" fillId="3" borderId="46" xfId="0" applyNumberFormat="1" applyFont="1" applyFill="1" applyBorder="1" applyAlignment="1" applyProtection="1">
      <alignment horizontal="right" vertical="center" shrinkToFit="1"/>
    </xf>
    <xf numFmtId="3" fontId="4" fillId="3" borderId="46" xfId="0" applyNumberFormat="1" applyFont="1" applyFill="1" applyBorder="1" applyAlignment="1" applyProtection="1">
      <alignment horizontal="right" vertical="center" shrinkToFit="1"/>
    </xf>
    <xf numFmtId="3" fontId="1" fillId="8" borderId="3" xfId="0" applyNumberFormat="1" applyFont="1" applyFill="1" applyBorder="1" applyAlignment="1" applyProtection="1">
      <alignment vertical="center" wrapText="1"/>
    </xf>
    <xf numFmtId="3" fontId="1" fillId="8" borderId="20" xfId="0" applyNumberFormat="1" applyFont="1" applyFill="1" applyBorder="1" applyAlignment="1" applyProtection="1">
      <alignment horizontal="center" vertical="center" shrinkToFit="1"/>
    </xf>
    <xf numFmtId="166" fontId="1" fillId="8" borderId="20" xfId="0" applyNumberFormat="1" applyFont="1" applyFill="1" applyBorder="1" applyAlignment="1" applyProtection="1">
      <alignment horizontal="right" vertical="center" shrinkToFit="1"/>
    </xf>
    <xf numFmtId="3" fontId="1" fillId="6" borderId="29" xfId="0" applyNumberFormat="1" applyFont="1" applyFill="1" applyBorder="1" applyAlignment="1" applyProtection="1">
      <alignment horizontal="center" vertical="center" shrinkToFit="1"/>
      <protection locked="0"/>
    </xf>
    <xf numFmtId="0" fontId="0" fillId="0" borderId="32" xfId="0" applyBorder="1" applyAlignment="1">
      <alignment horizontal="left" vertical="center" wrapText="1"/>
    </xf>
    <xf numFmtId="166" fontId="1" fillId="9" borderId="1" xfId="0" applyNumberFormat="1" applyFont="1" applyFill="1" applyBorder="1" applyAlignment="1" applyProtection="1">
      <alignment horizontal="right" vertical="center" shrinkToFit="1"/>
    </xf>
    <xf numFmtId="3" fontId="1" fillId="9" borderId="19" xfId="0" applyNumberFormat="1" applyFont="1" applyFill="1" applyBorder="1" applyAlignment="1" applyProtection="1">
      <alignment horizontal="center" vertical="center" shrinkToFit="1"/>
    </xf>
    <xf numFmtId="3" fontId="1" fillId="9" borderId="2" xfId="0" applyNumberFormat="1" applyFont="1" applyFill="1" applyBorder="1" applyAlignment="1" applyProtection="1">
      <alignment horizontal="center" vertical="center" shrinkToFit="1"/>
    </xf>
    <xf numFmtId="166" fontId="1" fillId="5" borderId="20" xfId="0" applyNumberFormat="1" applyFont="1" applyFill="1" applyBorder="1" applyAlignment="1" applyProtection="1">
      <alignment horizontal="right" vertical="center" shrinkToFit="1"/>
    </xf>
    <xf numFmtId="0" fontId="1" fillId="8" borderId="3" xfId="0" applyFont="1" applyFill="1" applyBorder="1" applyAlignment="1" applyProtection="1">
      <alignment vertical="center" wrapText="1"/>
    </xf>
    <xf numFmtId="3" fontId="1" fillId="0" borderId="47" xfId="0" applyNumberFormat="1" applyFont="1" applyFill="1" applyBorder="1" applyAlignment="1" applyProtection="1">
      <alignment vertical="center" wrapText="1"/>
    </xf>
    <xf numFmtId="0" fontId="10" fillId="2" borderId="0" xfId="0" applyFont="1" applyFill="1" applyBorder="1" applyAlignment="1" applyProtection="1">
      <alignment horizontal="center"/>
    </xf>
    <xf numFmtId="0" fontId="2" fillId="0" borderId="32" xfId="0" applyFont="1" applyBorder="1" applyAlignment="1">
      <alignment horizontal="left" vertical="center" wrapText="1"/>
    </xf>
    <xf numFmtId="0" fontId="0" fillId="0" borderId="32" xfId="0" applyBorder="1" applyAlignment="1">
      <alignment horizontal="lef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647700</xdr:colOff>
      <xdr:row>1</xdr:row>
      <xdr:rowOff>0</xdr:rowOff>
    </xdr:from>
    <xdr:to>
      <xdr:col>13</xdr:col>
      <xdr:colOff>238125</xdr:colOff>
      <xdr:row>4</xdr:row>
      <xdr:rowOff>114300</xdr:rowOff>
    </xdr:to>
    <xdr:sp macro="" textlink="">
      <xdr:nvSpPr>
        <xdr:cNvPr id="2" name="Tekstvak 1"/>
        <xdr:cNvSpPr txBox="1"/>
      </xdr:nvSpPr>
      <xdr:spPr>
        <a:xfrm>
          <a:off x="10963275" y="161925"/>
          <a:ext cx="1295400" cy="800100"/>
        </a:xfrm>
        <a:prstGeom prst="rect">
          <a:avLst/>
        </a:prstGeom>
        <a:solidFill>
          <a:schemeClr val="accent5">
            <a:lumMod val="20000"/>
            <a:lumOff val="80000"/>
          </a:schemeClr>
        </a:solidFill>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t"/>
        <a:lstStyle/>
        <a:p>
          <a:r>
            <a:rPr lang="nl-NL" sz="1000" b="1" baseline="0"/>
            <a:t>Perceelnr. 1</a:t>
          </a:r>
          <a:endParaRPr lang="nl-NL" sz="1000" b="1"/>
        </a:p>
        <a:p>
          <a:r>
            <a:rPr lang="nl-NL" sz="1200" b="1"/>
            <a:t>========</a:t>
          </a:r>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9"/>
  <sheetViews>
    <sheetView tabSelected="1" zoomScaleNormal="100" workbookViewId="0">
      <selection activeCell="A52" sqref="A52"/>
    </sheetView>
  </sheetViews>
  <sheetFormatPr defaultRowHeight="12.75" x14ac:dyDescent="0.2"/>
  <cols>
    <col min="1" max="1" width="22.7109375" style="3" customWidth="1"/>
    <col min="2" max="2" width="6.28515625" style="2" customWidth="1"/>
    <col min="3" max="3" width="46.7109375" style="1" customWidth="1"/>
    <col min="4" max="4" width="8.42578125" style="2" bestFit="1" customWidth="1"/>
    <col min="5" max="5" width="8.42578125" style="2" customWidth="1"/>
    <col min="6" max="6" width="5.7109375" style="2" bestFit="1" customWidth="1"/>
    <col min="7" max="7" width="11" style="115" bestFit="1" customWidth="1"/>
    <col min="8" max="8" width="10.7109375" style="27" customWidth="1"/>
    <col min="9" max="10" width="11.5703125" style="61" bestFit="1" customWidth="1"/>
    <col min="11" max="11" width="11.5703125" style="27" bestFit="1" customWidth="1"/>
    <col min="12" max="12" width="12.85546875" style="84" customWidth="1"/>
    <col min="13" max="13" width="12.7109375" style="126" customWidth="1"/>
    <col min="14" max="14" width="11.5703125" style="2" bestFit="1" customWidth="1"/>
    <col min="15" max="15" width="10.7109375" style="27" customWidth="1"/>
    <col min="16" max="16" width="10.7109375" style="2" customWidth="1"/>
    <col min="17" max="17" width="14.28515625" style="137" customWidth="1"/>
    <col min="18" max="18" width="12.7109375" style="115" customWidth="1"/>
    <col min="19" max="19" width="18.5703125" style="115" customWidth="1"/>
    <col min="20" max="24" width="9.140625" style="1"/>
    <col min="25" max="25" width="9.140625" style="24"/>
    <col min="26" max="16384" width="9.140625" style="1"/>
  </cols>
  <sheetData>
    <row r="1" spans="1:25" x14ac:dyDescent="0.2">
      <c r="A1" s="174"/>
    </row>
    <row r="2" spans="1:25" ht="18" x14ac:dyDescent="0.25">
      <c r="A2" s="8" t="s">
        <v>45</v>
      </c>
      <c r="B2" s="204" t="s">
        <v>75</v>
      </c>
      <c r="C2" s="204"/>
      <c r="D2" s="204"/>
      <c r="E2" s="204"/>
      <c r="F2" s="204"/>
      <c r="G2" s="204"/>
      <c r="H2" s="204"/>
    </row>
    <row r="3" spans="1:25" ht="18" x14ac:dyDescent="0.25">
      <c r="A3" s="3" t="s">
        <v>47</v>
      </c>
      <c r="B3" s="4"/>
      <c r="C3" s="4"/>
      <c r="D3" s="4"/>
      <c r="E3" s="4"/>
      <c r="F3" s="4"/>
      <c r="G3" s="113"/>
      <c r="H3" s="4"/>
    </row>
    <row r="4" spans="1:25" ht="18" x14ac:dyDescent="0.25">
      <c r="A4" s="8" t="s">
        <v>74</v>
      </c>
      <c r="B4" s="4"/>
      <c r="C4" s="4"/>
      <c r="D4" s="4"/>
      <c r="E4" s="4"/>
      <c r="F4" s="4"/>
      <c r="G4" s="113"/>
      <c r="H4" s="28"/>
    </row>
    <row r="5" spans="1:25" x14ac:dyDescent="0.2">
      <c r="B5" s="5"/>
      <c r="C5" s="5"/>
      <c r="D5" s="5"/>
      <c r="E5" s="5"/>
      <c r="F5" s="5"/>
      <c r="G5" s="114"/>
      <c r="H5" s="29"/>
    </row>
    <row r="6" spans="1:25" ht="13.5" thickBot="1" x14ac:dyDescent="0.25">
      <c r="A6" s="8" t="s">
        <v>19</v>
      </c>
      <c r="B6" s="33"/>
      <c r="I6" s="6"/>
      <c r="J6" s="6"/>
      <c r="K6" s="30"/>
      <c r="L6" s="87"/>
      <c r="M6" s="127"/>
    </row>
    <row r="7" spans="1:25" ht="14.25" thickTop="1" thickBot="1" x14ac:dyDescent="0.25">
      <c r="A7" s="8"/>
      <c r="B7" s="33"/>
      <c r="H7" s="30"/>
      <c r="I7" s="43" t="s">
        <v>10</v>
      </c>
      <c r="J7" s="42"/>
      <c r="K7" s="82"/>
      <c r="L7" s="90"/>
      <c r="M7" s="127"/>
      <c r="N7" s="43" t="s">
        <v>11</v>
      </c>
      <c r="O7" s="62"/>
      <c r="P7" s="83"/>
      <c r="Q7" s="138"/>
    </row>
    <row r="8" spans="1:25" s="7" customFormat="1" ht="77.25" thickBot="1" x14ac:dyDescent="0.25">
      <c r="A8" s="110" t="s">
        <v>0</v>
      </c>
      <c r="B8" s="77"/>
      <c r="C8" s="78" t="s">
        <v>4</v>
      </c>
      <c r="D8" s="78" t="s">
        <v>20</v>
      </c>
      <c r="E8" s="78" t="s">
        <v>21</v>
      </c>
      <c r="F8" s="78" t="s">
        <v>5</v>
      </c>
      <c r="G8" s="116" t="s">
        <v>26</v>
      </c>
      <c r="H8" s="79" t="s">
        <v>17</v>
      </c>
      <c r="I8" s="80" t="s">
        <v>12</v>
      </c>
      <c r="J8" s="80" t="s">
        <v>8</v>
      </c>
      <c r="K8" s="80" t="s">
        <v>9</v>
      </c>
      <c r="L8" s="85" t="s">
        <v>28</v>
      </c>
      <c r="M8" s="128" t="s">
        <v>6</v>
      </c>
      <c r="N8" s="80" t="s">
        <v>12</v>
      </c>
      <c r="O8" s="80" t="s">
        <v>8</v>
      </c>
      <c r="P8" s="80" t="s">
        <v>9</v>
      </c>
      <c r="Q8" s="139" t="s">
        <v>29</v>
      </c>
      <c r="R8" s="128" t="s">
        <v>7</v>
      </c>
      <c r="S8" s="140" t="s">
        <v>25</v>
      </c>
      <c r="Y8" s="24"/>
    </row>
    <row r="9" spans="1:25" ht="64.5" thickTop="1" x14ac:dyDescent="0.2">
      <c r="A9" s="184" t="s">
        <v>27</v>
      </c>
      <c r="B9" s="40">
        <v>1</v>
      </c>
      <c r="C9" s="76" t="s">
        <v>51</v>
      </c>
      <c r="D9" s="22">
        <v>1</v>
      </c>
      <c r="E9" s="22">
        <v>1</v>
      </c>
      <c r="F9" s="22">
        <f>D9-E9</f>
        <v>0</v>
      </c>
      <c r="G9" s="117">
        <f>S9/D9</f>
        <v>0</v>
      </c>
      <c r="H9" s="64">
        <f>SUM(I9:K9)+SUM(N9:P9)</f>
        <v>0</v>
      </c>
      <c r="I9" s="59"/>
      <c r="J9" s="59"/>
      <c r="K9" s="68"/>
      <c r="L9" s="170"/>
      <c r="M9" s="201">
        <f>SUM((I9*$D$39)+(J9*$D$40)+(K9*$D$41))+L9</f>
        <v>0</v>
      </c>
      <c r="N9" s="104"/>
      <c r="O9" s="105"/>
      <c r="P9" s="106"/>
      <c r="Q9" s="141"/>
      <c r="R9" s="142">
        <f>SUM((N9*$D$39)+(O9*$D$40)+(P9*$D$41))+Q9</f>
        <v>0</v>
      </c>
      <c r="S9" s="143">
        <f>SUM(M9+R9)</f>
        <v>0</v>
      </c>
      <c r="T9" s="23"/>
    </row>
    <row r="10" spans="1:25" ht="25.5" x14ac:dyDescent="0.2">
      <c r="A10" s="185"/>
      <c r="B10" s="40">
        <f>B9+1</f>
        <v>2</v>
      </c>
      <c r="C10" s="76" t="s">
        <v>49</v>
      </c>
      <c r="D10" s="22">
        <v>1</v>
      </c>
      <c r="E10" s="22">
        <v>1</v>
      </c>
      <c r="F10" s="22">
        <f>D10-E10</f>
        <v>0</v>
      </c>
      <c r="G10" s="117">
        <f>S10/D10</f>
        <v>0</v>
      </c>
      <c r="H10" s="64">
        <f>SUM(I10:K10)+SUM(N10:P10)</f>
        <v>0</v>
      </c>
      <c r="I10" s="59"/>
      <c r="J10" s="59"/>
      <c r="K10" s="68"/>
      <c r="L10" s="170"/>
      <c r="M10" s="201">
        <f>SUM((I10*$D$39)+(J10*$D$40)+(K10*$D$41))+L10</f>
        <v>0</v>
      </c>
      <c r="N10" s="104"/>
      <c r="O10" s="105"/>
      <c r="P10" s="104"/>
      <c r="Q10" s="131"/>
      <c r="R10" s="142">
        <f>SUM((N10*$D$39)+(O10*$D$40)+(P10*$D$41))+Q10</f>
        <v>0</v>
      </c>
      <c r="S10" s="143">
        <f>SUM(M10+R10)</f>
        <v>0</v>
      </c>
      <c r="T10" s="23"/>
    </row>
    <row r="11" spans="1:25" ht="165.75" x14ac:dyDescent="0.2">
      <c r="A11" s="185"/>
      <c r="B11" s="40">
        <f>B10+1</f>
        <v>3</v>
      </c>
      <c r="C11" s="76" t="s">
        <v>60</v>
      </c>
      <c r="D11" s="22">
        <v>6</v>
      </c>
      <c r="E11" s="22">
        <v>4</v>
      </c>
      <c r="F11" s="22">
        <f>D11-E11</f>
        <v>2</v>
      </c>
      <c r="G11" s="117">
        <f>S11/D11</f>
        <v>0</v>
      </c>
      <c r="H11" s="64">
        <f>SUM(I11:K11)+SUM(N11:P11)</f>
        <v>0</v>
      </c>
      <c r="I11" s="59"/>
      <c r="J11" s="59"/>
      <c r="K11" s="68"/>
      <c r="L11" s="170"/>
      <c r="M11" s="201">
        <f>SUM((I11*$D$39)+(J11*$D$40)+(K11*$D$41))+L11</f>
        <v>0</v>
      </c>
      <c r="N11" s="59"/>
      <c r="O11" s="196"/>
      <c r="P11" s="59"/>
      <c r="Q11" s="181"/>
      <c r="R11" s="142">
        <f>SUM((N11*$D$39)+(O11*$D$40)+(P11*$D$41))+Q11</f>
        <v>0</v>
      </c>
      <c r="S11" s="143">
        <f>SUM(M11+R11)</f>
        <v>0</v>
      </c>
      <c r="T11" s="23"/>
    </row>
    <row r="12" spans="1:25" x14ac:dyDescent="0.2">
      <c r="A12" s="112"/>
      <c r="B12" s="162"/>
      <c r="C12" s="193"/>
      <c r="D12" s="158"/>
      <c r="E12" s="158"/>
      <c r="F12" s="158"/>
      <c r="G12" s="163"/>
      <c r="H12" s="164"/>
      <c r="I12" s="164"/>
      <c r="J12" s="164"/>
      <c r="K12" s="194"/>
      <c r="L12" s="165"/>
      <c r="M12" s="195"/>
      <c r="N12" s="164"/>
      <c r="O12" s="167"/>
      <c r="P12" s="164"/>
      <c r="Q12" s="166"/>
      <c r="R12" s="180"/>
      <c r="S12" s="169"/>
      <c r="T12" s="23"/>
    </row>
    <row r="13" spans="1:25" ht="76.5" x14ac:dyDescent="0.2">
      <c r="A13" s="185" t="s">
        <v>50</v>
      </c>
      <c r="B13" s="40">
        <f>B11+1</f>
        <v>4</v>
      </c>
      <c r="C13" s="76" t="s">
        <v>73</v>
      </c>
      <c r="D13" s="22">
        <v>2</v>
      </c>
      <c r="E13" s="22">
        <v>2</v>
      </c>
      <c r="F13" s="22">
        <f>D13-E13</f>
        <v>0</v>
      </c>
      <c r="G13" s="117">
        <f>S13/D13</f>
        <v>0</v>
      </c>
      <c r="H13" s="64">
        <f>SUM(I13:K13)+SUM(N13:P13)</f>
        <v>0</v>
      </c>
      <c r="I13" s="59"/>
      <c r="J13" s="59"/>
      <c r="K13" s="68"/>
      <c r="L13" s="170"/>
      <c r="M13" s="130">
        <f t="shared" ref="M13:M21" si="0">SUM((I13*$D$39)+(J13*$D$40)+(K13*$D$41))+L13</f>
        <v>0</v>
      </c>
      <c r="N13" s="104"/>
      <c r="O13" s="105"/>
      <c r="P13" s="104"/>
      <c r="Q13" s="147"/>
      <c r="R13" s="144">
        <f t="shared" ref="R13:R21" si="1">SUM((N13*$D$39)+(O13*$D$40)+(P13*$D$41))+Q13</f>
        <v>0</v>
      </c>
      <c r="S13" s="145">
        <f>SUM(M13+R13)</f>
        <v>0</v>
      </c>
      <c r="T13" s="23"/>
    </row>
    <row r="14" spans="1:25" ht="25.5" x14ac:dyDescent="0.2">
      <c r="A14" s="203"/>
      <c r="B14" s="40">
        <f>B13+1</f>
        <v>5</v>
      </c>
      <c r="C14" s="76" t="s">
        <v>70</v>
      </c>
      <c r="D14" s="22">
        <v>90</v>
      </c>
      <c r="E14" s="22">
        <v>80</v>
      </c>
      <c r="F14" s="22">
        <f>D14-E14</f>
        <v>10</v>
      </c>
      <c r="G14" s="117">
        <f>S14/D14</f>
        <v>0</v>
      </c>
      <c r="H14" s="64">
        <f>SUM(I14:K14)+SUM(N14:P14)</f>
        <v>0</v>
      </c>
      <c r="I14" s="59"/>
      <c r="J14" s="59"/>
      <c r="K14" s="68"/>
      <c r="L14" s="170"/>
      <c r="M14" s="130">
        <f t="shared" si="0"/>
        <v>0</v>
      </c>
      <c r="N14" s="59"/>
      <c r="O14" s="196"/>
      <c r="P14" s="59"/>
      <c r="Q14" s="181"/>
      <c r="R14" s="144">
        <f t="shared" si="1"/>
        <v>0</v>
      </c>
      <c r="S14" s="145">
        <f>SUM(M14+R14)</f>
        <v>0</v>
      </c>
      <c r="T14" s="23"/>
    </row>
    <row r="15" spans="1:25" ht="76.5" x14ac:dyDescent="0.2">
      <c r="A15" s="185"/>
      <c r="B15" s="40">
        <f>B14+1</f>
        <v>6</v>
      </c>
      <c r="C15" s="76" t="s">
        <v>55</v>
      </c>
      <c r="D15" s="22">
        <v>2</v>
      </c>
      <c r="E15" s="22">
        <v>2</v>
      </c>
      <c r="F15" s="22">
        <f>D15-E15</f>
        <v>0</v>
      </c>
      <c r="G15" s="117">
        <f t="shared" ref="G15:G19" si="2">S15/D15</f>
        <v>0</v>
      </c>
      <c r="H15" s="64">
        <f t="shared" ref="H15:H19" si="3">SUM(I15:K15)+SUM(N15:P15)</f>
        <v>0</v>
      </c>
      <c r="I15" s="59"/>
      <c r="J15" s="59"/>
      <c r="K15" s="68"/>
      <c r="L15" s="170"/>
      <c r="M15" s="130">
        <f t="shared" si="0"/>
        <v>0</v>
      </c>
      <c r="N15" s="104"/>
      <c r="O15" s="105"/>
      <c r="P15" s="104"/>
      <c r="Q15" s="147"/>
      <c r="R15" s="144">
        <f t="shared" si="1"/>
        <v>0</v>
      </c>
      <c r="S15" s="145">
        <f t="shared" ref="S15:S19" si="4">SUM(M15+R15)</f>
        <v>0</v>
      </c>
      <c r="T15" s="23"/>
    </row>
    <row r="16" spans="1:25" ht="51" x14ac:dyDescent="0.2">
      <c r="A16" s="185"/>
      <c r="B16" s="40">
        <f t="shared" ref="B16:B21" si="5">B15+1</f>
        <v>7</v>
      </c>
      <c r="C16" s="76" t="s">
        <v>56</v>
      </c>
      <c r="D16" s="22">
        <v>1</v>
      </c>
      <c r="E16" s="22">
        <v>1</v>
      </c>
      <c r="F16" s="22">
        <f>D16-E16</f>
        <v>0</v>
      </c>
      <c r="G16" s="117">
        <f t="shared" si="2"/>
        <v>0</v>
      </c>
      <c r="H16" s="64">
        <f t="shared" si="3"/>
        <v>0</v>
      </c>
      <c r="I16" s="59"/>
      <c r="J16" s="59"/>
      <c r="K16" s="68"/>
      <c r="L16" s="170"/>
      <c r="M16" s="130">
        <f t="shared" si="0"/>
        <v>0</v>
      </c>
      <c r="N16" s="104"/>
      <c r="O16" s="105"/>
      <c r="P16" s="104"/>
      <c r="Q16" s="147"/>
      <c r="R16" s="144">
        <f t="shared" si="1"/>
        <v>0</v>
      </c>
      <c r="S16" s="145">
        <f t="shared" si="4"/>
        <v>0</v>
      </c>
      <c r="T16" s="23"/>
    </row>
    <row r="17" spans="1:20" ht="153" x14ac:dyDescent="0.2">
      <c r="A17" s="185"/>
      <c r="B17" s="40">
        <f>B16+1</f>
        <v>8</v>
      </c>
      <c r="C17" s="76" t="s">
        <v>69</v>
      </c>
      <c r="D17" s="22">
        <v>4</v>
      </c>
      <c r="E17" s="22">
        <v>4</v>
      </c>
      <c r="F17" s="22">
        <f>D17-E17</f>
        <v>0</v>
      </c>
      <c r="G17" s="117">
        <f t="shared" ref="G17" si="6">S17/D17</f>
        <v>0</v>
      </c>
      <c r="H17" s="64">
        <f t="shared" ref="H17" si="7">SUM(I17:K17)+SUM(N17:P17)</f>
        <v>0</v>
      </c>
      <c r="I17" s="59"/>
      <c r="J17" s="59"/>
      <c r="K17" s="68"/>
      <c r="L17" s="170"/>
      <c r="M17" s="130">
        <f t="shared" si="0"/>
        <v>0</v>
      </c>
      <c r="N17" s="104"/>
      <c r="O17" s="105"/>
      <c r="P17" s="104"/>
      <c r="Q17" s="147"/>
      <c r="R17" s="144">
        <f t="shared" si="1"/>
        <v>0</v>
      </c>
      <c r="S17" s="145">
        <f t="shared" ref="S17" si="8">SUM(M17+R17)</f>
        <v>0</v>
      </c>
      <c r="T17" s="23"/>
    </row>
    <row r="18" spans="1:20" ht="63.75" x14ac:dyDescent="0.2">
      <c r="A18" s="185"/>
      <c r="B18" s="40">
        <f>B17+1</f>
        <v>9</v>
      </c>
      <c r="C18" s="76" t="s">
        <v>59</v>
      </c>
      <c r="D18" s="22">
        <v>14</v>
      </c>
      <c r="E18" s="22">
        <v>10</v>
      </c>
      <c r="F18" s="22">
        <f t="shared" ref="F18:F20" si="9">D18-E18</f>
        <v>4</v>
      </c>
      <c r="G18" s="117">
        <f t="shared" si="2"/>
        <v>0</v>
      </c>
      <c r="H18" s="64">
        <f t="shared" si="3"/>
        <v>0</v>
      </c>
      <c r="I18" s="59"/>
      <c r="J18" s="59"/>
      <c r="K18" s="68"/>
      <c r="L18" s="170"/>
      <c r="M18" s="130">
        <f t="shared" si="0"/>
        <v>0</v>
      </c>
      <c r="N18" s="59"/>
      <c r="O18" s="196"/>
      <c r="P18" s="59"/>
      <c r="Q18" s="181"/>
      <c r="R18" s="144">
        <f t="shared" si="1"/>
        <v>0</v>
      </c>
      <c r="S18" s="145">
        <f t="shared" si="4"/>
        <v>0</v>
      </c>
      <c r="T18" s="23"/>
    </row>
    <row r="19" spans="1:20" x14ac:dyDescent="0.2">
      <c r="A19" s="185"/>
      <c r="B19" s="40">
        <f t="shared" si="5"/>
        <v>10</v>
      </c>
      <c r="C19" s="76" t="s">
        <v>58</v>
      </c>
      <c r="D19" s="22">
        <v>10</v>
      </c>
      <c r="E19" s="22">
        <v>7</v>
      </c>
      <c r="F19" s="22">
        <f t="shared" si="9"/>
        <v>3</v>
      </c>
      <c r="G19" s="117">
        <f t="shared" si="2"/>
        <v>0</v>
      </c>
      <c r="H19" s="64">
        <f t="shared" si="3"/>
        <v>0</v>
      </c>
      <c r="I19" s="59"/>
      <c r="J19" s="59"/>
      <c r="K19" s="68"/>
      <c r="L19" s="170"/>
      <c r="M19" s="130">
        <f t="shared" si="0"/>
        <v>0</v>
      </c>
      <c r="N19" s="59"/>
      <c r="O19" s="196"/>
      <c r="P19" s="59"/>
      <c r="Q19" s="181"/>
      <c r="R19" s="144">
        <f t="shared" si="1"/>
        <v>0</v>
      </c>
      <c r="S19" s="145">
        <f t="shared" si="4"/>
        <v>0</v>
      </c>
      <c r="T19" s="23"/>
    </row>
    <row r="20" spans="1:20" ht="25.5" x14ac:dyDescent="0.2">
      <c r="A20" s="185"/>
      <c r="B20" s="40">
        <f t="shared" si="5"/>
        <v>11</v>
      </c>
      <c r="C20" s="76" t="s">
        <v>65</v>
      </c>
      <c r="D20" s="22">
        <v>4</v>
      </c>
      <c r="E20" s="22">
        <v>2</v>
      </c>
      <c r="F20" s="22">
        <f t="shared" si="9"/>
        <v>2</v>
      </c>
      <c r="G20" s="117">
        <f t="shared" ref="G20" si="10">S20/D20</f>
        <v>0</v>
      </c>
      <c r="H20" s="64">
        <f t="shared" ref="H20" si="11">SUM(I20:K20)+SUM(N20:P20)</f>
        <v>0</v>
      </c>
      <c r="I20" s="59"/>
      <c r="J20" s="59"/>
      <c r="K20" s="68"/>
      <c r="L20" s="170"/>
      <c r="M20" s="130">
        <f t="shared" si="0"/>
        <v>0</v>
      </c>
      <c r="N20" s="59"/>
      <c r="O20" s="196"/>
      <c r="P20" s="59"/>
      <c r="Q20" s="181"/>
      <c r="R20" s="144">
        <f t="shared" si="1"/>
        <v>0</v>
      </c>
      <c r="S20" s="145">
        <f t="shared" ref="S20" si="12">SUM(M20+R20)</f>
        <v>0</v>
      </c>
      <c r="T20" s="23"/>
    </row>
    <row r="21" spans="1:20" ht="51" x14ac:dyDescent="0.2">
      <c r="A21" s="185"/>
      <c r="B21" s="40">
        <f t="shared" si="5"/>
        <v>12</v>
      </c>
      <c r="C21" s="38" t="s">
        <v>57</v>
      </c>
      <c r="D21" s="22">
        <v>2</v>
      </c>
      <c r="E21" s="22">
        <v>2</v>
      </c>
      <c r="F21" s="22">
        <f>D21-E21</f>
        <v>0</v>
      </c>
      <c r="G21" s="117">
        <f>S21/D21</f>
        <v>0</v>
      </c>
      <c r="H21" s="64">
        <f>SUM(I21:K21)+SUM(N21:P21)</f>
        <v>0</v>
      </c>
      <c r="I21" s="58"/>
      <c r="J21" s="58"/>
      <c r="K21" s="65"/>
      <c r="L21" s="91"/>
      <c r="M21" s="130">
        <f t="shared" si="0"/>
        <v>0</v>
      </c>
      <c r="N21" s="107"/>
      <c r="O21" s="108"/>
      <c r="P21" s="107"/>
      <c r="Q21" s="198"/>
      <c r="R21" s="144">
        <f t="shared" si="1"/>
        <v>0</v>
      </c>
      <c r="S21" s="145">
        <f>SUM(M21+R21)</f>
        <v>0</v>
      </c>
      <c r="T21" s="23"/>
    </row>
    <row r="22" spans="1:20" s="7" customFormat="1" ht="13.5" thickBot="1" x14ac:dyDescent="0.25">
      <c r="A22" s="111"/>
      <c r="B22" s="35"/>
      <c r="C22" s="187"/>
      <c r="D22" s="18"/>
      <c r="E22" s="18"/>
      <c r="F22" s="18"/>
      <c r="G22" s="118"/>
      <c r="H22" s="66"/>
      <c r="I22" s="66"/>
      <c r="J22" s="188"/>
      <c r="K22" s="66"/>
      <c r="L22" s="189"/>
      <c r="M22" s="129"/>
      <c r="N22" s="188"/>
      <c r="O22" s="66"/>
      <c r="P22" s="190"/>
      <c r="Q22" s="191"/>
      <c r="R22" s="192"/>
      <c r="S22" s="146"/>
    </row>
    <row r="23" spans="1:20" ht="63.75" x14ac:dyDescent="0.2">
      <c r="A23" s="186" t="s">
        <v>46</v>
      </c>
      <c r="B23" s="34">
        <f>B21+1</f>
        <v>13</v>
      </c>
      <c r="C23" s="39" t="s">
        <v>61</v>
      </c>
      <c r="D23" s="21">
        <v>1</v>
      </c>
      <c r="E23" s="21">
        <v>1</v>
      </c>
      <c r="F23" s="21">
        <f t="shared" ref="F23:F32" si="13">D23-E23</f>
        <v>0</v>
      </c>
      <c r="G23" s="119">
        <f t="shared" ref="G23:G32" si="14">S23/D23</f>
        <v>0</v>
      </c>
      <c r="H23" s="63">
        <f t="shared" ref="H23:H32" si="15">SUM(I23:K23)+SUM(N23:P23)</f>
        <v>0</v>
      </c>
      <c r="I23" s="57"/>
      <c r="J23" s="58"/>
      <c r="K23" s="65"/>
      <c r="L23" s="91"/>
      <c r="M23" s="130">
        <f t="shared" ref="M23:M32" si="16">SUM((I23*$D$39)+(J23*$D$40)+(K23*$D$41))+L23</f>
        <v>0</v>
      </c>
      <c r="N23" s="199"/>
      <c r="O23" s="199"/>
      <c r="P23" s="199"/>
      <c r="Q23" s="200"/>
      <c r="R23" s="142">
        <f t="shared" ref="R23:R32" si="17">SUM((N23*$D$39)+(O23*$D$40)+(P23*$D$41))+Q23</f>
        <v>0</v>
      </c>
      <c r="S23" s="178">
        <f>SUM(M23+R23)</f>
        <v>0</v>
      </c>
      <c r="T23" s="23"/>
    </row>
    <row r="24" spans="1:20" ht="153" x14ac:dyDescent="0.2">
      <c r="A24" s="179"/>
      <c r="B24" s="34">
        <f>B23+1</f>
        <v>14</v>
      </c>
      <c r="C24" s="39" t="s">
        <v>53</v>
      </c>
      <c r="D24" s="22">
        <v>5</v>
      </c>
      <c r="E24" s="22">
        <v>5</v>
      </c>
      <c r="F24" s="22">
        <f t="shared" si="13"/>
        <v>0</v>
      </c>
      <c r="G24" s="117">
        <f t="shared" si="14"/>
        <v>0</v>
      </c>
      <c r="H24" s="64">
        <f t="shared" si="15"/>
        <v>0</v>
      </c>
      <c r="I24" s="59"/>
      <c r="J24" s="58"/>
      <c r="K24" s="65"/>
      <c r="L24" s="91"/>
      <c r="M24" s="130">
        <f t="shared" si="16"/>
        <v>0</v>
      </c>
      <c r="N24" s="107"/>
      <c r="O24" s="108"/>
      <c r="P24" s="107"/>
      <c r="Q24" s="147"/>
      <c r="R24" s="142">
        <f t="shared" si="17"/>
        <v>0</v>
      </c>
      <c r="S24" s="143">
        <f t="shared" ref="S24:S31" si="18">SUM(M24+R24)</f>
        <v>0</v>
      </c>
      <c r="T24" s="23"/>
    </row>
    <row r="25" spans="1:20" ht="140.25" x14ac:dyDescent="0.2">
      <c r="A25" s="179"/>
      <c r="B25" s="34">
        <f t="shared" ref="B25:B26" si="19">B24+1</f>
        <v>15</v>
      </c>
      <c r="C25" s="39" t="s">
        <v>54</v>
      </c>
      <c r="D25" s="22">
        <v>5</v>
      </c>
      <c r="E25" s="22">
        <v>5</v>
      </c>
      <c r="F25" s="22">
        <f t="shared" si="13"/>
        <v>0</v>
      </c>
      <c r="G25" s="117">
        <f t="shared" si="14"/>
        <v>0</v>
      </c>
      <c r="H25" s="64">
        <f t="shared" si="15"/>
        <v>0</v>
      </c>
      <c r="I25" s="59"/>
      <c r="J25" s="58"/>
      <c r="K25" s="65"/>
      <c r="L25" s="91"/>
      <c r="M25" s="130">
        <f t="shared" si="16"/>
        <v>0</v>
      </c>
      <c r="N25" s="107"/>
      <c r="O25" s="108"/>
      <c r="P25" s="107"/>
      <c r="Q25" s="147"/>
      <c r="R25" s="142">
        <f t="shared" si="17"/>
        <v>0</v>
      </c>
      <c r="S25" s="143">
        <f t="shared" si="18"/>
        <v>0</v>
      </c>
      <c r="T25" s="23"/>
    </row>
    <row r="26" spans="1:20" ht="89.25" x14ac:dyDescent="0.2">
      <c r="A26" s="179"/>
      <c r="B26" s="34">
        <f t="shared" si="19"/>
        <v>16</v>
      </c>
      <c r="C26" s="39" t="s">
        <v>52</v>
      </c>
      <c r="D26" s="22">
        <v>5</v>
      </c>
      <c r="E26" s="22">
        <v>5</v>
      </c>
      <c r="F26" s="22">
        <f t="shared" si="13"/>
        <v>0</v>
      </c>
      <c r="G26" s="117">
        <f t="shared" si="14"/>
        <v>0</v>
      </c>
      <c r="H26" s="64">
        <f t="shared" si="15"/>
        <v>0</v>
      </c>
      <c r="I26" s="59"/>
      <c r="J26" s="58"/>
      <c r="K26" s="65"/>
      <c r="L26" s="91"/>
      <c r="M26" s="130">
        <f t="shared" si="16"/>
        <v>0</v>
      </c>
      <c r="N26" s="107"/>
      <c r="O26" s="108"/>
      <c r="P26" s="107"/>
      <c r="Q26" s="147"/>
      <c r="R26" s="142">
        <f t="shared" si="17"/>
        <v>0</v>
      </c>
      <c r="S26" s="143">
        <f t="shared" si="18"/>
        <v>0</v>
      </c>
      <c r="T26" s="23"/>
    </row>
    <row r="27" spans="1:20" ht="204" x14ac:dyDescent="0.2">
      <c r="A27" s="179"/>
      <c r="B27" s="34">
        <f>B26+1</f>
        <v>17</v>
      </c>
      <c r="C27" s="76" t="s">
        <v>62</v>
      </c>
      <c r="D27" s="22">
        <v>16</v>
      </c>
      <c r="E27" s="22">
        <v>12</v>
      </c>
      <c r="F27" s="22">
        <f t="shared" ref="F27" si="20">D27-E27</f>
        <v>4</v>
      </c>
      <c r="G27" s="117">
        <f t="shared" ref="G27" si="21">S27/D27</f>
        <v>0</v>
      </c>
      <c r="H27" s="64">
        <f t="shared" ref="H27" si="22">SUM(I27:K27)+SUM(N27:P27)</f>
        <v>0</v>
      </c>
      <c r="I27" s="59"/>
      <c r="J27" s="58"/>
      <c r="K27" s="65"/>
      <c r="L27" s="91"/>
      <c r="M27" s="130">
        <f t="shared" si="16"/>
        <v>0</v>
      </c>
      <c r="N27" s="58"/>
      <c r="O27" s="182"/>
      <c r="P27" s="58"/>
      <c r="Q27" s="181"/>
      <c r="R27" s="142">
        <f t="shared" si="17"/>
        <v>0</v>
      </c>
      <c r="S27" s="143">
        <f t="shared" ref="S27" si="23">SUM(M27+R27)</f>
        <v>0</v>
      </c>
      <c r="T27" s="23"/>
    </row>
    <row r="28" spans="1:20" ht="51" x14ac:dyDescent="0.2">
      <c r="A28" s="179"/>
      <c r="B28" s="34">
        <f>B27+1</f>
        <v>18</v>
      </c>
      <c r="C28" s="39" t="s">
        <v>71</v>
      </c>
      <c r="D28" s="22">
        <v>7</v>
      </c>
      <c r="E28" s="22">
        <v>5</v>
      </c>
      <c r="F28" s="22">
        <f t="shared" si="13"/>
        <v>2</v>
      </c>
      <c r="G28" s="117">
        <f t="shared" si="14"/>
        <v>0</v>
      </c>
      <c r="H28" s="64">
        <f t="shared" si="15"/>
        <v>0</v>
      </c>
      <c r="I28" s="59"/>
      <c r="J28" s="58"/>
      <c r="K28" s="65"/>
      <c r="L28" s="91"/>
      <c r="M28" s="130">
        <f t="shared" si="16"/>
        <v>0</v>
      </c>
      <c r="N28" s="58"/>
      <c r="O28" s="182"/>
      <c r="P28" s="58"/>
      <c r="Q28" s="181"/>
      <c r="R28" s="142">
        <f t="shared" si="17"/>
        <v>0</v>
      </c>
      <c r="S28" s="143">
        <f t="shared" si="18"/>
        <v>0</v>
      </c>
      <c r="T28" s="23"/>
    </row>
    <row r="29" spans="1:20" ht="25.5" x14ac:dyDescent="0.2">
      <c r="A29" s="179"/>
      <c r="B29" s="34">
        <f>B28+1</f>
        <v>19</v>
      </c>
      <c r="C29" s="175" t="s">
        <v>72</v>
      </c>
      <c r="D29" s="17">
        <v>9</v>
      </c>
      <c r="E29" s="17">
        <v>7</v>
      </c>
      <c r="F29" s="17">
        <f t="shared" si="13"/>
        <v>2</v>
      </c>
      <c r="G29" s="120">
        <f t="shared" si="14"/>
        <v>0</v>
      </c>
      <c r="H29" s="67">
        <f t="shared" si="15"/>
        <v>0</v>
      </c>
      <c r="I29" s="58"/>
      <c r="J29" s="58"/>
      <c r="K29" s="65"/>
      <c r="L29" s="91"/>
      <c r="M29" s="130">
        <f t="shared" si="16"/>
        <v>0</v>
      </c>
      <c r="N29" s="58"/>
      <c r="O29" s="182"/>
      <c r="P29" s="58"/>
      <c r="Q29" s="183"/>
      <c r="R29" s="142">
        <f t="shared" si="17"/>
        <v>0</v>
      </c>
      <c r="S29" s="143">
        <f t="shared" si="18"/>
        <v>0</v>
      </c>
      <c r="T29" s="23"/>
    </row>
    <row r="30" spans="1:20" ht="38.25" x14ac:dyDescent="0.2">
      <c r="A30" s="197"/>
      <c r="B30" s="34">
        <f t="shared" ref="B30:B32" si="24">B29+1</f>
        <v>20</v>
      </c>
      <c r="C30" s="175" t="s">
        <v>64</v>
      </c>
      <c r="D30" s="17">
        <v>100</v>
      </c>
      <c r="E30" s="17">
        <v>96</v>
      </c>
      <c r="F30" s="17">
        <f t="shared" si="13"/>
        <v>4</v>
      </c>
      <c r="G30" s="120">
        <f t="shared" ref="G30" si="25">S30/D30</f>
        <v>0</v>
      </c>
      <c r="H30" s="67">
        <f t="shared" ref="H30" si="26">SUM(I30:K30)+SUM(N30:P30)</f>
        <v>0</v>
      </c>
      <c r="I30" s="58"/>
      <c r="J30" s="58"/>
      <c r="K30" s="65"/>
      <c r="L30" s="91"/>
      <c r="M30" s="130">
        <f t="shared" si="16"/>
        <v>0</v>
      </c>
      <c r="N30" s="58"/>
      <c r="O30" s="182"/>
      <c r="P30" s="58"/>
      <c r="Q30" s="183"/>
      <c r="R30" s="142">
        <f t="shared" si="17"/>
        <v>0</v>
      </c>
      <c r="S30" s="143">
        <f t="shared" ref="S30" si="27">SUM(M30+R30)</f>
        <v>0</v>
      </c>
      <c r="T30" s="23"/>
    </row>
    <row r="31" spans="1:20" ht="38.25" x14ac:dyDescent="0.2">
      <c r="A31" s="179"/>
      <c r="B31" s="34">
        <f t="shared" si="24"/>
        <v>21</v>
      </c>
      <c r="C31" s="175" t="s">
        <v>67</v>
      </c>
      <c r="D31" s="17">
        <v>5</v>
      </c>
      <c r="E31" s="17">
        <v>5</v>
      </c>
      <c r="F31" s="17">
        <f t="shared" si="13"/>
        <v>0</v>
      </c>
      <c r="G31" s="120">
        <f t="shared" si="14"/>
        <v>0</v>
      </c>
      <c r="H31" s="67">
        <f t="shared" si="15"/>
        <v>0</v>
      </c>
      <c r="I31" s="58"/>
      <c r="J31" s="58"/>
      <c r="K31" s="65"/>
      <c r="L31" s="91"/>
      <c r="M31" s="130">
        <f t="shared" si="16"/>
        <v>0</v>
      </c>
      <c r="N31" s="107"/>
      <c r="O31" s="108"/>
      <c r="P31" s="107"/>
      <c r="Q31" s="198"/>
      <c r="R31" s="142">
        <f t="shared" si="17"/>
        <v>0</v>
      </c>
      <c r="S31" s="143">
        <f t="shared" si="18"/>
        <v>0</v>
      </c>
      <c r="T31" s="23"/>
    </row>
    <row r="32" spans="1:20" x14ac:dyDescent="0.2">
      <c r="A32" s="179"/>
      <c r="B32" s="34">
        <f t="shared" si="24"/>
        <v>22</v>
      </c>
      <c r="C32" s="175" t="s">
        <v>68</v>
      </c>
      <c r="D32" s="176">
        <v>5</v>
      </c>
      <c r="E32" s="176">
        <v>5</v>
      </c>
      <c r="F32" s="17">
        <f t="shared" si="13"/>
        <v>0</v>
      </c>
      <c r="G32" s="120">
        <f t="shared" si="14"/>
        <v>0</v>
      </c>
      <c r="H32" s="67">
        <f t="shared" si="15"/>
        <v>0</v>
      </c>
      <c r="I32" s="58"/>
      <c r="J32" s="58"/>
      <c r="K32" s="65"/>
      <c r="L32" s="91"/>
      <c r="M32" s="130">
        <f t="shared" si="16"/>
        <v>0</v>
      </c>
      <c r="N32" s="107"/>
      <c r="O32" s="108"/>
      <c r="P32" s="107"/>
      <c r="Q32" s="198"/>
      <c r="R32" s="142">
        <f t="shared" si="17"/>
        <v>0</v>
      </c>
      <c r="S32" s="145">
        <f>SUM(M32+R32)</f>
        <v>0</v>
      </c>
      <c r="T32" s="23"/>
    </row>
    <row r="33" spans="1:25" x14ac:dyDescent="0.2">
      <c r="A33" s="112"/>
      <c r="B33" s="162"/>
      <c r="C33" s="202"/>
      <c r="D33" s="158"/>
      <c r="E33" s="158"/>
      <c r="F33" s="158"/>
      <c r="G33" s="163"/>
      <c r="H33" s="164"/>
      <c r="I33" s="164"/>
      <c r="J33" s="164"/>
      <c r="K33" s="194"/>
      <c r="L33" s="165"/>
      <c r="M33" s="166"/>
      <c r="N33" s="164"/>
      <c r="O33" s="167"/>
      <c r="P33" s="164"/>
      <c r="Q33" s="166"/>
      <c r="R33" s="168"/>
      <c r="S33" s="169"/>
      <c r="T33" s="23"/>
    </row>
    <row r="34" spans="1:25" ht="25.5" x14ac:dyDescent="0.2">
      <c r="A34" s="205" t="s">
        <v>43</v>
      </c>
      <c r="B34" s="92">
        <f>B32+1</f>
        <v>23</v>
      </c>
      <c r="C34" s="177" t="s">
        <v>63</v>
      </c>
      <c r="D34" s="93">
        <v>1</v>
      </c>
      <c r="E34" s="93">
        <v>1</v>
      </c>
      <c r="F34" s="93">
        <f>D34-E34</f>
        <v>0</v>
      </c>
      <c r="G34" s="117">
        <f>S34/D34</f>
        <v>0</v>
      </c>
      <c r="H34" s="64">
        <f>SUM(I34:K34)+SUM(N34:P34)</f>
        <v>0</v>
      </c>
      <c r="I34" s="59"/>
      <c r="J34" s="59"/>
      <c r="K34" s="68"/>
      <c r="L34" s="170"/>
      <c r="M34" s="161">
        <f>SUM((I34*$D$39)+(J34*$D$40)+(K34*$D$41))+L34</f>
        <v>0</v>
      </c>
      <c r="N34" s="104"/>
      <c r="O34" s="105"/>
      <c r="P34" s="104"/>
      <c r="Q34" s="147"/>
      <c r="R34" s="171">
        <f>SUM((N34*$D$39)+(O34*$D$40)+(P34*$D$41))+Q34</f>
        <v>0</v>
      </c>
      <c r="S34" s="143">
        <f>SUM(M34+R34)</f>
        <v>0</v>
      </c>
      <c r="T34" s="23"/>
    </row>
    <row r="35" spans="1:25" s="95" customFormat="1" ht="25.5" x14ac:dyDescent="0.2">
      <c r="A35" s="206"/>
      <c r="B35" s="92">
        <f>B34+1</f>
        <v>24</v>
      </c>
      <c r="C35" s="45" t="s">
        <v>44</v>
      </c>
      <c r="D35" s="93">
        <v>1</v>
      </c>
      <c r="E35" s="93">
        <v>1</v>
      </c>
      <c r="F35" s="93">
        <f>D35-E35</f>
        <v>0</v>
      </c>
      <c r="G35" s="117">
        <f>S35/D35</f>
        <v>0</v>
      </c>
      <c r="H35" s="64">
        <f>SUM(I35:K35)+SUM(N35:P35)</f>
        <v>0</v>
      </c>
      <c r="I35" s="59"/>
      <c r="J35" s="59"/>
      <c r="K35" s="68"/>
      <c r="L35" s="170"/>
      <c r="M35" s="161">
        <f>SUM((I35*$D$39)+(J35*$D$40)+(K35*$D$41))+L35</f>
        <v>0</v>
      </c>
      <c r="N35" s="104"/>
      <c r="O35" s="105"/>
      <c r="P35" s="104"/>
      <c r="Q35" s="147"/>
      <c r="R35" s="171">
        <f>SUM((N35*$D$39)+(O35*$D$40)+(P35*$D$41))+Q35</f>
        <v>0</v>
      </c>
      <c r="S35" s="143">
        <f>SUM(M35+R35)</f>
        <v>0</v>
      </c>
      <c r="T35" s="94"/>
      <c r="Y35" s="96"/>
    </row>
    <row r="36" spans="1:25" s="95" customFormat="1" x14ac:dyDescent="0.2">
      <c r="A36" s="112"/>
      <c r="B36" s="103"/>
      <c r="C36" s="97"/>
      <c r="D36" s="98"/>
      <c r="E36" s="98"/>
      <c r="F36" s="98"/>
      <c r="G36" s="121"/>
      <c r="H36" s="99"/>
      <c r="I36" s="99"/>
      <c r="J36" s="99"/>
      <c r="K36" s="100"/>
      <c r="L36" s="101"/>
      <c r="M36" s="132"/>
      <c r="N36" s="99"/>
      <c r="O36" s="102"/>
      <c r="P36" s="99"/>
      <c r="Q36" s="148"/>
      <c r="R36" s="149"/>
      <c r="S36" s="150"/>
      <c r="T36" s="94"/>
      <c r="Y36" s="96"/>
    </row>
    <row r="37" spans="1:25" s="9" customFormat="1" ht="26.25" thickBot="1" x14ac:dyDescent="0.25">
      <c r="A37" s="12"/>
      <c r="B37" s="16"/>
      <c r="C37" s="11"/>
      <c r="D37" s="19"/>
      <c r="E37" s="19"/>
      <c r="F37" s="19"/>
      <c r="G37" s="122"/>
      <c r="H37" s="71" t="s">
        <v>14</v>
      </c>
      <c r="I37" s="60">
        <f t="shared" ref="I37:S37" si="28">SUM(I9:I36)</f>
        <v>0</v>
      </c>
      <c r="J37" s="60">
        <f t="shared" si="28"/>
        <v>0</v>
      </c>
      <c r="K37" s="60">
        <f t="shared" si="28"/>
        <v>0</v>
      </c>
      <c r="L37" s="75">
        <f t="shared" si="28"/>
        <v>0</v>
      </c>
      <c r="M37" s="133">
        <f t="shared" si="28"/>
        <v>0</v>
      </c>
      <c r="N37" s="60">
        <f t="shared" si="28"/>
        <v>0</v>
      </c>
      <c r="O37" s="60">
        <f t="shared" si="28"/>
        <v>0</v>
      </c>
      <c r="P37" s="60">
        <f t="shared" si="28"/>
        <v>0</v>
      </c>
      <c r="Q37" s="133">
        <f t="shared" si="28"/>
        <v>0</v>
      </c>
      <c r="R37" s="133">
        <f t="shared" si="28"/>
        <v>0</v>
      </c>
      <c r="S37" s="151">
        <f t="shared" si="28"/>
        <v>0</v>
      </c>
      <c r="Y37" s="24"/>
    </row>
    <row r="38" spans="1:25" s="9" customFormat="1" ht="27" thickTop="1" thickBot="1" x14ac:dyDescent="0.25">
      <c r="A38" s="52"/>
      <c r="B38" s="53"/>
      <c r="C38" s="54" t="s">
        <v>18</v>
      </c>
      <c r="D38" s="55" t="s">
        <v>15</v>
      </c>
      <c r="E38" s="19"/>
      <c r="F38" s="19"/>
      <c r="G38" s="122"/>
      <c r="H38" s="31"/>
      <c r="I38" s="81"/>
      <c r="J38" s="81"/>
      <c r="K38" s="81"/>
      <c r="L38" s="109"/>
      <c r="M38" s="134"/>
      <c r="N38" s="160"/>
      <c r="O38" s="159"/>
      <c r="P38" s="41"/>
      <c r="Q38" s="86"/>
      <c r="R38" s="41" t="s">
        <v>39</v>
      </c>
      <c r="S38" s="152">
        <f>M37+R37</f>
        <v>0</v>
      </c>
      <c r="T38" s="1"/>
      <c r="Y38" s="25"/>
    </row>
    <row r="39" spans="1:25" ht="13.5" thickTop="1" x14ac:dyDescent="0.2">
      <c r="A39" s="48" t="s">
        <v>1</v>
      </c>
      <c r="B39" s="50"/>
      <c r="C39" s="46" t="s">
        <v>22</v>
      </c>
      <c r="D39" s="73">
        <v>0</v>
      </c>
      <c r="E39" s="56"/>
      <c r="F39" s="56"/>
      <c r="G39" s="123"/>
    </row>
    <row r="40" spans="1:25" x14ac:dyDescent="0.2">
      <c r="A40" s="48" t="s">
        <v>2</v>
      </c>
      <c r="B40" s="50"/>
      <c r="C40" s="46" t="s">
        <v>23</v>
      </c>
      <c r="D40" s="73">
        <v>0</v>
      </c>
      <c r="E40" s="56"/>
      <c r="F40" s="56"/>
      <c r="G40" s="123"/>
    </row>
    <row r="41" spans="1:25" ht="13.5" thickBot="1" x14ac:dyDescent="0.25">
      <c r="A41" s="49" t="s">
        <v>3</v>
      </c>
      <c r="B41" s="51"/>
      <c r="C41" s="47" t="s">
        <v>24</v>
      </c>
      <c r="D41" s="74">
        <v>0</v>
      </c>
      <c r="E41" s="72" t="s">
        <v>13</v>
      </c>
      <c r="F41" s="56"/>
      <c r="G41" s="123"/>
    </row>
    <row r="42" spans="1:25" ht="13.5" thickTop="1" x14ac:dyDescent="0.2">
      <c r="A42" s="32"/>
      <c r="C42" s="172"/>
      <c r="D42" s="173"/>
      <c r="E42" s="72"/>
      <c r="F42" s="56"/>
      <c r="G42" s="123"/>
    </row>
    <row r="43" spans="1:25" x14ac:dyDescent="0.2">
      <c r="A43" s="32" t="s">
        <v>30</v>
      </c>
      <c r="I43" s="69"/>
      <c r="J43" s="69"/>
    </row>
    <row r="44" spans="1:25" x14ac:dyDescent="0.2">
      <c r="A44" s="32" t="s">
        <v>48</v>
      </c>
      <c r="I44" s="69"/>
      <c r="J44" s="69"/>
    </row>
    <row r="45" spans="1:25" x14ac:dyDescent="0.2">
      <c r="A45" s="32" t="s">
        <v>40</v>
      </c>
      <c r="I45" s="69"/>
      <c r="J45" s="69"/>
    </row>
    <row r="46" spans="1:25" x14ac:dyDescent="0.2">
      <c r="A46" s="32" t="s">
        <v>31</v>
      </c>
      <c r="I46" s="69"/>
      <c r="J46" s="69"/>
    </row>
    <row r="47" spans="1:25" x14ac:dyDescent="0.2">
      <c r="A47" s="32" t="s">
        <v>32</v>
      </c>
      <c r="I47" s="69"/>
      <c r="J47" s="69"/>
    </row>
    <row r="48" spans="1:25" x14ac:dyDescent="0.2">
      <c r="A48" s="32" t="s">
        <v>38</v>
      </c>
      <c r="I48" s="69"/>
      <c r="J48" s="69"/>
    </row>
    <row r="49" spans="1:25" x14ac:dyDescent="0.2">
      <c r="A49" s="32" t="s">
        <v>42</v>
      </c>
    </row>
    <row r="50" spans="1:25" s="9" customFormat="1" x14ac:dyDescent="0.2">
      <c r="A50" s="3" t="s">
        <v>33</v>
      </c>
      <c r="B50" s="6"/>
      <c r="D50" s="6"/>
      <c r="E50" s="6"/>
      <c r="F50" s="6"/>
      <c r="G50" s="124"/>
      <c r="H50" s="30"/>
      <c r="I50" s="69"/>
      <c r="J50" s="69"/>
      <c r="K50" s="30"/>
      <c r="L50" s="87"/>
      <c r="M50" s="127"/>
      <c r="N50" s="6"/>
      <c r="O50" s="30"/>
      <c r="P50" s="6"/>
      <c r="Q50" s="153"/>
      <c r="R50" s="124"/>
      <c r="S50" s="124"/>
      <c r="Y50" s="25"/>
    </row>
    <row r="51" spans="1:25" s="9" customFormat="1" x14ac:dyDescent="0.2">
      <c r="A51" s="8" t="s">
        <v>34</v>
      </c>
      <c r="B51" s="6"/>
      <c r="D51" s="6"/>
      <c r="E51" s="6"/>
      <c r="F51" s="6"/>
      <c r="G51" s="124"/>
      <c r="H51" s="30"/>
      <c r="I51" s="69"/>
      <c r="J51" s="69"/>
      <c r="K51" s="30"/>
      <c r="L51" s="87"/>
      <c r="M51" s="127"/>
      <c r="N51" s="6"/>
      <c r="O51" s="30"/>
      <c r="P51" s="6"/>
      <c r="Q51" s="153"/>
      <c r="R51" s="124"/>
      <c r="S51" s="124"/>
      <c r="Y51" s="25"/>
    </row>
    <row r="52" spans="1:25" x14ac:dyDescent="0.2">
      <c r="A52" s="44" t="s">
        <v>35</v>
      </c>
      <c r="B52" s="13"/>
      <c r="C52" s="10"/>
      <c r="D52" s="13"/>
      <c r="E52" s="13"/>
      <c r="F52" s="13"/>
      <c r="G52" s="125"/>
      <c r="H52" s="26"/>
      <c r="I52" s="15"/>
      <c r="J52" s="15"/>
      <c r="K52" s="31"/>
      <c r="L52" s="88"/>
      <c r="M52" s="135"/>
      <c r="N52" s="20"/>
      <c r="O52" s="31"/>
      <c r="P52" s="70"/>
      <c r="Q52" s="154"/>
      <c r="R52" s="155"/>
      <c r="S52" s="151"/>
    </row>
    <row r="53" spans="1:25" x14ac:dyDescent="0.2">
      <c r="A53" s="44" t="s">
        <v>36</v>
      </c>
      <c r="B53" s="13"/>
      <c r="C53" s="10"/>
      <c r="D53" s="13"/>
      <c r="E53" s="13"/>
      <c r="F53" s="13"/>
      <c r="G53" s="125"/>
      <c r="H53" s="26"/>
      <c r="I53" s="15"/>
      <c r="J53" s="15"/>
      <c r="K53" s="31"/>
      <c r="L53" s="88"/>
      <c r="M53" s="135"/>
      <c r="N53" s="20"/>
      <c r="O53" s="31"/>
      <c r="P53" s="70"/>
      <c r="Q53" s="154"/>
      <c r="R53" s="155"/>
      <c r="S53" s="151"/>
    </row>
    <row r="54" spans="1:25" x14ac:dyDescent="0.2">
      <c r="A54" s="44" t="s">
        <v>37</v>
      </c>
      <c r="B54" s="13"/>
      <c r="C54" s="10"/>
      <c r="D54" s="13"/>
      <c r="E54" s="13"/>
      <c r="F54" s="13"/>
      <c r="G54" s="125"/>
      <c r="H54" s="26"/>
      <c r="I54" s="15"/>
      <c r="J54" s="15"/>
      <c r="K54" s="31"/>
      <c r="L54" s="88"/>
      <c r="M54" s="135"/>
      <c r="N54" s="20"/>
      <c r="O54" s="31"/>
      <c r="P54" s="70"/>
      <c r="Q54" s="154"/>
      <c r="R54" s="155"/>
      <c r="S54" s="151"/>
    </row>
    <row r="55" spans="1:25" x14ac:dyDescent="0.2">
      <c r="A55" s="32" t="s">
        <v>41</v>
      </c>
      <c r="B55" s="13"/>
      <c r="C55" s="10"/>
      <c r="D55" s="13"/>
      <c r="E55" s="13"/>
      <c r="F55" s="13"/>
      <c r="G55" s="125"/>
      <c r="H55" s="26"/>
      <c r="I55" s="15"/>
      <c r="J55" s="15"/>
      <c r="K55" s="31"/>
      <c r="L55" s="88"/>
      <c r="M55" s="135"/>
      <c r="N55" s="20"/>
      <c r="O55" s="31"/>
      <c r="P55" s="70"/>
      <c r="Q55" s="154"/>
      <c r="R55" s="155"/>
      <c r="S55" s="151"/>
    </row>
    <row r="56" spans="1:25" x14ac:dyDescent="0.2">
      <c r="A56" s="32" t="s">
        <v>66</v>
      </c>
      <c r="B56" s="13"/>
      <c r="C56" s="10"/>
      <c r="D56" s="13"/>
      <c r="E56" s="13"/>
      <c r="F56" s="13"/>
      <c r="G56" s="125"/>
      <c r="H56" s="26"/>
      <c r="I56" s="15"/>
      <c r="J56" s="15"/>
      <c r="K56" s="31"/>
      <c r="L56" s="88"/>
      <c r="M56" s="135"/>
      <c r="N56" s="20"/>
      <c r="O56" s="31"/>
      <c r="P56" s="70"/>
      <c r="Q56" s="154"/>
      <c r="R56" s="155"/>
      <c r="S56" s="151"/>
    </row>
    <row r="57" spans="1:25" x14ac:dyDescent="0.2">
      <c r="A57" s="36" t="s">
        <v>16</v>
      </c>
      <c r="B57" s="13"/>
      <c r="C57" s="10"/>
      <c r="D57" s="13"/>
      <c r="E57" s="13"/>
      <c r="F57" s="13"/>
      <c r="G57" s="125"/>
      <c r="H57" s="26"/>
      <c r="I57" s="15"/>
      <c r="J57" s="15"/>
      <c r="K57" s="26"/>
      <c r="L57" s="89"/>
      <c r="M57" s="136"/>
      <c r="N57" s="20"/>
      <c r="O57" s="26"/>
      <c r="P57" s="14"/>
      <c r="Q57" s="156"/>
      <c r="R57" s="157"/>
      <c r="S57" s="157"/>
    </row>
    <row r="58" spans="1:25" x14ac:dyDescent="0.2">
      <c r="A58" s="37"/>
      <c r="B58" s="13"/>
    </row>
    <row r="59" spans="1:25" x14ac:dyDescent="0.2">
      <c r="B59" s="13"/>
    </row>
    <row r="60" spans="1:25" x14ac:dyDescent="0.2">
      <c r="B60" s="13"/>
    </row>
    <row r="61" spans="1:25" x14ac:dyDescent="0.2">
      <c r="B61" s="13"/>
    </row>
    <row r="62" spans="1:25" x14ac:dyDescent="0.2">
      <c r="B62" s="13"/>
    </row>
    <row r="63" spans="1:25" x14ac:dyDescent="0.2">
      <c r="B63" s="13"/>
    </row>
    <row r="64" spans="1:25" x14ac:dyDescent="0.2">
      <c r="B64" s="13"/>
    </row>
    <row r="65" spans="2:2" x14ac:dyDescent="0.2">
      <c r="B65" s="13"/>
    </row>
    <row r="66" spans="2:2" x14ac:dyDescent="0.2">
      <c r="B66" s="13"/>
    </row>
    <row r="67" spans="2:2" x14ac:dyDescent="0.2">
      <c r="B67" s="13"/>
    </row>
    <row r="68" spans="2:2" x14ac:dyDescent="0.2">
      <c r="B68" s="13"/>
    </row>
    <row r="69" spans="2:2" x14ac:dyDescent="0.2">
      <c r="B69" s="13"/>
    </row>
  </sheetData>
  <sheetProtection algorithmName="SHA-512" hashValue="Mt2BbAlMMgGB2m3vUOllQtaBlQg7NTiT7r7mkUmQcXvdOYXY2JtBi3Wvo9MPCuzL2WBaNaKXTGt1Ha7gYBB4ZA==" saltValue="/W5oaiblEkoPhUPeFJvrSQ==" spinCount="100000" sheet="1"/>
  <mergeCells count="2">
    <mergeCell ref="B2:H2"/>
    <mergeCell ref="A34:A35"/>
  </mergeCells>
  <pageMargins left="0.23622047244094491" right="0.27559055118110237" top="0.19685039370078741" bottom="0.19685039370078741" header="0" footer="0"/>
  <pageSetup paperSize="9" scale="5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Blad1!Afdrukbereik</vt:lpstr>
    </vt:vector>
  </TitlesOfParts>
  <Company>Rijkswaterstaat - DWW - Delft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Snoo, Henk de (WVL)</dc:creator>
  <cp:lastModifiedBy>Snoo, Henk de (WVL)</cp:lastModifiedBy>
  <cp:lastPrinted>2020-11-23T11:30:50Z</cp:lastPrinted>
  <dcterms:created xsi:type="dcterms:W3CDTF">2010-06-17T11:52:31Z</dcterms:created>
  <dcterms:modified xsi:type="dcterms:W3CDTF">2021-10-06T14:35:36Z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Bijlage I_Staat van Tarieven en prijzen v 1.9_P1.xlsx</vt:lpwstr>
  </property>
</Properties>
</file>