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GT/Aanbestedingen/Beveiliging 2021/3. Documenten/5. NvI/"/>
    </mc:Choice>
  </mc:AlternateContent>
  <xr:revisionPtr revIDLastSave="0" documentId="8_{9AD4E4D7-0D8E-4D8E-AE74-5070BD9C1705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Mutatielijst" sheetId="1" r:id="rId1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24" i="1" l="1"/>
  <c r="Y23" i="1"/>
  <c r="Y22" i="1"/>
  <c r="Y21" i="1"/>
  <c r="Y20" i="1"/>
  <c r="Y19" i="1"/>
  <c r="Y18" i="1"/>
  <c r="Y17" i="1"/>
  <c r="Y16" i="1"/>
  <c r="V19" i="1" l="1"/>
  <c r="V24" i="1" l="1"/>
  <c r="V16" i="1"/>
  <c r="V20" i="1"/>
  <c r="V22" i="1"/>
  <c r="V23" i="1"/>
  <c r="V18" i="1"/>
  <c r="V17" i="1"/>
  <c r="V21" i="1"/>
  <c r="X22" i="1" l="1"/>
  <c r="X2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copadmin</author>
  </authors>
  <commentList>
    <comment ref="R16" authorId="0" shapeId="0" xr:uid="{97C43FFF-3E0B-46E1-AA79-73F9D9E3E42F}">
      <text>
        <r>
          <rPr>
            <b/>
            <sz val="9"/>
            <color indexed="81"/>
            <rFont val="Tahoma"/>
            <family val="2"/>
          </rPr>
          <t>copadmin:</t>
        </r>
        <r>
          <rPr>
            <sz val="9"/>
            <color indexed="81"/>
            <rFont val="Tahoma"/>
            <family val="2"/>
          </rPr>
          <t xml:space="preserve">
Onkostenvergoeding netto </t>
        </r>
      </text>
    </comment>
    <comment ref="U16" authorId="0" shapeId="0" xr:uid="{1670D1BF-D798-4381-9BCF-C907498113D8}">
      <text>
        <r>
          <rPr>
            <b/>
            <sz val="9"/>
            <color indexed="81"/>
            <rFont val="Tahoma"/>
            <family val="2"/>
          </rPr>
          <t>copadmin:</t>
        </r>
        <r>
          <rPr>
            <sz val="9"/>
            <color indexed="81"/>
            <rFont val="Tahoma"/>
            <family val="2"/>
          </rPr>
          <t xml:space="preserve">
Bruto RT p.d. € 6,08</t>
        </r>
      </text>
    </comment>
    <comment ref="U17" authorId="0" shapeId="0" xr:uid="{DA033A33-130A-41F4-90A1-E4EE8B45CBFA}">
      <text>
        <r>
          <rPr>
            <b/>
            <sz val="9"/>
            <color indexed="81"/>
            <rFont val="Tahoma"/>
            <family val="2"/>
          </rPr>
          <t>copadmin:</t>
        </r>
        <r>
          <rPr>
            <sz val="9"/>
            <color indexed="81"/>
            <rFont val="Tahoma"/>
            <family val="2"/>
          </rPr>
          <t xml:space="preserve">
RT bruto 14,56 p.d. 
</t>
        </r>
      </text>
    </comment>
    <comment ref="R19" authorId="0" shapeId="0" xr:uid="{2C05B78E-0771-4910-8924-A680CEDDD34D}">
      <text>
        <r>
          <rPr>
            <b/>
            <sz val="9"/>
            <color indexed="81"/>
            <rFont val="Tahoma"/>
            <family val="2"/>
          </rPr>
          <t>copadmin:</t>
        </r>
        <r>
          <rPr>
            <sz val="9"/>
            <color indexed="81"/>
            <rFont val="Tahoma"/>
            <family val="2"/>
          </rPr>
          <t xml:space="preserve">
Teamleidertoeslag 
</t>
        </r>
      </text>
    </comment>
    <comment ref="X19" authorId="0" shapeId="0" xr:uid="{80365405-7952-4F37-A43F-54B0F8D4D919}">
      <text>
        <r>
          <rPr>
            <b/>
            <sz val="9"/>
            <color indexed="81"/>
            <rFont val="Tahoma"/>
            <family val="2"/>
          </rPr>
          <t>copadmin:</t>
        </r>
        <r>
          <rPr>
            <sz val="9"/>
            <color indexed="81"/>
            <rFont val="Tahoma"/>
            <family val="2"/>
          </rPr>
          <t xml:space="preserve">
Auto van de zaak 
</t>
        </r>
      </text>
    </comment>
    <comment ref="U20" authorId="0" shapeId="0" xr:uid="{59F320A1-B0F1-4858-8781-6B89923C5269}">
      <text>
        <r>
          <rPr>
            <b/>
            <sz val="9"/>
            <color indexed="81"/>
            <rFont val="Tahoma"/>
            <family val="2"/>
          </rPr>
          <t>copadmin:</t>
        </r>
        <r>
          <rPr>
            <sz val="9"/>
            <color indexed="81"/>
            <rFont val="Tahoma"/>
            <family val="2"/>
          </rPr>
          <t xml:space="preserve">
RT bruto 0,48
 p.d. 
</t>
        </r>
      </text>
    </comment>
  </commentList>
</comments>
</file>

<file path=xl/sharedStrings.xml><?xml version="1.0" encoding="utf-8"?>
<sst xmlns="http://schemas.openxmlformats.org/spreadsheetml/2006/main" count="147" uniqueCount="85">
  <si>
    <t>Informatie medewerkers</t>
  </si>
  <si>
    <t>Employee</t>
  </si>
  <si>
    <t>Man/Vrouw</t>
  </si>
  <si>
    <t>Woonplaats</t>
  </si>
  <si>
    <t>Geboortedatum</t>
  </si>
  <si>
    <t>Contract bepaalde/</t>
  </si>
  <si>
    <t>Datum afloop</t>
  </si>
  <si>
    <t>Datum in dienst</t>
  </si>
  <si>
    <t>nummer</t>
  </si>
  <si>
    <t>contract bepaalde tijd</t>
  </si>
  <si>
    <t>(jubileumdatum)</t>
  </si>
  <si>
    <t>Datum start</t>
  </si>
  <si>
    <t>Werkzaam op</t>
  </si>
  <si>
    <t>Functienaam</t>
  </si>
  <si>
    <t>Contracturen</t>
  </si>
  <si>
    <t>Contractdagen</t>
  </si>
  <si>
    <t>op locatie</t>
  </si>
  <si>
    <t>per week</t>
  </si>
  <si>
    <t>Salarisschaal</t>
  </si>
  <si>
    <t>Functiejaren</t>
  </si>
  <si>
    <t>Persoonlijke</t>
  </si>
  <si>
    <t>Objecttoeslag</t>
  </si>
  <si>
    <t>Functiegebondentoeslag</t>
  </si>
  <si>
    <t>Overige toeslagen</t>
  </si>
  <si>
    <t>Studieovereenkomst</t>
  </si>
  <si>
    <t>Reiskosten</t>
  </si>
  <si>
    <t>Arbeidsongeschikt</t>
  </si>
  <si>
    <t>Indien van toepassing</t>
  </si>
  <si>
    <t>WAO/WIA %</t>
  </si>
  <si>
    <t>sinds (i.v.t)</t>
  </si>
  <si>
    <t>Bedragen moeten alt ijd naar rato worden ingevuld.</t>
  </si>
  <si>
    <t>1 bij bepaalde t ijd cont rac t aangeven of het 1e, 2e of 3e cont rac t is</t>
  </si>
  <si>
    <t>2 bij samengestelde locat ies per medewerker aangeven op welke loc at ie hij/zij werkt</t>
  </si>
  <si>
    <t>3 eventuele wijzigingen in het aantal overeengekomen cont rac turen moeten vermeld worden</t>
  </si>
  <si>
    <t>4 het daadwerkelijke bruto salaris aangegeven per periode zonder toeslagen</t>
  </si>
  <si>
    <t>5 bij alle van toepassing zijnde toeslagen het brutobedrag per uur</t>
  </si>
  <si>
    <t>6 berekening van vakant iedagen en vakant ietoeslagen is inc lusief persoonsgebonden toeslagen</t>
  </si>
  <si>
    <t>MUTATIELIJST CONTRACTSWISSELING</t>
  </si>
  <si>
    <r>
      <t xml:space="preserve">Salaris per 4 weken </t>
    </r>
    <r>
      <rPr>
        <b/>
        <vertAlign val="superscript"/>
        <sz val="11"/>
        <color theme="0"/>
        <rFont val="Calibri"/>
        <family val="2"/>
        <scheme val="minor"/>
      </rPr>
      <t>4</t>
    </r>
  </si>
  <si>
    <r>
      <t xml:space="preserve">Vakantiedagen </t>
    </r>
    <r>
      <rPr>
        <b/>
        <vertAlign val="superscript"/>
        <sz val="11"/>
        <color theme="0"/>
        <rFont val="Calibri"/>
        <family val="2"/>
        <scheme val="minor"/>
      </rPr>
      <t>7</t>
    </r>
  </si>
  <si>
    <r>
      <t>Vakantietoeslagen</t>
    </r>
    <r>
      <rPr>
        <b/>
        <vertAlign val="superscript"/>
        <sz val="11"/>
        <color theme="0"/>
        <rFont val="Calibri"/>
        <family val="2"/>
        <scheme val="minor"/>
      </rPr>
      <t xml:space="preserve"> 6</t>
    </r>
  </si>
  <si>
    <r>
      <t xml:space="preserve">onbepaalde tijd </t>
    </r>
    <r>
      <rPr>
        <b/>
        <vertAlign val="superscript"/>
        <sz val="11"/>
        <color theme="0"/>
        <rFont val="Calibri"/>
        <family val="2"/>
        <scheme val="minor"/>
      </rPr>
      <t>1</t>
    </r>
  </si>
  <si>
    <r>
      <t xml:space="preserve">locatie </t>
    </r>
    <r>
      <rPr>
        <b/>
        <vertAlign val="superscript"/>
        <sz val="11"/>
        <color theme="0"/>
        <rFont val="Calibri"/>
        <family val="2"/>
        <scheme val="minor"/>
      </rPr>
      <t>2</t>
    </r>
  </si>
  <si>
    <r>
      <t xml:space="preserve">per week </t>
    </r>
    <r>
      <rPr>
        <b/>
        <vertAlign val="superscript"/>
        <sz val="11"/>
        <color theme="0"/>
        <rFont val="Calibri"/>
        <family val="2"/>
        <scheme val="minor"/>
      </rPr>
      <t>3</t>
    </r>
  </si>
  <si>
    <r>
      <t>Toeslag</t>
    </r>
    <r>
      <rPr>
        <b/>
        <vertAlign val="superscript"/>
        <sz val="11"/>
        <color theme="0"/>
        <rFont val="Calibri"/>
        <family val="2"/>
        <scheme val="minor"/>
      </rPr>
      <t xml:space="preserve"> 5</t>
    </r>
  </si>
  <si>
    <t>Toelichting</t>
  </si>
  <si>
    <t>In de vrije kolommen kan men afwijkende toeslagen of andere belangrijke informatie aangeven</t>
  </si>
  <si>
    <t>Postcode</t>
  </si>
  <si>
    <t>Per Periode</t>
  </si>
  <si>
    <t>Man</t>
  </si>
  <si>
    <t>Vrouw</t>
  </si>
  <si>
    <t>6535 LS</t>
  </si>
  <si>
    <t>3193 TS</t>
  </si>
  <si>
    <t>5224 HW</t>
  </si>
  <si>
    <t>5071 CC</t>
  </si>
  <si>
    <t>6542 PC</t>
  </si>
  <si>
    <t>3328 WC</t>
  </si>
  <si>
    <t>5121 ME</t>
  </si>
  <si>
    <t>2370 Belgie</t>
  </si>
  <si>
    <t>Nijmegen</t>
  </si>
  <si>
    <t>Hoogvliet Rotterdam</t>
  </si>
  <si>
    <t>'s-Hertogenbosch</t>
  </si>
  <si>
    <t>Udenhout</t>
  </si>
  <si>
    <t>Arendonk</t>
  </si>
  <si>
    <t>Dordrecht</t>
  </si>
  <si>
    <t>Rijen</t>
  </si>
  <si>
    <t>Kasteeldreef</t>
  </si>
  <si>
    <t>Wandelboslaan</t>
  </si>
  <si>
    <t>Stappengoor</t>
  </si>
  <si>
    <t>diverse</t>
  </si>
  <si>
    <t>Beveligingsbeambte</t>
  </si>
  <si>
    <t xml:space="preserve">N.V.T. </t>
  </si>
  <si>
    <t>3</t>
  </si>
  <si>
    <t xml:space="preserve">per dag </t>
  </si>
  <si>
    <t xml:space="preserve">Gemiddelde ORT </t>
  </si>
  <si>
    <t xml:space="preserve">Man </t>
  </si>
  <si>
    <t xml:space="preserve">6671 EA </t>
  </si>
  <si>
    <t xml:space="preserve">Zetten </t>
  </si>
  <si>
    <t>Onderwijsgroep Tilburg</t>
  </si>
  <si>
    <t>SERIS Security</t>
  </si>
  <si>
    <t>Rick Poleij</t>
  </si>
  <si>
    <t>rpoleij@seris.nl</t>
  </si>
  <si>
    <t>OT</t>
  </si>
  <si>
    <t>TL</t>
  </si>
  <si>
    <t xml:space="preserve">BT 2e contract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</si>
</sst>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€&quot;\ #,##0.00;[Red]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d/mm/yy;@"/>
  </numFmts>
  <fonts count="2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/>
    <xf numFmtId="44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10" fillId="0" borderId="14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5" applyNumberFormat="0" applyAlignment="0" applyProtection="0"/>
    <xf numFmtId="0" fontId="15" fillId="8" borderId="16" applyNumberFormat="0" applyAlignment="0" applyProtection="0"/>
    <xf numFmtId="0" fontId="16" fillId="8" borderId="15" applyNumberFormat="0" applyAlignment="0" applyProtection="0"/>
    <xf numFmtId="0" fontId="17" fillId="0" borderId="17" applyNumberFormat="0" applyFill="0" applyAlignment="0" applyProtection="0"/>
    <xf numFmtId="0" fontId="18" fillId="9" borderId="18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0" applyNumberFormat="0" applyFill="0" applyAlignment="0" applyProtection="0"/>
    <xf numFmtId="0" fontId="22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2" fillId="34" borderId="0" applyNumberFormat="0" applyBorder="0" applyAlignment="0" applyProtection="0"/>
    <xf numFmtId="0" fontId="1" fillId="0" borderId="0"/>
    <xf numFmtId="0" fontId="6" fillId="0" borderId="0"/>
    <xf numFmtId="0" fontId="1" fillId="10" borderId="19" applyNumberFormat="0" applyFont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/>
    <xf numFmtId="0" fontId="5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3" fillId="2" borderId="9" xfId="0" applyFont="1" applyFill="1" applyBorder="1"/>
    <xf numFmtId="0" fontId="0" fillId="2" borderId="10" xfId="0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3" fillId="2" borderId="10" xfId="0" applyFont="1" applyFill="1" applyBorder="1"/>
    <xf numFmtId="0" fontId="0" fillId="0" borderId="4" xfId="0" applyBorder="1"/>
    <xf numFmtId="43" fontId="23" fillId="0" borderId="11" xfId="45" applyFont="1" applyBorder="1" applyAlignment="1">
      <alignment horizontal="right"/>
    </xf>
    <xf numFmtId="0" fontId="0" fillId="2" borderId="10" xfId="0" applyFill="1" applyBorder="1" applyAlignment="1">
      <alignment wrapText="1"/>
    </xf>
    <xf numFmtId="0" fontId="6" fillId="0" borderId="11" xfId="0" applyFont="1" applyBorder="1"/>
    <xf numFmtId="0" fontId="6" fillId="0" borderId="0" xfId="0" applyFont="1" applyFill="1" applyBorder="1"/>
    <xf numFmtId="0" fontId="6" fillId="0" borderId="0" xfId="0" applyFont="1"/>
    <xf numFmtId="14" fontId="6" fillId="0" borderId="11" xfId="0" applyNumberFormat="1" applyFont="1" applyBorder="1"/>
    <xf numFmtId="0" fontId="6" fillId="0" borderId="11" xfId="0" applyFont="1" applyBorder="1" applyAlignment="1">
      <alignment horizontal="left"/>
    </xf>
    <xf numFmtId="9" fontId="6" fillId="0" borderId="11" xfId="46" applyFont="1" applyBorder="1" applyAlignment="1">
      <alignment horizontal="left"/>
    </xf>
    <xf numFmtId="44" fontId="6" fillId="0" borderId="11" xfId="1" applyFont="1" applyBorder="1"/>
    <xf numFmtId="10" fontId="6" fillId="0" borderId="11" xfId="0" applyNumberFormat="1" applyFont="1" applyBorder="1"/>
    <xf numFmtId="14" fontId="6" fillId="0" borderId="11" xfId="0" applyNumberFormat="1" applyFont="1" applyBorder="1" applyAlignment="1">
      <alignment horizontal="left"/>
    </xf>
    <xf numFmtId="8" fontId="6" fillId="0" borderId="11" xfId="1" applyNumberFormat="1" applyFont="1" applyBorder="1"/>
    <xf numFmtId="8" fontId="6" fillId="0" borderId="11" xfId="1" applyNumberFormat="1" applyFont="1" applyBorder="1" applyAlignment="1">
      <alignment horizontal="left" vertical="top"/>
    </xf>
    <xf numFmtId="0" fontId="0" fillId="0" borderId="11" xfId="0" applyFont="1" applyBorder="1"/>
    <xf numFmtId="0" fontId="0" fillId="0" borderId="11" xfId="0" applyFont="1" applyBorder="1" applyAlignment="1">
      <alignment horizontal="left"/>
    </xf>
    <xf numFmtId="0" fontId="2" fillId="3" borderId="4" xfId="0" applyFont="1" applyFill="1" applyBorder="1"/>
    <xf numFmtId="0" fontId="2" fillId="3" borderId="0" xfId="0" applyFont="1" applyFill="1" applyBorder="1"/>
    <xf numFmtId="0" fontId="6" fillId="0" borderId="22" xfId="0" applyFont="1" applyBorder="1"/>
    <xf numFmtId="49" fontId="24" fillId="35" borderId="11" xfId="0" applyNumberFormat="1" applyFont="1" applyFill="1" applyBorder="1" applyAlignment="1">
      <alignment horizontal="left" vertical="center" shrinkToFit="1" readingOrder="1"/>
    </xf>
    <xf numFmtId="0" fontId="24" fillId="35" borderId="11" xfId="0" applyFont="1" applyFill="1" applyBorder="1" applyAlignment="1">
      <alignment horizontal="right" vertical="center" shrinkToFit="1" readingOrder="1"/>
    </xf>
    <xf numFmtId="14" fontId="24" fillId="35" borderId="11" xfId="0" applyNumberFormat="1" applyFont="1" applyFill="1" applyBorder="1" applyAlignment="1">
      <alignment horizontal="left" vertical="center" shrinkToFit="1" readingOrder="1"/>
    </xf>
    <xf numFmtId="164" fontId="24" fillId="35" borderId="21" xfId="0" applyNumberFormat="1" applyFont="1" applyFill="1" applyBorder="1" applyAlignment="1">
      <alignment horizontal="left" vertical="center" shrinkToFit="1" readingOrder="1"/>
    </xf>
    <xf numFmtId="164" fontId="6" fillId="0" borderId="11" xfId="0" applyNumberFormat="1" applyFont="1" applyBorder="1" applyAlignment="1">
      <alignment horizontal="left"/>
    </xf>
    <xf numFmtId="16" fontId="0" fillId="0" borderId="11" xfId="0" quotePrefix="1" applyNumberFormat="1" applyFont="1" applyBorder="1" applyAlignment="1">
      <alignment horizontal="right"/>
    </xf>
    <xf numFmtId="0" fontId="24" fillId="35" borderId="22" xfId="0" applyFont="1" applyFill="1" applyBorder="1" applyAlignment="1">
      <alignment horizontal="right" vertical="center" shrinkToFit="1" readingOrder="1"/>
    </xf>
    <xf numFmtId="49" fontId="24" fillId="35" borderId="22" xfId="0" applyNumberFormat="1" applyFont="1" applyFill="1" applyBorder="1" applyAlignment="1">
      <alignment horizontal="left" vertical="center" shrinkToFit="1" readingOrder="1"/>
    </xf>
    <xf numFmtId="14" fontId="24" fillId="35" borderId="22" xfId="0" applyNumberFormat="1" applyFont="1" applyFill="1" applyBorder="1" applyAlignment="1">
      <alignment horizontal="left" vertical="center" shrinkToFit="1" readingOrder="1"/>
    </xf>
    <xf numFmtId="14" fontId="6" fillId="0" borderId="21" xfId="0" applyNumberFormat="1" applyFont="1" applyBorder="1" applyAlignment="1">
      <alignment horizontal="left"/>
    </xf>
    <xf numFmtId="164" fontId="24" fillId="35" borderId="11" xfId="0" applyNumberFormat="1" applyFont="1" applyFill="1" applyBorder="1" applyAlignment="1">
      <alignment horizontal="left" vertical="center" shrinkToFit="1" readingOrder="1"/>
    </xf>
    <xf numFmtId="164" fontId="6" fillId="0" borderId="21" xfId="0" applyNumberFormat="1" applyFont="1" applyBorder="1" applyAlignment="1">
      <alignment horizontal="left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2" builtinId="22" customBuiltin="1"/>
    <cellStyle name="Controlecel" xfId="14" builtinId="23" customBuiltin="1"/>
    <cellStyle name="Gekoppelde cel" xfId="13" builtinId="24" customBuiltin="1"/>
    <cellStyle name="Goed" xfId="7" builtinId="26" customBuiltin="1"/>
    <cellStyle name="Invoer" xfId="10" builtinId="20" customBuiltin="1"/>
    <cellStyle name="Komma" xfId="45" builtinId="3"/>
    <cellStyle name="Kop 1" xfId="3" builtinId="16" customBuiltin="1"/>
    <cellStyle name="Kop 2" xfId="4" builtinId="17" customBuiltin="1"/>
    <cellStyle name="Kop 3" xfId="5" builtinId="18" customBuiltin="1"/>
    <cellStyle name="Kop 4" xfId="6" builtinId="19" customBuiltin="1"/>
    <cellStyle name="Neutraal" xfId="9" builtinId="28" customBuiltin="1"/>
    <cellStyle name="Notitie 2" xfId="44" xr:uid="{00000000-0005-0000-0000-000024000000}"/>
    <cellStyle name="Ongeldig" xfId="8" builtinId="27" customBuiltin="1"/>
    <cellStyle name="Procent" xfId="46" builtinId="5"/>
    <cellStyle name="Standaard" xfId="0" builtinId="0"/>
    <cellStyle name="Standaard 2" xfId="43" xr:uid="{00000000-0005-0000-0000-000028000000}"/>
    <cellStyle name="Standaard 3" xfId="42" xr:uid="{00000000-0005-0000-0000-000029000000}"/>
    <cellStyle name="Titel" xfId="2" builtinId="15" customBuiltin="1"/>
    <cellStyle name="Totaal" xfId="17" builtinId="25" customBuiltin="1"/>
    <cellStyle name="Uitvoer" xfId="11" builtinId="21" customBuiltin="1"/>
    <cellStyle name="Valuta" xfId="1" builtinId="4"/>
    <cellStyle name="Verklarende tekst" xfId="16" builtinId="53" customBuiltin="1"/>
    <cellStyle name="Waarschuwingsteks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poleij@seris.nl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C121"/>
  <sheetViews>
    <sheetView showGridLines="0" tabSelected="1" zoomScaleNormal="100" workbookViewId="0">
      <pane xSplit="1" ySplit="15" topLeftCell="J16" activePane="bottomRight" state="frozen"/>
      <selection pane="topRight" activeCell="B1" sqref="B1"/>
      <selection pane="bottomLeft" activeCell="A16" sqref="A16"/>
      <selection pane="bottomRight" activeCell="N8" sqref="N8"/>
    </sheetView>
  </sheetViews>
  <sheetFormatPr defaultColWidth="20.5703125" defaultRowHeight="15" x14ac:dyDescent="0.25"/>
  <cols>
    <col min="2" max="3" width="20.5703125" customWidth="1"/>
    <col min="4" max="4" width="26.28515625" customWidth="1"/>
    <col min="5" max="5" width="15.42578125" customWidth="1"/>
    <col min="6" max="6" width="18.28515625" customWidth="1"/>
    <col min="7" max="9" width="20.5703125" customWidth="1"/>
    <col min="10" max="10" width="49.85546875" customWidth="1"/>
    <col min="11" max="11" width="28.140625" customWidth="1"/>
    <col min="12" max="24" width="20.5703125" customWidth="1"/>
  </cols>
  <sheetData>
    <row r="1" spans="1:29" ht="18.75" x14ac:dyDescent="0.3">
      <c r="A1" s="2" t="s">
        <v>37</v>
      </c>
    </row>
    <row r="2" spans="1:29" x14ac:dyDescent="0.25">
      <c r="A2" s="1"/>
    </row>
    <row r="3" spans="1:29" x14ac:dyDescent="0.25">
      <c r="A3" s="3"/>
      <c r="B3" s="18" t="s">
        <v>45</v>
      </c>
      <c r="C3" s="4"/>
      <c r="D3" s="4"/>
      <c r="E3" s="4"/>
      <c r="F3" s="4"/>
      <c r="G3" s="4"/>
      <c r="H3" s="4"/>
      <c r="I3" s="4"/>
      <c r="J3" s="4"/>
      <c r="K3" s="4"/>
      <c r="L3" s="6"/>
      <c r="M3" s="12"/>
      <c r="N3" s="12"/>
      <c r="O3" s="12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5"/>
    </row>
    <row r="4" spans="1:29" x14ac:dyDescent="0.25">
      <c r="A4" s="6"/>
      <c r="B4" s="6" t="s">
        <v>30</v>
      </c>
      <c r="C4" s="6"/>
      <c r="D4" s="6" t="s">
        <v>78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7"/>
    </row>
    <row r="5" spans="1:29" x14ac:dyDescent="0.25">
      <c r="A5" s="6"/>
      <c r="B5" s="6" t="s">
        <v>31</v>
      </c>
      <c r="C5" s="6"/>
      <c r="D5" s="6" t="s">
        <v>79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7"/>
    </row>
    <row r="6" spans="1:29" x14ac:dyDescent="0.25">
      <c r="A6" s="6"/>
      <c r="B6" s="6" t="s">
        <v>32</v>
      </c>
      <c r="C6" s="6"/>
      <c r="D6" s="6" t="s">
        <v>80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7"/>
    </row>
    <row r="7" spans="1:29" x14ac:dyDescent="0.25">
      <c r="A7" s="6"/>
      <c r="B7" s="6" t="s">
        <v>33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7"/>
    </row>
    <row r="8" spans="1:29" x14ac:dyDescent="0.25">
      <c r="A8" s="6"/>
      <c r="B8" s="6" t="s">
        <v>34</v>
      </c>
      <c r="C8" s="6"/>
      <c r="D8" s="6" t="s">
        <v>81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7"/>
    </row>
    <row r="9" spans="1:29" x14ac:dyDescent="0.25">
      <c r="A9" s="6"/>
      <c r="B9" s="6" t="s">
        <v>35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7"/>
    </row>
    <row r="10" spans="1:29" x14ac:dyDescent="0.25">
      <c r="A10" s="6"/>
      <c r="B10" s="6" t="s">
        <v>36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7"/>
    </row>
    <row r="11" spans="1:29" x14ac:dyDescent="0.25">
      <c r="A11" s="8"/>
      <c r="B11" s="9" t="s">
        <v>46</v>
      </c>
      <c r="C11" s="9"/>
      <c r="D11" s="9"/>
      <c r="E11" s="9"/>
      <c r="F11" s="9"/>
      <c r="G11" s="9"/>
      <c r="H11" s="9"/>
      <c r="I11" s="9"/>
      <c r="J11" s="9"/>
      <c r="K11" s="9"/>
      <c r="L11" s="6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10"/>
    </row>
    <row r="13" spans="1:29" x14ac:dyDescent="0.25">
      <c r="A13" s="11" t="s">
        <v>0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 t="s">
        <v>48</v>
      </c>
      <c r="T13" s="12" t="s">
        <v>48</v>
      </c>
      <c r="U13" s="12" t="s">
        <v>48</v>
      </c>
      <c r="V13" s="12" t="s">
        <v>48</v>
      </c>
      <c r="W13" s="12"/>
      <c r="X13" s="21"/>
      <c r="Y13" s="12"/>
      <c r="Z13" s="12"/>
      <c r="AA13" s="12"/>
      <c r="AB13" s="12"/>
    </row>
    <row r="14" spans="1:29" ht="17.25" x14ac:dyDescent="0.25">
      <c r="A14" s="13" t="s">
        <v>1</v>
      </c>
      <c r="B14" s="14" t="s">
        <v>2</v>
      </c>
      <c r="C14" s="14" t="s">
        <v>47</v>
      </c>
      <c r="D14" s="14" t="s">
        <v>3</v>
      </c>
      <c r="E14" s="14" t="s">
        <v>4</v>
      </c>
      <c r="F14" s="14" t="s">
        <v>5</v>
      </c>
      <c r="G14" s="14" t="s">
        <v>6</v>
      </c>
      <c r="H14" s="14" t="s">
        <v>7</v>
      </c>
      <c r="I14" s="14" t="s">
        <v>11</v>
      </c>
      <c r="J14" s="14" t="s">
        <v>12</v>
      </c>
      <c r="K14" s="14" t="s">
        <v>13</v>
      </c>
      <c r="L14" s="14" t="s">
        <v>14</v>
      </c>
      <c r="M14" s="14" t="s">
        <v>15</v>
      </c>
      <c r="N14" s="14" t="s">
        <v>14</v>
      </c>
      <c r="O14" s="14" t="s">
        <v>18</v>
      </c>
      <c r="P14" s="14" t="s">
        <v>19</v>
      </c>
      <c r="Q14" s="14" t="s">
        <v>38</v>
      </c>
      <c r="R14" s="14" t="s">
        <v>20</v>
      </c>
      <c r="S14" s="14" t="s">
        <v>21</v>
      </c>
      <c r="T14" s="14" t="s">
        <v>22</v>
      </c>
      <c r="U14" s="14" t="s">
        <v>23</v>
      </c>
      <c r="V14" s="14" t="s">
        <v>74</v>
      </c>
      <c r="W14" s="14" t="s">
        <v>24</v>
      </c>
      <c r="X14" s="14" t="s">
        <v>25</v>
      </c>
      <c r="Y14" s="14" t="s">
        <v>39</v>
      </c>
      <c r="Z14" s="14" t="s">
        <v>40</v>
      </c>
      <c r="AA14" s="14" t="s">
        <v>26</v>
      </c>
      <c r="AB14" s="15" t="s">
        <v>27</v>
      </c>
    </row>
    <row r="15" spans="1:29" ht="17.25" x14ac:dyDescent="0.25">
      <c r="A15" s="35" t="s">
        <v>8</v>
      </c>
      <c r="B15" s="36"/>
      <c r="C15" s="36"/>
      <c r="D15" s="36"/>
      <c r="E15" s="36"/>
      <c r="F15" s="16" t="s">
        <v>41</v>
      </c>
      <c r="G15" s="16" t="s">
        <v>9</v>
      </c>
      <c r="H15" s="16" t="s">
        <v>10</v>
      </c>
      <c r="I15" s="16" t="s">
        <v>16</v>
      </c>
      <c r="J15" s="16" t="s">
        <v>42</v>
      </c>
      <c r="K15" s="16"/>
      <c r="L15" s="16" t="s">
        <v>43</v>
      </c>
      <c r="M15" s="16" t="s">
        <v>17</v>
      </c>
      <c r="N15" s="16" t="s">
        <v>16</v>
      </c>
      <c r="O15" s="16"/>
      <c r="P15" s="16"/>
      <c r="Q15" s="16"/>
      <c r="R15" s="16" t="s">
        <v>44</v>
      </c>
      <c r="S15" s="16"/>
      <c r="T15" s="16"/>
      <c r="U15" s="16"/>
      <c r="V15" s="16"/>
      <c r="W15" s="16"/>
      <c r="X15" s="16" t="s">
        <v>73</v>
      </c>
      <c r="Y15" s="16"/>
      <c r="Z15" s="16"/>
      <c r="AA15" s="16" t="s">
        <v>29</v>
      </c>
      <c r="AB15" s="17" t="s">
        <v>28</v>
      </c>
      <c r="AC15" s="19"/>
    </row>
    <row r="16" spans="1:29" s="24" customFormat="1" x14ac:dyDescent="0.25">
      <c r="A16" s="39">
        <v>201818</v>
      </c>
      <c r="B16" s="33" t="s">
        <v>49</v>
      </c>
      <c r="C16" s="38" t="s">
        <v>56</v>
      </c>
      <c r="D16" s="38" t="s">
        <v>64</v>
      </c>
      <c r="E16" s="40">
        <v>22859</v>
      </c>
      <c r="F16" s="33" t="s">
        <v>82</v>
      </c>
      <c r="G16" s="25" t="s">
        <v>71</v>
      </c>
      <c r="H16" s="41">
        <v>36204</v>
      </c>
      <c r="I16" s="42">
        <v>43149</v>
      </c>
      <c r="J16" s="26" t="s">
        <v>69</v>
      </c>
      <c r="K16" s="33" t="s">
        <v>70</v>
      </c>
      <c r="L16" s="22">
        <v>38</v>
      </c>
      <c r="M16" s="22">
        <v>5</v>
      </c>
      <c r="N16" s="27">
        <v>0.5</v>
      </c>
      <c r="O16" s="43"/>
      <c r="P16" s="22"/>
      <c r="Q16" s="31">
        <v>3195.42</v>
      </c>
      <c r="R16" s="28">
        <v>45.38</v>
      </c>
      <c r="S16" s="28">
        <v>0</v>
      </c>
      <c r="T16" s="28">
        <v>0</v>
      </c>
      <c r="U16" s="28">
        <v>6.08</v>
      </c>
      <c r="V16" s="28">
        <f>2206.11/13</f>
        <v>169.70076923076925</v>
      </c>
      <c r="W16" s="22"/>
      <c r="X16" s="28">
        <v>21.24</v>
      </c>
      <c r="Y16" s="20">
        <f>212.8/7.6</f>
        <v>28.000000000000004</v>
      </c>
      <c r="Z16" s="29">
        <v>0.08</v>
      </c>
      <c r="AA16" s="25" t="s">
        <v>71</v>
      </c>
      <c r="AB16" s="25" t="s">
        <v>71</v>
      </c>
      <c r="AC16" s="23"/>
    </row>
    <row r="17" spans="1:29" s="24" customFormat="1" x14ac:dyDescent="0.25">
      <c r="A17" s="39">
        <v>500564</v>
      </c>
      <c r="B17" s="33" t="s">
        <v>49</v>
      </c>
      <c r="C17" s="38" t="s">
        <v>52</v>
      </c>
      <c r="D17" s="38" t="s">
        <v>60</v>
      </c>
      <c r="E17" s="40">
        <v>20221</v>
      </c>
      <c r="F17" s="33" t="s">
        <v>82</v>
      </c>
      <c r="G17" s="25" t="s">
        <v>71</v>
      </c>
      <c r="H17" s="41">
        <v>36836</v>
      </c>
      <c r="I17" s="42">
        <v>43137</v>
      </c>
      <c r="J17" s="34" t="s">
        <v>69</v>
      </c>
      <c r="K17" s="33" t="s">
        <v>70</v>
      </c>
      <c r="L17" s="22">
        <v>38</v>
      </c>
      <c r="M17" s="22">
        <v>5</v>
      </c>
      <c r="N17" s="27">
        <v>0.5</v>
      </c>
      <c r="O17" s="43" t="s">
        <v>72</v>
      </c>
      <c r="P17" s="22">
        <v>10</v>
      </c>
      <c r="Q17" s="31">
        <v>2322.4699999999998</v>
      </c>
      <c r="R17" s="28">
        <v>0</v>
      </c>
      <c r="S17" s="28">
        <v>0</v>
      </c>
      <c r="T17" s="28">
        <v>0</v>
      </c>
      <c r="U17" s="28">
        <v>14.56</v>
      </c>
      <c r="V17" s="28">
        <f>3140.47/13</f>
        <v>241.57461538461536</v>
      </c>
      <c r="W17" s="22"/>
      <c r="X17" s="28">
        <v>30.78</v>
      </c>
      <c r="Y17" s="20">
        <f t="shared" ref="Y17" si="0">212.8/7.6</f>
        <v>28.000000000000004</v>
      </c>
      <c r="Z17" s="29">
        <v>0.08</v>
      </c>
      <c r="AA17" s="25" t="s">
        <v>71</v>
      </c>
      <c r="AB17" s="25" t="s">
        <v>71</v>
      </c>
      <c r="AC17" s="23"/>
    </row>
    <row r="18" spans="1:29" s="24" customFormat="1" x14ac:dyDescent="0.25">
      <c r="A18" s="39">
        <v>501163</v>
      </c>
      <c r="B18" s="33" t="s">
        <v>49</v>
      </c>
      <c r="C18" s="38" t="s">
        <v>53</v>
      </c>
      <c r="D18" s="38" t="s">
        <v>61</v>
      </c>
      <c r="E18" s="40">
        <v>23413</v>
      </c>
      <c r="F18" s="33" t="s">
        <v>82</v>
      </c>
      <c r="G18" s="25" t="s">
        <v>71</v>
      </c>
      <c r="H18" s="41">
        <v>42703</v>
      </c>
      <c r="I18" s="41">
        <v>42703</v>
      </c>
      <c r="J18" s="34" t="s">
        <v>66</v>
      </c>
      <c r="K18" s="33" t="s">
        <v>70</v>
      </c>
      <c r="L18" s="22">
        <v>38</v>
      </c>
      <c r="M18" s="22">
        <v>5</v>
      </c>
      <c r="N18" s="27">
        <v>1</v>
      </c>
      <c r="O18" s="43" t="s">
        <v>72</v>
      </c>
      <c r="P18" s="22">
        <v>10</v>
      </c>
      <c r="Q18" s="31">
        <v>2322.4699999999998</v>
      </c>
      <c r="R18" s="28">
        <v>0</v>
      </c>
      <c r="S18" s="28">
        <v>0</v>
      </c>
      <c r="T18" s="28">
        <v>0</v>
      </c>
      <c r="U18" s="28">
        <v>0</v>
      </c>
      <c r="V18" s="28">
        <f>158.03/13</f>
        <v>12.156153846153845</v>
      </c>
      <c r="W18" s="22"/>
      <c r="X18" s="28">
        <v>11.34</v>
      </c>
      <c r="Y18" s="20">
        <f>197.6/7.6</f>
        <v>26</v>
      </c>
      <c r="Z18" s="29">
        <v>0.08</v>
      </c>
      <c r="AA18" s="25" t="s">
        <v>71</v>
      </c>
      <c r="AB18" s="25" t="s">
        <v>71</v>
      </c>
      <c r="AC18" s="23"/>
    </row>
    <row r="19" spans="1:29" s="24" customFormat="1" x14ac:dyDescent="0.25">
      <c r="A19" s="22">
        <v>501188</v>
      </c>
      <c r="B19" s="22" t="s">
        <v>75</v>
      </c>
      <c r="C19" s="22" t="s">
        <v>76</v>
      </c>
      <c r="D19" s="22" t="s">
        <v>77</v>
      </c>
      <c r="E19" s="30">
        <v>22437</v>
      </c>
      <c r="F19" s="22" t="s">
        <v>82</v>
      </c>
      <c r="G19" s="25" t="s">
        <v>71</v>
      </c>
      <c r="H19" s="47">
        <v>42989</v>
      </c>
      <c r="I19" s="47">
        <v>42481</v>
      </c>
      <c r="J19" s="26" t="s">
        <v>83</v>
      </c>
      <c r="K19" s="33" t="s">
        <v>70</v>
      </c>
      <c r="L19" s="22">
        <v>32</v>
      </c>
      <c r="M19" s="22">
        <v>5</v>
      </c>
      <c r="N19" s="27"/>
      <c r="O19" s="22">
        <v>4</v>
      </c>
      <c r="P19" s="22">
        <v>12</v>
      </c>
      <c r="Q19" s="31">
        <v>2059.52</v>
      </c>
      <c r="R19" s="28">
        <v>282.88</v>
      </c>
      <c r="S19" s="28">
        <v>0</v>
      </c>
      <c r="T19" s="28">
        <v>0</v>
      </c>
      <c r="U19" s="28">
        <v>0</v>
      </c>
      <c r="V19" s="28">
        <f>273.02/13</f>
        <v>21.001538461538459</v>
      </c>
      <c r="W19" s="22"/>
      <c r="X19" s="28">
        <v>0</v>
      </c>
      <c r="Y19" s="20">
        <f>153.6/7.6</f>
        <v>20.210526315789473</v>
      </c>
      <c r="Z19" s="29">
        <v>0.08</v>
      </c>
      <c r="AA19" s="25" t="s">
        <v>71</v>
      </c>
      <c r="AB19" s="25" t="s">
        <v>71</v>
      </c>
    </row>
    <row r="20" spans="1:29" s="24" customFormat="1" x14ac:dyDescent="0.25">
      <c r="A20" s="39">
        <v>501230</v>
      </c>
      <c r="B20" s="33" t="s">
        <v>49</v>
      </c>
      <c r="C20" s="38" t="s">
        <v>58</v>
      </c>
      <c r="D20" s="38" t="s">
        <v>63</v>
      </c>
      <c r="E20" s="40">
        <v>27367</v>
      </c>
      <c r="F20" s="33" t="s">
        <v>82</v>
      </c>
      <c r="G20" s="25" t="s">
        <v>71</v>
      </c>
      <c r="H20" s="41">
        <v>43213</v>
      </c>
      <c r="I20" s="48">
        <v>43213</v>
      </c>
      <c r="J20" s="34" t="s">
        <v>67</v>
      </c>
      <c r="K20" s="33" t="s">
        <v>70</v>
      </c>
      <c r="L20" s="22">
        <v>38</v>
      </c>
      <c r="M20" s="22">
        <v>5</v>
      </c>
      <c r="N20" s="27">
        <v>1</v>
      </c>
      <c r="O20" s="43" t="s">
        <v>72</v>
      </c>
      <c r="P20" s="22">
        <v>7</v>
      </c>
      <c r="Q20" s="31">
        <v>2198.02</v>
      </c>
      <c r="R20" s="28">
        <v>0</v>
      </c>
      <c r="S20" s="28">
        <v>0</v>
      </c>
      <c r="T20" s="28">
        <v>0</v>
      </c>
      <c r="U20" s="28">
        <v>0.48</v>
      </c>
      <c r="V20" s="28">
        <f>308.58/13</f>
        <v>23.736923076923077</v>
      </c>
      <c r="W20" s="22"/>
      <c r="X20" s="28">
        <v>14.94</v>
      </c>
      <c r="Y20" s="20">
        <f>182.4/7.6</f>
        <v>24.000000000000004</v>
      </c>
      <c r="Z20" s="29">
        <v>0.08</v>
      </c>
      <c r="AA20" s="25" t="s">
        <v>71</v>
      </c>
      <c r="AB20" s="25" t="s">
        <v>71</v>
      </c>
      <c r="AC20" s="23"/>
    </row>
    <row r="21" spans="1:29" s="24" customFormat="1" x14ac:dyDescent="0.25">
      <c r="A21" s="39">
        <v>501283</v>
      </c>
      <c r="B21" s="33" t="s">
        <v>49</v>
      </c>
      <c r="C21" s="38" t="s">
        <v>51</v>
      </c>
      <c r="D21" s="38" t="s">
        <v>59</v>
      </c>
      <c r="E21" s="40">
        <v>31371</v>
      </c>
      <c r="F21" s="33" t="s">
        <v>82</v>
      </c>
      <c r="G21" s="25" t="s">
        <v>71</v>
      </c>
      <c r="H21" s="41">
        <v>43539</v>
      </c>
      <c r="I21" s="49">
        <v>43913</v>
      </c>
      <c r="J21" s="34" t="s">
        <v>68</v>
      </c>
      <c r="K21" s="33" t="s">
        <v>70</v>
      </c>
      <c r="L21" s="22">
        <v>30</v>
      </c>
      <c r="M21" s="22">
        <v>5</v>
      </c>
      <c r="N21" s="27">
        <v>0.25</v>
      </c>
      <c r="O21" s="43" t="s">
        <v>72</v>
      </c>
      <c r="P21" s="22">
        <v>9</v>
      </c>
      <c r="Q21" s="31">
        <v>1800</v>
      </c>
      <c r="R21" s="28">
        <v>0</v>
      </c>
      <c r="S21" s="28">
        <v>0</v>
      </c>
      <c r="T21" s="28">
        <v>0</v>
      </c>
      <c r="U21" s="28">
        <v>0</v>
      </c>
      <c r="V21" s="28">
        <f>3365.56/12</f>
        <v>280.46333333333331</v>
      </c>
      <c r="W21" s="22"/>
      <c r="X21" s="28">
        <f>0*M21*N21</f>
        <v>0</v>
      </c>
      <c r="Y21" s="20">
        <f>144/7.6</f>
        <v>18.947368421052634</v>
      </c>
      <c r="Z21" s="29">
        <v>0.08</v>
      </c>
      <c r="AA21" s="25" t="s">
        <v>71</v>
      </c>
      <c r="AB21" s="25" t="s">
        <v>71</v>
      </c>
      <c r="AC21" s="23"/>
    </row>
    <row r="22" spans="1:29" s="24" customFormat="1" x14ac:dyDescent="0.25">
      <c r="A22" s="39">
        <v>501302</v>
      </c>
      <c r="B22" s="33" t="s">
        <v>49</v>
      </c>
      <c r="C22" s="38" t="s">
        <v>55</v>
      </c>
      <c r="D22" s="38" t="s">
        <v>59</v>
      </c>
      <c r="E22" s="40">
        <v>25187</v>
      </c>
      <c r="F22" s="33" t="s">
        <v>82</v>
      </c>
      <c r="G22" s="25" t="s">
        <v>71</v>
      </c>
      <c r="H22" s="41">
        <v>43633</v>
      </c>
      <c r="I22" s="42">
        <v>43202</v>
      </c>
      <c r="J22" s="34" t="s">
        <v>68</v>
      </c>
      <c r="K22" s="33" t="s">
        <v>70</v>
      </c>
      <c r="L22" s="22">
        <v>30</v>
      </c>
      <c r="M22" s="22">
        <v>2</v>
      </c>
      <c r="N22" s="27">
        <v>0.25</v>
      </c>
      <c r="O22" s="43" t="s">
        <v>72</v>
      </c>
      <c r="P22" s="22">
        <v>10</v>
      </c>
      <c r="Q22" s="31">
        <v>1832.4</v>
      </c>
      <c r="R22" s="28">
        <v>0</v>
      </c>
      <c r="S22" s="28">
        <v>0</v>
      </c>
      <c r="T22" s="28">
        <v>0</v>
      </c>
      <c r="U22" s="28">
        <v>0</v>
      </c>
      <c r="V22" s="28">
        <f>2185.63/13</f>
        <v>168.12538461538463</v>
      </c>
      <c r="W22" s="22"/>
      <c r="X22" s="28">
        <f>0*M22*N22</f>
        <v>0</v>
      </c>
      <c r="Y22" s="20">
        <f>144/7.6</f>
        <v>18.947368421052634</v>
      </c>
      <c r="Z22" s="29">
        <v>0.08</v>
      </c>
      <c r="AA22" s="25" t="s">
        <v>71</v>
      </c>
      <c r="AB22" s="25" t="s">
        <v>71</v>
      </c>
      <c r="AC22" s="23"/>
    </row>
    <row r="23" spans="1:29" s="24" customFormat="1" x14ac:dyDescent="0.25">
      <c r="A23" s="39">
        <v>501355</v>
      </c>
      <c r="B23" s="33" t="s">
        <v>49</v>
      </c>
      <c r="C23" s="38" t="s">
        <v>54</v>
      </c>
      <c r="D23" s="38" t="s">
        <v>62</v>
      </c>
      <c r="E23" s="40">
        <v>33772</v>
      </c>
      <c r="F23" s="33" t="s">
        <v>82</v>
      </c>
      <c r="G23" s="25" t="s">
        <v>71</v>
      </c>
      <c r="H23" s="41">
        <v>43829</v>
      </c>
      <c r="I23" s="48">
        <v>43829</v>
      </c>
      <c r="J23" s="34" t="s">
        <v>68</v>
      </c>
      <c r="K23" s="33" t="s">
        <v>70</v>
      </c>
      <c r="L23" s="22">
        <v>30</v>
      </c>
      <c r="M23" s="22">
        <v>5</v>
      </c>
      <c r="N23" s="27">
        <v>1</v>
      </c>
      <c r="O23" s="43" t="s">
        <v>72</v>
      </c>
      <c r="P23" s="22">
        <v>5</v>
      </c>
      <c r="Q23" s="31">
        <v>1669.21</v>
      </c>
      <c r="R23" s="28">
        <v>0</v>
      </c>
      <c r="S23" s="28">
        <v>0</v>
      </c>
      <c r="T23" s="28">
        <v>0</v>
      </c>
      <c r="U23" s="28">
        <v>0</v>
      </c>
      <c r="V23" s="28">
        <f>814.3/13</f>
        <v>62.638461538461534</v>
      </c>
      <c r="W23" s="22"/>
      <c r="X23" s="28">
        <v>5.04</v>
      </c>
      <c r="Y23" s="20">
        <f>144/7.6</f>
        <v>18.947368421052634</v>
      </c>
      <c r="Z23" s="29">
        <v>0.08</v>
      </c>
      <c r="AA23" s="25" t="s">
        <v>71</v>
      </c>
      <c r="AB23" s="25" t="s">
        <v>71</v>
      </c>
      <c r="AC23" s="23"/>
    </row>
    <row r="24" spans="1:29" s="24" customFormat="1" x14ac:dyDescent="0.25">
      <c r="A24" s="44">
        <v>501364</v>
      </c>
      <c r="B24" s="37" t="s">
        <v>50</v>
      </c>
      <c r="C24" s="45" t="s">
        <v>57</v>
      </c>
      <c r="D24" s="45" t="s">
        <v>65</v>
      </c>
      <c r="E24" s="46">
        <v>22420</v>
      </c>
      <c r="F24" s="33" t="s">
        <v>84</v>
      </c>
      <c r="G24" s="30">
        <v>44471</v>
      </c>
      <c r="H24" s="48">
        <v>43885</v>
      </c>
      <c r="I24" s="42">
        <v>43894</v>
      </c>
      <c r="J24" s="26" t="s">
        <v>69</v>
      </c>
      <c r="K24" s="33" t="s">
        <v>70</v>
      </c>
      <c r="L24" s="22">
        <v>30</v>
      </c>
      <c r="M24" s="22">
        <v>5</v>
      </c>
      <c r="N24" s="27">
        <v>0.25</v>
      </c>
      <c r="O24" s="43" t="s">
        <v>72</v>
      </c>
      <c r="P24" s="22">
        <v>7</v>
      </c>
      <c r="Q24" s="31">
        <v>1735.2</v>
      </c>
      <c r="R24" s="28">
        <v>0</v>
      </c>
      <c r="S24" s="28">
        <v>0</v>
      </c>
      <c r="T24" s="28">
        <v>0</v>
      </c>
      <c r="U24" s="28">
        <v>0</v>
      </c>
      <c r="V24" s="28">
        <f>305.05/13</f>
        <v>23.465384615384615</v>
      </c>
      <c r="W24" s="22"/>
      <c r="X24" s="28">
        <v>4.68</v>
      </c>
      <c r="Y24" s="20">
        <f>144/7.6</f>
        <v>18.947368421052634</v>
      </c>
      <c r="Z24" s="29">
        <v>0.08</v>
      </c>
      <c r="AA24" s="25" t="s">
        <v>71</v>
      </c>
      <c r="AB24" s="25" t="s">
        <v>71</v>
      </c>
    </row>
    <row r="25" spans="1:29" s="24" customFormat="1" x14ac:dyDescent="0.25">
      <c r="A25" s="22"/>
      <c r="B25" s="22"/>
      <c r="C25" s="22"/>
      <c r="D25" s="22"/>
      <c r="E25" s="25"/>
      <c r="F25" s="22"/>
      <c r="G25" s="25"/>
      <c r="H25" s="30"/>
      <c r="I25" s="26"/>
      <c r="J25" s="26"/>
      <c r="K25" s="22"/>
      <c r="L25" s="22"/>
      <c r="M25" s="22"/>
      <c r="N25" s="27"/>
      <c r="O25" s="22"/>
      <c r="P25" s="22"/>
      <c r="Q25" s="31"/>
      <c r="R25" s="28"/>
      <c r="S25" s="28"/>
      <c r="T25" s="28"/>
      <c r="U25" s="28"/>
      <c r="V25" s="28"/>
      <c r="W25" s="22"/>
      <c r="X25" s="28"/>
      <c r="Y25" s="20"/>
      <c r="Z25" s="29"/>
      <c r="AA25" s="22"/>
      <c r="AB25" s="25"/>
    </row>
    <row r="26" spans="1:29" s="24" customFormat="1" x14ac:dyDescent="0.25">
      <c r="A26" s="22"/>
      <c r="B26" s="22"/>
      <c r="C26" s="22"/>
      <c r="D26" s="22"/>
      <c r="E26" s="25"/>
      <c r="F26" s="22"/>
      <c r="G26" s="25"/>
      <c r="H26" s="30"/>
      <c r="I26" s="26"/>
      <c r="J26" s="26"/>
      <c r="K26" s="22"/>
      <c r="L26" s="22"/>
      <c r="M26" s="22"/>
      <c r="N26" s="27"/>
      <c r="O26" s="22"/>
      <c r="P26" s="22"/>
      <c r="Q26" s="31"/>
      <c r="R26" s="28"/>
      <c r="S26" s="28"/>
      <c r="T26" s="28"/>
      <c r="U26" s="28"/>
      <c r="V26" s="28"/>
      <c r="W26" s="22"/>
      <c r="X26" s="28"/>
      <c r="Y26" s="20"/>
      <c r="Z26" s="29"/>
      <c r="AA26" s="22"/>
      <c r="AB26" s="25"/>
    </row>
    <row r="27" spans="1:29" s="24" customFormat="1" x14ac:dyDescent="0.25">
      <c r="A27" s="22"/>
      <c r="B27" s="22"/>
      <c r="C27" s="22"/>
      <c r="D27" s="22"/>
      <c r="E27" s="25"/>
      <c r="F27" s="22"/>
      <c r="G27" s="25"/>
      <c r="H27" s="30"/>
      <c r="I27" s="26"/>
      <c r="J27" s="26"/>
      <c r="K27" s="22"/>
      <c r="L27" s="22"/>
      <c r="M27" s="22"/>
      <c r="N27" s="27"/>
      <c r="O27" s="22"/>
      <c r="P27" s="22"/>
      <c r="Q27" s="31"/>
      <c r="R27" s="28"/>
      <c r="S27" s="28"/>
      <c r="T27" s="28"/>
      <c r="U27" s="28"/>
      <c r="V27" s="28"/>
      <c r="W27" s="22"/>
      <c r="X27" s="28"/>
      <c r="Y27" s="20"/>
      <c r="Z27" s="29"/>
      <c r="AA27" s="22"/>
      <c r="AB27" s="25"/>
    </row>
    <row r="28" spans="1:29" s="24" customFormat="1" x14ac:dyDescent="0.25">
      <c r="A28" s="22"/>
      <c r="B28" s="22"/>
      <c r="C28" s="22"/>
      <c r="D28" s="22"/>
      <c r="E28" s="25"/>
      <c r="F28" s="22"/>
      <c r="G28" s="25"/>
      <c r="H28" s="30"/>
      <c r="I28" s="26"/>
      <c r="J28" s="26"/>
      <c r="K28" s="22"/>
      <c r="L28" s="22"/>
      <c r="M28" s="22"/>
      <c r="N28" s="27"/>
      <c r="O28" s="22"/>
      <c r="P28" s="22"/>
      <c r="Q28" s="31"/>
      <c r="R28" s="28"/>
      <c r="S28" s="28"/>
      <c r="T28" s="28"/>
      <c r="U28" s="28"/>
      <c r="V28" s="28"/>
      <c r="W28" s="22"/>
      <c r="X28" s="28"/>
      <c r="Y28" s="20"/>
      <c r="Z28" s="29"/>
      <c r="AA28" s="22"/>
      <c r="AB28" s="25"/>
    </row>
    <row r="29" spans="1:29" s="24" customFormat="1" x14ac:dyDescent="0.25">
      <c r="A29" s="22"/>
      <c r="B29" s="22"/>
      <c r="C29" s="22"/>
      <c r="D29" s="22"/>
      <c r="E29" s="25"/>
      <c r="F29" s="22"/>
      <c r="G29" s="25"/>
      <c r="H29" s="30"/>
      <c r="I29" s="26"/>
      <c r="J29" s="26"/>
      <c r="K29" s="22"/>
      <c r="L29" s="22"/>
      <c r="M29" s="22"/>
      <c r="N29" s="27"/>
      <c r="O29" s="22"/>
      <c r="P29" s="22"/>
      <c r="Q29" s="31"/>
      <c r="R29" s="28"/>
      <c r="S29" s="28"/>
      <c r="T29" s="28"/>
      <c r="U29" s="28"/>
      <c r="V29" s="28"/>
      <c r="W29" s="22"/>
      <c r="X29" s="28"/>
      <c r="Y29" s="20"/>
      <c r="Z29" s="29"/>
      <c r="AA29" s="22"/>
      <c r="AB29" s="25"/>
    </row>
    <row r="30" spans="1:29" s="24" customFormat="1" x14ac:dyDescent="0.25">
      <c r="A30" s="22"/>
      <c r="B30" s="22"/>
      <c r="C30" s="22"/>
      <c r="D30" s="22"/>
      <c r="E30" s="25"/>
      <c r="F30" s="22"/>
      <c r="G30" s="25"/>
      <c r="H30" s="30"/>
      <c r="I30" s="26"/>
      <c r="J30" s="26"/>
      <c r="K30" s="22"/>
      <c r="L30" s="22"/>
      <c r="M30" s="22"/>
      <c r="N30" s="27"/>
      <c r="O30" s="22"/>
      <c r="P30" s="22"/>
      <c r="Q30" s="31"/>
      <c r="R30" s="28"/>
      <c r="S30" s="28"/>
      <c r="T30" s="28"/>
      <c r="U30" s="28"/>
      <c r="V30" s="28"/>
      <c r="W30" s="22"/>
      <c r="X30" s="28"/>
      <c r="Y30" s="20"/>
      <c r="Z30" s="29"/>
      <c r="AA30" s="22"/>
      <c r="AB30" s="25"/>
    </row>
    <row r="31" spans="1:29" s="24" customFormat="1" x14ac:dyDescent="0.25">
      <c r="A31" s="22"/>
      <c r="B31" s="22"/>
      <c r="C31" s="22"/>
      <c r="D31" s="22"/>
      <c r="E31" s="25"/>
      <c r="F31" s="22"/>
      <c r="G31" s="25"/>
      <c r="H31" s="30"/>
      <c r="I31" s="26"/>
      <c r="J31" s="26"/>
      <c r="K31" s="22"/>
      <c r="L31" s="22"/>
      <c r="M31" s="22"/>
      <c r="N31" s="27"/>
      <c r="O31" s="22"/>
      <c r="P31" s="22"/>
      <c r="Q31" s="31"/>
      <c r="R31" s="28"/>
      <c r="S31" s="28"/>
      <c r="T31" s="28"/>
      <c r="U31" s="28"/>
      <c r="V31" s="28"/>
      <c r="W31" s="22"/>
      <c r="X31" s="28"/>
      <c r="Y31" s="20"/>
      <c r="Z31" s="29"/>
      <c r="AA31" s="22"/>
      <c r="AB31" s="25"/>
    </row>
    <row r="32" spans="1:29" s="24" customFormat="1" x14ac:dyDescent="0.25">
      <c r="A32" s="22"/>
      <c r="B32" s="22"/>
      <c r="C32" s="22"/>
      <c r="D32" s="22"/>
      <c r="E32" s="25"/>
      <c r="F32" s="22"/>
      <c r="G32" s="25"/>
      <c r="H32" s="30"/>
      <c r="I32" s="26"/>
      <c r="J32" s="26"/>
      <c r="K32" s="22"/>
      <c r="L32" s="22"/>
      <c r="M32" s="22"/>
      <c r="N32" s="27"/>
      <c r="O32" s="22"/>
      <c r="P32" s="22"/>
      <c r="Q32" s="31"/>
      <c r="R32" s="28"/>
      <c r="S32" s="28"/>
      <c r="T32" s="28"/>
      <c r="U32" s="28"/>
      <c r="V32" s="28"/>
      <c r="W32" s="22"/>
      <c r="X32" s="28"/>
      <c r="Y32" s="20"/>
      <c r="Z32" s="29"/>
      <c r="AA32" s="22"/>
      <c r="AB32" s="25"/>
    </row>
    <row r="33" spans="1:28" s="24" customFormat="1" x14ac:dyDescent="0.25">
      <c r="A33" s="22"/>
      <c r="B33" s="22"/>
      <c r="C33" s="22"/>
      <c r="D33" s="22"/>
      <c r="E33" s="25"/>
      <c r="F33" s="22"/>
      <c r="G33" s="25"/>
      <c r="H33" s="30"/>
      <c r="I33" s="26"/>
      <c r="J33" s="26"/>
      <c r="K33" s="22"/>
      <c r="L33" s="22"/>
      <c r="M33" s="22"/>
      <c r="N33" s="27"/>
      <c r="O33" s="22"/>
      <c r="P33" s="22"/>
      <c r="Q33" s="31"/>
      <c r="R33" s="28"/>
      <c r="S33" s="28"/>
      <c r="T33" s="28"/>
      <c r="U33" s="28"/>
      <c r="V33" s="28"/>
      <c r="W33" s="22"/>
      <c r="X33" s="28"/>
      <c r="Y33" s="20"/>
      <c r="Z33" s="29"/>
      <c r="AA33" s="22"/>
      <c r="AB33" s="25"/>
    </row>
    <row r="34" spans="1:28" s="24" customFormat="1" x14ac:dyDescent="0.25">
      <c r="A34" s="22"/>
      <c r="B34" s="22"/>
      <c r="C34" s="22"/>
      <c r="D34" s="22"/>
      <c r="E34" s="25"/>
      <c r="F34" s="22"/>
      <c r="G34" s="25"/>
      <c r="H34" s="30"/>
      <c r="I34" s="26"/>
      <c r="J34" s="26"/>
      <c r="K34" s="22"/>
      <c r="L34" s="22"/>
      <c r="M34" s="22"/>
      <c r="N34" s="27"/>
      <c r="O34" s="22"/>
      <c r="P34" s="22"/>
      <c r="Q34" s="31"/>
      <c r="R34" s="28"/>
      <c r="S34" s="28"/>
      <c r="T34" s="28"/>
      <c r="U34" s="28"/>
      <c r="V34" s="28"/>
      <c r="W34" s="22"/>
      <c r="X34" s="28"/>
      <c r="Y34" s="20"/>
      <c r="Z34" s="29"/>
      <c r="AA34" s="22"/>
      <c r="AB34" s="25"/>
    </row>
    <row r="35" spans="1:28" s="24" customFormat="1" x14ac:dyDescent="0.25">
      <c r="A35" s="22"/>
      <c r="B35" s="22"/>
      <c r="C35" s="22"/>
      <c r="D35" s="22"/>
      <c r="E35" s="25"/>
      <c r="F35" s="22"/>
      <c r="G35" s="25"/>
      <c r="H35" s="30"/>
      <c r="I35" s="26"/>
      <c r="J35" s="26"/>
      <c r="K35" s="22"/>
      <c r="L35" s="22"/>
      <c r="M35" s="22"/>
      <c r="N35" s="27"/>
      <c r="O35" s="22"/>
      <c r="P35" s="22"/>
      <c r="Q35" s="31"/>
      <c r="R35" s="28"/>
      <c r="S35" s="28"/>
      <c r="T35" s="28"/>
      <c r="U35" s="28"/>
      <c r="V35" s="28"/>
      <c r="W35" s="22"/>
      <c r="X35" s="28"/>
      <c r="Y35" s="20"/>
      <c r="Z35" s="29"/>
      <c r="AA35" s="22"/>
      <c r="AB35" s="25"/>
    </row>
    <row r="36" spans="1:28" s="24" customFormat="1" x14ac:dyDescent="0.25">
      <c r="A36" s="22"/>
      <c r="B36" s="22"/>
      <c r="C36" s="22"/>
      <c r="D36" s="22"/>
      <c r="E36" s="25"/>
      <c r="F36" s="22"/>
      <c r="G36" s="25"/>
      <c r="H36" s="30"/>
      <c r="I36" s="26"/>
      <c r="J36" s="26"/>
      <c r="K36" s="22"/>
      <c r="L36" s="22"/>
      <c r="M36" s="22"/>
      <c r="N36" s="27"/>
      <c r="O36" s="22"/>
      <c r="P36" s="22"/>
      <c r="Q36" s="31"/>
      <c r="R36" s="28"/>
      <c r="S36" s="28"/>
      <c r="T36" s="28"/>
      <c r="U36" s="28"/>
      <c r="V36" s="28"/>
      <c r="W36" s="22"/>
      <c r="X36" s="28"/>
      <c r="Y36" s="20"/>
      <c r="Z36" s="29"/>
      <c r="AA36" s="22"/>
      <c r="AB36" s="25"/>
    </row>
    <row r="37" spans="1:28" s="24" customFormat="1" x14ac:dyDescent="0.25">
      <c r="A37" s="22"/>
      <c r="B37" s="22"/>
      <c r="C37" s="22"/>
      <c r="D37" s="22"/>
      <c r="E37" s="25"/>
      <c r="F37" s="22"/>
      <c r="G37" s="25"/>
      <c r="H37" s="30"/>
      <c r="I37" s="26"/>
      <c r="J37" s="26"/>
      <c r="K37" s="22"/>
      <c r="L37" s="22"/>
      <c r="M37" s="22"/>
      <c r="N37" s="27"/>
      <c r="O37" s="22"/>
      <c r="P37" s="22"/>
      <c r="Q37" s="31"/>
      <c r="R37" s="28"/>
      <c r="S37" s="28"/>
      <c r="T37" s="28"/>
      <c r="U37" s="28"/>
      <c r="V37" s="28"/>
      <c r="W37" s="22"/>
      <c r="X37" s="28"/>
      <c r="Y37" s="20"/>
      <c r="Z37" s="29"/>
      <c r="AA37" s="22"/>
      <c r="AB37" s="25"/>
    </row>
    <row r="38" spans="1:28" s="24" customFormat="1" x14ac:dyDescent="0.25">
      <c r="A38" s="22"/>
      <c r="B38" s="22"/>
      <c r="C38" s="22"/>
      <c r="D38" s="22"/>
      <c r="E38" s="25"/>
      <c r="F38" s="22"/>
      <c r="G38" s="25"/>
      <c r="H38" s="30"/>
      <c r="I38" s="26"/>
      <c r="J38" s="26"/>
      <c r="K38" s="22"/>
      <c r="L38" s="22"/>
      <c r="M38" s="22"/>
      <c r="N38" s="27"/>
      <c r="O38" s="22"/>
      <c r="P38" s="22"/>
      <c r="Q38" s="31"/>
      <c r="R38" s="28"/>
      <c r="S38" s="28"/>
      <c r="T38" s="28"/>
      <c r="U38" s="28"/>
      <c r="V38" s="28"/>
      <c r="W38" s="22"/>
      <c r="X38" s="28"/>
      <c r="Y38" s="20"/>
      <c r="Z38" s="29"/>
      <c r="AA38" s="22"/>
      <c r="AB38" s="25"/>
    </row>
    <row r="39" spans="1:28" s="24" customFormat="1" x14ac:dyDescent="0.25">
      <c r="A39" s="22"/>
      <c r="B39" s="22"/>
      <c r="C39" s="22"/>
      <c r="D39" s="22"/>
      <c r="E39" s="25"/>
      <c r="F39" s="22"/>
      <c r="G39" s="25"/>
      <c r="H39" s="30"/>
      <c r="I39" s="26"/>
      <c r="J39" s="26"/>
      <c r="K39" s="22"/>
      <c r="L39" s="22"/>
      <c r="M39" s="22"/>
      <c r="N39" s="27"/>
      <c r="O39" s="22"/>
      <c r="P39" s="22"/>
      <c r="Q39" s="31"/>
      <c r="R39" s="28"/>
      <c r="S39" s="28"/>
      <c r="T39" s="28"/>
      <c r="U39" s="28"/>
      <c r="V39" s="28"/>
      <c r="W39" s="22"/>
      <c r="X39" s="28"/>
      <c r="Y39" s="20"/>
      <c r="Z39" s="29"/>
      <c r="AA39" s="22"/>
      <c r="AB39" s="25"/>
    </row>
    <row r="40" spans="1:28" s="24" customFormat="1" x14ac:dyDescent="0.25">
      <c r="A40" s="22"/>
      <c r="B40" s="22"/>
      <c r="C40" s="22"/>
      <c r="D40" s="22"/>
      <c r="E40" s="25"/>
      <c r="F40" s="22"/>
      <c r="G40" s="25"/>
      <c r="H40" s="30"/>
      <c r="I40" s="26"/>
      <c r="J40" s="26"/>
      <c r="K40" s="22"/>
      <c r="L40" s="22"/>
      <c r="M40" s="22"/>
      <c r="N40" s="27"/>
      <c r="O40" s="22"/>
      <c r="P40" s="22"/>
      <c r="Q40" s="31"/>
      <c r="R40" s="28"/>
      <c r="S40" s="28"/>
      <c r="T40" s="28"/>
      <c r="U40" s="28"/>
      <c r="V40" s="28"/>
      <c r="W40" s="22"/>
      <c r="X40" s="28"/>
      <c r="Y40" s="20"/>
      <c r="Z40" s="29"/>
      <c r="AA40" s="22"/>
      <c r="AB40" s="25"/>
    </row>
    <row r="41" spans="1:28" s="24" customFormat="1" x14ac:dyDescent="0.25">
      <c r="A41" s="22"/>
      <c r="B41" s="22"/>
      <c r="C41" s="22"/>
      <c r="D41" s="22"/>
      <c r="E41" s="25"/>
      <c r="F41" s="22"/>
      <c r="G41" s="25"/>
      <c r="H41" s="30"/>
      <c r="I41" s="26"/>
      <c r="J41" s="26"/>
      <c r="K41" s="22"/>
      <c r="L41" s="22"/>
      <c r="M41" s="22"/>
      <c r="N41" s="27"/>
      <c r="O41" s="22"/>
      <c r="P41" s="22"/>
      <c r="Q41" s="31"/>
      <c r="R41" s="28"/>
      <c r="S41" s="28"/>
      <c r="T41" s="28"/>
      <c r="U41" s="28"/>
      <c r="V41" s="28"/>
      <c r="W41" s="22"/>
      <c r="X41" s="28"/>
      <c r="Y41" s="20"/>
      <c r="Z41" s="29"/>
      <c r="AA41" s="22"/>
      <c r="AB41" s="25"/>
    </row>
    <row r="42" spans="1:28" s="24" customFormat="1" x14ac:dyDescent="0.25">
      <c r="A42" s="22"/>
      <c r="B42" s="22"/>
      <c r="C42" s="22"/>
      <c r="D42" s="22"/>
      <c r="E42" s="25"/>
      <c r="F42" s="22"/>
      <c r="G42" s="25"/>
      <c r="H42" s="30"/>
      <c r="I42" s="26"/>
      <c r="J42" s="26"/>
      <c r="K42" s="22"/>
      <c r="L42" s="22"/>
      <c r="M42" s="22"/>
      <c r="N42" s="27"/>
      <c r="O42" s="22"/>
      <c r="P42" s="22"/>
      <c r="Q42" s="31"/>
      <c r="R42" s="28"/>
      <c r="S42" s="28"/>
      <c r="T42" s="28"/>
      <c r="U42" s="28"/>
      <c r="V42" s="28"/>
      <c r="W42" s="22"/>
      <c r="X42" s="28"/>
      <c r="Y42" s="20"/>
      <c r="Z42" s="29"/>
      <c r="AA42" s="22"/>
      <c r="AB42" s="25"/>
    </row>
    <row r="43" spans="1:28" s="24" customFormat="1" x14ac:dyDescent="0.25">
      <c r="A43" s="22"/>
      <c r="B43" s="22"/>
      <c r="C43" s="22"/>
      <c r="D43" s="22"/>
      <c r="E43" s="25"/>
      <c r="F43" s="22"/>
      <c r="G43" s="25"/>
      <c r="H43" s="30"/>
      <c r="I43" s="26"/>
      <c r="J43" s="26"/>
      <c r="K43" s="22"/>
      <c r="L43" s="22"/>
      <c r="M43" s="22"/>
      <c r="N43" s="27"/>
      <c r="O43" s="22"/>
      <c r="P43" s="22"/>
      <c r="Q43" s="31"/>
      <c r="R43" s="28"/>
      <c r="S43" s="28"/>
      <c r="T43" s="28"/>
      <c r="U43" s="28"/>
      <c r="V43" s="28"/>
      <c r="W43" s="22"/>
      <c r="X43" s="28"/>
      <c r="Y43" s="20"/>
      <c r="Z43" s="29"/>
      <c r="AA43" s="22"/>
      <c r="AB43" s="25"/>
    </row>
    <row r="44" spans="1:28" s="24" customFormat="1" x14ac:dyDescent="0.25">
      <c r="A44" s="22"/>
      <c r="B44" s="22"/>
      <c r="C44" s="22"/>
      <c r="D44" s="22"/>
      <c r="E44" s="25"/>
      <c r="F44" s="22"/>
      <c r="G44" s="25"/>
      <c r="H44" s="30"/>
      <c r="I44" s="26"/>
      <c r="J44" s="26"/>
      <c r="K44" s="22"/>
      <c r="L44" s="22"/>
      <c r="M44" s="22"/>
      <c r="N44" s="27"/>
      <c r="O44" s="22"/>
      <c r="P44" s="22"/>
      <c r="Q44" s="31"/>
      <c r="R44" s="28"/>
      <c r="S44" s="28"/>
      <c r="T44" s="28"/>
      <c r="U44" s="28"/>
      <c r="V44" s="28"/>
      <c r="W44" s="22"/>
      <c r="X44" s="28"/>
      <c r="Y44" s="20"/>
      <c r="Z44" s="29"/>
      <c r="AA44" s="22"/>
      <c r="AB44" s="25"/>
    </row>
    <row r="45" spans="1:28" s="24" customFormat="1" x14ac:dyDescent="0.25">
      <c r="A45" s="22"/>
      <c r="B45" s="22"/>
      <c r="C45" s="22"/>
      <c r="D45" s="22"/>
      <c r="E45" s="25"/>
      <c r="F45" s="22"/>
      <c r="G45" s="25"/>
      <c r="H45" s="30"/>
      <c r="I45" s="26"/>
      <c r="J45" s="26"/>
      <c r="K45" s="22"/>
      <c r="L45" s="22"/>
      <c r="M45" s="22"/>
      <c r="N45" s="27"/>
      <c r="O45" s="22"/>
      <c r="P45" s="22"/>
      <c r="Q45" s="31"/>
      <c r="R45" s="28"/>
      <c r="S45" s="28"/>
      <c r="T45" s="28"/>
      <c r="U45" s="28"/>
      <c r="V45" s="28"/>
      <c r="W45" s="22"/>
      <c r="X45" s="28"/>
      <c r="Y45" s="20"/>
      <c r="Z45" s="29"/>
      <c r="AA45" s="22"/>
      <c r="AB45" s="25"/>
    </row>
    <row r="46" spans="1:28" s="24" customFormat="1" x14ac:dyDescent="0.25">
      <c r="A46" s="22"/>
      <c r="B46" s="22"/>
      <c r="C46" s="22"/>
      <c r="D46" s="22"/>
      <c r="E46" s="25"/>
      <c r="F46" s="22"/>
      <c r="G46" s="25"/>
      <c r="H46" s="30"/>
      <c r="I46" s="26"/>
      <c r="J46" s="26"/>
      <c r="K46" s="22"/>
      <c r="L46" s="22"/>
      <c r="M46" s="22"/>
      <c r="N46" s="27"/>
      <c r="O46" s="22"/>
      <c r="P46" s="22"/>
      <c r="Q46" s="31"/>
      <c r="R46" s="28"/>
      <c r="S46" s="28"/>
      <c r="T46" s="28"/>
      <c r="U46" s="28"/>
      <c r="V46" s="28"/>
      <c r="W46" s="22"/>
      <c r="X46" s="28"/>
      <c r="Y46" s="20"/>
      <c r="Z46" s="29"/>
      <c r="AA46" s="22"/>
      <c r="AB46" s="25"/>
    </row>
    <row r="47" spans="1:28" s="24" customFormat="1" x14ac:dyDescent="0.25">
      <c r="A47" s="22"/>
      <c r="B47" s="22"/>
      <c r="C47" s="22"/>
      <c r="D47" s="22"/>
      <c r="E47" s="25"/>
      <c r="F47" s="22"/>
      <c r="G47" s="25"/>
      <c r="H47" s="30"/>
      <c r="I47" s="26"/>
      <c r="J47" s="26"/>
      <c r="K47" s="22"/>
      <c r="L47" s="22"/>
      <c r="M47" s="22"/>
      <c r="N47" s="27"/>
      <c r="O47" s="22"/>
      <c r="P47" s="22"/>
      <c r="Q47" s="31"/>
      <c r="R47" s="28"/>
      <c r="S47" s="28"/>
      <c r="T47" s="28"/>
      <c r="U47" s="28"/>
      <c r="V47" s="28"/>
      <c r="W47" s="22"/>
      <c r="X47" s="28"/>
      <c r="Y47" s="20"/>
      <c r="Z47" s="29"/>
      <c r="AA47" s="22"/>
      <c r="AB47" s="25"/>
    </row>
    <row r="48" spans="1:28" s="24" customFormat="1" x14ac:dyDescent="0.25">
      <c r="A48" s="22"/>
      <c r="B48" s="22"/>
      <c r="C48" s="22"/>
      <c r="D48" s="22"/>
      <c r="E48" s="25"/>
      <c r="F48" s="22"/>
      <c r="G48" s="25"/>
      <c r="H48" s="30"/>
      <c r="I48" s="26"/>
      <c r="J48" s="26"/>
      <c r="K48" s="22"/>
      <c r="L48" s="22"/>
      <c r="M48" s="22"/>
      <c r="N48" s="27"/>
      <c r="O48" s="22"/>
      <c r="P48" s="22"/>
      <c r="Q48" s="31"/>
      <c r="R48" s="28"/>
      <c r="S48" s="28"/>
      <c r="T48" s="28"/>
      <c r="U48" s="28"/>
      <c r="V48" s="28"/>
      <c r="W48" s="22"/>
      <c r="X48" s="28"/>
      <c r="Y48" s="20"/>
      <c r="Z48" s="29"/>
      <c r="AA48" s="22"/>
      <c r="AB48" s="25"/>
    </row>
    <row r="49" spans="1:28" s="24" customFormat="1" x14ac:dyDescent="0.25">
      <c r="A49" s="22"/>
      <c r="B49" s="22"/>
      <c r="C49" s="22"/>
      <c r="D49" s="22"/>
      <c r="E49" s="25"/>
      <c r="F49" s="22"/>
      <c r="G49" s="25"/>
      <c r="H49" s="30"/>
      <c r="I49" s="26"/>
      <c r="J49" s="26"/>
      <c r="K49" s="22"/>
      <c r="L49" s="22"/>
      <c r="M49" s="22"/>
      <c r="N49" s="27"/>
      <c r="O49" s="22"/>
      <c r="P49" s="22"/>
      <c r="Q49" s="31"/>
      <c r="R49" s="28"/>
      <c r="S49" s="28"/>
      <c r="T49" s="28"/>
      <c r="U49" s="28"/>
      <c r="V49" s="28"/>
      <c r="W49" s="22"/>
      <c r="X49" s="28"/>
      <c r="Y49" s="20"/>
      <c r="Z49" s="29"/>
      <c r="AA49" s="22"/>
      <c r="AB49" s="25"/>
    </row>
    <row r="50" spans="1:28" s="24" customFormat="1" x14ac:dyDescent="0.25">
      <c r="A50" s="22"/>
      <c r="B50" s="22"/>
      <c r="C50" s="22"/>
      <c r="D50" s="22"/>
      <c r="E50" s="25"/>
      <c r="F50" s="22"/>
      <c r="G50" s="25"/>
      <c r="H50" s="30"/>
      <c r="I50" s="26"/>
      <c r="J50" s="26"/>
      <c r="K50" s="22"/>
      <c r="L50" s="22"/>
      <c r="M50" s="22"/>
      <c r="N50" s="27"/>
      <c r="O50" s="22"/>
      <c r="P50" s="22"/>
      <c r="Q50" s="31"/>
      <c r="R50" s="28"/>
      <c r="S50" s="28"/>
      <c r="T50" s="28"/>
      <c r="U50" s="28"/>
      <c r="V50" s="28"/>
      <c r="W50" s="22"/>
      <c r="X50" s="28"/>
      <c r="Y50" s="20"/>
      <c r="Z50" s="29"/>
      <c r="AA50" s="22"/>
      <c r="AB50" s="25"/>
    </row>
    <row r="51" spans="1:28" x14ac:dyDescent="0.25">
      <c r="A51" s="22"/>
      <c r="B51" s="22"/>
      <c r="C51" s="22"/>
      <c r="D51" s="22"/>
      <c r="E51" s="25"/>
      <c r="F51" s="22"/>
      <c r="G51" s="25"/>
      <c r="H51" s="30"/>
      <c r="I51" s="26"/>
      <c r="J51" s="26"/>
      <c r="K51" s="22"/>
      <c r="L51" s="22"/>
      <c r="M51" s="22"/>
      <c r="N51" s="27"/>
      <c r="O51" s="22"/>
      <c r="P51" s="22"/>
      <c r="Q51" s="31"/>
      <c r="R51" s="28"/>
      <c r="S51" s="28"/>
      <c r="T51" s="28"/>
      <c r="U51" s="28"/>
      <c r="V51" s="28"/>
      <c r="W51" s="22"/>
      <c r="X51" s="28"/>
      <c r="Y51" s="20"/>
      <c r="Z51" s="29"/>
      <c r="AA51" s="22"/>
      <c r="AB51" s="25"/>
    </row>
    <row r="52" spans="1:28" x14ac:dyDescent="0.25">
      <c r="A52" s="22"/>
      <c r="B52" s="22"/>
      <c r="C52" s="22"/>
      <c r="D52" s="22"/>
      <c r="E52" s="25"/>
      <c r="F52" s="22"/>
      <c r="G52" s="25"/>
      <c r="H52" s="30"/>
      <c r="I52" s="26"/>
      <c r="J52" s="26"/>
      <c r="K52" s="22"/>
      <c r="L52" s="22"/>
      <c r="M52" s="22"/>
      <c r="N52" s="27"/>
      <c r="O52" s="22"/>
      <c r="P52" s="22"/>
      <c r="Q52" s="31"/>
      <c r="R52" s="28"/>
      <c r="S52" s="28"/>
      <c r="T52" s="28"/>
      <c r="U52" s="28"/>
      <c r="V52" s="28"/>
      <c r="W52" s="22"/>
      <c r="X52" s="28"/>
      <c r="Y52" s="20"/>
      <c r="Z52" s="29"/>
      <c r="AA52" s="22"/>
      <c r="AB52" s="25"/>
    </row>
    <row r="53" spans="1:28" x14ac:dyDescent="0.25">
      <c r="A53" s="22"/>
      <c r="B53" s="22"/>
      <c r="C53" s="22"/>
      <c r="D53" s="22"/>
      <c r="E53" s="25"/>
      <c r="F53" s="22"/>
      <c r="G53" s="25"/>
      <c r="H53" s="30"/>
      <c r="I53" s="26"/>
      <c r="J53" s="26"/>
      <c r="K53" s="22"/>
      <c r="L53" s="22"/>
      <c r="M53" s="22"/>
      <c r="N53" s="27"/>
      <c r="O53" s="22"/>
      <c r="P53" s="22"/>
      <c r="Q53" s="31"/>
      <c r="R53" s="28"/>
      <c r="S53" s="28"/>
      <c r="T53" s="28"/>
      <c r="U53" s="28"/>
      <c r="V53" s="28"/>
      <c r="W53" s="22"/>
      <c r="X53" s="28"/>
      <c r="Y53" s="20"/>
      <c r="Z53" s="29"/>
      <c r="AA53" s="22"/>
      <c r="AB53" s="25"/>
    </row>
    <row r="54" spans="1:28" x14ac:dyDescent="0.25">
      <c r="A54" s="22"/>
      <c r="B54" s="22"/>
      <c r="C54" s="22"/>
      <c r="D54" s="22"/>
      <c r="E54" s="25"/>
      <c r="F54" s="22"/>
      <c r="G54" s="25"/>
      <c r="H54" s="30"/>
      <c r="I54" s="26"/>
      <c r="J54" s="26"/>
      <c r="K54" s="22"/>
      <c r="L54" s="22"/>
      <c r="M54" s="22"/>
      <c r="N54" s="27"/>
      <c r="O54" s="22"/>
      <c r="P54" s="22"/>
      <c r="Q54" s="31"/>
      <c r="R54" s="28"/>
      <c r="S54" s="28"/>
      <c r="T54" s="28"/>
      <c r="U54" s="28"/>
      <c r="V54" s="28"/>
      <c r="W54" s="22"/>
      <c r="X54" s="28"/>
      <c r="Y54" s="20"/>
      <c r="Z54" s="29"/>
      <c r="AA54" s="22"/>
      <c r="AB54" s="25"/>
    </row>
    <row r="55" spans="1:28" x14ac:dyDescent="0.25">
      <c r="A55" s="22"/>
      <c r="B55" s="22"/>
      <c r="C55" s="22"/>
      <c r="D55" s="22"/>
      <c r="E55" s="25"/>
      <c r="F55" s="22"/>
      <c r="G55" s="25"/>
      <c r="H55" s="30"/>
      <c r="I55" s="26"/>
      <c r="J55" s="26"/>
      <c r="K55" s="22"/>
      <c r="L55" s="22"/>
      <c r="M55" s="22"/>
      <c r="N55" s="27"/>
      <c r="O55" s="22"/>
      <c r="P55" s="22"/>
      <c r="Q55" s="31"/>
      <c r="R55" s="28"/>
      <c r="S55" s="28"/>
      <c r="T55" s="28"/>
      <c r="U55" s="28"/>
      <c r="V55" s="28"/>
      <c r="W55" s="22"/>
      <c r="X55" s="28"/>
      <c r="Y55" s="20"/>
      <c r="Z55" s="29"/>
      <c r="AA55" s="22"/>
      <c r="AB55" s="25"/>
    </row>
    <row r="56" spans="1:28" x14ac:dyDescent="0.25">
      <c r="A56" s="22"/>
      <c r="B56" s="22"/>
      <c r="C56" s="22"/>
      <c r="D56" s="22"/>
      <c r="E56" s="25"/>
      <c r="F56" s="22"/>
      <c r="G56" s="25"/>
      <c r="H56" s="30"/>
      <c r="I56" s="26"/>
      <c r="J56" s="26"/>
      <c r="K56" s="22"/>
      <c r="L56" s="22"/>
      <c r="M56" s="22"/>
      <c r="N56" s="27"/>
      <c r="O56" s="22"/>
      <c r="P56" s="22"/>
      <c r="Q56" s="31"/>
      <c r="R56" s="28"/>
      <c r="S56" s="28"/>
      <c r="T56" s="28"/>
      <c r="U56" s="28"/>
      <c r="V56" s="28"/>
      <c r="W56" s="22"/>
      <c r="X56" s="28"/>
      <c r="Y56" s="20"/>
      <c r="Z56" s="29"/>
      <c r="AA56" s="22"/>
      <c r="AB56" s="25"/>
    </row>
    <row r="57" spans="1:28" x14ac:dyDescent="0.25">
      <c r="A57" s="22"/>
      <c r="B57" s="22"/>
      <c r="C57" s="22"/>
      <c r="D57" s="22"/>
      <c r="E57" s="25"/>
      <c r="F57" s="22"/>
      <c r="G57" s="25"/>
      <c r="H57" s="30"/>
      <c r="I57" s="26"/>
      <c r="J57" s="26"/>
      <c r="K57" s="22"/>
      <c r="L57" s="22"/>
      <c r="M57" s="22"/>
      <c r="N57" s="27"/>
      <c r="O57" s="22"/>
      <c r="P57" s="22"/>
      <c r="Q57" s="31"/>
      <c r="R57" s="28"/>
      <c r="S57" s="28"/>
      <c r="T57" s="28"/>
      <c r="U57" s="28"/>
      <c r="V57" s="28"/>
      <c r="W57" s="22"/>
      <c r="X57" s="28"/>
      <c r="Y57" s="20"/>
      <c r="Z57" s="29"/>
      <c r="AA57" s="22"/>
      <c r="AB57" s="25"/>
    </row>
    <row r="58" spans="1:28" x14ac:dyDescent="0.25">
      <c r="A58" s="22"/>
      <c r="B58" s="22"/>
      <c r="C58" s="22"/>
      <c r="D58" s="22"/>
      <c r="E58" s="25"/>
      <c r="F58" s="22"/>
      <c r="G58" s="25"/>
      <c r="H58" s="30"/>
      <c r="I58" s="26"/>
      <c r="J58" s="26"/>
      <c r="K58" s="22"/>
      <c r="L58" s="22"/>
      <c r="M58" s="22"/>
      <c r="N58" s="27"/>
      <c r="O58" s="22"/>
      <c r="P58" s="22"/>
      <c r="Q58" s="31"/>
      <c r="R58" s="28"/>
      <c r="S58" s="28"/>
      <c r="T58" s="28"/>
      <c r="U58" s="28"/>
      <c r="V58" s="28"/>
      <c r="W58" s="22"/>
      <c r="X58" s="28"/>
      <c r="Y58" s="20"/>
      <c r="Z58" s="29"/>
      <c r="AA58" s="22"/>
      <c r="AB58" s="25"/>
    </row>
    <row r="59" spans="1:28" x14ac:dyDescent="0.25">
      <c r="A59" s="22"/>
      <c r="B59" s="22"/>
      <c r="C59" s="22"/>
      <c r="D59" s="22"/>
      <c r="E59" s="25"/>
      <c r="F59" s="22"/>
      <c r="G59" s="25"/>
      <c r="H59" s="30"/>
      <c r="I59" s="26"/>
      <c r="J59" s="26"/>
      <c r="K59" s="22"/>
      <c r="L59" s="22"/>
      <c r="M59" s="22"/>
      <c r="N59" s="27"/>
      <c r="O59" s="22"/>
      <c r="P59" s="22"/>
      <c r="Q59" s="31"/>
      <c r="R59" s="28"/>
      <c r="S59" s="28"/>
      <c r="T59" s="28"/>
      <c r="U59" s="28"/>
      <c r="V59" s="28"/>
      <c r="W59" s="22"/>
      <c r="X59" s="28"/>
      <c r="Y59" s="20"/>
      <c r="Z59" s="29"/>
      <c r="AA59" s="22"/>
      <c r="AB59" s="25"/>
    </row>
    <row r="60" spans="1:28" x14ac:dyDescent="0.25">
      <c r="A60" s="22"/>
      <c r="B60" s="22"/>
      <c r="C60" s="22"/>
      <c r="D60" s="22"/>
      <c r="E60" s="25"/>
      <c r="F60" s="22"/>
      <c r="G60" s="25"/>
      <c r="H60" s="30"/>
      <c r="I60" s="26"/>
      <c r="J60" s="26"/>
      <c r="K60" s="22"/>
      <c r="L60" s="22"/>
      <c r="M60" s="22"/>
      <c r="N60" s="27"/>
      <c r="O60" s="22"/>
      <c r="P60" s="22"/>
      <c r="Q60" s="31"/>
      <c r="R60" s="28"/>
      <c r="S60" s="28"/>
      <c r="T60" s="28"/>
      <c r="U60" s="28"/>
      <c r="V60" s="28"/>
      <c r="W60" s="22"/>
      <c r="X60" s="32"/>
      <c r="Y60" s="20"/>
      <c r="Z60" s="29"/>
      <c r="AA60" s="22"/>
      <c r="AB60" s="22"/>
    </row>
    <row r="61" spans="1:28" x14ac:dyDescent="0.25">
      <c r="A61" s="22"/>
      <c r="B61" s="22"/>
      <c r="C61" s="22"/>
      <c r="D61" s="22"/>
      <c r="E61" s="25"/>
      <c r="F61" s="22"/>
      <c r="G61" s="25"/>
      <c r="H61" s="30"/>
      <c r="I61" s="26"/>
      <c r="J61" s="26"/>
      <c r="K61" s="22"/>
      <c r="L61" s="22"/>
      <c r="M61" s="22"/>
      <c r="N61" s="27"/>
      <c r="O61" s="22"/>
      <c r="P61" s="22"/>
      <c r="Q61" s="31"/>
      <c r="R61" s="28"/>
      <c r="S61" s="28"/>
      <c r="T61" s="28"/>
      <c r="U61" s="28"/>
      <c r="V61" s="28"/>
      <c r="W61" s="22"/>
      <c r="X61" s="32"/>
      <c r="Y61" s="20"/>
      <c r="Z61" s="29"/>
      <c r="AA61" s="22"/>
      <c r="AB61" s="22"/>
    </row>
    <row r="62" spans="1:28" x14ac:dyDescent="0.25">
      <c r="A62" s="22"/>
      <c r="B62" s="22"/>
      <c r="C62" s="22"/>
      <c r="D62" s="22"/>
      <c r="E62" s="25"/>
      <c r="F62" s="22"/>
      <c r="G62" s="25"/>
      <c r="H62" s="30"/>
      <c r="I62" s="26"/>
      <c r="J62" s="26"/>
      <c r="K62" s="22"/>
      <c r="L62" s="22"/>
      <c r="M62" s="22"/>
      <c r="N62" s="27"/>
      <c r="O62" s="22"/>
      <c r="P62" s="22"/>
      <c r="Q62" s="31"/>
      <c r="R62" s="28"/>
      <c r="S62" s="28"/>
      <c r="T62" s="28"/>
      <c r="U62" s="28"/>
      <c r="V62" s="28"/>
      <c r="W62" s="22"/>
      <c r="X62" s="32"/>
      <c r="Y62" s="20"/>
      <c r="Z62" s="29"/>
      <c r="AA62" s="22"/>
      <c r="AB62" s="22"/>
    </row>
    <row r="63" spans="1:28" x14ac:dyDescent="0.25">
      <c r="A63" s="22"/>
      <c r="B63" s="22"/>
      <c r="C63" s="22"/>
      <c r="D63" s="22"/>
      <c r="E63" s="25"/>
      <c r="F63" s="22"/>
      <c r="G63" s="25"/>
      <c r="H63" s="30"/>
      <c r="I63" s="26"/>
      <c r="J63" s="26"/>
      <c r="K63" s="22"/>
      <c r="L63" s="22"/>
      <c r="M63" s="22"/>
      <c r="N63" s="27"/>
      <c r="O63" s="22"/>
      <c r="P63" s="22"/>
      <c r="Q63" s="31"/>
      <c r="R63" s="28"/>
      <c r="S63" s="28"/>
      <c r="T63" s="28"/>
      <c r="U63" s="28"/>
      <c r="V63" s="28"/>
      <c r="W63" s="22"/>
      <c r="X63" s="32"/>
      <c r="Y63" s="20"/>
      <c r="Z63" s="29"/>
      <c r="AA63" s="22"/>
      <c r="AB63" s="22"/>
    </row>
    <row r="64" spans="1:28" x14ac:dyDescent="0.25">
      <c r="A64" s="22"/>
      <c r="B64" s="22"/>
      <c r="C64" s="22"/>
      <c r="D64" s="22"/>
      <c r="E64" s="25"/>
      <c r="F64" s="22"/>
      <c r="G64" s="25"/>
      <c r="H64" s="30"/>
      <c r="I64" s="26"/>
      <c r="J64" s="26"/>
      <c r="K64" s="22"/>
      <c r="L64" s="22"/>
      <c r="M64" s="22"/>
      <c r="N64" s="27"/>
      <c r="O64" s="22"/>
      <c r="P64" s="22"/>
      <c r="Q64" s="31"/>
      <c r="R64" s="28"/>
      <c r="S64" s="28"/>
      <c r="T64" s="28"/>
      <c r="U64" s="28"/>
      <c r="V64" s="28"/>
      <c r="W64" s="22"/>
      <c r="X64" s="32"/>
      <c r="Y64" s="20"/>
      <c r="Z64" s="29"/>
      <c r="AA64" s="22"/>
      <c r="AB64" s="22"/>
    </row>
    <row r="65" spans="1:28" x14ac:dyDescent="0.25">
      <c r="A65" s="22"/>
      <c r="B65" s="22"/>
      <c r="C65" s="22"/>
      <c r="D65" s="22"/>
      <c r="E65" s="25"/>
      <c r="F65" s="22"/>
      <c r="G65" s="25"/>
      <c r="H65" s="30"/>
      <c r="I65" s="26"/>
      <c r="J65" s="26"/>
      <c r="K65" s="22"/>
      <c r="L65" s="22"/>
      <c r="M65" s="22"/>
      <c r="N65" s="27"/>
      <c r="O65" s="22"/>
      <c r="P65" s="22"/>
      <c r="Q65" s="31"/>
      <c r="R65" s="28"/>
      <c r="S65" s="28"/>
      <c r="T65" s="28"/>
      <c r="U65" s="28"/>
      <c r="V65" s="28"/>
      <c r="W65" s="22"/>
      <c r="X65" s="32"/>
      <c r="Y65" s="20"/>
      <c r="Z65" s="29"/>
      <c r="AA65" s="22"/>
      <c r="AB65" s="22"/>
    </row>
    <row r="66" spans="1:28" x14ac:dyDescent="0.25">
      <c r="A66" s="22"/>
      <c r="B66" s="22"/>
      <c r="C66" s="22"/>
      <c r="D66" s="22"/>
      <c r="E66" s="25"/>
      <c r="F66" s="22"/>
      <c r="G66" s="25"/>
      <c r="H66" s="30"/>
      <c r="I66" s="26"/>
      <c r="J66" s="26"/>
      <c r="K66" s="22"/>
      <c r="L66" s="22"/>
      <c r="M66" s="22"/>
      <c r="N66" s="27"/>
      <c r="O66" s="22"/>
      <c r="P66" s="22"/>
      <c r="Q66" s="31"/>
      <c r="R66" s="28"/>
      <c r="S66" s="28"/>
      <c r="T66" s="28"/>
      <c r="U66" s="28"/>
      <c r="V66" s="28"/>
      <c r="W66" s="22"/>
      <c r="X66" s="32"/>
      <c r="Y66" s="20"/>
      <c r="Z66" s="29"/>
      <c r="AA66" s="22"/>
      <c r="AB66" s="22"/>
    </row>
    <row r="67" spans="1:28" x14ac:dyDescent="0.25">
      <c r="A67" s="22"/>
      <c r="B67" s="22"/>
      <c r="C67" s="22"/>
      <c r="D67" s="22"/>
      <c r="E67" s="25"/>
      <c r="F67" s="22"/>
      <c r="G67" s="25"/>
      <c r="H67" s="30"/>
      <c r="I67" s="26"/>
      <c r="J67" s="26"/>
      <c r="K67" s="22"/>
      <c r="L67" s="22"/>
      <c r="M67" s="22"/>
      <c r="N67" s="27"/>
      <c r="O67" s="22"/>
      <c r="P67" s="22"/>
      <c r="Q67" s="31"/>
      <c r="R67" s="28"/>
      <c r="S67" s="28"/>
      <c r="T67" s="28"/>
      <c r="U67" s="28"/>
      <c r="V67" s="28"/>
      <c r="W67" s="22"/>
      <c r="X67" s="32"/>
      <c r="Y67" s="20"/>
      <c r="Z67" s="29"/>
      <c r="AA67" s="22"/>
      <c r="AB67" s="22"/>
    </row>
    <row r="68" spans="1:28" x14ac:dyDescent="0.25">
      <c r="A68" s="22"/>
      <c r="B68" s="22"/>
      <c r="C68" s="22"/>
      <c r="D68" s="22"/>
      <c r="E68" s="25"/>
      <c r="F68" s="22"/>
      <c r="G68" s="25"/>
      <c r="H68" s="30"/>
      <c r="I68" s="26"/>
      <c r="J68" s="26"/>
      <c r="K68" s="22"/>
      <c r="L68" s="22"/>
      <c r="M68" s="22"/>
      <c r="N68" s="27"/>
      <c r="O68" s="22"/>
      <c r="P68" s="22"/>
      <c r="Q68" s="31"/>
      <c r="R68" s="28"/>
      <c r="S68" s="28"/>
      <c r="T68" s="28"/>
      <c r="U68" s="28"/>
      <c r="V68" s="28"/>
      <c r="W68" s="22"/>
      <c r="X68" s="32"/>
      <c r="Y68" s="20"/>
      <c r="Z68" s="29"/>
      <c r="AA68" s="22"/>
      <c r="AB68" s="22"/>
    </row>
    <row r="69" spans="1:28" x14ac:dyDescent="0.25">
      <c r="A69" s="22"/>
      <c r="B69" s="22"/>
      <c r="C69" s="22"/>
      <c r="D69" s="22"/>
      <c r="E69" s="25"/>
      <c r="F69" s="22"/>
      <c r="G69" s="25"/>
      <c r="H69" s="30"/>
      <c r="I69" s="26"/>
      <c r="J69" s="26"/>
      <c r="K69" s="22"/>
      <c r="L69" s="22"/>
      <c r="M69" s="22"/>
      <c r="N69" s="27"/>
      <c r="O69" s="22"/>
      <c r="P69" s="22"/>
      <c r="Q69" s="31"/>
      <c r="R69" s="28"/>
      <c r="S69" s="28"/>
      <c r="T69" s="28"/>
      <c r="U69" s="28"/>
      <c r="V69" s="28"/>
      <c r="W69" s="22"/>
      <c r="X69" s="32"/>
      <c r="Y69" s="20"/>
      <c r="Z69" s="29"/>
      <c r="AA69" s="22"/>
      <c r="AB69" s="22"/>
    </row>
    <row r="70" spans="1:28" x14ac:dyDescent="0.25">
      <c r="A70" s="22"/>
      <c r="B70" s="22"/>
      <c r="C70" s="22"/>
      <c r="D70" s="22"/>
      <c r="E70" s="25"/>
      <c r="F70" s="22"/>
      <c r="G70" s="25"/>
      <c r="H70" s="30"/>
      <c r="I70" s="26"/>
      <c r="J70" s="26"/>
      <c r="K70" s="22"/>
      <c r="L70" s="22"/>
      <c r="M70" s="22"/>
      <c r="N70" s="27"/>
      <c r="O70" s="22"/>
      <c r="P70" s="22"/>
      <c r="Q70" s="31"/>
      <c r="R70" s="28"/>
      <c r="S70" s="28"/>
      <c r="T70" s="28"/>
      <c r="U70" s="28"/>
      <c r="V70" s="28"/>
      <c r="W70" s="22"/>
      <c r="X70" s="32"/>
      <c r="Y70" s="20"/>
      <c r="Z70" s="29"/>
      <c r="AA70" s="22"/>
      <c r="AB70" s="22"/>
    </row>
    <row r="71" spans="1:28" x14ac:dyDescent="0.25">
      <c r="A71" s="22"/>
      <c r="B71" s="22"/>
      <c r="C71" s="22"/>
      <c r="D71" s="22"/>
      <c r="E71" s="25"/>
      <c r="F71" s="22"/>
      <c r="G71" s="25"/>
      <c r="H71" s="30"/>
      <c r="I71" s="26"/>
      <c r="J71" s="26"/>
      <c r="K71" s="22"/>
      <c r="L71" s="22"/>
      <c r="M71" s="22"/>
      <c r="N71" s="27"/>
      <c r="O71" s="22"/>
      <c r="P71" s="22"/>
      <c r="Q71" s="31"/>
      <c r="R71" s="28"/>
      <c r="S71" s="28"/>
      <c r="T71" s="28"/>
      <c r="U71" s="28"/>
      <c r="V71" s="28"/>
      <c r="W71" s="22"/>
      <c r="X71" s="32"/>
      <c r="Y71" s="20"/>
      <c r="Z71" s="29"/>
      <c r="AA71" s="22"/>
      <c r="AB71" s="22"/>
    </row>
    <row r="72" spans="1:28" x14ac:dyDescent="0.25">
      <c r="A72" s="22"/>
      <c r="B72" s="22"/>
      <c r="C72" s="22"/>
      <c r="D72" s="22"/>
      <c r="E72" s="25"/>
      <c r="F72" s="22"/>
      <c r="G72" s="25"/>
      <c r="H72" s="30"/>
      <c r="I72" s="26"/>
      <c r="J72" s="26"/>
      <c r="K72" s="22"/>
      <c r="L72" s="22"/>
      <c r="M72" s="22"/>
      <c r="N72" s="27"/>
      <c r="O72" s="22"/>
      <c r="P72" s="22"/>
      <c r="Q72" s="31"/>
      <c r="R72" s="28"/>
      <c r="S72" s="28"/>
      <c r="T72" s="28"/>
      <c r="U72" s="28"/>
      <c r="V72" s="28"/>
      <c r="W72" s="22"/>
      <c r="X72" s="32"/>
      <c r="Y72" s="20"/>
      <c r="Z72" s="29"/>
      <c r="AA72" s="22"/>
      <c r="AB72" s="22"/>
    </row>
    <row r="73" spans="1:28" x14ac:dyDescent="0.25">
      <c r="A73" s="22"/>
      <c r="B73" s="22"/>
      <c r="C73" s="22"/>
      <c r="D73" s="22"/>
      <c r="E73" s="25"/>
      <c r="F73" s="22"/>
      <c r="G73" s="25"/>
      <c r="H73" s="30"/>
      <c r="I73" s="26"/>
      <c r="J73" s="26"/>
      <c r="K73" s="22"/>
      <c r="L73" s="22"/>
      <c r="M73" s="22"/>
      <c r="N73" s="27"/>
      <c r="O73" s="22"/>
      <c r="P73" s="22"/>
      <c r="Q73" s="31"/>
      <c r="R73" s="28"/>
      <c r="S73" s="28"/>
      <c r="T73" s="28"/>
      <c r="U73" s="28"/>
      <c r="V73" s="28"/>
      <c r="W73" s="22"/>
      <c r="X73" s="32"/>
      <c r="Y73" s="20"/>
      <c r="Z73" s="29"/>
      <c r="AA73" s="22"/>
      <c r="AB73" s="22"/>
    </row>
    <row r="74" spans="1:28" x14ac:dyDescent="0.25">
      <c r="A74" s="22"/>
      <c r="B74" s="22"/>
      <c r="C74" s="22"/>
      <c r="D74" s="22"/>
      <c r="E74" s="25"/>
      <c r="F74" s="22"/>
      <c r="G74" s="25"/>
      <c r="H74" s="30"/>
      <c r="I74" s="26"/>
      <c r="J74" s="26"/>
      <c r="K74" s="22"/>
      <c r="L74" s="22"/>
      <c r="M74" s="22"/>
      <c r="N74" s="27"/>
      <c r="O74" s="22"/>
      <c r="P74" s="22"/>
      <c r="Q74" s="31"/>
      <c r="R74" s="28"/>
      <c r="S74" s="28"/>
      <c r="T74" s="28"/>
      <c r="U74" s="28"/>
      <c r="V74" s="28"/>
      <c r="W74" s="22"/>
      <c r="X74" s="32"/>
      <c r="Y74" s="20"/>
      <c r="Z74" s="29"/>
      <c r="AA74" s="22"/>
      <c r="AB74" s="22"/>
    </row>
    <row r="75" spans="1:28" x14ac:dyDescent="0.25">
      <c r="A75" s="22"/>
      <c r="B75" s="22"/>
      <c r="C75" s="22"/>
      <c r="D75" s="22"/>
      <c r="E75" s="25"/>
      <c r="F75" s="22"/>
      <c r="G75" s="25"/>
      <c r="H75" s="30"/>
      <c r="I75" s="26"/>
      <c r="J75" s="26"/>
      <c r="K75" s="22"/>
      <c r="L75" s="22"/>
      <c r="M75" s="22"/>
      <c r="N75" s="27"/>
      <c r="O75" s="22"/>
      <c r="P75" s="22"/>
      <c r="Q75" s="31"/>
      <c r="R75" s="28"/>
      <c r="S75" s="28"/>
      <c r="T75" s="28"/>
      <c r="U75" s="28"/>
      <c r="V75" s="28"/>
      <c r="W75" s="22"/>
      <c r="X75" s="32"/>
      <c r="Y75" s="20"/>
      <c r="Z75" s="29"/>
      <c r="AA75" s="22"/>
      <c r="AB75" s="22"/>
    </row>
    <row r="76" spans="1:28" x14ac:dyDescent="0.25">
      <c r="A76" s="22"/>
      <c r="B76" s="22"/>
      <c r="C76" s="22"/>
      <c r="D76" s="22"/>
      <c r="E76" s="25"/>
      <c r="F76" s="22"/>
      <c r="G76" s="25"/>
      <c r="H76" s="30"/>
      <c r="I76" s="26"/>
      <c r="J76" s="26"/>
      <c r="K76" s="22"/>
      <c r="L76" s="22"/>
      <c r="M76" s="22"/>
      <c r="N76" s="27"/>
      <c r="O76" s="22"/>
      <c r="P76" s="22"/>
      <c r="Q76" s="31"/>
      <c r="R76" s="28"/>
      <c r="S76" s="28"/>
      <c r="T76" s="28"/>
      <c r="U76" s="28"/>
      <c r="V76" s="28"/>
      <c r="W76" s="22"/>
      <c r="X76" s="32"/>
      <c r="Y76" s="20"/>
      <c r="Z76" s="29"/>
      <c r="AA76" s="22"/>
      <c r="AB76" s="22"/>
    </row>
    <row r="77" spans="1:28" x14ac:dyDescent="0.25">
      <c r="A77" s="22"/>
      <c r="B77" s="22"/>
      <c r="C77" s="22"/>
      <c r="D77" s="22"/>
      <c r="E77" s="25"/>
      <c r="F77" s="22"/>
      <c r="G77" s="25"/>
      <c r="H77" s="30"/>
      <c r="I77" s="26"/>
      <c r="J77" s="26"/>
      <c r="K77" s="22"/>
      <c r="L77" s="22"/>
      <c r="M77" s="22"/>
      <c r="N77" s="27"/>
      <c r="O77" s="22"/>
      <c r="P77" s="22"/>
      <c r="Q77" s="31"/>
      <c r="R77" s="28"/>
      <c r="S77" s="28"/>
      <c r="T77" s="28"/>
      <c r="U77" s="28"/>
      <c r="V77" s="28"/>
      <c r="W77" s="22"/>
      <c r="X77" s="32"/>
      <c r="Y77" s="20"/>
      <c r="Z77" s="29"/>
      <c r="AA77" s="22"/>
      <c r="AB77" s="22"/>
    </row>
    <row r="78" spans="1:28" x14ac:dyDescent="0.25">
      <c r="A78" s="22"/>
      <c r="B78" s="22"/>
      <c r="C78" s="22"/>
      <c r="D78" s="22"/>
      <c r="E78" s="25"/>
      <c r="F78" s="22"/>
      <c r="G78" s="25"/>
      <c r="H78" s="30"/>
      <c r="I78" s="26"/>
      <c r="J78" s="26"/>
      <c r="K78" s="22"/>
      <c r="L78" s="22"/>
      <c r="M78" s="22"/>
      <c r="N78" s="27"/>
      <c r="O78" s="22"/>
      <c r="P78" s="22"/>
      <c r="Q78" s="31"/>
      <c r="R78" s="28"/>
      <c r="S78" s="28"/>
      <c r="T78" s="28"/>
      <c r="U78" s="28"/>
      <c r="V78" s="28"/>
      <c r="W78" s="22"/>
      <c r="X78" s="32"/>
      <c r="Y78" s="20"/>
      <c r="Z78" s="29"/>
      <c r="AA78" s="22"/>
      <c r="AB78" s="22"/>
    </row>
    <row r="79" spans="1:28" x14ac:dyDescent="0.25">
      <c r="A79" s="22"/>
      <c r="B79" s="22"/>
      <c r="C79" s="22"/>
      <c r="D79" s="22"/>
      <c r="E79" s="25"/>
      <c r="F79" s="22"/>
      <c r="G79" s="25"/>
      <c r="H79" s="30"/>
      <c r="I79" s="26"/>
      <c r="J79" s="26"/>
      <c r="K79" s="22"/>
      <c r="L79" s="22"/>
      <c r="M79" s="22"/>
      <c r="N79" s="27"/>
      <c r="O79" s="22"/>
      <c r="P79" s="22"/>
      <c r="Q79" s="31"/>
      <c r="R79" s="28"/>
      <c r="S79" s="28"/>
      <c r="T79" s="28"/>
      <c r="U79" s="28"/>
      <c r="V79" s="28"/>
      <c r="W79" s="22"/>
      <c r="X79" s="32"/>
      <c r="Y79" s="20"/>
      <c r="Z79" s="29"/>
      <c r="AA79" s="22"/>
      <c r="AB79" s="22"/>
    </row>
    <row r="80" spans="1:28" x14ac:dyDescent="0.25">
      <c r="A80" s="22"/>
      <c r="B80" s="22"/>
      <c r="C80" s="22"/>
      <c r="D80" s="22"/>
      <c r="E80" s="25"/>
      <c r="F80" s="22"/>
      <c r="G80" s="25"/>
      <c r="H80" s="30"/>
      <c r="I80" s="26"/>
      <c r="J80" s="26"/>
      <c r="K80" s="22"/>
      <c r="L80" s="22"/>
      <c r="M80" s="22"/>
      <c r="N80" s="27"/>
      <c r="O80" s="22"/>
      <c r="P80" s="22"/>
      <c r="Q80" s="31"/>
      <c r="R80" s="28"/>
      <c r="S80" s="28"/>
      <c r="T80" s="28"/>
      <c r="U80" s="28"/>
      <c r="V80" s="28"/>
      <c r="W80" s="22"/>
      <c r="X80" s="32"/>
      <c r="Y80" s="20"/>
      <c r="Z80" s="29"/>
      <c r="AA80" s="22"/>
      <c r="AB80" s="22"/>
    </row>
    <row r="81" spans="1:28" x14ac:dyDescent="0.25">
      <c r="A81" s="22"/>
      <c r="B81" s="22"/>
      <c r="C81" s="22"/>
      <c r="D81" s="22"/>
      <c r="E81" s="25"/>
      <c r="F81" s="22"/>
      <c r="G81" s="25"/>
      <c r="H81" s="30"/>
      <c r="I81" s="26"/>
      <c r="J81" s="26"/>
      <c r="K81" s="22"/>
      <c r="L81" s="22"/>
      <c r="M81" s="22"/>
      <c r="N81" s="27"/>
      <c r="O81" s="22"/>
      <c r="P81" s="22"/>
      <c r="Q81" s="31"/>
      <c r="R81" s="28"/>
      <c r="S81" s="28"/>
      <c r="T81" s="28"/>
      <c r="U81" s="28"/>
      <c r="V81" s="28"/>
      <c r="W81" s="22"/>
      <c r="X81" s="32"/>
      <c r="Y81" s="20"/>
      <c r="Z81" s="29"/>
      <c r="AA81" s="22"/>
      <c r="AB81" s="22"/>
    </row>
    <row r="82" spans="1:28" x14ac:dyDescent="0.25">
      <c r="A82" s="22"/>
      <c r="B82" s="22"/>
      <c r="C82" s="22"/>
      <c r="D82" s="22"/>
      <c r="E82" s="25"/>
      <c r="F82" s="22"/>
      <c r="G82" s="25"/>
      <c r="H82" s="30"/>
      <c r="I82" s="26"/>
      <c r="J82" s="26"/>
      <c r="K82" s="22"/>
      <c r="L82" s="22"/>
      <c r="M82" s="22"/>
      <c r="N82" s="27"/>
      <c r="O82" s="22"/>
      <c r="P82" s="22"/>
      <c r="Q82" s="31"/>
      <c r="R82" s="28"/>
      <c r="S82" s="28"/>
      <c r="T82" s="28"/>
      <c r="U82" s="28"/>
      <c r="V82" s="28"/>
      <c r="W82" s="22"/>
      <c r="X82" s="32"/>
      <c r="Y82" s="20"/>
      <c r="Z82" s="29"/>
      <c r="AA82" s="22"/>
      <c r="AB82" s="22"/>
    </row>
    <row r="83" spans="1:28" x14ac:dyDescent="0.25">
      <c r="A83" s="22"/>
      <c r="B83" s="22"/>
      <c r="C83" s="22"/>
      <c r="D83" s="22"/>
      <c r="E83" s="25"/>
      <c r="F83" s="22"/>
      <c r="G83" s="25"/>
      <c r="H83" s="30"/>
      <c r="I83" s="26"/>
      <c r="J83" s="26"/>
      <c r="K83" s="22"/>
      <c r="L83" s="22"/>
      <c r="M83" s="22"/>
      <c r="N83" s="27"/>
      <c r="O83" s="22"/>
      <c r="P83" s="22"/>
      <c r="Q83" s="31"/>
      <c r="R83" s="28"/>
      <c r="S83" s="28"/>
      <c r="T83" s="28"/>
      <c r="U83" s="28"/>
      <c r="V83" s="28"/>
      <c r="W83" s="22"/>
      <c r="X83" s="32"/>
      <c r="Y83" s="20"/>
      <c r="Z83" s="29"/>
      <c r="AA83" s="22"/>
      <c r="AB83" s="22"/>
    </row>
    <row r="84" spans="1:28" x14ac:dyDescent="0.25">
      <c r="A84" s="22"/>
      <c r="B84" s="22"/>
      <c r="C84" s="22"/>
      <c r="D84" s="22"/>
      <c r="E84" s="25"/>
      <c r="F84" s="22"/>
      <c r="G84" s="25"/>
      <c r="H84" s="30"/>
      <c r="I84" s="26"/>
      <c r="J84" s="26"/>
      <c r="K84" s="22"/>
      <c r="L84" s="22"/>
      <c r="M84" s="22"/>
      <c r="N84" s="27"/>
      <c r="O84" s="22"/>
      <c r="P84" s="22"/>
      <c r="Q84" s="31"/>
      <c r="R84" s="28"/>
      <c r="S84" s="28"/>
      <c r="T84" s="28"/>
      <c r="U84" s="28"/>
      <c r="V84" s="28"/>
      <c r="W84" s="22"/>
      <c r="X84" s="32"/>
      <c r="Y84" s="20"/>
      <c r="Z84" s="29"/>
      <c r="AA84" s="22"/>
      <c r="AB84" s="22"/>
    </row>
    <row r="85" spans="1:28" x14ac:dyDescent="0.25">
      <c r="A85" s="22"/>
      <c r="B85" s="22"/>
      <c r="C85" s="22"/>
      <c r="D85" s="22"/>
      <c r="E85" s="25"/>
      <c r="F85" s="22"/>
      <c r="G85" s="25"/>
      <c r="H85" s="30"/>
      <c r="I85" s="26"/>
      <c r="J85" s="26"/>
      <c r="K85" s="22"/>
      <c r="L85" s="22"/>
      <c r="M85" s="22"/>
      <c r="N85" s="27"/>
      <c r="O85" s="22"/>
      <c r="P85" s="22"/>
      <c r="Q85" s="31"/>
      <c r="R85" s="28"/>
      <c r="S85" s="28"/>
      <c r="T85" s="28"/>
      <c r="U85" s="28"/>
      <c r="V85" s="28"/>
      <c r="W85" s="22"/>
      <c r="X85" s="32"/>
      <c r="Y85" s="20"/>
      <c r="Z85" s="29"/>
      <c r="AA85" s="22"/>
      <c r="AB85" s="22"/>
    </row>
    <row r="86" spans="1:28" x14ac:dyDescent="0.25">
      <c r="A86" s="22"/>
      <c r="B86" s="22"/>
      <c r="C86" s="22"/>
      <c r="D86" s="22"/>
      <c r="E86" s="25"/>
      <c r="F86" s="22"/>
      <c r="G86" s="25"/>
      <c r="H86" s="30"/>
      <c r="I86" s="26"/>
      <c r="J86" s="26"/>
      <c r="K86" s="22"/>
      <c r="L86" s="22"/>
      <c r="M86" s="22"/>
      <c r="N86" s="27"/>
      <c r="O86" s="22"/>
      <c r="P86" s="22"/>
      <c r="Q86" s="31"/>
      <c r="R86" s="28"/>
      <c r="S86" s="28"/>
      <c r="T86" s="28"/>
      <c r="U86" s="28"/>
      <c r="V86" s="28"/>
      <c r="W86" s="22"/>
      <c r="X86" s="32"/>
      <c r="Y86" s="20"/>
      <c r="Z86" s="29"/>
      <c r="AA86" s="22"/>
      <c r="AB86" s="22"/>
    </row>
    <row r="87" spans="1:28" x14ac:dyDescent="0.25">
      <c r="A87" s="22"/>
      <c r="B87" s="22"/>
      <c r="C87" s="22"/>
      <c r="D87" s="22"/>
      <c r="E87" s="25"/>
      <c r="F87" s="22"/>
      <c r="G87" s="25"/>
      <c r="H87" s="30"/>
      <c r="I87" s="26"/>
      <c r="J87" s="26"/>
      <c r="K87" s="22"/>
      <c r="L87" s="22"/>
      <c r="M87" s="22"/>
      <c r="N87" s="27"/>
      <c r="O87" s="22"/>
      <c r="P87" s="22"/>
      <c r="Q87" s="31"/>
      <c r="R87" s="28"/>
      <c r="S87" s="28"/>
      <c r="T87" s="28"/>
      <c r="U87" s="28"/>
      <c r="V87" s="28"/>
      <c r="W87" s="22"/>
      <c r="X87" s="32"/>
      <c r="Y87" s="20"/>
      <c r="Z87" s="29"/>
      <c r="AA87" s="22"/>
      <c r="AB87" s="22"/>
    </row>
    <row r="88" spans="1:28" x14ac:dyDescent="0.25">
      <c r="A88" s="22"/>
      <c r="B88" s="22"/>
      <c r="C88" s="22"/>
      <c r="D88" s="22"/>
      <c r="E88" s="25"/>
      <c r="F88" s="22"/>
      <c r="G88" s="25"/>
      <c r="H88" s="30"/>
      <c r="I88" s="26"/>
      <c r="J88" s="26"/>
      <c r="K88" s="22"/>
      <c r="L88" s="22"/>
      <c r="M88" s="22"/>
      <c r="N88" s="27"/>
      <c r="O88" s="22"/>
      <c r="P88" s="22"/>
      <c r="Q88" s="31"/>
      <c r="R88" s="28"/>
      <c r="S88" s="28"/>
      <c r="T88" s="28"/>
      <c r="U88" s="28"/>
      <c r="V88" s="28"/>
      <c r="W88" s="22"/>
      <c r="X88" s="32"/>
      <c r="Y88" s="20"/>
      <c r="Z88" s="29"/>
      <c r="AA88" s="22"/>
      <c r="AB88" s="22"/>
    </row>
    <row r="89" spans="1:28" x14ac:dyDescent="0.25">
      <c r="A89" s="22"/>
      <c r="B89" s="22"/>
      <c r="C89" s="22"/>
      <c r="D89" s="22"/>
      <c r="E89" s="25"/>
      <c r="F89" s="22"/>
      <c r="G89" s="25"/>
      <c r="H89" s="30"/>
      <c r="I89" s="26"/>
      <c r="J89" s="26"/>
      <c r="K89" s="22"/>
      <c r="L89" s="22"/>
      <c r="M89" s="22"/>
      <c r="N89" s="27"/>
      <c r="O89" s="22"/>
      <c r="P89" s="22"/>
      <c r="Q89" s="31"/>
      <c r="R89" s="28"/>
      <c r="S89" s="28"/>
      <c r="T89" s="28"/>
      <c r="U89" s="28"/>
      <c r="V89" s="28"/>
      <c r="W89" s="22"/>
      <c r="X89" s="32"/>
      <c r="Y89" s="20"/>
      <c r="Z89" s="29"/>
      <c r="AA89" s="22"/>
      <c r="AB89" s="22"/>
    </row>
    <row r="90" spans="1:28" x14ac:dyDescent="0.25">
      <c r="A90" s="22"/>
      <c r="B90" s="22"/>
      <c r="C90" s="22"/>
      <c r="D90" s="22"/>
      <c r="E90" s="25"/>
      <c r="F90" s="22"/>
      <c r="G90" s="25"/>
      <c r="H90" s="30"/>
      <c r="I90" s="26"/>
      <c r="J90" s="26"/>
      <c r="K90" s="22"/>
      <c r="L90" s="22"/>
      <c r="M90" s="22"/>
      <c r="N90" s="27"/>
      <c r="O90" s="22"/>
      <c r="P90" s="22"/>
      <c r="Q90" s="31"/>
      <c r="R90" s="28"/>
      <c r="S90" s="28"/>
      <c r="T90" s="28"/>
      <c r="U90" s="28"/>
      <c r="V90" s="28"/>
      <c r="W90" s="22"/>
      <c r="X90" s="32"/>
      <c r="Y90" s="20"/>
      <c r="Z90" s="29"/>
      <c r="AA90" s="22"/>
      <c r="AB90" s="22"/>
    </row>
    <row r="91" spans="1:28" x14ac:dyDescent="0.25">
      <c r="A91" s="22"/>
      <c r="B91" s="22"/>
      <c r="C91" s="22"/>
      <c r="D91" s="22"/>
      <c r="E91" s="25"/>
      <c r="F91" s="22"/>
      <c r="G91" s="25"/>
      <c r="H91" s="30"/>
      <c r="I91" s="26"/>
      <c r="J91" s="26"/>
      <c r="K91" s="22"/>
      <c r="L91" s="22"/>
      <c r="M91" s="22"/>
      <c r="N91" s="27"/>
      <c r="O91" s="22"/>
      <c r="P91" s="22"/>
      <c r="Q91" s="31"/>
      <c r="R91" s="28"/>
      <c r="S91" s="28"/>
      <c r="T91" s="28"/>
      <c r="U91" s="28"/>
      <c r="V91" s="28"/>
      <c r="W91" s="22"/>
      <c r="X91" s="32"/>
      <c r="Y91" s="20"/>
      <c r="Z91" s="29"/>
      <c r="AA91" s="22"/>
      <c r="AB91" s="22"/>
    </row>
    <row r="92" spans="1:28" x14ac:dyDescent="0.25">
      <c r="A92" s="22"/>
      <c r="B92" s="22"/>
      <c r="C92" s="22"/>
      <c r="D92" s="22"/>
      <c r="E92" s="25"/>
      <c r="F92" s="22"/>
      <c r="G92" s="25"/>
      <c r="H92" s="30"/>
      <c r="I92" s="26"/>
      <c r="J92" s="26"/>
      <c r="K92" s="22"/>
      <c r="L92" s="22"/>
      <c r="M92" s="22"/>
      <c r="N92" s="27"/>
      <c r="O92" s="22"/>
      <c r="P92" s="22"/>
      <c r="Q92" s="31"/>
      <c r="R92" s="28"/>
      <c r="S92" s="28"/>
      <c r="T92" s="28"/>
      <c r="U92" s="28"/>
      <c r="V92" s="28"/>
      <c r="W92" s="22"/>
      <c r="X92" s="32"/>
      <c r="Y92" s="20"/>
      <c r="Z92" s="29"/>
      <c r="AA92" s="22"/>
      <c r="AB92" s="22"/>
    </row>
    <row r="93" spans="1:28" x14ac:dyDescent="0.25">
      <c r="A93" s="22"/>
      <c r="B93" s="22"/>
      <c r="C93" s="22"/>
      <c r="D93" s="22"/>
      <c r="E93" s="25"/>
      <c r="F93" s="22"/>
      <c r="G93" s="25"/>
      <c r="H93" s="30"/>
      <c r="I93" s="26"/>
      <c r="J93" s="26"/>
      <c r="K93" s="22"/>
      <c r="L93" s="22"/>
      <c r="M93" s="22"/>
      <c r="N93" s="27"/>
      <c r="O93" s="22"/>
      <c r="P93" s="22"/>
      <c r="Q93" s="31"/>
      <c r="R93" s="28"/>
      <c r="S93" s="28"/>
      <c r="T93" s="28"/>
      <c r="U93" s="28"/>
      <c r="V93" s="28"/>
      <c r="W93" s="22"/>
      <c r="X93" s="32"/>
      <c r="Y93" s="20"/>
      <c r="Z93" s="29"/>
      <c r="AA93" s="22"/>
      <c r="AB93" s="22"/>
    </row>
    <row r="94" spans="1:28" x14ac:dyDescent="0.25">
      <c r="A94" s="22"/>
      <c r="B94" s="22"/>
      <c r="C94" s="22"/>
      <c r="D94" s="22"/>
      <c r="E94" s="25"/>
      <c r="F94" s="22"/>
      <c r="G94" s="25"/>
      <c r="H94" s="30"/>
      <c r="I94" s="26"/>
      <c r="J94" s="26"/>
      <c r="K94" s="22"/>
      <c r="L94" s="22"/>
      <c r="M94" s="22"/>
      <c r="N94" s="27"/>
      <c r="O94" s="22"/>
      <c r="P94" s="22"/>
      <c r="Q94" s="31"/>
      <c r="R94" s="28"/>
      <c r="S94" s="28"/>
      <c r="T94" s="28"/>
      <c r="U94" s="28"/>
      <c r="V94" s="28"/>
      <c r="W94" s="22"/>
      <c r="X94" s="32"/>
      <c r="Y94" s="20"/>
      <c r="Z94" s="29"/>
      <c r="AA94" s="22"/>
      <c r="AB94" s="22"/>
    </row>
    <row r="95" spans="1:28" x14ac:dyDescent="0.25">
      <c r="A95" s="22"/>
      <c r="B95" s="22"/>
      <c r="C95" s="22"/>
      <c r="D95" s="22"/>
      <c r="E95" s="25"/>
      <c r="F95" s="22"/>
      <c r="G95" s="25"/>
      <c r="H95" s="30"/>
      <c r="I95" s="26"/>
      <c r="J95" s="26"/>
      <c r="K95" s="22"/>
      <c r="L95" s="22"/>
      <c r="M95" s="22"/>
      <c r="N95" s="27"/>
      <c r="O95" s="22"/>
      <c r="P95" s="22"/>
      <c r="Q95" s="31"/>
      <c r="R95" s="28"/>
      <c r="S95" s="28"/>
      <c r="T95" s="28"/>
      <c r="U95" s="28"/>
      <c r="V95" s="28"/>
      <c r="W95" s="22"/>
      <c r="X95" s="32"/>
      <c r="Y95" s="20"/>
      <c r="Z95" s="29"/>
      <c r="AA95" s="22"/>
      <c r="AB95" s="22"/>
    </row>
    <row r="96" spans="1:28" x14ac:dyDescent="0.25">
      <c r="A96" s="22"/>
      <c r="B96" s="22"/>
      <c r="C96" s="22"/>
      <c r="D96" s="22"/>
      <c r="E96" s="25"/>
      <c r="F96" s="22"/>
      <c r="G96" s="25"/>
      <c r="H96" s="30"/>
      <c r="I96" s="26"/>
      <c r="J96" s="26"/>
      <c r="K96" s="22"/>
      <c r="L96" s="22"/>
      <c r="M96" s="22"/>
      <c r="N96" s="27"/>
      <c r="O96" s="22"/>
      <c r="P96" s="22"/>
      <c r="Q96" s="31"/>
      <c r="R96" s="28"/>
      <c r="S96" s="28"/>
      <c r="T96" s="28"/>
      <c r="U96" s="28"/>
      <c r="V96" s="28"/>
      <c r="W96" s="22"/>
      <c r="X96" s="32"/>
      <c r="Y96" s="20"/>
      <c r="Z96" s="29"/>
      <c r="AA96" s="22"/>
      <c r="AB96" s="22"/>
    </row>
    <row r="97" spans="1:28" x14ac:dyDescent="0.25">
      <c r="A97" s="22"/>
      <c r="B97" s="22"/>
      <c r="C97" s="22"/>
      <c r="D97" s="22"/>
      <c r="E97" s="25"/>
      <c r="F97" s="22"/>
      <c r="G97" s="25"/>
      <c r="H97" s="30"/>
      <c r="I97" s="26"/>
      <c r="J97" s="26"/>
      <c r="K97" s="22"/>
      <c r="L97" s="22"/>
      <c r="M97" s="22"/>
      <c r="N97" s="27"/>
      <c r="O97" s="22"/>
      <c r="P97" s="22"/>
      <c r="Q97" s="31"/>
      <c r="R97" s="28"/>
      <c r="S97" s="28"/>
      <c r="T97" s="28"/>
      <c r="U97" s="28"/>
      <c r="V97" s="28"/>
      <c r="W97" s="22"/>
      <c r="X97" s="32"/>
      <c r="Y97" s="20"/>
      <c r="Z97" s="29"/>
      <c r="AA97" s="22"/>
      <c r="AB97" s="22"/>
    </row>
    <row r="98" spans="1:28" x14ac:dyDescent="0.25">
      <c r="A98" s="22"/>
      <c r="B98" s="22"/>
      <c r="C98" s="22"/>
      <c r="D98" s="22"/>
      <c r="E98" s="25"/>
      <c r="F98" s="22"/>
      <c r="G98" s="25"/>
      <c r="H98" s="30"/>
      <c r="I98" s="26"/>
      <c r="J98" s="26"/>
      <c r="K98" s="22"/>
      <c r="L98" s="22"/>
      <c r="M98" s="22"/>
      <c r="N98" s="27"/>
      <c r="O98" s="22"/>
      <c r="P98" s="22"/>
      <c r="Q98" s="31"/>
      <c r="R98" s="28"/>
      <c r="S98" s="28"/>
      <c r="T98" s="28"/>
      <c r="U98" s="28"/>
      <c r="V98" s="28"/>
      <c r="W98" s="22"/>
      <c r="X98" s="32"/>
      <c r="Y98" s="20"/>
      <c r="Z98" s="29"/>
      <c r="AA98" s="22"/>
      <c r="AB98" s="22"/>
    </row>
    <row r="99" spans="1:28" x14ac:dyDescent="0.25">
      <c r="A99" s="22"/>
      <c r="B99" s="22"/>
      <c r="C99" s="22"/>
      <c r="D99" s="22"/>
      <c r="E99" s="25"/>
      <c r="F99" s="22"/>
      <c r="G99" s="25"/>
      <c r="H99" s="30"/>
      <c r="I99" s="26"/>
      <c r="J99" s="26"/>
      <c r="K99" s="22"/>
      <c r="L99" s="22"/>
      <c r="M99" s="22"/>
      <c r="N99" s="27"/>
      <c r="O99" s="22"/>
      <c r="P99" s="22"/>
      <c r="Q99" s="31"/>
      <c r="R99" s="28"/>
      <c r="S99" s="28"/>
      <c r="T99" s="28"/>
      <c r="U99" s="28"/>
      <c r="V99" s="28"/>
      <c r="W99" s="22"/>
      <c r="X99" s="32"/>
      <c r="Y99" s="20"/>
      <c r="Z99" s="29"/>
      <c r="AA99" s="22"/>
      <c r="AB99" s="22"/>
    </row>
    <row r="100" spans="1:28" x14ac:dyDescent="0.25">
      <c r="A100" s="22"/>
      <c r="B100" s="22"/>
      <c r="C100" s="22"/>
      <c r="D100" s="22"/>
      <c r="E100" s="25"/>
      <c r="F100" s="22"/>
      <c r="G100" s="25"/>
      <c r="H100" s="30"/>
      <c r="I100" s="26"/>
      <c r="J100" s="26"/>
      <c r="K100" s="22"/>
      <c r="L100" s="22"/>
      <c r="M100" s="22"/>
      <c r="N100" s="27"/>
      <c r="O100" s="22"/>
      <c r="P100" s="22"/>
      <c r="Q100" s="31"/>
      <c r="R100" s="28"/>
      <c r="S100" s="28"/>
      <c r="T100" s="28"/>
      <c r="U100" s="28"/>
      <c r="V100" s="28"/>
      <c r="W100" s="22"/>
      <c r="X100" s="32"/>
      <c r="Y100" s="20"/>
      <c r="Z100" s="29"/>
      <c r="AA100" s="22"/>
      <c r="AB100" s="22"/>
    </row>
    <row r="101" spans="1:28" x14ac:dyDescent="0.25">
      <c r="A101" s="22"/>
      <c r="B101" s="22"/>
      <c r="C101" s="22"/>
      <c r="D101" s="22"/>
      <c r="E101" s="25"/>
      <c r="F101" s="22"/>
      <c r="G101" s="25"/>
      <c r="H101" s="30"/>
      <c r="I101" s="26"/>
      <c r="J101" s="26"/>
      <c r="K101" s="22"/>
      <c r="L101" s="22"/>
      <c r="M101" s="22"/>
      <c r="N101" s="27"/>
      <c r="O101" s="22"/>
      <c r="P101" s="22"/>
      <c r="Q101" s="31"/>
      <c r="R101" s="28"/>
      <c r="S101" s="28"/>
      <c r="T101" s="28"/>
      <c r="U101" s="28"/>
      <c r="V101" s="28"/>
      <c r="W101" s="22"/>
      <c r="X101" s="32"/>
      <c r="Y101" s="20"/>
      <c r="Z101" s="29"/>
      <c r="AA101" s="22"/>
      <c r="AB101" s="22"/>
    </row>
    <row r="102" spans="1:28" x14ac:dyDescent="0.25">
      <c r="A102" s="22"/>
      <c r="B102" s="22"/>
      <c r="C102" s="22"/>
      <c r="D102" s="22"/>
      <c r="E102" s="25"/>
      <c r="F102" s="22"/>
      <c r="G102" s="25"/>
      <c r="H102" s="30"/>
      <c r="I102" s="26"/>
      <c r="J102" s="26"/>
      <c r="K102" s="22"/>
      <c r="L102" s="22"/>
      <c r="M102" s="22"/>
      <c r="N102" s="27"/>
      <c r="O102" s="22"/>
      <c r="P102" s="22"/>
      <c r="Q102" s="31"/>
      <c r="R102" s="28"/>
      <c r="S102" s="28"/>
      <c r="T102" s="28"/>
      <c r="U102" s="28"/>
      <c r="V102" s="28"/>
      <c r="W102" s="22"/>
      <c r="X102" s="32"/>
      <c r="Y102" s="20"/>
      <c r="Z102" s="29"/>
      <c r="AA102" s="22"/>
      <c r="AB102" s="22"/>
    </row>
    <row r="103" spans="1:28" x14ac:dyDescent="0.25">
      <c r="A103" s="22"/>
      <c r="B103" s="22"/>
      <c r="C103" s="22"/>
      <c r="D103" s="22"/>
      <c r="E103" s="25"/>
      <c r="F103" s="22"/>
      <c r="G103" s="25"/>
      <c r="H103" s="30"/>
      <c r="I103" s="26"/>
      <c r="J103" s="26"/>
      <c r="K103" s="22"/>
      <c r="L103" s="22"/>
      <c r="M103" s="22"/>
      <c r="N103" s="27"/>
      <c r="O103" s="22"/>
      <c r="P103" s="22"/>
      <c r="Q103" s="31"/>
      <c r="R103" s="28"/>
      <c r="S103" s="28"/>
      <c r="T103" s="28"/>
      <c r="U103" s="28"/>
      <c r="V103" s="28"/>
      <c r="W103" s="22"/>
      <c r="X103" s="32"/>
      <c r="Y103" s="20"/>
      <c r="Z103" s="29"/>
      <c r="AA103" s="22"/>
      <c r="AB103" s="22"/>
    </row>
    <row r="104" spans="1:28" x14ac:dyDescent="0.25">
      <c r="A104" s="22"/>
      <c r="B104" s="22"/>
      <c r="C104" s="22"/>
      <c r="D104" s="22"/>
      <c r="E104" s="25"/>
      <c r="F104" s="22"/>
      <c r="G104" s="25"/>
      <c r="H104" s="30"/>
      <c r="I104" s="26"/>
      <c r="J104" s="26"/>
      <c r="K104" s="22"/>
      <c r="L104" s="22"/>
      <c r="M104" s="22"/>
      <c r="N104" s="27"/>
      <c r="O104" s="22"/>
      <c r="P104" s="22"/>
      <c r="Q104" s="31"/>
      <c r="R104" s="28"/>
      <c r="S104" s="28"/>
      <c r="T104" s="28"/>
      <c r="U104" s="28"/>
      <c r="V104" s="28"/>
      <c r="W104" s="22"/>
      <c r="X104" s="32"/>
      <c r="Y104" s="20"/>
      <c r="Z104" s="29"/>
      <c r="AA104" s="22"/>
      <c r="AB104" s="22"/>
    </row>
    <row r="105" spans="1:28" x14ac:dyDescent="0.25">
      <c r="A105" s="22"/>
      <c r="B105" s="22"/>
      <c r="C105" s="22"/>
      <c r="D105" s="22"/>
      <c r="E105" s="25"/>
      <c r="F105" s="22"/>
      <c r="G105" s="25"/>
      <c r="H105" s="30"/>
      <c r="I105" s="26"/>
      <c r="J105" s="26"/>
      <c r="K105" s="22"/>
      <c r="L105" s="22"/>
      <c r="M105" s="22"/>
      <c r="N105" s="27"/>
      <c r="O105" s="22"/>
      <c r="P105" s="22"/>
      <c r="Q105" s="31"/>
      <c r="R105" s="28"/>
      <c r="S105" s="28"/>
      <c r="T105" s="28"/>
      <c r="U105" s="28"/>
      <c r="V105" s="28"/>
      <c r="W105" s="22"/>
      <c r="X105" s="32"/>
      <c r="Y105" s="20"/>
      <c r="Z105" s="29"/>
      <c r="AA105" s="22"/>
      <c r="AB105" s="22"/>
    </row>
    <row r="106" spans="1:28" x14ac:dyDescent="0.25">
      <c r="A106" s="22"/>
      <c r="B106" s="22"/>
      <c r="C106" s="22"/>
      <c r="D106" s="22"/>
      <c r="E106" s="25"/>
      <c r="F106" s="22"/>
      <c r="G106" s="25"/>
      <c r="H106" s="30"/>
      <c r="I106" s="26"/>
      <c r="J106" s="26"/>
      <c r="K106" s="22"/>
      <c r="L106" s="22"/>
      <c r="M106" s="22"/>
      <c r="N106" s="27"/>
      <c r="O106" s="22"/>
      <c r="P106" s="22"/>
      <c r="Q106" s="31"/>
      <c r="R106" s="28"/>
      <c r="S106" s="28"/>
      <c r="T106" s="28"/>
      <c r="U106" s="28"/>
      <c r="V106" s="28"/>
      <c r="W106" s="22"/>
      <c r="X106" s="32"/>
      <c r="Y106" s="20"/>
      <c r="Z106" s="29"/>
      <c r="AA106" s="22"/>
      <c r="AB106" s="22"/>
    </row>
    <row r="107" spans="1:28" x14ac:dyDescent="0.25">
      <c r="A107" s="22"/>
      <c r="B107" s="22"/>
      <c r="C107" s="22"/>
      <c r="D107" s="22"/>
      <c r="E107" s="25"/>
      <c r="F107" s="22"/>
      <c r="G107" s="25"/>
      <c r="H107" s="30"/>
      <c r="I107" s="26"/>
      <c r="J107" s="26"/>
      <c r="K107" s="22"/>
      <c r="L107" s="22"/>
      <c r="M107" s="22"/>
      <c r="N107" s="27"/>
      <c r="O107" s="22"/>
      <c r="P107" s="22"/>
      <c r="Q107" s="31"/>
      <c r="R107" s="28"/>
      <c r="S107" s="28"/>
      <c r="T107" s="28"/>
      <c r="U107" s="28"/>
      <c r="V107" s="28"/>
      <c r="W107" s="22"/>
      <c r="X107" s="32"/>
      <c r="Y107" s="20"/>
      <c r="Z107" s="29"/>
      <c r="AA107" s="22"/>
      <c r="AB107" s="22"/>
    </row>
    <row r="108" spans="1:28" x14ac:dyDescent="0.25">
      <c r="A108" s="22"/>
      <c r="B108" s="22"/>
      <c r="C108" s="22"/>
      <c r="D108" s="22"/>
      <c r="E108" s="25"/>
      <c r="F108" s="22"/>
      <c r="G108" s="25"/>
      <c r="H108" s="30"/>
      <c r="I108" s="26"/>
      <c r="J108" s="26"/>
      <c r="K108" s="22"/>
      <c r="L108" s="22"/>
      <c r="M108" s="22"/>
      <c r="N108" s="27"/>
      <c r="O108" s="22"/>
      <c r="P108" s="22"/>
      <c r="Q108" s="31"/>
      <c r="R108" s="28"/>
      <c r="S108" s="28"/>
      <c r="T108" s="28"/>
      <c r="U108" s="28"/>
      <c r="V108" s="28"/>
      <c r="W108" s="22"/>
      <c r="X108" s="32"/>
      <c r="Y108" s="20"/>
      <c r="Z108" s="29"/>
      <c r="AA108" s="22"/>
      <c r="AB108" s="22"/>
    </row>
    <row r="109" spans="1:28" x14ac:dyDescent="0.25">
      <c r="A109" s="22"/>
      <c r="B109" s="22"/>
      <c r="C109" s="22"/>
      <c r="D109" s="22"/>
      <c r="E109" s="25"/>
      <c r="F109" s="22"/>
      <c r="G109" s="25"/>
      <c r="H109" s="30"/>
      <c r="I109" s="26"/>
      <c r="J109" s="26"/>
      <c r="K109" s="22"/>
      <c r="L109" s="22"/>
      <c r="M109" s="22"/>
      <c r="N109" s="27"/>
      <c r="O109" s="22"/>
      <c r="P109" s="22"/>
      <c r="Q109" s="31"/>
      <c r="R109" s="28"/>
      <c r="S109" s="28"/>
      <c r="T109" s="28"/>
      <c r="U109" s="28"/>
      <c r="V109" s="28"/>
      <c r="W109" s="22"/>
      <c r="X109" s="32"/>
      <c r="Y109" s="20"/>
      <c r="Z109" s="29"/>
      <c r="AA109" s="22"/>
      <c r="AB109" s="22"/>
    </row>
    <row r="110" spans="1:28" x14ac:dyDescent="0.25">
      <c r="A110" s="22"/>
      <c r="B110" s="22"/>
      <c r="C110" s="22"/>
      <c r="D110" s="22"/>
      <c r="E110" s="25"/>
      <c r="F110" s="22"/>
      <c r="G110" s="25"/>
      <c r="H110" s="30"/>
      <c r="I110" s="26"/>
      <c r="J110" s="26"/>
      <c r="K110" s="22"/>
      <c r="L110" s="22"/>
      <c r="M110" s="22"/>
      <c r="N110" s="27"/>
      <c r="O110" s="22"/>
      <c r="P110" s="22"/>
      <c r="Q110" s="31"/>
      <c r="R110" s="28"/>
      <c r="S110" s="28"/>
      <c r="T110" s="28"/>
      <c r="U110" s="28"/>
      <c r="V110" s="28"/>
      <c r="W110" s="22"/>
      <c r="X110" s="32"/>
      <c r="Y110" s="20"/>
      <c r="Z110" s="29"/>
      <c r="AA110" s="22"/>
      <c r="AB110" s="22"/>
    </row>
    <row r="111" spans="1:28" x14ac:dyDescent="0.25">
      <c r="A111" s="22"/>
      <c r="B111" s="22"/>
      <c r="C111" s="22"/>
      <c r="D111" s="22"/>
      <c r="E111" s="25"/>
      <c r="F111" s="22"/>
      <c r="G111" s="25"/>
      <c r="H111" s="30"/>
      <c r="I111" s="26"/>
      <c r="J111" s="26"/>
      <c r="K111" s="22"/>
      <c r="L111" s="22"/>
      <c r="M111" s="22"/>
      <c r="N111" s="27"/>
      <c r="O111" s="22"/>
      <c r="P111" s="22"/>
      <c r="Q111" s="31"/>
      <c r="R111" s="28"/>
      <c r="S111" s="28"/>
      <c r="T111" s="28"/>
      <c r="U111" s="28"/>
      <c r="V111" s="28"/>
      <c r="W111" s="22"/>
      <c r="X111" s="32"/>
      <c r="Y111" s="20"/>
      <c r="Z111" s="29"/>
      <c r="AA111" s="22"/>
      <c r="AB111" s="22"/>
    </row>
    <row r="112" spans="1:28" x14ac:dyDescent="0.25">
      <c r="A112" s="22"/>
      <c r="B112" s="22"/>
      <c r="C112" s="22"/>
      <c r="D112" s="22"/>
      <c r="E112" s="25"/>
      <c r="F112" s="22"/>
      <c r="G112" s="25"/>
      <c r="H112" s="30"/>
      <c r="I112" s="26"/>
      <c r="J112" s="26"/>
      <c r="K112" s="22"/>
      <c r="L112" s="22"/>
      <c r="M112" s="22"/>
      <c r="N112" s="27"/>
      <c r="O112" s="22"/>
      <c r="P112" s="22"/>
      <c r="Q112" s="31"/>
      <c r="R112" s="28"/>
      <c r="S112" s="28"/>
      <c r="T112" s="28"/>
      <c r="U112" s="28"/>
      <c r="V112" s="28"/>
      <c r="W112" s="22"/>
      <c r="X112" s="32"/>
      <c r="Y112" s="20"/>
      <c r="Z112" s="29"/>
      <c r="AA112" s="22"/>
      <c r="AB112" s="22"/>
    </row>
    <row r="113" spans="1:28" x14ac:dyDescent="0.25">
      <c r="A113" s="22"/>
      <c r="B113" s="22"/>
      <c r="C113" s="22"/>
      <c r="D113" s="22"/>
      <c r="E113" s="25"/>
      <c r="F113" s="22"/>
      <c r="G113" s="25"/>
      <c r="H113" s="30"/>
      <c r="I113" s="26"/>
      <c r="J113" s="26"/>
      <c r="K113" s="22"/>
      <c r="L113" s="22"/>
      <c r="M113" s="22"/>
      <c r="N113" s="27"/>
      <c r="O113" s="22"/>
      <c r="P113" s="22"/>
      <c r="Q113" s="31"/>
      <c r="R113" s="28"/>
      <c r="S113" s="28"/>
      <c r="T113" s="28"/>
      <c r="U113" s="28"/>
      <c r="V113" s="28"/>
      <c r="W113" s="22"/>
      <c r="X113" s="32"/>
      <c r="Y113" s="20"/>
      <c r="Z113" s="29"/>
      <c r="AA113" s="22"/>
      <c r="AB113" s="22"/>
    </row>
    <row r="114" spans="1:28" x14ac:dyDescent="0.25">
      <c r="A114" s="22"/>
      <c r="B114" s="22"/>
      <c r="C114" s="22"/>
      <c r="D114" s="22"/>
      <c r="E114" s="25"/>
      <c r="F114" s="22"/>
      <c r="G114" s="25"/>
      <c r="H114" s="30"/>
      <c r="I114" s="26"/>
      <c r="J114" s="26"/>
      <c r="K114" s="22"/>
      <c r="L114" s="22"/>
      <c r="M114" s="22"/>
      <c r="N114" s="27"/>
      <c r="O114" s="22"/>
      <c r="P114" s="22"/>
      <c r="Q114" s="31"/>
      <c r="R114" s="28"/>
      <c r="S114" s="28"/>
      <c r="T114" s="28"/>
      <c r="U114" s="28"/>
      <c r="V114" s="28"/>
      <c r="W114" s="22"/>
      <c r="X114" s="32"/>
      <c r="Y114" s="20"/>
      <c r="Z114" s="29"/>
      <c r="AA114" s="22"/>
      <c r="AB114" s="22"/>
    </row>
    <row r="115" spans="1:28" x14ac:dyDescent="0.25">
      <c r="A115" s="22"/>
      <c r="B115" s="22"/>
      <c r="C115" s="22"/>
      <c r="D115" s="22"/>
      <c r="E115" s="25"/>
      <c r="F115" s="22"/>
      <c r="G115" s="25"/>
      <c r="H115" s="30"/>
      <c r="I115" s="26"/>
      <c r="J115" s="26"/>
      <c r="K115" s="22"/>
      <c r="L115" s="22"/>
      <c r="M115" s="22"/>
      <c r="N115" s="27"/>
      <c r="O115" s="22"/>
      <c r="P115" s="22"/>
      <c r="Q115" s="31"/>
      <c r="R115" s="28"/>
      <c r="S115" s="28"/>
      <c r="T115" s="28"/>
      <c r="U115" s="28"/>
      <c r="V115" s="28"/>
      <c r="W115" s="22"/>
      <c r="X115" s="32"/>
      <c r="Y115" s="20"/>
      <c r="Z115" s="29"/>
      <c r="AA115" s="22"/>
      <c r="AB115" s="22"/>
    </row>
    <row r="116" spans="1:28" x14ac:dyDescent="0.25">
      <c r="A116" s="22"/>
      <c r="B116" s="22"/>
      <c r="C116" s="22"/>
      <c r="D116" s="22"/>
      <c r="E116" s="25"/>
      <c r="F116" s="22"/>
      <c r="G116" s="25"/>
      <c r="H116" s="30"/>
      <c r="I116" s="26"/>
      <c r="J116" s="26"/>
      <c r="K116" s="22"/>
      <c r="L116" s="22"/>
      <c r="M116" s="22"/>
      <c r="N116" s="27"/>
      <c r="O116" s="22"/>
      <c r="P116" s="22"/>
      <c r="Q116" s="31"/>
      <c r="R116" s="28"/>
      <c r="S116" s="28"/>
      <c r="T116" s="28"/>
      <c r="U116" s="28"/>
      <c r="V116" s="28"/>
      <c r="W116" s="22"/>
      <c r="X116" s="32"/>
      <c r="Y116" s="20"/>
      <c r="Z116" s="29"/>
      <c r="AA116" s="22"/>
      <c r="AB116" s="22"/>
    </row>
    <row r="117" spans="1:28" x14ac:dyDescent="0.25">
      <c r="A117" s="22"/>
      <c r="B117" s="22"/>
      <c r="C117" s="22"/>
      <c r="D117" s="22"/>
      <c r="E117" s="25"/>
      <c r="F117" s="22"/>
      <c r="G117" s="25"/>
      <c r="H117" s="30"/>
      <c r="I117" s="26"/>
      <c r="J117" s="26"/>
      <c r="K117" s="22"/>
      <c r="L117" s="22"/>
      <c r="M117" s="22"/>
      <c r="N117" s="27"/>
      <c r="O117" s="22"/>
      <c r="P117" s="22"/>
      <c r="Q117" s="31"/>
      <c r="R117" s="28"/>
      <c r="S117" s="28"/>
      <c r="T117" s="28"/>
      <c r="U117" s="28"/>
      <c r="V117" s="28"/>
      <c r="W117" s="22"/>
      <c r="X117" s="32"/>
      <c r="Y117" s="20"/>
      <c r="Z117" s="29"/>
      <c r="AA117" s="22"/>
      <c r="AB117" s="22"/>
    </row>
    <row r="118" spans="1:28" x14ac:dyDescent="0.25">
      <c r="A118" s="22"/>
      <c r="B118" s="22"/>
      <c r="C118" s="22"/>
      <c r="D118" s="22"/>
      <c r="E118" s="25"/>
      <c r="F118" s="22"/>
      <c r="G118" s="25"/>
      <c r="H118" s="30"/>
      <c r="I118" s="26"/>
      <c r="J118" s="26"/>
      <c r="K118" s="22"/>
      <c r="L118" s="22"/>
      <c r="M118" s="22"/>
      <c r="N118" s="27"/>
      <c r="O118" s="22"/>
      <c r="P118" s="22"/>
      <c r="Q118" s="31"/>
      <c r="R118" s="28"/>
      <c r="S118" s="28"/>
      <c r="T118" s="28"/>
      <c r="U118" s="28"/>
      <c r="V118" s="28"/>
      <c r="W118" s="22"/>
      <c r="X118" s="32"/>
      <c r="Y118" s="20"/>
      <c r="Z118" s="29"/>
      <c r="AA118" s="22"/>
      <c r="AB118" s="22"/>
    </row>
    <row r="119" spans="1:28" x14ac:dyDescent="0.25">
      <c r="A119" s="22"/>
      <c r="B119" s="22"/>
      <c r="C119" s="22"/>
      <c r="D119" s="22"/>
      <c r="E119" s="25"/>
      <c r="F119" s="22"/>
      <c r="G119" s="25"/>
      <c r="H119" s="30"/>
      <c r="I119" s="26"/>
      <c r="J119" s="26"/>
      <c r="K119" s="22"/>
      <c r="L119" s="22"/>
      <c r="M119" s="22"/>
      <c r="N119" s="27"/>
      <c r="O119" s="22"/>
      <c r="P119" s="22"/>
      <c r="Q119" s="31"/>
      <c r="R119" s="28"/>
      <c r="S119" s="28"/>
      <c r="T119" s="28"/>
      <c r="U119" s="28"/>
      <c r="V119" s="28"/>
      <c r="W119" s="22"/>
      <c r="X119" s="32"/>
      <c r="Y119" s="20"/>
      <c r="Z119" s="29"/>
      <c r="AA119" s="22"/>
      <c r="AB119" s="22"/>
    </row>
    <row r="120" spans="1:28" x14ac:dyDescent="0.25">
      <c r="A120" s="22"/>
      <c r="B120" s="22"/>
      <c r="C120" s="22"/>
      <c r="D120" s="22"/>
      <c r="E120" s="25"/>
      <c r="F120" s="22"/>
      <c r="G120" s="25"/>
      <c r="H120" s="30"/>
      <c r="I120" s="26"/>
      <c r="J120" s="26"/>
      <c r="K120" s="22"/>
      <c r="L120" s="22"/>
      <c r="M120" s="22"/>
      <c r="N120" s="27"/>
      <c r="O120" s="22"/>
      <c r="P120" s="22"/>
      <c r="Q120" s="31"/>
      <c r="R120" s="28"/>
      <c r="S120" s="28"/>
      <c r="T120" s="28"/>
      <c r="U120" s="28"/>
      <c r="V120" s="28"/>
      <c r="W120" s="22"/>
      <c r="X120" s="32"/>
      <c r="Y120" s="20"/>
      <c r="Z120" s="29"/>
      <c r="AA120" s="22"/>
      <c r="AB120" s="22"/>
    </row>
    <row r="121" spans="1:28" x14ac:dyDescent="0.25">
      <c r="A121" s="22"/>
      <c r="B121" s="22"/>
      <c r="C121" s="22"/>
      <c r="D121" s="22"/>
      <c r="E121" s="25"/>
      <c r="F121" s="22"/>
      <c r="G121" s="25"/>
      <c r="H121" s="30"/>
      <c r="I121" s="26"/>
      <c r="J121" s="26"/>
      <c r="K121" s="22"/>
      <c r="L121" s="22"/>
      <c r="M121" s="22"/>
      <c r="N121" s="27"/>
      <c r="O121" s="22"/>
      <c r="P121" s="22"/>
      <c r="Q121" s="31"/>
      <c r="R121" s="28"/>
      <c r="S121" s="28"/>
      <c r="T121" s="28"/>
      <c r="U121" s="28"/>
      <c r="V121" s="28"/>
      <c r="W121" s="22"/>
      <c r="X121" s="32"/>
      <c r="Y121" s="20"/>
      <c r="Z121" s="29"/>
      <c r="AA121" s="22"/>
      <c r="AB121" s="22"/>
    </row>
  </sheetData>
  <sortState xmlns:xlrd2="http://schemas.microsoft.com/office/spreadsheetml/2017/richdata2" ref="A16:AC24">
    <sortCondition ref="A16:A24"/>
  </sortState>
  <phoneticPr fontId="27" type="noConversion"/>
  <hyperlinks>
    <hyperlink ref="D8" r:id="rId1" xr:uid="{BF9329C0-99E8-404D-AF87-BEC590E4600E}"/>
  </hyperlinks>
  <pageMargins left="0.7" right="0.7" top="0.75" bottom="0.75" header="0.3" footer="0.3"/>
  <pageSetup paperSize="9" fitToWidth="0" orientation="landscape" r:id="rId2"/>
  <customProperties>
    <customPr name="_pios_id" r:id="rId3"/>
  </customProperties>
  <legacy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49F70B-9F10-4C2B-A72D-A4FA720F7091}"/>
</file>

<file path=customXml/itemProps2.xml><?xml version="1.0" encoding="utf-8"?>
<ds:datastoreItem xmlns:ds="http://schemas.openxmlformats.org/officeDocument/2006/customXml" ds:itemID="{5844A04E-9137-4052-A739-57C74C9841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C62FBF-4B6A-4542-8036-4958BA6B7290}">
  <ds:schemaRefs>
    <ds:schemaRef ds:uri="http://purl.org/dc/elements/1.1/"/>
    <ds:schemaRef ds:uri="5406ffd8-1f5d-40b9-b48f-2526e69e9a00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a2437db6-4a15-4f0c-bf29-24c3ad461d0c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Mutatielijst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Maurice</dc:creator>
  <cp:lastModifiedBy>Eveline Smeur | InkoopMeesters</cp:lastModifiedBy>
  <cp:lastPrinted>2021-02-16T12:09:09Z</cp:lastPrinted>
  <dcterms:created xsi:type="dcterms:W3CDTF">2013-06-04T07:43:24Z</dcterms:created>
  <dcterms:modified xsi:type="dcterms:W3CDTF">2021-05-18T11:27:02Z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