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inkada.sharepoint.com/Gedeelde documenten/10 Projecten/Rijnlands Lyceum/Onderhoud E&amp;W ISH 2021/Bestek/"/>
    </mc:Choice>
  </mc:AlternateContent>
  <xr:revisionPtr revIDLastSave="152" documentId="13_ncr:1_{42CC08D0-7E2D-495E-8DE0-7D86DEA47B95}" xr6:coauthVersionLast="47" xr6:coauthVersionMax="47" xr10:uidLastSave="{0C1B21CD-71F0-4DD6-A490-2B22120D5F00}"/>
  <bookViews>
    <workbookView xWindow="-120" yWindow="-120" windowWidth="29040" windowHeight="15840" tabRatio="705" activeTab="1" xr2:uid="{00000000-000D-0000-FFFF-FFFF00000000}"/>
  </bookViews>
  <sheets>
    <sheet name="Bouwdelen" sheetId="41" r:id="rId1"/>
    <sheet name="Onderhoudskosten perceel 1" sheetId="25" r:id="rId2"/>
    <sheet name="Uurtarieven perceel 1" sheetId="24" r:id="rId3"/>
    <sheet name="Totalisatie perceel 1" sheetId="23" r:id="rId4"/>
    <sheet name="Onderhoudskosten perceel 2" sheetId="38" r:id="rId5"/>
    <sheet name="Uurtarieven perceel 2" sheetId="40" r:id="rId6"/>
    <sheet name="Totalisatie perceel 2" sheetId="37" r:id="rId7"/>
  </sheets>
  <externalReferences>
    <externalReference r:id="rId8"/>
    <externalReference r:id="rId9"/>
  </externalReferences>
  <definedNames>
    <definedName name="_xlnm._FilterDatabase" localSheetId="3" hidden="1">'Totalisatie perceel 1'!#REF!</definedName>
    <definedName name="_xlnm.Print_Area" localSheetId="3">'Totalisatie perceel 1'!$A$1:$F$71</definedName>
    <definedName name="_xlnm.Print_Area" localSheetId="6">'Totalisatie perceel 2'!$A$1:$F$54</definedName>
    <definedName name="_xlnm.Print_Area" localSheetId="2">'Uurtarieven perceel 1'!$A$1:$I$39</definedName>
    <definedName name="_xlnm.Print_Area" localSheetId="5">'Uurtarieven perceel 2'!$A$1:$I$39</definedName>
    <definedName name="_xlnm.Print_Titles" localSheetId="2">'Uurtarieven perceel 1'!#REF!</definedName>
    <definedName name="bbi">#REF!</definedName>
    <definedName name="bbiw">[1]Woningen!$G$21</definedName>
    <definedName name="bbo">#REF!</definedName>
    <definedName name="bbow">[1]Woningen!$G$11</definedName>
    <definedName name="bdo">#REF!</definedName>
    <definedName name="bdow">[1]Woningen!$G$17</definedName>
    <definedName name="bgo">#REF!</definedName>
    <definedName name="bgob">[1]Woningen!$G$13</definedName>
    <definedName name="BTW">#REF!</definedName>
    <definedName name="bvo">#REF!</definedName>
    <definedName name="bvow">[1]Woningen!$G$10</definedName>
    <definedName name="dg">#REF!</definedName>
    <definedName name="Factor_kopgevel">#REF!</definedName>
    <definedName name="Factor_kopgevelw">[1]Woningen!$Q$15</definedName>
    <definedName name="gd">#REF!</definedName>
    <definedName name="ob">#REF!</definedName>
    <definedName name="od">#REF!</definedName>
    <definedName name="og">#REF!</definedName>
    <definedName name="tabel">#REF!</definedName>
    <definedName name="tabel2">[2]Hoofdbouwdelen!$A$3:$B$45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19" i="38" l="1"/>
  <c r="P119" i="38" s="1"/>
  <c r="N138" i="38" l="1"/>
  <c r="P138" i="38" s="1"/>
  <c r="N137" i="38"/>
  <c r="P137" i="38" s="1"/>
  <c r="N136" i="38"/>
  <c r="P136" i="38" s="1"/>
  <c r="N135" i="38"/>
  <c r="P135" i="38" s="1"/>
  <c r="N134" i="38"/>
  <c r="P134" i="38" s="1"/>
  <c r="N23" i="25"/>
  <c r="P23" i="25" s="1"/>
  <c r="N141" i="38" l="1"/>
  <c r="P141" i="38" s="1"/>
  <c r="N140" i="38"/>
  <c r="P140" i="38" s="1"/>
  <c r="N143" i="38"/>
  <c r="P143" i="38" s="1"/>
  <c r="N142" i="38"/>
  <c r="P142" i="38" s="1"/>
  <c r="N139" i="38"/>
  <c r="P139" i="38" s="1"/>
  <c r="N22" i="25"/>
  <c r="P22" i="25" s="1"/>
  <c r="N131" i="38" l="1"/>
  <c r="P131" i="38" s="1"/>
  <c r="N130" i="38"/>
  <c r="P130" i="38" s="1"/>
  <c r="N129" i="38"/>
  <c r="P129" i="38" s="1"/>
  <c r="N128" i="38"/>
  <c r="P128" i="38" s="1"/>
  <c r="N127" i="38"/>
  <c r="P127" i="38" s="1"/>
  <c r="N126" i="38"/>
  <c r="P126" i="38" s="1"/>
  <c r="N125" i="38"/>
  <c r="P125" i="38" s="1"/>
  <c r="N124" i="38"/>
  <c r="P124" i="38" s="1"/>
  <c r="N123" i="38"/>
  <c r="P123" i="38" s="1"/>
  <c r="N122" i="38"/>
  <c r="P122" i="38" s="1"/>
  <c r="N133" i="38"/>
  <c r="P133" i="38" s="1"/>
  <c r="N132" i="38"/>
  <c r="P132" i="38" s="1"/>
  <c r="N121" i="38"/>
  <c r="P121" i="38" s="1"/>
  <c r="N120" i="38"/>
  <c r="P120" i="38" s="1"/>
  <c r="N118" i="38"/>
  <c r="P118" i="38" s="1"/>
  <c r="N19" i="25" l="1"/>
  <c r="P19" i="25" s="1"/>
  <c r="N18" i="25"/>
  <c r="P18" i="25" s="1"/>
  <c r="N17" i="25"/>
  <c r="P17" i="25" s="1"/>
  <c r="N16" i="25"/>
  <c r="P16" i="25" s="1"/>
  <c r="N15" i="25"/>
  <c r="P15" i="25" s="1"/>
  <c r="N14" i="25"/>
  <c r="P14" i="25" s="1"/>
  <c r="N21" i="25"/>
  <c r="P21" i="25" s="1"/>
  <c r="N20" i="25"/>
  <c r="P20" i="25" s="1"/>
  <c r="N13" i="25" l="1"/>
  <c r="P13" i="25" s="1"/>
  <c r="N117" i="38"/>
  <c r="P117" i="38" s="1"/>
  <c r="N32" i="38"/>
  <c r="P32" i="38" s="1"/>
  <c r="F14" i="40" l="1"/>
  <c r="F14" i="24"/>
  <c r="N116" i="38" l="1"/>
  <c r="P116" i="38" s="1"/>
  <c r="N115" i="38"/>
  <c r="P115" i="38" s="1"/>
  <c r="N114" i="38"/>
  <c r="P114" i="38" s="1"/>
  <c r="N113" i="38"/>
  <c r="P113" i="38" s="1"/>
  <c r="N112" i="38"/>
  <c r="P112" i="38" s="1"/>
  <c r="N111" i="38"/>
  <c r="P111" i="38" s="1"/>
  <c r="N110" i="38"/>
  <c r="P110" i="38" s="1"/>
  <c r="N109" i="38"/>
  <c r="P109" i="38" s="1"/>
  <c r="N108" i="38"/>
  <c r="P108" i="38" s="1"/>
  <c r="N107" i="38"/>
  <c r="P107" i="38" s="1"/>
  <c r="N106" i="38"/>
  <c r="P106" i="38" s="1"/>
  <c r="N105" i="38"/>
  <c r="P105" i="38" s="1"/>
  <c r="N104" i="38"/>
  <c r="P104" i="38" s="1"/>
  <c r="N103" i="38"/>
  <c r="P103" i="38" s="1"/>
  <c r="N102" i="38"/>
  <c r="P102" i="38" s="1"/>
  <c r="N101" i="38"/>
  <c r="P101" i="38" s="1"/>
  <c r="N100" i="38"/>
  <c r="P100" i="38" s="1"/>
  <c r="N99" i="38"/>
  <c r="P99" i="38" s="1"/>
  <c r="N98" i="38"/>
  <c r="P98" i="38" s="1"/>
  <c r="N97" i="38"/>
  <c r="P97" i="38" s="1"/>
  <c r="N96" i="38"/>
  <c r="P96" i="38" s="1"/>
  <c r="N95" i="38"/>
  <c r="P95" i="38" s="1"/>
  <c r="N94" i="38"/>
  <c r="P94" i="38" s="1"/>
  <c r="N93" i="38"/>
  <c r="P93" i="38" s="1"/>
  <c r="N92" i="38"/>
  <c r="P92" i="38" s="1"/>
  <c r="N91" i="38"/>
  <c r="P91" i="38" s="1"/>
  <c r="N90" i="38"/>
  <c r="P90" i="38" s="1"/>
  <c r="N89" i="38"/>
  <c r="P89" i="38" s="1"/>
  <c r="N88" i="38"/>
  <c r="P88" i="38" s="1"/>
  <c r="N87" i="38"/>
  <c r="P87" i="38" s="1"/>
  <c r="N86" i="38"/>
  <c r="P86" i="38" s="1"/>
  <c r="N85" i="38"/>
  <c r="P85" i="38" s="1"/>
  <c r="N84" i="38"/>
  <c r="P84" i="38" s="1"/>
  <c r="N83" i="38"/>
  <c r="P83" i="38" s="1"/>
  <c r="N82" i="38"/>
  <c r="P82" i="38" s="1"/>
  <c r="N81" i="38"/>
  <c r="P81" i="38" s="1"/>
  <c r="N80" i="38"/>
  <c r="P80" i="38" s="1"/>
  <c r="N79" i="38"/>
  <c r="P79" i="38" s="1"/>
  <c r="N78" i="38"/>
  <c r="P78" i="38" s="1"/>
  <c r="N77" i="38"/>
  <c r="P77" i="38" s="1"/>
  <c r="N76" i="38"/>
  <c r="P76" i="38" s="1"/>
  <c r="N75" i="38"/>
  <c r="P75" i="38" s="1"/>
  <c r="N74" i="38"/>
  <c r="P74" i="38" s="1"/>
  <c r="N73" i="38"/>
  <c r="P73" i="38" s="1"/>
  <c r="N72" i="38"/>
  <c r="P72" i="38" s="1"/>
  <c r="N71" i="38"/>
  <c r="P71" i="38" s="1"/>
  <c r="N70" i="38"/>
  <c r="P70" i="38" s="1"/>
  <c r="N69" i="38"/>
  <c r="P69" i="38" s="1"/>
  <c r="N68" i="38"/>
  <c r="P68" i="38" s="1"/>
  <c r="N67" i="38"/>
  <c r="P67" i="38" s="1"/>
  <c r="N66" i="38"/>
  <c r="P66" i="38" s="1"/>
  <c r="N65" i="38"/>
  <c r="P65" i="38" s="1"/>
  <c r="N64" i="38"/>
  <c r="P64" i="38" s="1"/>
  <c r="N63" i="38"/>
  <c r="P63" i="38" s="1"/>
  <c r="N62" i="38"/>
  <c r="P62" i="38" s="1"/>
  <c r="N61" i="38"/>
  <c r="P61" i="38" s="1"/>
  <c r="N60" i="38"/>
  <c r="P60" i="38" s="1"/>
  <c r="N59" i="38"/>
  <c r="P59" i="38" s="1"/>
  <c r="N58" i="38"/>
  <c r="P58" i="38" s="1"/>
  <c r="N57" i="38"/>
  <c r="P57" i="38" s="1"/>
  <c r="N56" i="38"/>
  <c r="P56" i="38" s="1"/>
  <c r="N55" i="38"/>
  <c r="P55" i="38" s="1"/>
  <c r="N54" i="38"/>
  <c r="P54" i="38" s="1"/>
  <c r="N53" i="38"/>
  <c r="P53" i="38" s="1"/>
  <c r="N52" i="38"/>
  <c r="P52" i="38" s="1"/>
  <c r="N51" i="38"/>
  <c r="P51" i="38" s="1"/>
  <c r="N50" i="38"/>
  <c r="P50" i="38" s="1"/>
  <c r="N49" i="38"/>
  <c r="P49" i="38" s="1"/>
  <c r="N48" i="38"/>
  <c r="P48" i="38" s="1"/>
  <c r="N47" i="38"/>
  <c r="P47" i="38" s="1"/>
  <c r="N46" i="38"/>
  <c r="P46" i="38" s="1"/>
  <c r="N45" i="38"/>
  <c r="P45" i="38" s="1"/>
  <c r="N44" i="38"/>
  <c r="P44" i="38" s="1"/>
  <c r="N43" i="38"/>
  <c r="P43" i="38" s="1"/>
  <c r="N42" i="38"/>
  <c r="P42" i="38" s="1"/>
  <c r="N41" i="38"/>
  <c r="P41" i="38" s="1"/>
  <c r="N40" i="38"/>
  <c r="P40" i="38" s="1"/>
  <c r="N39" i="38"/>
  <c r="P39" i="38" s="1"/>
  <c r="N38" i="38"/>
  <c r="P38" i="38" s="1"/>
  <c r="N37" i="38"/>
  <c r="P37" i="38" s="1"/>
  <c r="N36" i="38"/>
  <c r="P36" i="38" s="1"/>
  <c r="N35" i="38"/>
  <c r="P35" i="38" s="1"/>
  <c r="N34" i="38"/>
  <c r="P34" i="38" s="1"/>
  <c r="N33" i="38"/>
  <c r="P33" i="38" s="1"/>
  <c r="N31" i="38"/>
  <c r="P31" i="38" s="1"/>
  <c r="N30" i="38"/>
  <c r="P30" i="38" s="1"/>
  <c r="N29" i="38"/>
  <c r="P29" i="38" s="1"/>
  <c r="N28" i="38"/>
  <c r="P28" i="38" s="1"/>
  <c r="N27" i="38"/>
  <c r="P27" i="38" s="1"/>
  <c r="N26" i="38"/>
  <c r="P26" i="38" s="1"/>
  <c r="N25" i="38"/>
  <c r="P25" i="38" s="1"/>
  <c r="N24" i="38"/>
  <c r="P24" i="38" s="1"/>
  <c r="N23" i="38"/>
  <c r="P23" i="38" s="1"/>
  <c r="N22" i="38"/>
  <c r="P22" i="38" s="1"/>
  <c r="N21" i="38"/>
  <c r="P21" i="38" s="1"/>
  <c r="N9" i="38"/>
  <c r="P9" i="38" s="1"/>
  <c r="N8" i="38"/>
  <c r="P8" i="38" s="1"/>
  <c r="E43" i="37" l="1"/>
  <c r="F41" i="37"/>
  <c r="F40" i="37"/>
  <c r="F39" i="37"/>
  <c r="F38" i="37"/>
  <c r="F37" i="37"/>
  <c r="F36" i="37"/>
  <c r="F35" i="37"/>
  <c r="F34" i="37"/>
  <c r="F33" i="37"/>
  <c r="F32" i="37"/>
  <c r="F23" i="37"/>
  <c r="F22" i="37"/>
  <c r="F21" i="37"/>
  <c r="F20" i="37"/>
  <c r="F19" i="37"/>
  <c r="F18" i="37"/>
  <c r="F15" i="37"/>
  <c r="F14" i="37"/>
  <c r="F13" i="37"/>
  <c r="E52" i="23"/>
  <c r="F50" i="23"/>
  <c r="F49" i="23"/>
  <c r="F48" i="23"/>
  <c r="F47" i="23"/>
  <c r="F46" i="23"/>
  <c r="F45" i="23"/>
  <c r="F44" i="23"/>
  <c r="F43" i="23"/>
  <c r="F42" i="23"/>
  <c r="F41" i="23"/>
  <c r="F32" i="23"/>
  <c r="F31" i="23"/>
  <c r="F30" i="23"/>
  <c r="F29" i="23"/>
  <c r="F28" i="23"/>
  <c r="F27" i="23"/>
  <c r="F23" i="23"/>
  <c r="F22" i="23"/>
  <c r="F21" i="23"/>
  <c r="F20" i="23"/>
  <c r="F19" i="23"/>
  <c r="F18" i="23"/>
  <c r="F15" i="23"/>
  <c r="F14" i="23"/>
  <c r="F13" i="23"/>
  <c r="F52" i="23" l="1"/>
  <c r="F43" i="37"/>
  <c r="F25" i="40" l="1"/>
  <c r="F24" i="40"/>
  <c r="F23" i="40"/>
  <c r="F20" i="40"/>
  <c r="F19" i="40"/>
  <c r="F18" i="40"/>
  <c r="F15" i="40"/>
  <c r="F13" i="40"/>
  <c r="F12" i="40"/>
  <c r="F25" i="24"/>
  <c r="F24" i="24"/>
  <c r="F23" i="24"/>
  <c r="F20" i="24"/>
  <c r="F19" i="24"/>
  <c r="F18" i="24"/>
  <c r="F15" i="24"/>
  <c r="F13" i="24"/>
  <c r="F12" i="24"/>
  <c r="F28" i="40" l="1"/>
  <c r="E25" i="37" s="1"/>
  <c r="F25" i="37" s="1"/>
  <c r="F28" i="24"/>
  <c r="E34" i="23"/>
  <c r="F34" i="23" s="1"/>
  <c r="N20" i="38"/>
  <c r="P20" i="38" s="1"/>
  <c r="N19" i="38"/>
  <c r="P19" i="38" s="1"/>
  <c r="N18" i="38"/>
  <c r="P18" i="38" s="1"/>
  <c r="N17" i="38"/>
  <c r="P17" i="38" s="1"/>
  <c r="N16" i="38"/>
  <c r="P16" i="38" s="1"/>
  <c r="N15" i="38"/>
  <c r="P15" i="38" s="1"/>
  <c r="N14" i="38"/>
  <c r="P14" i="38" s="1"/>
  <c r="N13" i="38"/>
  <c r="P13" i="38" s="1"/>
  <c r="N12" i="38"/>
  <c r="P12" i="38" s="1"/>
  <c r="N11" i="38"/>
  <c r="P11" i="38" s="1"/>
  <c r="N10" i="38"/>
  <c r="P10" i="38" s="1"/>
  <c r="N12" i="25"/>
  <c r="P12" i="25" s="1"/>
  <c r="N11" i="25"/>
  <c r="P11" i="25" s="1"/>
  <c r="N10" i="25"/>
  <c r="P10" i="25" s="1"/>
  <c r="N9" i="25"/>
  <c r="P9" i="25" s="1"/>
  <c r="N8" i="25"/>
  <c r="P8" i="25" s="1"/>
  <c r="P24" i="25" l="1"/>
  <c r="E12" i="23" s="1"/>
  <c r="F12" i="23" s="1"/>
  <c r="F37" i="23" s="1"/>
  <c r="P144" i="38"/>
  <c r="E12" i="37" s="1"/>
  <c r="F12" i="37" s="1"/>
  <c r="F28" i="37" s="1"/>
  <c r="E37" i="23" l="1"/>
  <c r="E55" i="23" s="1"/>
  <c r="F55" i="23" s="1"/>
  <c r="E28" i="37"/>
  <c r="E46" i="37" s="1"/>
  <c r="F46" i="37" s="1"/>
</calcChain>
</file>

<file path=xl/sharedStrings.xml><?xml version="1.0" encoding="utf-8"?>
<sst xmlns="http://schemas.openxmlformats.org/spreadsheetml/2006/main" count="1088" uniqueCount="425">
  <si>
    <t>Opslagpercentages voor werkzaamheden buiten de reguliere werktijden</t>
  </si>
  <si>
    <t>Omschrijving</t>
  </si>
  <si>
    <t>Uitleg:</t>
  </si>
  <si>
    <t>Bijzonderheden, opmerkingen of toelichting</t>
  </si>
  <si>
    <t xml:space="preserve">incl. BTW </t>
  </si>
  <si>
    <t>TOTAAL</t>
  </si>
  <si>
    <t xml:space="preserve">    excl. BTW</t>
  </si>
  <si>
    <t xml:space="preserve">Uurtarief in € </t>
  </si>
  <si>
    <t>Elke installatie boven 100KW dient te voldoen volgens het activiteitenbesluit</t>
  </si>
  <si>
    <t>Als grondlegger voor een installatie is een eerste bijzondere inspectie benodigd. (EBI).</t>
  </si>
  <si>
    <t>6</t>
  </si>
  <si>
    <t>7</t>
  </si>
  <si>
    <t>8</t>
  </si>
  <si>
    <t>9</t>
  </si>
  <si>
    <t>10</t>
  </si>
  <si>
    <t>Service monteur</t>
  </si>
  <si>
    <t>Servicetechnicus</t>
  </si>
  <si>
    <t>Servicespecialist</t>
  </si>
  <si>
    <t>Hulpmonteur</t>
  </si>
  <si>
    <t>Monteur</t>
  </si>
  <si>
    <t>Projectleider</t>
  </si>
  <si>
    <t>1</t>
  </si>
  <si>
    <t>2</t>
  </si>
  <si>
    <t>3</t>
  </si>
  <si>
    <t>4</t>
  </si>
  <si>
    <t>5</t>
  </si>
  <si>
    <t>Totaal per jaar</t>
  </si>
  <si>
    <t>Aantal</t>
  </si>
  <si>
    <t>OP Taken Noodverlichting</t>
  </si>
  <si>
    <t>% opslag materialen</t>
  </si>
  <si>
    <t>1 x per jaar</t>
  </si>
  <si>
    <t>1 x per 2 jaar</t>
  </si>
  <si>
    <t>1 x per 4 jaar</t>
  </si>
  <si>
    <t>Kosten jaarlijkse inspecties</t>
  </si>
  <si>
    <t>Kosten jaarlijkse rapportage</t>
  </si>
  <si>
    <t>a</t>
  </si>
  <si>
    <t>b</t>
  </si>
  <si>
    <t>c</t>
  </si>
  <si>
    <t>d</t>
  </si>
  <si>
    <t>e</t>
  </si>
  <si>
    <t>f</t>
  </si>
  <si>
    <t>Onderhoudsfrequentie</t>
  </si>
  <si>
    <t>uitgaan van 0 situatie</t>
  </si>
  <si>
    <t>overig</t>
  </si>
  <si>
    <t>Vaste kosten beheer organisatie jaarlijks</t>
  </si>
  <si>
    <t>Kosten certificering jaarlijks</t>
  </si>
  <si>
    <t>Kosten milieu keuringen en inspecties jaarlijks</t>
  </si>
  <si>
    <t>Uurtarieven, prijspeil 2021</t>
  </si>
  <si>
    <r>
      <rPr>
        <b/>
        <sz val="11"/>
        <rFont val="LucidaSansEF"/>
      </rPr>
      <t xml:space="preserve">Kostenoverzicht per jaar </t>
    </r>
    <r>
      <rPr>
        <b/>
        <sz val="9"/>
        <rFont val="LucidaSansEF"/>
      </rPr>
      <t>(Basis prijspeil 2021)</t>
    </r>
  </si>
  <si>
    <t>Tarief</t>
  </si>
  <si>
    <t>Uren per keer/per stuk</t>
  </si>
  <si>
    <t>Sub totaal</t>
  </si>
  <si>
    <t>In te vullen door Inschrijver</t>
  </si>
  <si>
    <t>Door Inschrijver in te vullen</t>
  </si>
  <si>
    <t xml:space="preserve">De kosten voor regiewerkzaamheden kunnen per geval, na akkoord en opdracht door Opdrachtgever,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 Opdrachtnemer is gehouden om inzicht te geven in haar berekening van de integrale kostprijs van regiewerkzaamheden.  </t>
  </si>
  <si>
    <t>Fictief aantal uren</t>
  </si>
  <si>
    <t>Onderhoudskosten per jaar - perceel 1: E-installaties</t>
  </si>
  <si>
    <t>Werkdagen van 18.00 tot 23.00 uur</t>
  </si>
  <si>
    <t>Werkdagen van 23.00 tot 07.30 uur</t>
  </si>
  <si>
    <t>Zaterdagen van 07.30 tot 24.00 uur</t>
  </si>
  <si>
    <t>Zon- en/of national erkende feestdagen van 00.00 tot 24.00 uur</t>
  </si>
  <si>
    <t>Tekenaar</t>
  </si>
  <si>
    <t>Hulpmonteur (junior)</t>
  </si>
  <si>
    <t>Kosten 
(excl. BTW)</t>
  </si>
  <si>
    <t>Totaal 
(excl. BTW)</t>
  </si>
  <si>
    <t>Brandmeldinstallatie</t>
  </si>
  <si>
    <t>Totaal overige kosten</t>
  </si>
  <si>
    <t>Uurtarieven</t>
  </si>
  <si>
    <t xml:space="preserve">Werkvoorbereider tbv tekeningen  revisie ed. </t>
  </si>
  <si>
    <t>TARIEVEN STORINGEN (WERK en REISUREN)</t>
  </si>
  <si>
    <t>TARIEVEN MONTAGE</t>
  </si>
  <si>
    <t>totaal</t>
  </si>
  <si>
    <t>Uurtarieven en opslagpercentages - E installaties</t>
  </si>
  <si>
    <t>Uurtarieven en opslagpercentages - W installaties</t>
  </si>
  <si>
    <t>Frequentie in te vullen door Inschrijver</t>
  </si>
  <si>
    <t>Totaal excl. Btw</t>
  </si>
  <si>
    <t>Overgenomen uit onderhoudskosten en uurtarieven</t>
  </si>
  <si>
    <t>Preventief onderhoud</t>
  </si>
  <si>
    <t>Kosten preventief onderhoud locaties</t>
  </si>
  <si>
    <t>Overig</t>
  </si>
  <si>
    <t>Bijkomende kosten</t>
  </si>
  <si>
    <t>Kosten aanvullen elementenlijst 2 x per jaar</t>
  </si>
  <si>
    <t>Elektrische installaties*</t>
  </si>
  <si>
    <t>Inschrijver dient een prijs voor alle locaties  op te geven voor:</t>
  </si>
  <si>
    <t>i</t>
  </si>
  <si>
    <t>Meting onderbreking aardleiding</t>
  </si>
  <si>
    <t>ii</t>
  </si>
  <si>
    <t>Meting impedantie foutstroomketen</t>
  </si>
  <si>
    <t>iii</t>
  </si>
  <si>
    <t>Meting weerstand beschermingsleiding</t>
  </si>
  <si>
    <t>iiii</t>
  </si>
  <si>
    <t>Meting aanspreekstroom aardlekbeveiliging.</t>
  </si>
  <si>
    <t>iiiiiii</t>
  </si>
  <si>
    <t>Meting enkelpolige verlichtingsschakelaars</t>
  </si>
  <si>
    <t xml:space="preserve">Onderhoud intercom </t>
  </si>
  <si>
    <t>R</t>
  </si>
  <si>
    <t>Tarieven tbv storingen/calamiteiten e.d. (obv fictieve uren)</t>
  </si>
  <si>
    <t>Totaal standaard kosten per jaar</t>
  </si>
  <si>
    <r>
      <rPr>
        <b/>
        <sz val="10"/>
        <rFont val="LucidaSansEF"/>
      </rPr>
      <t>Overig preventief onderhoud</t>
    </r>
    <r>
      <rPr>
        <sz val="10"/>
        <rFont val="LucidaSansEF"/>
      </rPr>
      <t xml:space="preserve"> - 
Hier kan Inschrijver eventuele overige kosten vermelden. Uitgangspunt is dat alle werkzaamheden conform wet-/regelgeving en het Programma van Eisen zijn opgenomen binnen het preventieve onderhoud. Inschrijver kan geen andere kosten in rekening brengen. </t>
    </r>
  </si>
  <si>
    <t>*Opdrachtgever verwacht het volgende:</t>
  </si>
  <si>
    <t xml:space="preserve">1.            Visuele inspectie, conform methodiek van de Elektroraad. </t>
  </si>
  <si>
    <t>2.            Het meten van de circuit-impedanties om na te gaan, of de installatie afdoende is beveiligd conform NEN 1010: 2007 + C1: 2008</t>
  </si>
  <si>
    <t>3.            Het testen en meten op onderbreking van de aardleiding. Het testen en meten van de isolatieweerstanden.</t>
  </si>
  <si>
    <t>4.            Het testen en meten van aanspreekstroom van de aardlekbeveiligingen Het testen en meten van de enkelpolige verlichtingsschakelaars</t>
  </si>
  <si>
    <t>5.            Opstellen rapport met resultaten van bovenstaande.</t>
  </si>
  <si>
    <t>6.            Op basis van de driejaarlijkse controle NEN EN 16714.</t>
  </si>
  <si>
    <t>Rechtsgeldige ondertekening</t>
  </si>
  <si>
    <t>Onderhoudskosten per jaar - perceel 2: W-installaties</t>
  </si>
  <si>
    <t>t.b.v. gunning perceel 1</t>
  </si>
  <si>
    <t>t.b.v. gunning perceel 2</t>
  </si>
  <si>
    <t>Datum</t>
  </si>
  <si>
    <t>Handtekening</t>
  </si>
  <si>
    <t>Naam</t>
  </si>
  <si>
    <t>Functie</t>
  </si>
  <si>
    <t>Actualiseren MJOP</t>
  </si>
  <si>
    <t>Opslagpercentages conform CAO</t>
  </si>
  <si>
    <t>Calculator</t>
  </si>
  <si>
    <t>Aard van de werkzaamheden t.b.v. correctief onderhoud</t>
  </si>
  <si>
    <t>Inschrijver dient alle blauw gearceerde cellen in te vullen</t>
  </si>
  <si>
    <t>Bijlage 5 - Calculatieblad perceel 1 - Onderhoud E- installaties ISH</t>
  </si>
  <si>
    <t>Bijlage 5 - Calculatieblad perceel 2 - Onderhoud W- installaties ISH</t>
  </si>
  <si>
    <t>NL-SFB Hoofdelementgroep</t>
  </si>
  <si>
    <t>Discipline</t>
  </si>
  <si>
    <t>Aantal eenheden</t>
  </si>
  <si>
    <t>Locatie omschrijving</t>
  </si>
  <si>
    <t>Merk</t>
  </si>
  <si>
    <t>Merk type</t>
  </si>
  <si>
    <t>Notitie</t>
  </si>
  <si>
    <t>Bouwjaar</t>
  </si>
  <si>
    <t>Basis asset</t>
  </si>
  <si>
    <t>51: Warmte-opwekking</t>
  </si>
  <si>
    <t>Wtb/klimaat/M&amp;R-techniek</t>
  </si>
  <si>
    <t>Atmosferische gasketel 1 HR</t>
  </si>
  <si>
    <t>Technische ruimte bouwdeel D</t>
  </si>
  <si>
    <t>Remeha</t>
  </si>
  <si>
    <t>Gas 610 Eco</t>
  </si>
  <si>
    <t>531kW</t>
  </si>
  <si>
    <t>1150 Atmosferische gasketel HR</t>
  </si>
  <si>
    <t>Atmosferische gasketel 2 HR</t>
  </si>
  <si>
    <t>Atmosferische gasketel 3 HR</t>
  </si>
  <si>
    <t>Technische ruimte bouwdeel F</t>
  </si>
  <si>
    <t>Quinta 85</t>
  </si>
  <si>
    <t>85Kw</t>
  </si>
  <si>
    <t>Atmosferische gasketel 4 HR</t>
  </si>
  <si>
    <t>Atmosferische gasketel 5 HR</t>
  </si>
  <si>
    <t>Technische ruimte bouwdeel S</t>
  </si>
  <si>
    <t>Quinta Ace 90</t>
  </si>
  <si>
    <t>90Kw</t>
  </si>
  <si>
    <t>Elektrische CV ketel</t>
  </si>
  <si>
    <t>Bouwdeel R</t>
  </si>
  <si>
    <t>ACV</t>
  </si>
  <si>
    <t xml:space="preserve">28TRI </t>
  </si>
  <si>
    <t>22kW</t>
  </si>
  <si>
    <t>1152 Elektrische CV ketel</t>
  </si>
  <si>
    <t>Atmosferische gasketel</t>
  </si>
  <si>
    <t xml:space="preserve">Quinta PRO 90 </t>
  </si>
  <si>
    <t>1149 Atmosferische gasketel</t>
  </si>
  <si>
    <t>52: Afvoeren</t>
  </si>
  <si>
    <t>Riolering systeem</t>
  </si>
  <si>
    <t>1171 Riolering systeem</t>
  </si>
  <si>
    <t>53: Water</t>
  </si>
  <si>
    <t>Boiler elektrisch</t>
  </si>
  <si>
    <t>Bouwdeel E</t>
  </si>
  <si>
    <t>Daalderop</t>
  </si>
  <si>
    <t>1173 Boiler elektrisch</t>
  </si>
  <si>
    <t>Boiler direct/indirect gestookt</t>
  </si>
  <si>
    <t>Bouwdeel S</t>
  </si>
  <si>
    <t>Remeha Aqua Cella 303L</t>
  </si>
  <si>
    <t>1172 Boiler direct/indirect gestookt</t>
  </si>
  <si>
    <t>Leidingwerk Technischeruimte</t>
  </si>
  <si>
    <t>Technische ruimte A-C-D-E-F</t>
  </si>
  <si>
    <t>Legionella beheer</t>
  </si>
  <si>
    <t>1180 Leidingwerk Technischeruimte</t>
  </si>
  <si>
    <t>Waterontharder</t>
  </si>
  <si>
    <t>Technische ruimte bouwdeel E</t>
  </si>
  <si>
    <t>Lubron</t>
  </si>
  <si>
    <t>Miniline 160dm3/h</t>
  </si>
  <si>
    <t>&lt;=1.5m3 (Locatie 2020 niet bekend, installatie aanwezig?)</t>
  </si>
  <si>
    <t>1187 Waterontharder</t>
  </si>
  <si>
    <t>&lt;=1.5m3</t>
  </si>
  <si>
    <t>Bouwdeel A</t>
  </si>
  <si>
    <t>ITHO DAALDEROP</t>
  </si>
  <si>
    <t xml:space="preserve">Close -in/up </t>
  </si>
  <si>
    <t>10ltr</t>
  </si>
  <si>
    <t>Pompinstallatie,hydrofoor</t>
  </si>
  <si>
    <t>Bouwdeel B</t>
  </si>
  <si>
    <t>Grundfos</t>
  </si>
  <si>
    <t>Hydro 2000ME/C</t>
  </si>
  <si>
    <t>1183 Pompinstallatie,hydrofoor</t>
  </si>
  <si>
    <t>Bouwdeel C</t>
  </si>
  <si>
    <t>50ltr</t>
  </si>
  <si>
    <t>Bi Matic 100</t>
  </si>
  <si>
    <t>Technische ruimte bouwdeel C</t>
  </si>
  <si>
    <t>Bouwdeel D</t>
  </si>
  <si>
    <t>Breekinstallatie</t>
  </si>
  <si>
    <t>Technische ruimte bouwdeel A</t>
  </si>
  <si>
    <t>Duijvelaar pompen</t>
  </si>
  <si>
    <t>1175 Breekinstallatie</t>
  </si>
  <si>
    <t>55: Koude-opwekking</t>
  </si>
  <si>
    <t>Airco split/multisplit-installatie</t>
  </si>
  <si>
    <t>Daikin</t>
  </si>
  <si>
    <t>FTK35C</t>
  </si>
  <si>
    <t>1196 Airco split/multisplit-installatie</t>
  </si>
  <si>
    <t>Verdeler/verzamelaar gekoeldwater</t>
  </si>
  <si>
    <t>1200 Verdeler/verzamelaar</t>
  </si>
  <si>
    <t>Verdeler/verzamelaar gekoeldwater - Pompen koeling</t>
  </si>
  <si>
    <t>&gt;50mm</t>
  </si>
  <si>
    <t>1082 Pompen koeling</t>
  </si>
  <si>
    <t>Verdeler/verzamelaar gekoeldwater - Expansievat koeling</t>
  </si>
  <si>
    <t>Flamco</t>
  </si>
  <si>
    <t>80ltr</t>
  </si>
  <si>
    <t>0.5Bar</t>
  </si>
  <si>
    <t>1074 Expansievat koeling</t>
  </si>
  <si>
    <t>Verdeler/verzamelaar gekoeldwater - TSA koeling (Tegenstroom apparaat/platenwisselaar)</t>
  </si>
  <si>
    <t>1087 TSA koeling (Tegenstroom apparaat/platenwisselaar)</t>
  </si>
  <si>
    <t>Verdeler/verzamelaar gekoeldwater - Appendages koeling</t>
  </si>
  <si>
    <t>1068 Appendages koeling</t>
  </si>
  <si>
    <t>Airco compactunit/computair incl. buitenunit</t>
  </si>
  <si>
    <t>Rxs50e2v1b</t>
  </si>
  <si>
    <t>1195 Airco compactunit/computair incl. buitenunit</t>
  </si>
  <si>
    <t>RXP50L2V1B</t>
  </si>
  <si>
    <t>5kW</t>
  </si>
  <si>
    <t>Centrale koelmachine</t>
  </si>
  <si>
    <t>Carrier</t>
  </si>
  <si>
    <t>30RQS-160A0252-PE</t>
  </si>
  <si>
    <t>1197 Centrale koelmachine</t>
  </si>
  <si>
    <t>LG</t>
  </si>
  <si>
    <t>ACHH040LBA</t>
  </si>
  <si>
    <t>140kW</t>
  </si>
  <si>
    <t>Bouwdeel F</t>
  </si>
  <si>
    <t>Toshiba</t>
  </si>
  <si>
    <t>RAV-SP140AT8E</t>
  </si>
  <si>
    <t>14 kW</t>
  </si>
  <si>
    <t>56: Warmtedistributie</t>
  </si>
  <si>
    <t>Vloerverwarming (incl. verdeler)</t>
  </si>
  <si>
    <t>1212 Vloerverwarming (incl. verdeler)</t>
  </si>
  <si>
    <t xml:space="preserve">Naverwarmers </t>
  </si>
  <si>
    <t>1210 Ventilator-convectoren/fancoil</t>
  </si>
  <si>
    <t>Verdeler/verzamelaar - verwarming LBK-E - TSA verwarming (Tegenstroom apparaat/platenwisselaar)</t>
  </si>
  <si>
    <t>300kW</t>
  </si>
  <si>
    <t>1111 TSA verwarming (Tegenstroom apparaat/platenwisselaar)</t>
  </si>
  <si>
    <t>Verdeler/verzamelaar - verwarming LBK-E - Pompen verwarming</t>
  </si>
  <si>
    <t>1106 Pompen verwarming</t>
  </si>
  <si>
    <t>Verdeler/verzamelaar - verwarming LBK-E - Regelklep verwarming + stelmotor</t>
  </si>
  <si>
    <t>Johnson Controls</t>
  </si>
  <si>
    <t>1107 Regelklep verwarming</t>
  </si>
  <si>
    <t>Verdeler/verzamelaar - verwarming LBK-E - Expansievat verwarming</t>
  </si>
  <si>
    <t>70ltr</t>
  </si>
  <si>
    <t>0.5bar</t>
  </si>
  <si>
    <t>1100 Expansievat verwarming</t>
  </si>
  <si>
    <t>Verdeler/verzamelaar - verwarming LBK-E - Appendages verwarming</t>
  </si>
  <si>
    <t>1093 Appendages verwarming</t>
  </si>
  <si>
    <t>Verdeler/verzamelaar - verwarming LBK-C - Pompen verwarming</t>
  </si>
  <si>
    <t>Verdeler/verzamelaar - verwarming LBK-C - Regelklep verwarming + stelmotor</t>
  </si>
  <si>
    <t>Verdeler/verzamelaar - verwarming LBK-C - Appendages verwarming</t>
  </si>
  <si>
    <t>Verdeler/verzamelaar - verwarming bouwdeel F - Pompen verwarming</t>
  </si>
  <si>
    <t>Verdeler/verzamelaar - verwarming bouwdeel F - Regelklep verwarming + stelmotor</t>
  </si>
  <si>
    <t>&lt;=50mm</t>
  </si>
  <si>
    <t>Verdeler/verzamelaar - verwarming bouwdeel F - Smoorklep verwarming + servomotor</t>
  </si>
  <si>
    <t>1108 Smoorklep verwarming</t>
  </si>
  <si>
    <t>Verdeler/verzamelaar - verwarming bouwdeel F - Expansievat verwarming</t>
  </si>
  <si>
    <t>&lt;=50mm.</t>
  </si>
  <si>
    <t>Verdeler/verzamelaar - verwarming bouwdeel F - Appendages verwarming</t>
  </si>
  <si>
    <t>Verdeler/verzamelaar - verwarming LBK-A</t>
  </si>
  <si>
    <t>1211 Verdeler/verzamelaar</t>
  </si>
  <si>
    <t>Verdeler/verzamelaar - verwarming bouwdeel F</t>
  </si>
  <si>
    <t>Verdeler/verzamelaar - verwarming LBK-C</t>
  </si>
  <si>
    <t>Verdeler/verzamelaar - verwarming LBK-D</t>
  </si>
  <si>
    <t>Verdeler/verzamelaar - verwarming LBK-E</t>
  </si>
  <si>
    <t>Verdeler/verzamelaar - verwarming LBK-A - Pompen verwarming</t>
  </si>
  <si>
    <t>Verdeler/verzamelaar - verwarming LBK-A - Regelklep verwarming + stelmotor</t>
  </si>
  <si>
    <t>Verdeler/verzamelaar - verwarming LBK-A - Appendages verwarming</t>
  </si>
  <si>
    <t>Verdeler/verzamelaar - verwarming LBK-D - Pompen verwarming</t>
  </si>
  <si>
    <t>Verdeler/verzamelaar - verwarming LBK-D - Regelklep verwarming + stelmotor</t>
  </si>
  <si>
    <t>Verdeler/verzamelaar - warmte opwekking  bouwdeel D</t>
  </si>
  <si>
    <t>Verdeler/verzamelaar - warmte opwekking  bouwdeel D - Pompen verwarming</t>
  </si>
  <si>
    <t>Verdeler/verzamelaar - warmte opwekking  bouwdeel D - Smoorklep verwarming + servomotor</t>
  </si>
  <si>
    <t>Verdeler/verzamelaar - warmte opwekking  bouwdeel D - Expansievat verwarming</t>
  </si>
  <si>
    <t>200ltr</t>
  </si>
  <si>
    <t>12ltr</t>
  </si>
  <si>
    <t>Verdeler/verzamelaar - warmte opwekking  bouwdeel D - Appendages verwarming</t>
  </si>
  <si>
    <t>57: Luchtbehandeling</t>
  </si>
  <si>
    <t>LBK verwarmen/koelen/bevochtigen + WTW</t>
  </si>
  <si>
    <t>GEA Happel</t>
  </si>
  <si>
    <t>3.47m3/s</t>
  </si>
  <si>
    <t>1228 LBK verwarmen/koelen/bevochtigen + WTW</t>
  </si>
  <si>
    <t>LAK vrijstaand +WTWsectie</t>
  </si>
  <si>
    <t>3.23m3/s</t>
  </si>
  <si>
    <t>1220 LAK vrijstaand +WTWsectie</t>
  </si>
  <si>
    <t>Dakventilator</t>
  </si>
  <si>
    <t>Dak bouwdeel D</t>
  </si>
  <si>
    <t>0.9-1.4m3/s</t>
  </si>
  <si>
    <t>1214 Dakventilator</t>
  </si>
  <si>
    <t>3.35m3/s</t>
  </si>
  <si>
    <t>3.13m3/s</t>
  </si>
  <si>
    <t>12.84m3/s</t>
  </si>
  <si>
    <t>Dak bouwdeel A</t>
  </si>
  <si>
    <t>Zuurkast</t>
  </si>
  <si>
    <t>Dak bouwdeel C</t>
  </si>
  <si>
    <t>0.3-0.8m3/s</t>
  </si>
  <si>
    <t>LAK vrijstaand</t>
  </si>
  <si>
    <t>&lt;1m3/s</t>
  </si>
  <si>
    <t>1219 LAK vrijstaand</t>
  </si>
  <si>
    <t>4.75m3/s</t>
  </si>
  <si>
    <t>LBK verwarmen + WTW</t>
  </si>
  <si>
    <t>1.23m3/s</t>
  </si>
  <si>
    <t>1224 LBK verwarmen + WTW</t>
  </si>
  <si>
    <t>Dak bouwdeel F</t>
  </si>
  <si>
    <t>5.13m3/s</t>
  </si>
  <si>
    <t>1-3m3/s</t>
  </si>
  <si>
    <t>9.65m3/s</t>
  </si>
  <si>
    <t>Luchtgordijn</t>
  </si>
  <si>
    <t>Biddle</t>
  </si>
  <si>
    <t>CA</t>
  </si>
  <si>
    <t>Lengte 1-2mtr</t>
  </si>
  <si>
    <t>1229 Luchtgordijn</t>
  </si>
  <si>
    <t>5.55m3/s</t>
  </si>
  <si>
    <t>Dak bouwdeel E</t>
  </si>
  <si>
    <t>3-6m3/s</t>
  </si>
  <si>
    <t>Nivolair</t>
  </si>
  <si>
    <t>Hoogte = 12mtr</t>
  </si>
  <si>
    <t>1232 Nivolair</t>
  </si>
  <si>
    <t>Hoogte = 7mtr</t>
  </si>
  <si>
    <t>Luchtverdeelslangen</t>
  </si>
  <si>
    <t>1218 Kanalen</t>
  </si>
  <si>
    <t>ZEHNDER</t>
  </si>
  <si>
    <t>AC</t>
  </si>
  <si>
    <t>LBK verwarmen/koelen</t>
  </si>
  <si>
    <t>3.7 M3/S</t>
  </si>
  <si>
    <t>1225 LBK verwarmen/koelen</t>
  </si>
  <si>
    <t>LBK verwarmen/koelen + WTW</t>
  </si>
  <si>
    <t>Dak Fitness</t>
  </si>
  <si>
    <t>Holland Heating</t>
  </si>
  <si>
    <t>HH compact</t>
  </si>
  <si>
    <t>1226 LBK verwarmen/koelen + WTW</t>
  </si>
  <si>
    <t>58: Regeling klimaat en sanitair</t>
  </si>
  <si>
    <t>Electrotechniek</t>
  </si>
  <si>
    <t>Gebouw</t>
  </si>
  <si>
    <t>1154 Regelkast (conventioneel/elektronisch/PLC)</t>
  </si>
  <si>
    <t>Regelinstallatie - Centrale regelkast brandbestrijding + computer</t>
  </si>
  <si>
    <t>Regelinstallatie</t>
  </si>
  <si>
    <t>KNX EIB Logic</t>
  </si>
  <si>
    <t>1244 Regelinstallatie</t>
  </si>
  <si>
    <t>div</t>
  </si>
  <si>
    <t>Regelinstallatie - Regelaar incl. i/o modules (DDC)</t>
  </si>
  <si>
    <t>1153 Regelaar incl. i/o modules (DDC)</t>
  </si>
  <si>
    <t>Regelinstallatie - Regelkast (conventioneel/elektronisch/PLC)</t>
  </si>
  <si>
    <t>61: Centrale elektrotechnische voorzieningen</t>
  </si>
  <si>
    <t>Uninterrupted power supply (UPS)</t>
  </si>
  <si>
    <t>HKL ruimte</t>
  </si>
  <si>
    <t>1258 Uninterrupted power supply (UPS)</t>
  </si>
  <si>
    <t>Hoofdverdeelinrichting</t>
  </si>
  <si>
    <t>1248 Hoofdverdeelinrichting</t>
  </si>
  <si>
    <t>62: Krachtstroom</t>
  </si>
  <si>
    <t>Verdeelinrichting</t>
  </si>
  <si>
    <t>1264 Verdeelinrichting</t>
  </si>
  <si>
    <t>63: Verlichting</t>
  </si>
  <si>
    <t>onbekend aantal</t>
  </si>
  <si>
    <t>1269 Decentrale noodverlichtingsinstallatie</t>
  </si>
  <si>
    <t>64: Communicatie</t>
  </si>
  <si>
    <t>Beveiligingstechniek</t>
  </si>
  <si>
    <t>Theather / MDA</t>
  </si>
  <si>
    <t>Koppeling BMI, mwee</t>
  </si>
  <si>
    <t>1286 Geluidsinstallatie</t>
  </si>
  <si>
    <t>65: Beveiliging</t>
  </si>
  <si>
    <t>Brandbeveiligingstechniek</t>
  </si>
  <si>
    <t>1303 Brandmeldinstallatie</t>
  </si>
  <si>
    <t>TOA</t>
  </si>
  <si>
    <t>TOA aanbieding ref. 81349-30RL2</t>
  </si>
  <si>
    <t>1317 Ontruimingsinstallatie</t>
  </si>
  <si>
    <t>Draagbare brandblussers</t>
  </si>
  <si>
    <t>koolzuursneeuw</t>
  </si>
  <si>
    <t>1307 Draagbare brandblussers</t>
  </si>
  <si>
    <t>Bouwdeel Q en R</t>
  </si>
  <si>
    <t>Siemens</t>
  </si>
  <si>
    <t>FC 10</t>
  </si>
  <si>
    <t>Sprinklerinstallatie</t>
  </si>
  <si>
    <t>Sprinkler</t>
  </si>
  <si>
    <t>1319 Sprinklerinstallatie</t>
  </si>
  <si>
    <t>Hydrant</t>
  </si>
  <si>
    <t>gehele object</t>
  </si>
  <si>
    <t>1304 Brandblushulpmiddel</t>
  </si>
  <si>
    <t>Brandslanghaspel</t>
  </si>
  <si>
    <t>brandslanghaspel</t>
  </si>
  <si>
    <t>Regelinstallatie - Centrale regelkast stroomvoorziening + computer</t>
  </si>
  <si>
    <t>Dompelpomp</t>
  </si>
  <si>
    <t>Decentrale noodverlichtingsinstallatie (standalone verlichtingen)</t>
  </si>
  <si>
    <t>Zonwering</t>
  </si>
  <si>
    <t>Accu noodverlichting LED</t>
  </si>
  <si>
    <t>Accu noodverlichting regulier</t>
  </si>
  <si>
    <t>Luchtzakken</t>
  </si>
  <si>
    <t>Keerkleppen</t>
  </si>
  <si>
    <t>Rolluiken</t>
  </si>
  <si>
    <t>Brandkleppen</t>
  </si>
  <si>
    <t>Vetputten</t>
  </si>
  <si>
    <t>Clivet</t>
  </si>
  <si>
    <t>152 kW</t>
  </si>
  <si>
    <t>27 kg koudemiddel</t>
  </si>
  <si>
    <t>Warmtepomp</t>
  </si>
  <si>
    <t>12 kW</t>
  </si>
  <si>
    <t>Pomp</t>
  </si>
  <si>
    <t>Driewegklep</t>
  </si>
  <si>
    <t>Expansie auto</t>
  </si>
  <si>
    <t>LBK</t>
  </si>
  <si>
    <t>Gea Happel</t>
  </si>
  <si>
    <t>0,7 m3/sec</t>
  </si>
  <si>
    <t>Extra filter wisseling</t>
  </si>
  <si>
    <t>Dakvent</t>
  </si>
  <si>
    <t>max 1 m3/sec</t>
  </si>
  <si>
    <t>Regeltechniek</t>
  </si>
  <si>
    <t>Zonnepanelen</t>
  </si>
  <si>
    <t>Gymzaal, keuken en theater</t>
  </si>
  <si>
    <t>Intercom</t>
  </si>
  <si>
    <t>Alarm Omroep Installatie (ontruimingsinstallatie)</t>
  </si>
  <si>
    <t>Sanitair closetpot</t>
  </si>
  <si>
    <t>Sanitair urinoir</t>
  </si>
  <si>
    <t>Sanitair wastafel</t>
  </si>
  <si>
    <t>Sanitair uitstortgootsteen</t>
  </si>
  <si>
    <t xml:space="preserve">Sanitair douche cabine </t>
  </si>
  <si>
    <t>Keuken</t>
  </si>
  <si>
    <t>Achteringang Primary School</t>
  </si>
  <si>
    <t>Zie bijlage 12a tm 12c</t>
  </si>
  <si>
    <t>Primary en Secundary</t>
  </si>
  <si>
    <t>Uitbreiding</t>
  </si>
  <si>
    <t>2 sets van 20 panelen met omvormers, prijs per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</si>
</sst>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quot;€&quot;\ * #,##0.00_-;_-&quot;€&quot;\ * #,##0.00\-;_-&quot;€&quot;\ * &quot;-&quot;??_-;_-@_-"/>
    <numFmt numFmtId="165" formatCode="#,##0.0_ ;[Red]\-#,##0.0\ "/>
    <numFmt numFmtId="166" formatCode="_-[$€]\ * #,##0.00_-;_-[$€]\ * #,##0.00\-;_-[$€]\ * &quot;-&quot;??_-;_-@_-"/>
    <numFmt numFmtId="167" formatCode="_-* #,##0.00_-;_-* #,##0.00\-;_-* &quot;-&quot;??_-;_-@_-"/>
    <numFmt numFmtId="168" formatCode="#,##0.00_ ;\-#,##0.00\ "/>
    <numFmt numFmtId="169" formatCode="&quot;€&quot;\ #,##0.00"/>
  </numFmts>
  <fonts count="29">
    <font>
      <sz val="10"/>
      <name val="Arial"/>
    </font>
    <font>
      <sz val="11"/>
      <color theme="1"/>
      <name val="Calibri"/>
      <family val="2"/>
      <scheme val="minor"/>
    </font>
    <font>
      <sz val="9"/>
      <name val="Arial"/>
      <family val="2"/>
    </font>
    <font>
      <sz val="10"/>
      <name val="Arial"/>
      <family val="2"/>
    </font>
    <font>
      <sz val="9"/>
      <name val="Univers"/>
      <family val="2"/>
    </font>
    <font>
      <sz val="12"/>
      <color indexed="8"/>
      <name val="Verdana"/>
      <family val="2"/>
    </font>
    <font>
      <b/>
      <sz val="14"/>
      <name val="LucidaSansEF"/>
    </font>
    <font>
      <sz val="10"/>
      <name val="LucidaSansEF"/>
    </font>
    <font>
      <b/>
      <sz val="10"/>
      <color theme="0"/>
      <name val="LucidaSansEF"/>
    </font>
    <font>
      <b/>
      <sz val="10"/>
      <name val="LucidaSansEF"/>
    </font>
    <font>
      <b/>
      <i/>
      <sz val="10"/>
      <name val="LucidaSansEF"/>
    </font>
    <font>
      <i/>
      <sz val="10"/>
      <name val="LucidaSansEF"/>
    </font>
    <font>
      <sz val="10"/>
      <color rgb="FFB1B1B1"/>
      <name val="LucidaSansEF"/>
    </font>
    <font>
      <sz val="10"/>
      <name val="Arial"/>
      <family val="2"/>
    </font>
    <font>
      <b/>
      <sz val="9"/>
      <name val="LucidaSansEF"/>
    </font>
    <font>
      <b/>
      <sz val="8"/>
      <name val="LucidaSansEF"/>
    </font>
    <font>
      <b/>
      <sz val="9"/>
      <color theme="1"/>
      <name val="LucidaSansEF"/>
    </font>
    <font>
      <sz val="9"/>
      <name val="LucidaSansEF"/>
    </font>
    <font>
      <sz val="11"/>
      <name val="Arial"/>
      <family val="2"/>
    </font>
    <font>
      <sz val="10"/>
      <name val="Arial"/>
      <family val="2"/>
    </font>
    <font>
      <b/>
      <sz val="10"/>
      <color theme="1"/>
      <name val="Arial"/>
      <family val="2"/>
    </font>
    <font>
      <b/>
      <sz val="18"/>
      <name val="LucidaSansEF"/>
    </font>
    <font>
      <sz val="10"/>
      <color rgb="FFFF0000"/>
      <name val="LucidaSansEF"/>
    </font>
    <font>
      <b/>
      <sz val="11"/>
      <name val="LucidaSansEF"/>
    </font>
    <font>
      <b/>
      <sz val="11"/>
      <color theme="1"/>
      <name val="Calibri"/>
      <family val="2"/>
      <scheme val="minor"/>
    </font>
    <font>
      <b/>
      <u/>
      <sz val="11"/>
      <color theme="1"/>
      <name val="Calibri"/>
      <family val="2"/>
      <scheme val="minor"/>
    </font>
    <font>
      <sz val="10"/>
      <name val="Verdana"/>
      <family val="2"/>
    </font>
    <font>
      <b/>
      <u/>
      <sz val="10"/>
      <name val="LucidaSansEF"/>
    </font>
    <font>
      <i/>
      <sz val="10"/>
      <color rgb="FFFF0000"/>
      <name val="LucidaSansEF"/>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B1B1B1"/>
        <bgColor indexed="64"/>
      </patternFill>
    </fill>
    <fill>
      <patternFill patternType="solid">
        <fgColor rgb="FF66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89CF"/>
      </left>
      <right/>
      <top/>
      <bottom/>
      <diagonal/>
    </border>
    <border>
      <left style="thick">
        <color theme="0"/>
      </left>
      <right/>
      <top/>
      <bottom/>
      <diagonal/>
    </border>
    <border>
      <left/>
      <right style="thick">
        <color theme="0"/>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16">
    <xf numFmtId="0" fontId="0" fillId="0" borderId="0"/>
    <xf numFmtId="0" fontId="3" fillId="0" borderId="0"/>
    <xf numFmtId="9" fontId="3"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165" fontId="4" fillId="0" borderId="0">
      <alignment vertical="center"/>
      <protection locked="0"/>
    </xf>
    <xf numFmtId="166" fontId="2" fillId="0" borderId="0" applyFont="0" applyFill="0" applyBorder="0" applyAlignment="0" applyProtection="0">
      <alignment vertical="center"/>
      <protection locked="0"/>
    </xf>
    <xf numFmtId="43" fontId="1"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Protection="0">
      <alignment vertical="top" wrapText="1"/>
    </xf>
    <xf numFmtId="0" fontId="5" fillId="0" borderId="0" applyNumberFormat="0" applyFill="0" applyBorder="0" applyProtection="0">
      <alignment vertical="top" wrapText="1"/>
    </xf>
    <xf numFmtId="167" fontId="5" fillId="0" borderId="0" applyFont="0" applyFill="0" applyBorder="0" applyAlignment="0" applyProtection="0"/>
    <xf numFmtId="44" fontId="13" fillId="0" borderId="0" applyFont="0" applyFill="0" applyBorder="0" applyAlignment="0" applyProtection="0"/>
    <xf numFmtId="9" fontId="19" fillId="0" borderId="0" applyFont="0" applyFill="0" applyBorder="0" applyAlignment="0" applyProtection="0"/>
  </cellStyleXfs>
  <cellXfs count="204">
    <xf numFmtId="0" fontId="0" fillId="0" borderId="0" xfId="0"/>
    <xf numFmtId="44" fontId="7" fillId="2" borderId="0" xfId="2" applyNumberFormat="1" applyFont="1" applyFill="1" applyBorder="1" applyAlignment="1">
      <alignment horizontal="center" vertical="top" wrapText="1"/>
    </xf>
    <xf numFmtId="0" fontId="7" fillId="0" borderId="0" xfId="0" applyFont="1"/>
    <xf numFmtId="44" fontId="17" fillId="0" borderId="0" xfId="14" applyFont="1" applyAlignment="1">
      <alignment horizontal="center" wrapText="1"/>
    </xf>
    <xf numFmtId="0" fontId="18" fillId="0" borderId="0" xfId="0" applyFont="1"/>
    <xf numFmtId="0" fontId="18" fillId="0" borderId="0" xfId="0" applyFont="1" applyAlignment="1">
      <alignment vertical="center"/>
    </xf>
    <xf numFmtId="44" fontId="7" fillId="0" borderId="0" xfId="2" applyNumberFormat="1" applyFont="1" applyFill="1" applyBorder="1" applyAlignment="1" applyProtection="1">
      <alignment horizontal="center" vertical="top" wrapText="1"/>
      <protection locked="0"/>
    </xf>
    <xf numFmtId="44" fontId="7" fillId="0" borderId="1" xfId="0" applyNumberFormat="1" applyFont="1" applyBorder="1"/>
    <xf numFmtId="0" fontId="16" fillId="3" borderId="7" xfId="0" applyFont="1" applyFill="1" applyBorder="1" applyAlignment="1">
      <alignment horizontal="left"/>
    </xf>
    <xf numFmtId="44" fontId="16" fillId="3" borderId="8" xfId="14" applyFont="1" applyFill="1" applyBorder="1"/>
    <xf numFmtId="0" fontId="7" fillId="0" borderId="0" xfId="0" applyFont="1" applyBorder="1"/>
    <xf numFmtId="0" fontId="20" fillId="5" borderId="1" xfId="0" applyFont="1" applyFill="1" applyBorder="1" applyAlignment="1">
      <alignment horizontal="center" vertical="center"/>
    </xf>
    <xf numFmtId="0" fontId="16" fillId="3" borderId="8" xfId="0" applyFont="1" applyFill="1" applyBorder="1" applyAlignment="1">
      <alignment horizontal="left"/>
    </xf>
    <xf numFmtId="0" fontId="16" fillId="3" borderId="8" xfId="0" applyFont="1" applyFill="1" applyBorder="1" applyAlignment="1">
      <alignment horizontal="left"/>
    </xf>
    <xf numFmtId="44" fontId="16" fillId="3" borderId="1" xfId="14" applyFont="1" applyFill="1" applyBorder="1"/>
    <xf numFmtId="0" fontId="7" fillId="2" borderId="1" xfId="0" applyFont="1" applyFill="1" applyBorder="1" applyAlignment="1" applyProtection="1">
      <alignment horizontal="left" vertical="top" wrapText="1"/>
    </xf>
    <xf numFmtId="0" fontId="7" fillId="2" borderId="1" xfId="0" applyFont="1" applyFill="1" applyBorder="1" applyAlignment="1" applyProtection="1">
      <alignment horizontal="left" vertical="center" wrapText="1"/>
    </xf>
    <xf numFmtId="0" fontId="16" fillId="3" borderId="1" xfId="0" applyFont="1" applyFill="1" applyBorder="1" applyAlignment="1">
      <alignment horizontal="left"/>
    </xf>
    <xf numFmtId="0" fontId="9" fillId="6" borderId="7" xfId="0" applyFont="1" applyFill="1" applyBorder="1" applyAlignment="1" applyProtection="1">
      <alignment horizontal="center" vertical="center"/>
    </xf>
    <xf numFmtId="0" fontId="7" fillId="7" borderId="7" xfId="0" applyFont="1" applyFill="1" applyBorder="1" applyAlignment="1" applyProtection="1">
      <alignment horizontal="center" vertical="center"/>
    </xf>
    <xf numFmtId="44" fontId="7" fillId="7" borderId="1" xfId="14" applyFont="1" applyFill="1" applyBorder="1"/>
    <xf numFmtId="2" fontId="7" fillId="7" borderId="1" xfId="0" applyNumberFormat="1" applyFont="1" applyFill="1" applyBorder="1"/>
    <xf numFmtId="10" fontId="7" fillId="7" borderId="1" xfId="15" applyNumberFormat="1" applyFont="1" applyFill="1" applyBorder="1"/>
    <xf numFmtId="0" fontId="9" fillId="3" borderId="11" xfId="1" applyFont="1" applyFill="1" applyBorder="1" applyAlignment="1">
      <alignment horizontal="center" vertical="center"/>
    </xf>
    <xf numFmtId="0" fontId="8" fillId="2" borderId="18" xfId="0" applyFont="1" applyFill="1" applyBorder="1" applyAlignment="1">
      <alignment horizontal="left" vertical="center" wrapText="1"/>
    </xf>
    <xf numFmtId="0" fontId="7" fillId="2" borderId="17" xfId="1" applyFont="1" applyFill="1" applyBorder="1"/>
    <xf numFmtId="0" fontId="7" fillId="2" borderId="18" xfId="1" applyFont="1" applyFill="1" applyBorder="1"/>
    <xf numFmtId="0" fontId="7" fillId="2" borderId="13" xfId="1" applyFont="1" applyFill="1" applyBorder="1"/>
    <xf numFmtId="0" fontId="7" fillId="2" borderId="14" xfId="1" applyFont="1" applyFill="1" applyBorder="1" applyAlignment="1">
      <alignment horizontal="justify"/>
    </xf>
    <xf numFmtId="0" fontId="7" fillId="2" borderId="15" xfId="1" applyFont="1" applyFill="1" applyBorder="1"/>
    <xf numFmtId="44" fontId="7" fillId="7" borderId="1" xfId="2" applyNumberFormat="1" applyFont="1" applyFill="1" applyBorder="1" applyAlignment="1" applyProtection="1">
      <alignment horizontal="center" vertical="top" wrapText="1"/>
      <protection locked="0"/>
    </xf>
    <xf numFmtId="44" fontId="7" fillId="2" borderId="1" xfId="2" applyNumberFormat="1" applyFont="1" applyFill="1" applyBorder="1" applyAlignment="1">
      <alignment horizontal="center" vertical="top" wrapText="1"/>
    </xf>
    <xf numFmtId="44" fontId="9" fillId="3" borderId="1" xfId="1" applyNumberFormat="1" applyFont="1" applyFill="1" applyBorder="1"/>
    <xf numFmtId="0" fontId="11" fillId="7" borderId="1" xfId="1" applyFont="1" applyFill="1" applyBorder="1" applyAlignment="1" applyProtection="1">
      <alignment horizontal="left" vertical="top"/>
      <protection locked="0"/>
    </xf>
    <xf numFmtId="164" fontId="7" fillId="4" borderId="1" xfId="1" applyNumberFormat="1" applyFont="1" applyFill="1" applyBorder="1" applyAlignment="1" applyProtection="1">
      <alignment vertical="center"/>
      <protection locked="0"/>
    </xf>
    <xf numFmtId="0" fontId="7" fillId="7" borderId="1" xfId="1" applyFont="1" applyFill="1" applyBorder="1" applyAlignment="1" applyProtection="1">
      <alignment horizontal="right" vertical="center" wrapText="1"/>
      <protection locked="0"/>
    </xf>
    <xf numFmtId="164" fontId="7" fillId="7" borderId="1" xfId="1" applyNumberFormat="1" applyFont="1" applyFill="1" applyBorder="1" applyAlignment="1" applyProtection="1">
      <alignment vertical="center"/>
      <protection locked="0"/>
    </xf>
    <xf numFmtId="0" fontId="9" fillId="3" borderId="1" xfId="0" applyFont="1" applyFill="1" applyBorder="1" applyAlignment="1" applyProtection="1">
      <alignment horizontal="center" vertical="center" wrapText="1"/>
    </xf>
    <xf numFmtId="0" fontId="7" fillId="0" borderId="0" xfId="0" applyFont="1" applyAlignment="1">
      <alignment horizontal="left"/>
    </xf>
    <xf numFmtId="44" fontId="17" fillId="0" borderId="1" xfId="14" applyFont="1" applyBorder="1" applyAlignment="1">
      <alignment horizontal="center" vertical="center" wrapText="1"/>
    </xf>
    <xf numFmtId="168" fontId="17" fillId="0" borderId="1" xfId="14" applyNumberFormat="1" applyFont="1" applyBorder="1" applyAlignment="1">
      <alignment horizontal="center" vertical="center" wrapText="1"/>
    </xf>
    <xf numFmtId="0" fontId="21" fillId="7" borderId="1" xfId="0" applyFont="1" applyFill="1" applyBorder="1" applyAlignment="1">
      <alignment vertical="center"/>
    </xf>
    <xf numFmtId="0" fontId="9" fillId="2" borderId="14" xfId="1" applyFont="1" applyFill="1" applyBorder="1" applyAlignment="1">
      <alignment horizontal="center"/>
    </xf>
    <xf numFmtId="0" fontId="7" fillId="7" borderId="1" xfId="1" applyFont="1" applyFill="1" applyBorder="1" applyAlignment="1" applyProtection="1">
      <alignment horizontal="center" vertical="center" wrapText="1"/>
      <protection locked="0"/>
    </xf>
    <xf numFmtId="164" fontId="7" fillId="3" borderId="1" xfId="1" applyNumberFormat="1" applyFont="1" applyFill="1" applyBorder="1" applyAlignment="1" applyProtection="1">
      <alignment vertical="center"/>
      <protection locked="0"/>
    </xf>
    <xf numFmtId="0" fontId="9" fillId="3" borderId="11"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7" fillId="2" borderId="0" xfId="1" applyFont="1" applyFill="1"/>
    <xf numFmtId="0" fontId="9" fillId="2" borderId="0" xfId="0" applyFont="1" applyFill="1" applyAlignment="1">
      <alignment horizontal="left" vertical="center"/>
    </xf>
    <xf numFmtId="0" fontId="7" fillId="2" borderId="0" xfId="1" applyFont="1" applyFill="1" applyAlignment="1">
      <alignment horizontal="center"/>
    </xf>
    <xf numFmtId="0" fontId="9" fillId="2" borderId="0" xfId="1" applyFont="1" applyFill="1"/>
    <xf numFmtId="0" fontId="7" fillId="2" borderId="0" xfId="1" applyFont="1" applyFill="1" applyAlignment="1">
      <alignment horizontal="left"/>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0" fontId="7" fillId="2" borderId="0" xfId="1" applyFont="1" applyFill="1" applyAlignment="1">
      <alignment horizontal="center" vertical="top" wrapText="1"/>
    </xf>
    <xf numFmtId="0" fontId="7" fillId="2" borderId="0" xfId="1" applyFont="1" applyFill="1" applyAlignment="1">
      <alignment horizontal="left" vertical="top" wrapText="1"/>
    </xf>
    <xf numFmtId="0" fontId="22" fillId="2" borderId="0" xfId="1" applyFont="1" applyFill="1"/>
    <xf numFmtId="0" fontId="22" fillId="2" borderId="0" xfId="1" applyFont="1" applyFill="1" applyAlignment="1">
      <alignment horizontal="left" vertical="top" wrapText="1"/>
    </xf>
    <xf numFmtId="0" fontId="7" fillId="2" borderId="0" xfId="1" applyFont="1" applyFill="1" applyAlignment="1">
      <alignment horizontal="justify"/>
    </xf>
    <xf numFmtId="0" fontId="7" fillId="2" borderId="0" xfId="1" applyFont="1" applyFill="1" applyAlignment="1">
      <alignment horizontal="justify" vertical="top" wrapText="1"/>
    </xf>
    <xf numFmtId="10" fontId="7" fillId="2" borderId="0" xfId="1" applyNumberFormat="1" applyFont="1" applyFill="1" applyAlignment="1">
      <alignment horizontal="right" vertical="top" wrapText="1"/>
    </xf>
    <xf numFmtId="44" fontId="17" fillId="0" borderId="6" xfId="14" applyFont="1" applyBorder="1" applyAlignment="1">
      <alignment horizontal="center" vertical="center" wrapText="1"/>
    </xf>
    <xf numFmtId="168" fontId="17" fillId="0" borderId="6" xfId="14" applyNumberFormat="1" applyFont="1" applyBorder="1" applyAlignment="1">
      <alignment horizontal="center" vertical="center" wrapText="1"/>
    </xf>
    <xf numFmtId="0" fontId="21" fillId="7" borderId="6" xfId="0" applyFont="1" applyFill="1" applyBorder="1" applyAlignment="1">
      <alignment vertical="center"/>
    </xf>
    <xf numFmtId="0" fontId="9" fillId="2" borderId="0" xfId="1" applyFont="1" applyFill="1" applyAlignment="1">
      <alignment vertical="center"/>
    </xf>
    <xf numFmtId="0" fontId="11" fillId="4" borderId="1" xfId="1" applyFont="1" applyFill="1" applyBorder="1" applyAlignment="1">
      <alignment horizontal="left" vertical="top"/>
    </xf>
    <xf numFmtId="0" fontId="11" fillId="2" borderId="0" xfId="1" applyFont="1" applyFill="1" applyAlignment="1">
      <alignment horizontal="left" vertical="top"/>
    </xf>
    <xf numFmtId="0" fontId="11" fillId="2" borderId="0" xfId="1" applyFont="1" applyFill="1" applyAlignment="1">
      <alignment vertical="top"/>
    </xf>
    <xf numFmtId="0" fontId="11" fillId="2" borderId="0" xfId="1" applyFont="1" applyFill="1" applyAlignment="1">
      <alignment vertical="top" wrapText="1"/>
    </xf>
    <xf numFmtId="0" fontId="9" fillId="3" borderId="0" xfId="0" applyFont="1" applyFill="1" applyAlignment="1">
      <alignment horizontal="left" vertical="center" wrapText="1"/>
    </xf>
    <xf numFmtId="0" fontId="9" fillId="2" borderId="0" xfId="1" applyFont="1" applyFill="1" applyAlignment="1">
      <alignment vertical="top"/>
    </xf>
    <xf numFmtId="0" fontId="10" fillId="2" borderId="0" xfId="1" applyFont="1" applyFill="1" applyAlignment="1">
      <alignment vertical="top" wrapText="1"/>
    </xf>
    <xf numFmtId="0" fontId="9" fillId="3" borderId="1" xfId="1" applyFont="1" applyFill="1" applyBorder="1" applyAlignment="1">
      <alignment horizontal="center" vertical="top" wrapText="1"/>
    </xf>
    <xf numFmtId="0" fontId="7" fillId="2" borderId="0" xfId="1" applyFont="1" applyFill="1" applyAlignment="1">
      <alignment vertical="top"/>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49" fontId="12" fillId="2" borderId="0" xfId="1" applyNumberFormat="1" applyFont="1" applyFill="1" applyAlignment="1">
      <alignment horizontal="right" vertical="top" wrapText="1"/>
    </xf>
    <xf numFmtId="0" fontId="8" fillId="2" borderId="17" xfId="0" applyFont="1" applyFill="1" applyBorder="1" applyAlignment="1">
      <alignment horizontal="left" vertical="center" wrapText="1"/>
    </xf>
    <xf numFmtId="0" fontId="7" fillId="2" borderId="18" xfId="1" applyFont="1" applyFill="1" applyBorder="1" applyAlignment="1">
      <alignment horizontal="center" vertical="center"/>
    </xf>
    <xf numFmtId="164" fontId="7" fillId="2" borderId="1" xfId="1" applyNumberFormat="1" applyFont="1" applyFill="1" applyBorder="1" applyAlignment="1">
      <alignment vertical="center"/>
    </xf>
    <xf numFmtId="0" fontId="22" fillId="2" borderId="0" xfId="1" applyFont="1" applyFill="1" applyAlignment="1">
      <alignment vertical="top"/>
    </xf>
    <xf numFmtId="0" fontId="7" fillId="2" borderId="0" xfId="1" applyFont="1" applyFill="1" applyAlignment="1">
      <alignment vertical="center"/>
    </xf>
    <xf numFmtId="49" fontId="12" fillId="2" borderId="17" xfId="1" applyNumberFormat="1" applyFont="1" applyFill="1" applyBorder="1" applyAlignment="1">
      <alignment horizontal="right" vertical="top" wrapText="1"/>
    </xf>
    <xf numFmtId="49" fontId="12" fillId="2" borderId="18" xfId="1" applyNumberFormat="1" applyFont="1" applyFill="1" applyBorder="1" applyAlignment="1">
      <alignment horizontal="right" vertical="top" wrapText="1"/>
    </xf>
    <xf numFmtId="0" fontId="11" fillId="2" borderId="0" xfId="1" applyFont="1" applyFill="1" applyAlignment="1">
      <alignment vertical="center" wrapText="1"/>
    </xf>
    <xf numFmtId="0" fontId="7" fillId="2" borderId="0" xfId="1" applyFont="1" applyFill="1" applyAlignment="1">
      <alignment horizontal="left" vertical="center" wrapText="1"/>
    </xf>
    <xf numFmtId="0" fontId="7" fillId="2" borderId="17" xfId="1" applyFont="1" applyFill="1" applyBorder="1" applyAlignment="1">
      <alignment vertical="center"/>
    </xf>
    <xf numFmtId="0" fontId="7" fillId="2" borderId="18" xfId="1" applyFont="1" applyFill="1" applyBorder="1" applyAlignment="1">
      <alignment vertical="center"/>
    </xf>
    <xf numFmtId="0" fontId="7" fillId="2" borderId="17" xfId="1" applyFont="1" applyFill="1" applyBorder="1" applyAlignment="1">
      <alignment horizontal="left" vertical="top" wrapText="1"/>
    </xf>
    <xf numFmtId="0" fontId="7" fillId="2" borderId="18" xfId="1" applyFont="1" applyFill="1" applyBorder="1" applyAlignment="1">
      <alignment horizontal="left" vertical="top" wrapText="1"/>
    </xf>
    <xf numFmtId="0" fontId="9" fillId="3" borderId="7" xfId="1" applyFont="1" applyFill="1" applyBorder="1"/>
    <xf numFmtId="0" fontId="7" fillId="3" borderId="8" xfId="1" applyFont="1" applyFill="1" applyBorder="1"/>
    <xf numFmtId="0" fontId="7" fillId="3" borderId="9" xfId="1" applyFont="1" applyFill="1" applyBorder="1"/>
    <xf numFmtId="164" fontId="7" fillId="3" borderId="1" xfId="1" applyNumberFormat="1" applyFont="1" applyFill="1" applyBorder="1"/>
    <xf numFmtId="164" fontId="7" fillId="2" borderId="1" xfId="1" applyNumberFormat="1" applyFont="1" applyFill="1" applyBorder="1"/>
    <xf numFmtId="0" fontId="9" fillId="3" borderId="1" xfId="1" applyFont="1" applyFill="1" applyBorder="1" applyAlignment="1">
      <alignment horizontal="left" vertical="top" wrapText="1"/>
    </xf>
    <xf numFmtId="0" fontId="7" fillId="3" borderId="1" xfId="1" applyFont="1" applyFill="1" applyBorder="1" applyAlignment="1">
      <alignment horizontal="left" vertical="top" wrapText="1"/>
    </xf>
    <xf numFmtId="49" fontId="7" fillId="2" borderId="0" xfId="1" applyNumberFormat="1" applyFont="1" applyFill="1" applyAlignment="1">
      <alignment horizontal="right" vertical="top" wrapText="1"/>
    </xf>
    <xf numFmtId="0" fontId="11" fillId="0" borderId="0" xfId="1" applyFont="1" applyAlignment="1" applyProtection="1">
      <alignment horizontal="left" vertical="top"/>
      <protection locked="0"/>
    </xf>
    <xf numFmtId="49" fontId="12" fillId="0" borderId="0" xfId="1" applyNumberFormat="1" applyFont="1" applyAlignment="1">
      <alignment horizontal="right" vertical="top" wrapText="1"/>
    </xf>
    <xf numFmtId="0" fontId="7" fillId="0" borderId="17" xfId="1" applyFont="1" applyBorder="1" applyAlignment="1" applyProtection="1">
      <alignment horizontal="right" vertical="center" wrapText="1"/>
      <protection locked="0"/>
    </xf>
    <xf numFmtId="164" fontId="7" fillId="0" borderId="18" xfId="1" applyNumberFormat="1" applyFont="1" applyBorder="1" applyAlignment="1" applyProtection="1">
      <alignment vertical="center"/>
      <protection locked="0"/>
    </xf>
    <xf numFmtId="164" fontId="7" fillId="2" borderId="17" xfId="1" applyNumberFormat="1" applyFont="1" applyFill="1" applyBorder="1" applyAlignment="1">
      <alignment vertical="center"/>
    </xf>
    <xf numFmtId="164" fontId="9" fillId="3" borderId="1" xfId="1" applyNumberFormat="1" applyFont="1" applyFill="1" applyBorder="1"/>
    <xf numFmtId="0" fontId="9" fillId="2" borderId="14" xfId="1" applyFont="1" applyFill="1" applyBorder="1" applyAlignment="1">
      <alignment horizontal="left" vertical="top" wrapText="1"/>
    </xf>
    <xf numFmtId="0" fontId="7" fillId="2" borderId="15" xfId="1" applyFont="1" applyFill="1" applyBorder="1" applyAlignment="1">
      <alignment horizontal="left" vertical="top" wrapText="1"/>
    </xf>
    <xf numFmtId="164" fontId="7" fillId="2" borderId="13" xfId="1" applyNumberFormat="1" applyFont="1" applyFill="1" applyBorder="1"/>
    <xf numFmtId="164" fontId="7" fillId="2" borderId="15" xfId="1" applyNumberFormat="1" applyFont="1" applyFill="1" applyBorder="1"/>
    <xf numFmtId="0" fontId="7" fillId="2" borderId="2" xfId="1" applyFont="1" applyFill="1" applyBorder="1"/>
    <xf numFmtId="0" fontId="9" fillId="2" borderId="0" xfId="1" applyFont="1" applyFill="1" applyAlignment="1">
      <alignment horizontal="left" vertical="top" wrapText="1"/>
    </xf>
    <xf numFmtId="164" fontId="7" fillId="2" borderId="3" xfId="1" applyNumberFormat="1" applyFont="1" applyFill="1" applyBorder="1"/>
    <xf numFmtId="164" fontId="7" fillId="2" borderId="4" xfId="1" applyNumberFormat="1" applyFont="1" applyFill="1" applyBorder="1"/>
    <xf numFmtId="0" fontId="7" fillId="2" borderId="7" xfId="1" applyFont="1" applyFill="1" applyBorder="1" applyAlignment="1">
      <alignment vertical="center"/>
    </xf>
    <xf numFmtId="0" fontId="9" fillId="2" borderId="8" xfId="1" applyFont="1" applyFill="1" applyBorder="1" applyAlignment="1">
      <alignment vertical="center"/>
    </xf>
    <xf numFmtId="0" fontId="7" fillId="2" borderId="9" xfId="1" applyFont="1" applyFill="1" applyBorder="1" applyAlignment="1">
      <alignment vertical="center"/>
    </xf>
    <xf numFmtId="0" fontId="9" fillId="3" borderId="7" xfId="1" applyFont="1" applyFill="1" applyBorder="1" applyAlignment="1">
      <alignment horizontal="center" vertical="center"/>
    </xf>
    <xf numFmtId="164" fontId="9" fillId="3" borderId="1" xfId="1" applyNumberFormat="1" applyFont="1" applyFill="1" applyBorder="1" applyAlignment="1">
      <alignment vertical="center"/>
    </xf>
    <xf numFmtId="0" fontId="25" fillId="0" borderId="10" xfId="0" applyFont="1" applyBorder="1"/>
    <xf numFmtId="0" fontId="0" fillId="0" borderId="11" xfId="0" applyBorder="1"/>
    <xf numFmtId="0" fontId="0" fillId="0" borderId="12" xfId="0" applyBorder="1"/>
    <xf numFmtId="0" fontId="24" fillId="3" borderId="13" xfId="0" applyFont="1" applyFill="1" applyBorder="1"/>
    <xf numFmtId="44" fontId="0" fillId="3" borderId="14" xfId="0" applyNumberFormat="1" applyFill="1" applyBorder="1"/>
    <xf numFmtId="44" fontId="24" fillId="3" borderId="14" xfId="0" applyNumberFormat="1" applyFont="1" applyFill="1" applyBorder="1"/>
    <xf numFmtId="169" fontId="24" fillId="3" borderId="15" xfId="0" applyNumberFormat="1" applyFont="1" applyFill="1" applyBorder="1"/>
    <xf numFmtId="0" fontId="9" fillId="3" borderId="15" xfId="0" applyFont="1" applyFill="1" applyBorder="1" applyAlignment="1">
      <alignment horizontal="center" vertical="center" wrapText="1"/>
    </xf>
    <xf numFmtId="0" fontId="3" fillId="0" borderId="18" xfId="0" applyFont="1" applyBorder="1"/>
    <xf numFmtId="0" fontId="7" fillId="0" borderId="1" xfId="0" applyFont="1" applyFill="1" applyBorder="1" applyAlignment="1" applyProtection="1">
      <alignment horizontal="left" vertical="top" wrapText="1"/>
    </xf>
    <xf numFmtId="0" fontId="7" fillId="0" borderId="1" xfId="0" applyFont="1" applyFill="1" applyBorder="1" applyAlignment="1" applyProtection="1">
      <alignment horizontal="left" vertical="center" wrapText="1"/>
    </xf>
    <xf numFmtId="0" fontId="9" fillId="3" borderId="1" xfId="0" applyFont="1" applyFill="1" applyBorder="1" applyAlignment="1" applyProtection="1">
      <alignment horizontal="left" vertical="center" wrapText="1"/>
    </xf>
    <xf numFmtId="0" fontId="7" fillId="0" borderId="0" xfId="0" applyFont="1" applyAlignment="1">
      <alignment vertical="center"/>
    </xf>
    <xf numFmtId="0" fontId="27" fillId="2" borderId="0" xfId="0" applyFont="1" applyFill="1" applyAlignment="1">
      <alignment horizontal="left" vertical="center" wrapText="1"/>
    </xf>
    <xf numFmtId="44" fontId="9" fillId="3" borderId="1" xfId="14" applyFont="1" applyFill="1" applyBorder="1" applyAlignment="1">
      <alignment horizontal="center" vertical="center" wrapText="1"/>
    </xf>
    <xf numFmtId="2" fontId="9" fillId="3" borderId="1" xfId="0" applyNumberFormat="1" applyFont="1" applyFill="1" applyBorder="1" applyAlignment="1">
      <alignment horizontal="center" vertical="center" wrapText="1"/>
    </xf>
    <xf numFmtId="44" fontId="9" fillId="3" borderId="1" xfId="0" applyNumberFormat="1" applyFont="1" applyFill="1" applyBorder="1" applyAlignment="1">
      <alignment horizontal="center" vertical="center" wrapText="1"/>
    </xf>
    <xf numFmtId="10" fontId="9" fillId="3" borderId="1" xfId="15" applyNumberFormat="1" applyFont="1" applyFill="1" applyBorder="1" applyAlignment="1">
      <alignment horizontal="center" vertical="center" wrapText="1"/>
    </xf>
    <xf numFmtId="0" fontId="7" fillId="2" borderId="17" xfId="1" applyFont="1" applyFill="1" applyBorder="1" applyAlignment="1">
      <alignment horizontal="left" vertical="top" wrapText="1"/>
    </xf>
    <xf numFmtId="0" fontId="7" fillId="2" borderId="0" xfId="1" applyFont="1" applyFill="1" applyAlignment="1">
      <alignment horizontal="left" vertical="top" wrapText="1"/>
    </xf>
    <xf numFmtId="44" fontId="7" fillId="7" borderId="1" xfId="14" applyFont="1" applyFill="1" applyBorder="1" applyAlignment="1">
      <alignment vertical="center"/>
    </xf>
    <xf numFmtId="2" fontId="7" fillId="7" borderId="1" xfId="0" applyNumberFormat="1" applyFont="1" applyFill="1" applyBorder="1" applyAlignment="1">
      <alignment vertical="center"/>
    </xf>
    <xf numFmtId="44" fontId="7" fillId="0" borderId="1" xfId="0" applyNumberFormat="1" applyFont="1" applyBorder="1" applyAlignment="1">
      <alignment vertical="center"/>
    </xf>
    <xf numFmtId="10" fontId="7" fillId="7" borderId="1" xfId="15" applyNumberFormat="1" applyFont="1" applyFill="1" applyBorder="1" applyAlignment="1">
      <alignment vertical="center"/>
    </xf>
    <xf numFmtId="0" fontId="16" fillId="3" borderId="1" xfId="0" applyFont="1" applyFill="1" applyBorder="1" applyAlignment="1">
      <alignment horizontal="left" vertical="center"/>
    </xf>
    <xf numFmtId="0" fontId="16" fillId="3" borderId="7" xfId="0" applyFont="1" applyFill="1" applyBorder="1" applyAlignment="1">
      <alignment horizontal="left" vertical="center"/>
    </xf>
    <xf numFmtId="0" fontId="16" fillId="3" borderId="8" xfId="0" applyFont="1" applyFill="1" applyBorder="1" applyAlignment="1">
      <alignment horizontal="left" vertical="center"/>
    </xf>
    <xf numFmtId="44" fontId="16" fillId="3" borderId="8" xfId="14" applyFont="1" applyFill="1" applyBorder="1" applyAlignment="1">
      <alignment vertical="center"/>
    </xf>
    <xf numFmtId="44" fontId="16" fillId="3" borderId="9" xfId="14" applyFont="1" applyFill="1" applyBorder="1" applyAlignment="1">
      <alignment vertical="center"/>
    </xf>
    <xf numFmtId="0" fontId="28" fillId="0" borderId="0" xfId="0" applyFont="1"/>
    <xf numFmtId="0" fontId="9" fillId="0" borderId="0" xfId="0" applyFont="1"/>
    <xf numFmtId="44" fontId="14" fillId="3" borderId="7" xfId="14" applyFont="1" applyFill="1" applyBorder="1" applyAlignment="1">
      <alignment horizontal="center" vertical="center" wrapText="1"/>
    </xf>
    <xf numFmtId="44" fontId="14" fillId="3" borderId="8" xfId="14" applyFont="1" applyFill="1" applyBorder="1" applyAlignment="1">
      <alignment horizontal="center" vertical="center" wrapText="1"/>
    </xf>
    <xf numFmtId="44" fontId="14" fillId="3" borderId="9" xfId="14"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15" fillId="7" borderId="7" xfId="0" applyFont="1" applyFill="1" applyBorder="1" applyAlignment="1" applyProtection="1">
      <alignment horizontal="center" vertical="center"/>
    </xf>
    <xf numFmtId="0" fontId="15" fillId="7" borderId="8" xfId="0" applyFont="1" applyFill="1" applyBorder="1" applyAlignment="1" applyProtection="1">
      <alignment horizontal="center" vertical="center"/>
    </xf>
    <xf numFmtId="0" fontId="15" fillId="7" borderId="9" xfId="0" applyFont="1" applyFill="1" applyBorder="1" applyAlignment="1" applyProtection="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0" xfId="0" applyFont="1" applyAlignment="1">
      <alignment horizontal="center"/>
    </xf>
    <xf numFmtId="0" fontId="7" fillId="0" borderId="17"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2" borderId="0" xfId="1" applyFont="1" applyFill="1" applyAlignment="1">
      <alignment horizontal="left" vertical="top"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2" borderId="0" xfId="1" applyFont="1" applyFill="1" applyAlignment="1">
      <alignment horizontal="justify"/>
    </xf>
    <xf numFmtId="0" fontId="9" fillId="3" borderId="12"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6" fillId="2" borderId="0" xfId="0" applyFont="1" applyFill="1" applyAlignment="1">
      <alignment horizontal="center" vertical="center"/>
    </xf>
    <xf numFmtId="0" fontId="10" fillId="2" borderId="0" xfId="1" applyFont="1" applyFill="1" applyAlignment="1">
      <alignment vertical="top"/>
    </xf>
    <xf numFmtId="0" fontId="11" fillId="2" borderId="0" xfId="1" applyFont="1" applyFill="1" applyAlignment="1">
      <alignment horizontal="left" vertical="top" wrapText="1"/>
    </xf>
    <xf numFmtId="0" fontId="9" fillId="2" borderId="0" xfId="1" applyFont="1" applyFill="1" applyAlignment="1">
      <alignment horizontal="left"/>
    </xf>
    <xf numFmtId="0" fontId="10" fillId="7" borderId="7" xfId="1" applyFont="1" applyFill="1" applyBorder="1" applyAlignment="1">
      <alignment horizontal="center" vertical="center"/>
    </xf>
    <xf numFmtId="0" fontId="10" fillId="7" borderId="8" xfId="1" applyFont="1" applyFill="1" applyBorder="1" applyAlignment="1">
      <alignment horizontal="center" vertical="center"/>
    </xf>
    <xf numFmtId="0" fontId="10" fillId="7" borderId="9" xfId="1" applyFont="1" applyFill="1" applyBorder="1" applyAlignment="1">
      <alignment horizontal="center" vertical="center"/>
    </xf>
    <xf numFmtId="0" fontId="7" fillId="2" borderId="17" xfId="1" applyFont="1" applyFill="1" applyBorder="1" applyAlignment="1">
      <alignment horizontal="left" vertical="top" wrapText="1"/>
    </xf>
    <xf numFmtId="169" fontId="26" fillId="7" borderId="7" xfId="0" applyNumberFormat="1" applyFont="1" applyFill="1" applyBorder="1" applyAlignment="1">
      <alignment horizontal="center"/>
    </xf>
    <xf numFmtId="169" fontId="26" fillId="7" borderId="8" xfId="0" applyNumberFormat="1" applyFont="1" applyFill="1" applyBorder="1" applyAlignment="1">
      <alignment horizontal="center"/>
    </xf>
    <xf numFmtId="169" fontId="26" fillId="7" borderId="9" xfId="0" applyNumberFormat="1" applyFont="1" applyFill="1" applyBorder="1" applyAlignment="1">
      <alignment horizontal="center"/>
    </xf>
    <xf numFmtId="0" fontId="6" fillId="2" borderId="0" xfId="1" applyFont="1" applyFill="1" applyAlignment="1">
      <alignment horizontal="center" vertical="center"/>
    </xf>
    <xf numFmtId="0" fontId="9" fillId="3" borderId="6"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8" xfId="0" applyFont="1" applyFill="1" applyBorder="1" applyAlignment="1">
      <alignment horizontal="left" vertical="center" wrapText="1"/>
    </xf>
    <xf numFmtId="0" fontId="9" fillId="3" borderId="0" xfId="0" applyFont="1" applyFill="1" applyAlignment="1">
      <alignment horizontal="left" vertical="center" wrapText="1"/>
    </xf>
    <xf numFmtId="0" fontId="9" fillId="2" borderId="0" xfId="1" applyFont="1" applyFill="1" applyAlignment="1">
      <alignment horizontal="center"/>
    </xf>
    <xf numFmtId="0" fontId="9" fillId="3" borderId="10" xfId="1" applyFont="1" applyFill="1" applyBorder="1" applyAlignment="1">
      <alignment horizontal="center" vertical="center"/>
    </xf>
    <xf numFmtId="0" fontId="9" fillId="3" borderId="12" xfId="1" applyFont="1" applyFill="1" applyBorder="1" applyAlignment="1">
      <alignment horizontal="center" vertical="center"/>
    </xf>
    <xf numFmtId="0" fontId="9" fillId="3" borderId="13" xfId="1" applyFont="1" applyFill="1" applyBorder="1" applyAlignment="1">
      <alignment horizontal="center" vertical="center"/>
    </xf>
    <xf numFmtId="0" fontId="9" fillId="3" borderId="15" xfId="1" applyFont="1" applyFill="1" applyBorder="1" applyAlignment="1">
      <alignment horizontal="center" vertical="center"/>
    </xf>
    <xf numFmtId="0" fontId="7" fillId="0" borderId="0" xfId="0" applyFont="1" applyBorder="1" applyAlignment="1">
      <alignment horizontal="center"/>
    </xf>
    <xf numFmtId="0" fontId="22" fillId="0" borderId="1" xfId="0" applyFont="1" applyFill="1" applyBorder="1" applyAlignment="1" applyProtection="1">
      <alignment horizontal="left" vertical="top" wrapText="1"/>
    </xf>
  </cellXfs>
  <cellStyles count="16">
    <cellStyle name="basis" xfId="6" xr:uid="{00000000-0005-0000-0000-000000000000}"/>
    <cellStyle name="Euro" xfId="7" xr:uid="{00000000-0005-0000-0000-000001000000}"/>
    <cellStyle name="Euro 2" xfId="9" xr:uid="{00000000-0005-0000-0000-000002000000}"/>
    <cellStyle name="Komma 2" xfId="8" xr:uid="{00000000-0005-0000-0000-000003000000}"/>
    <cellStyle name="Komma 3" xfId="13" xr:uid="{00000000-0005-0000-0000-000004000000}"/>
    <cellStyle name="Procent" xfId="15" builtinId="5"/>
    <cellStyle name="Procent 2" xfId="2" xr:uid="{00000000-0005-0000-0000-000005000000}"/>
    <cellStyle name="Procent 3" xfId="5" xr:uid="{00000000-0005-0000-0000-000006000000}"/>
    <cellStyle name="Standaard" xfId="0" builtinId="0"/>
    <cellStyle name="Standaard 2" xfId="1" xr:uid="{00000000-0005-0000-0000-000008000000}"/>
    <cellStyle name="Standaard 2 2" xfId="12" xr:uid="{00000000-0005-0000-0000-000009000000}"/>
    <cellStyle name="Standaard 3" xfId="3" xr:uid="{00000000-0005-0000-0000-00000A000000}"/>
    <cellStyle name="Standaard 4" xfId="11" xr:uid="{00000000-0005-0000-0000-00000B000000}"/>
    <cellStyle name="Valuta" xfId="14" builtinId="4"/>
    <cellStyle name="Valuta 2" xfId="4" xr:uid="{00000000-0005-0000-0000-00000D000000}"/>
    <cellStyle name="Valuta 3" xfId="10" xr:uid="{00000000-0005-0000-0000-00000E000000}"/>
  </cellStyles>
  <dxfs count="0"/>
  <tableStyles count="0" defaultTableStyle="TableStyleMedium2" defaultPivotStyle="PivotStyleLight16"/>
  <colors>
    <mruColors>
      <color rgb="FF66FFFF"/>
      <color rgb="FFB1B1B1"/>
      <color rgb="FFCDEEFF"/>
      <color rgb="FF0089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7</xdr:col>
      <xdr:colOff>513758</xdr:colOff>
      <xdr:row>10</xdr:row>
      <xdr:rowOff>28377</xdr:rowOff>
    </xdr:to>
    <xdr:pic>
      <xdr:nvPicPr>
        <xdr:cNvPr id="2" name="Afbeelding 1">
          <a:extLst>
            <a:ext uri="{FF2B5EF4-FFF2-40B4-BE49-F238E27FC236}">
              <a16:creationId xmlns:a16="http://schemas.microsoft.com/office/drawing/2014/main" id="{AD1F730C-30B9-455F-8996-23F7F1BA6970}"/>
            </a:ext>
          </a:extLst>
        </xdr:cNvPr>
        <xdr:cNvPicPr>
          <a:picLocks noChangeAspect="1"/>
        </xdr:cNvPicPr>
      </xdr:nvPicPr>
      <xdr:blipFill>
        <a:blip xmlns:r="http://schemas.openxmlformats.org/officeDocument/2006/relationships" r:embed="rId1"/>
        <a:stretch>
          <a:fillRect/>
        </a:stretch>
      </xdr:blipFill>
      <xdr:spPr>
        <a:xfrm>
          <a:off x="47625" y="66675"/>
          <a:ext cx="4733333" cy="1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1371600</xdr:colOff>
      <xdr:row>1</xdr:row>
      <xdr:rowOff>66675</xdr:rowOff>
    </xdr:from>
    <xdr:to>
      <xdr:col>6</xdr:col>
      <xdr:colOff>885825</xdr:colOff>
      <xdr:row>5</xdr:row>
      <xdr:rowOff>47625</xdr:rowOff>
    </xdr:to>
    <xdr:pic>
      <xdr:nvPicPr>
        <xdr:cNvPr id="2" name="Afbeelding 1" descr="Gerelateerde afbeelding">
          <a:extLst>
            <a:ext uri="{FF2B5EF4-FFF2-40B4-BE49-F238E27FC236}">
              <a16:creationId xmlns:a16="http://schemas.microsoft.com/office/drawing/2014/main" id="{E8FDCA39-5E2E-4E48-8A21-7D84D44430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2400" y="361950"/>
          <a:ext cx="2105025" cy="666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790575</xdr:colOff>
      <xdr:row>1</xdr:row>
      <xdr:rowOff>123825</xdr:rowOff>
    </xdr:from>
    <xdr:to>
      <xdr:col>4</xdr:col>
      <xdr:colOff>1057275</xdr:colOff>
      <xdr:row>5</xdr:row>
      <xdr:rowOff>104775</xdr:rowOff>
    </xdr:to>
    <xdr:pic>
      <xdr:nvPicPr>
        <xdr:cNvPr id="2" name="Afbeelding 1" descr="Gerelateerde afbeelding">
          <a:extLst>
            <a:ext uri="{FF2B5EF4-FFF2-40B4-BE49-F238E27FC236}">
              <a16:creationId xmlns:a16="http://schemas.microsoft.com/office/drawing/2014/main" id="{E695CCCC-1372-480D-8377-B51E02F587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419100"/>
          <a:ext cx="2105025" cy="6667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unschoten\OneDrive\Projecten\Coalitie\20140915%20-%20Exploitatiebegroting%20COA%20Ter%20Apel%20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trategisch%20Advies\Projecten\2012\VISIO%20fase%202%20E04011.000290.0100\1.%20Deelproject%20Data\Herinspectie\Visio%20-%20inschrijfstaat%20controle-inspecti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lad"/>
      <sheetName val="Woningen"/>
      <sheetName val="Utiliteit"/>
      <sheetName val="Infra totaal"/>
      <sheetName val="Infra boven en riool"/>
      <sheetName val="Infra ondergronds"/>
      <sheetName val="Indirecte kosten"/>
      <sheetName val="Handyman"/>
      <sheetName val="Hoogwerker en kantoor opslag"/>
      <sheetName val="Inschrijfformulier"/>
      <sheetName val="BVO utiliteit"/>
      <sheetName val="uitgangspunten"/>
    </sheetNames>
    <sheetDataSet>
      <sheetData sheetId="0" refreshError="1"/>
      <sheetData sheetId="1">
        <row r="10">
          <cell r="G10">
            <v>277.5</v>
          </cell>
        </row>
        <row r="11">
          <cell r="G11">
            <v>92.546999999999997</v>
          </cell>
        </row>
        <row r="13">
          <cell r="G13">
            <v>144.41</v>
          </cell>
        </row>
        <row r="15">
          <cell r="Q15">
            <v>0.62015503875968991</v>
          </cell>
        </row>
        <row r="17">
          <cell r="G17">
            <v>106</v>
          </cell>
        </row>
        <row r="21">
          <cell r="G21">
            <v>196.42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chrijfstaat"/>
      <sheetName val="Opnameformulier Visio"/>
      <sheetName val="tabel"/>
      <sheetName val="Bouwkundig"/>
      <sheetName val="Installaties"/>
      <sheetName val="NAW (Jan Pras)"/>
      <sheetName val="Hoofdbouwdelen"/>
      <sheetName val="Check"/>
      <sheetName val="163"/>
    </sheetNames>
    <sheetDataSet>
      <sheetData sheetId="0" refreshError="1"/>
      <sheetData sheetId="1" refreshError="1"/>
      <sheetData sheetId="2" refreshError="1"/>
      <sheetData sheetId="3" refreshError="1"/>
      <sheetData sheetId="4" refreshError="1"/>
      <sheetData sheetId="5" refreshError="1"/>
      <sheetData sheetId="6">
        <row r="3">
          <cell r="A3" t="str">
            <v>11</v>
          </cell>
          <cell r="B3" t="str">
            <v>Bodemvoorzieningen</v>
          </cell>
        </row>
        <row r="4">
          <cell r="A4" t="str">
            <v>13</v>
          </cell>
          <cell r="B4" t="str">
            <v>Vloeren op grondslag</v>
          </cell>
        </row>
        <row r="5">
          <cell r="A5" t="str">
            <v>16</v>
          </cell>
          <cell r="B5" t="str">
            <v>Funderingsconstructies</v>
          </cell>
        </row>
        <row r="6">
          <cell r="A6" t="str">
            <v>17</v>
          </cell>
          <cell r="B6" t="str">
            <v>Paalfundering</v>
          </cell>
        </row>
        <row r="7">
          <cell r="A7" t="str">
            <v>21</v>
          </cell>
          <cell r="B7" t="str">
            <v>Buitenwanden</v>
          </cell>
        </row>
        <row r="8">
          <cell r="A8" t="str">
            <v>22</v>
          </cell>
          <cell r="B8" t="str">
            <v>Binnenwanden</v>
          </cell>
        </row>
        <row r="9">
          <cell r="A9" t="str">
            <v>23</v>
          </cell>
          <cell r="B9" t="str">
            <v>Vloeren</v>
          </cell>
        </row>
        <row r="10">
          <cell r="A10" t="str">
            <v>24</v>
          </cell>
          <cell r="B10" t="str">
            <v>Trappen</v>
          </cell>
        </row>
        <row r="11">
          <cell r="A11" t="str">
            <v>26</v>
          </cell>
          <cell r="B11" t="str">
            <v>Balcons</v>
          </cell>
        </row>
        <row r="12">
          <cell r="A12" t="str">
            <v>27</v>
          </cell>
          <cell r="B12" t="str">
            <v>Daken</v>
          </cell>
        </row>
        <row r="13">
          <cell r="A13" t="str">
            <v>28</v>
          </cell>
          <cell r="B13" t="str">
            <v>Hoofddraagconstructie</v>
          </cell>
        </row>
        <row r="14">
          <cell r="A14" t="str">
            <v>31</v>
          </cell>
          <cell r="B14" t="str">
            <v>Buitenwandopeningen</v>
          </cell>
        </row>
        <row r="15">
          <cell r="A15" t="str">
            <v>32</v>
          </cell>
          <cell r="B15" t="str">
            <v>Binnenwandopeningen</v>
          </cell>
        </row>
        <row r="16">
          <cell r="A16" t="str">
            <v>34</v>
          </cell>
          <cell r="B16" t="str">
            <v>Balustrades en leuningen</v>
          </cell>
        </row>
        <row r="17">
          <cell r="A17" t="str">
            <v>36</v>
          </cell>
          <cell r="B17" t="str">
            <v>Hekken</v>
          </cell>
        </row>
        <row r="18">
          <cell r="A18" t="str">
            <v>37</v>
          </cell>
          <cell r="B18" t="str">
            <v>Dakopeningen</v>
          </cell>
        </row>
        <row r="19">
          <cell r="A19" t="str">
            <v>41</v>
          </cell>
          <cell r="B19" t="str">
            <v>Buitenwandafwerking</v>
          </cell>
        </row>
        <row r="20">
          <cell r="A20" t="str">
            <v>42</v>
          </cell>
          <cell r="B20" t="str">
            <v>Binnenwandafwerkingen</v>
          </cell>
        </row>
        <row r="21">
          <cell r="A21" t="str">
            <v>43</v>
          </cell>
          <cell r="B21" t="str">
            <v>Vloerafwerkingen</v>
          </cell>
        </row>
        <row r="22">
          <cell r="A22" t="str">
            <v>44</v>
          </cell>
          <cell r="B22" t="str">
            <v>Trap- en hellingafwerkingen</v>
          </cell>
        </row>
        <row r="23">
          <cell r="A23" t="str">
            <v>45</v>
          </cell>
          <cell r="B23" t="str">
            <v>Plafondafwerkingen</v>
          </cell>
        </row>
        <row r="24">
          <cell r="A24" t="str">
            <v>46</v>
          </cell>
          <cell r="B24" t="str">
            <v>Schilderwerk</v>
          </cell>
        </row>
        <row r="25">
          <cell r="A25" t="str">
            <v>47</v>
          </cell>
          <cell r="B25" t="str">
            <v>Dakafwerkingen</v>
          </cell>
        </row>
        <row r="26">
          <cell r="A26" t="str">
            <v>51</v>
          </cell>
          <cell r="B26" t="str">
            <v>Warmteopwekking</v>
          </cell>
        </row>
        <row r="27">
          <cell r="A27" t="str">
            <v>52</v>
          </cell>
          <cell r="B27" t="str">
            <v>Afvoeren</v>
          </cell>
        </row>
        <row r="28">
          <cell r="A28" t="str">
            <v>53</v>
          </cell>
          <cell r="B28" t="str">
            <v>Water</v>
          </cell>
        </row>
        <row r="29">
          <cell r="A29" t="str">
            <v>54</v>
          </cell>
          <cell r="B29" t="str">
            <v>Gas</v>
          </cell>
        </row>
        <row r="30">
          <cell r="A30" t="str">
            <v>55</v>
          </cell>
          <cell r="B30" t="str">
            <v>Koeling</v>
          </cell>
        </row>
        <row r="31">
          <cell r="A31" t="str">
            <v>56</v>
          </cell>
          <cell r="B31" t="str">
            <v>Leidingwerk</v>
          </cell>
        </row>
        <row r="32">
          <cell r="A32" t="str">
            <v>57</v>
          </cell>
          <cell r="B32" t="str">
            <v>Luchtbehandeling</v>
          </cell>
        </row>
        <row r="33">
          <cell r="A33" t="str">
            <v>58</v>
          </cell>
          <cell r="B33" t="str">
            <v>Regeling klimaat</v>
          </cell>
        </row>
        <row r="34">
          <cell r="A34" t="str">
            <v>61</v>
          </cell>
          <cell r="B34" t="str">
            <v>Electra</v>
          </cell>
        </row>
        <row r="35">
          <cell r="A35" t="str">
            <v>62</v>
          </cell>
          <cell r="B35" t="str">
            <v>Krachtstroom</v>
          </cell>
        </row>
        <row r="36">
          <cell r="A36" t="str">
            <v>63</v>
          </cell>
          <cell r="B36" t="str">
            <v>Verlichting</v>
          </cell>
        </row>
        <row r="37">
          <cell r="A37" t="str">
            <v>64</v>
          </cell>
          <cell r="B37" t="str">
            <v>Communicatie</v>
          </cell>
        </row>
        <row r="38">
          <cell r="A38" t="str">
            <v>65</v>
          </cell>
          <cell r="B38" t="str">
            <v>Beveiliging</v>
          </cell>
        </row>
        <row r="39">
          <cell r="A39" t="str">
            <v>66</v>
          </cell>
          <cell r="B39" t="str">
            <v>Liften</v>
          </cell>
        </row>
        <row r="40">
          <cell r="A40" t="str">
            <v>67</v>
          </cell>
          <cell r="B40" t="str">
            <v>Gebouwvoorzieningen</v>
          </cell>
        </row>
        <row r="41">
          <cell r="A41" t="str">
            <v>71</v>
          </cell>
          <cell r="B41" t="str">
            <v>Vaste inrichting</v>
          </cell>
        </row>
        <row r="42">
          <cell r="A42" t="str">
            <v>73</v>
          </cell>
          <cell r="B42" t="str">
            <v>Keukenvoorzieningen</v>
          </cell>
        </row>
        <row r="43">
          <cell r="A43" t="str">
            <v>74</v>
          </cell>
          <cell r="B43" t="str">
            <v>Sanitair</v>
          </cell>
        </row>
        <row r="44">
          <cell r="A44" t="str">
            <v>75</v>
          </cell>
          <cell r="B44" t="str">
            <v>Vaste onderhoudsvoorzieningen</v>
          </cell>
        </row>
        <row r="45">
          <cell r="A45" t="str">
            <v>90</v>
          </cell>
          <cell r="B45" t="str">
            <v>Terreinvoorzieningen</v>
          </cell>
        </row>
      </sheetData>
      <sheetData sheetId="7" refreshError="1"/>
      <sheetData sheetId="8"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96E7A-635F-4E18-8B00-DCF21C058D2D}">
  <sheetPr>
    <pageSetUpPr fitToPage="1"/>
  </sheetPr>
  <dimension ref="A1"/>
  <sheetViews>
    <sheetView view="pageBreakPreview" zoomScale="180" zoomScaleNormal="100" zoomScaleSheetLayoutView="180" workbookViewId="0">
      <selection activeCell="G15" sqref="G15"/>
    </sheetView>
  </sheetViews>
  <sheetFormatPr defaultRowHeight="12.7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P33"/>
  <sheetViews>
    <sheetView tabSelected="1" zoomScaleNormal="100" zoomScaleSheetLayoutView="115" workbookViewId="0">
      <pane ySplit="7" topLeftCell="A8" activePane="bottomLeft" state="frozen"/>
      <selection pane="bottomLeft" sqref="A1:M1"/>
    </sheetView>
  </sheetViews>
  <sheetFormatPr defaultColWidth="8.85546875" defaultRowHeight="12.75"/>
  <cols>
    <col min="1" max="1" width="40.140625" style="2" customWidth="1"/>
    <col min="2" max="2" width="23.7109375" style="2" bestFit="1" customWidth="1"/>
    <col min="3" max="3" width="32.140625" style="2" bestFit="1" customWidth="1"/>
    <col min="4" max="4" width="20.140625" style="2" bestFit="1" customWidth="1"/>
    <col min="5" max="5" width="8.42578125" style="2" bestFit="1" customWidth="1"/>
    <col min="6" max="6" width="9.85546875" style="2" bestFit="1" customWidth="1"/>
    <col min="7" max="7" width="20.42578125" style="2" customWidth="1"/>
    <col min="8" max="8" width="9.7109375" style="2" bestFit="1" customWidth="1"/>
    <col min="9" max="9" width="36.85546875" style="38" bestFit="1" customWidth="1"/>
    <col min="10" max="10" width="10.42578125" style="3" customWidth="1"/>
    <col min="11" max="11" width="14" style="3" customWidth="1"/>
    <col min="12" max="12" width="12.42578125" style="2" customWidth="1"/>
    <col min="13" max="13" width="13.85546875" style="2" customWidth="1"/>
    <col min="14" max="14" width="11.28515625" style="2" customWidth="1"/>
    <col min="15" max="15" width="12" style="2" customWidth="1"/>
    <col min="16" max="16" width="15" style="2" customWidth="1"/>
    <col min="17" max="16384" width="8.85546875" style="2"/>
  </cols>
  <sheetData>
    <row r="1" spans="1:16" ht="23.25">
      <c r="A1" s="159" t="s">
        <v>56</v>
      </c>
      <c r="B1" s="160"/>
      <c r="C1" s="160"/>
      <c r="D1" s="160"/>
      <c r="E1" s="160"/>
      <c r="F1" s="160"/>
      <c r="G1" s="160"/>
      <c r="H1" s="160"/>
      <c r="I1" s="160"/>
      <c r="J1" s="160"/>
      <c r="K1" s="160"/>
      <c r="L1" s="160"/>
      <c r="M1" s="161"/>
      <c r="N1" s="156" t="s">
        <v>52</v>
      </c>
      <c r="O1" s="157"/>
      <c r="P1" s="158"/>
    </row>
    <row r="2" spans="1:16" ht="13.5" customHeight="1">
      <c r="A2" s="162"/>
      <c r="B2" s="162"/>
      <c r="C2" s="162"/>
      <c r="D2" s="162"/>
      <c r="E2" s="162"/>
      <c r="F2" s="162"/>
      <c r="G2" s="162"/>
      <c r="H2" s="162"/>
      <c r="I2" s="162"/>
      <c r="J2" s="162"/>
      <c r="K2" s="162"/>
      <c r="L2" s="162"/>
      <c r="M2" s="163"/>
      <c r="N2" s="150" t="s">
        <v>41</v>
      </c>
      <c r="O2" s="151"/>
      <c r="P2" s="152"/>
    </row>
    <row r="3" spans="1:16" ht="13.5" customHeight="1">
      <c r="A3" s="164"/>
      <c r="B3" s="164"/>
      <c r="C3" s="164"/>
      <c r="D3" s="164"/>
      <c r="E3" s="164"/>
      <c r="F3" s="164"/>
      <c r="G3" s="164"/>
      <c r="H3" s="164"/>
      <c r="I3" s="164"/>
      <c r="J3" s="164"/>
      <c r="K3" s="164"/>
      <c r="L3" s="164"/>
      <c r="M3" s="165"/>
      <c r="N3" s="153" t="s">
        <v>42</v>
      </c>
      <c r="O3" s="154"/>
      <c r="P3" s="155"/>
    </row>
    <row r="4" spans="1:16" ht="13.5" customHeight="1">
      <c r="A4" s="164"/>
      <c r="B4" s="164"/>
      <c r="C4" s="164"/>
      <c r="D4" s="164"/>
      <c r="E4" s="164"/>
      <c r="F4" s="164"/>
      <c r="G4" s="164"/>
      <c r="H4" s="164"/>
      <c r="I4" s="164"/>
      <c r="J4" s="164"/>
      <c r="K4" s="164"/>
      <c r="L4" s="164"/>
      <c r="M4" s="165"/>
      <c r="N4" s="39" t="s">
        <v>30</v>
      </c>
      <c r="O4" s="40">
        <v>1</v>
      </c>
      <c r="P4" s="11" t="s">
        <v>43</v>
      </c>
    </row>
    <row r="5" spans="1:16" ht="13.5" customHeight="1">
      <c r="A5" s="164"/>
      <c r="B5" s="164"/>
      <c r="C5" s="164"/>
      <c r="D5" s="164"/>
      <c r="E5" s="164"/>
      <c r="F5" s="164"/>
      <c r="G5" s="164"/>
      <c r="H5" s="164"/>
      <c r="I5" s="164"/>
      <c r="J5" s="164"/>
      <c r="K5" s="164"/>
      <c r="L5" s="164"/>
      <c r="M5" s="165"/>
      <c r="N5" s="39" t="s">
        <v>31</v>
      </c>
      <c r="O5" s="40">
        <v>0.5</v>
      </c>
      <c r="P5" s="41"/>
    </row>
    <row r="6" spans="1:16" ht="13.9" customHeight="1">
      <c r="A6" s="166"/>
      <c r="B6" s="166"/>
      <c r="C6" s="166"/>
      <c r="D6" s="166"/>
      <c r="E6" s="166"/>
      <c r="F6" s="166"/>
      <c r="G6" s="166"/>
      <c r="H6" s="166"/>
      <c r="I6" s="166"/>
      <c r="J6" s="166"/>
      <c r="K6" s="166"/>
      <c r="L6" s="166"/>
      <c r="M6" s="167"/>
      <c r="N6" s="62" t="s">
        <v>32</v>
      </c>
      <c r="O6" s="63">
        <v>0.25</v>
      </c>
      <c r="P6" s="64"/>
    </row>
    <row r="7" spans="1:16" s="131" customFormat="1" ht="38.25">
      <c r="A7" s="37" t="s">
        <v>121</v>
      </c>
      <c r="B7" s="130" t="s">
        <v>122</v>
      </c>
      <c r="C7" s="130" t="s">
        <v>112</v>
      </c>
      <c r="D7" s="130" t="s">
        <v>124</v>
      </c>
      <c r="E7" s="130" t="s">
        <v>125</v>
      </c>
      <c r="F7" s="130" t="s">
        <v>126</v>
      </c>
      <c r="G7" s="130" t="s">
        <v>127</v>
      </c>
      <c r="H7" s="130" t="s">
        <v>128</v>
      </c>
      <c r="I7" s="130" t="s">
        <v>129</v>
      </c>
      <c r="J7" s="37" t="s">
        <v>123</v>
      </c>
      <c r="K7" s="37" t="s">
        <v>74</v>
      </c>
      <c r="L7" s="133" t="s">
        <v>49</v>
      </c>
      <c r="M7" s="134" t="s">
        <v>50</v>
      </c>
      <c r="N7" s="135" t="s">
        <v>51</v>
      </c>
      <c r="O7" s="136" t="s">
        <v>29</v>
      </c>
      <c r="P7" s="135" t="s">
        <v>75</v>
      </c>
    </row>
    <row r="8" spans="1:16">
      <c r="A8" s="16" t="s">
        <v>347</v>
      </c>
      <c r="B8" s="15" t="s">
        <v>336</v>
      </c>
      <c r="C8" s="16" t="s">
        <v>348</v>
      </c>
      <c r="D8" s="15" t="s">
        <v>349</v>
      </c>
      <c r="E8" s="15"/>
      <c r="F8" s="15"/>
      <c r="G8" s="15"/>
      <c r="H8" s="15">
        <v>2006</v>
      </c>
      <c r="I8" s="16" t="s">
        <v>350</v>
      </c>
      <c r="J8" s="18">
        <v>6</v>
      </c>
      <c r="K8" s="19">
        <v>0</v>
      </c>
      <c r="L8" s="20">
        <v>0</v>
      </c>
      <c r="M8" s="21">
        <v>0</v>
      </c>
      <c r="N8" s="7">
        <f t="shared" ref="N8:N21" si="0">J8*K8*L8*M8</f>
        <v>0</v>
      </c>
      <c r="O8" s="22">
        <v>0</v>
      </c>
      <c r="P8" s="7">
        <f t="shared" ref="P8:P10" si="1">(N8*O8)+N8</f>
        <v>0</v>
      </c>
    </row>
    <row r="9" spans="1:16">
      <c r="A9" s="16" t="s">
        <v>347</v>
      </c>
      <c r="B9" s="15" t="s">
        <v>336</v>
      </c>
      <c r="C9" s="16" t="s">
        <v>351</v>
      </c>
      <c r="D9" s="15" t="s">
        <v>337</v>
      </c>
      <c r="E9" s="15"/>
      <c r="F9" s="15"/>
      <c r="G9" s="15"/>
      <c r="H9" s="15">
        <v>2006</v>
      </c>
      <c r="I9" s="16" t="s">
        <v>352</v>
      </c>
      <c r="J9" s="18">
        <v>1</v>
      </c>
      <c r="K9" s="19">
        <v>0</v>
      </c>
      <c r="L9" s="20">
        <v>0</v>
      </c>
      <c r="M9" s="21">
        <v>0</v>
      </c>
      <c r="N9" s="7">
        <f t="shared" si="0"/>
        <v>0</v>
      </c>
      <c r="O9" s="22">
        <v>0</v>
      </c>
      <c r="P9" s="7">
        <f t="shared" si="1"/>
        <v>0</v>
      </c>
    </row>
    <row r="10" spans="1:16">
      <c r="A10" s="16" t="s">
        <v>353</v>
      </c>
      <c r="B10" s="15" t="s">
        <v>336</v>
      </c>
      <c r="C10" s="16" t="s">
        <v>354</v>
      </c>
      <c r="D10" s="15" t="s">
        <v>337</v>
      </c>
      <c r="E10" s="15"/>
      <c r="F10" s="15"/>
      <c r="G10" s="15"/>
      <c r="H10" s="15">
        <v>2006</v>
      </c>
      <c r="I10" s="16" t="s">
        <v>355</v>
      </c>
      <c r="J10" s="18">
        <v>19</v>
      </c>
      <c r="K10" s="19">
        <v>0</v>
      </c>
      <c r="L10" s="20">
        <v>0</v>
      </c>
      <c r="M10" s="21">
        <v>0</v>
      </c>
      <c r="N10" s="7">
        <f t="shared" si="0"/>
        <v>0</v>
      </c>
      <c r="O10" s="22">
        <v>0</v>
      </c>
      <c r="P10" s="7">
        <f t="shared" si="1"/>
        <v>0</v>
      </c>
    </row>
    <row r="11" spans="1:16">
      <c r="A11" s="16" t="s">
        <v>353</v>
      </c>
      <c r="B11" s="15" t="s">
        <v>336</v>
      </c>
      <c r="C11" s="16" t="s">
        <v>354</v>
      </c>
      <c r="D11" s="15" t="s">
        <v>162</v>
      </c>
      <c r="E11" s="15"/>
      <c r="F11" s="15"/>
      <c r="G11" s="15"/>
      <c r="H11" s="15">
        <v>2019</v>
      </c>
      <c r="I11" s="16" t="s">
        <v>355</v>
      </c>
      <c r="J11" s="18">
        <v>6</v>
      </c>
      <c r="K11" s="19">
        <v>0</v>
      </c>
      <c r="L11" s="20">
        <v>0</v>
      </c>
      <c r="M11" s="21">
        <v>0</v>
      </c>
      <c r="N11" s="7">
        <f t="shared" si="0"/>
        <v>0</v>
      </c>
      <c r="O11" s="22">
        <v>0</v>
      </c>
      <c r="P11" s="7">
        <f t="shared" ref="P11:P12" si="2">(N11*O11)+N11</f>
        <v>0</v>
      </c>
    </row>
    <row r="12" spans="1:16" ht="25.5">
      <c r="A12" s="16" t="s">
        <v>356</v>
      </c>
      <c r="B12" s="15" t="s">
        <v>336</v>
      </c>
      <c r="C12" s="129" t="s">
        <v>386</v>
      </c>
      <c r="D12" s="16" t="s">
        <v>337</v>
      </c>
      <c r="E12" s="15"/>
      <c r="F12" s="15"/>
      <c r="G12" s="15" t="s">
        <v>357</v>
      </c>
      <c r="H12" s="15"/>
      <c r="I12" s="16" t="s">
        <v>358</v>
      </c>
      <c r="J12" s="18">
        <v>250</v>
      </c>
      <c r="K12" s="19">
        <v>0</v>
      </c>
      <c r="L12" s="20">
        <v>0</v>
      </c>
      <c r="M12" s="21">
        <v>0</v>
      </c>
      <c r="N12" s="7">
        <f t="shared" si="0"/>
        <v>0</v>
      </c>
      <c r="O12" s="22">
        <v>0</v>
      </c>
      <c r="P12" s="7">
        <f t="shared" si="2"/>
        <v>0</v>
      </c>
    </row>
    <row r="13" spans="1:16">
      <c r="A13" s="16" t="s">
        <v>359</v>
      </c>
      <c r="B13" s="15" t="s">
        <v>360</v>
      </c>
      <c r="C13" s="16" t="s">
        <v>412</v>
      </c>
      <c r="D13" s="15" t="s">
        <v>361</v>
      </c>
      <c r="E13" s="15"/>
      <c r="F13" s="15"/>
      <c r="G13" s="15" t="s">
        <v>362</v>
      </c>
      <c r="H13" s="15"/>
      <c r="I13" s="16" t="s">
        <v>363</v>
      </c>
      <c r="J13" s="18">
        <v>1</v>
      </c>
      <c r="K13" s="19">
        <v>0</v>
      </c>
      <c r="L13" s="20">
        <v>0</v>
      </c>
      <c r="M13" s="21">
        <v>0</v>
      </c>
      <c r="N13" s="7">
        <f t="shared" si="0"/>
        <v>0</v>
      </c>
      <c r="O13" s="22">
        <v>0</v>
      </c>
      <c r="P13" s="7">
        <f t="shared" ref="P13:P23" si="3">(N13*O13)+N13</f>
        <v>0</v>
      </c>
    </row>
    <row r="14" spans="1:16" ht="25.5">
      <c r="A14" s="129" t="s">
        <v>364</v>
      </c>
      <c r="B14" s="129" t="s">
        <v>365</v>
      </c>
      <c r="C14" s="129" t="s">
        <v>382</v>
      </c>
      <c r="D14" s="129" t="s">
        <v>337</v>
      </c>
      <c r="E14" s="129"/>
      <c r="F14" s="129" t="s">
        <v>383</v>
      </c>
      <c r="G14" s="129"/>
      <c r="H14" s="129">
        <v>2006</v>
      </c>
      <c r="I14" s="129" t="s">
        <v>381</v>
      </c>
      <c r="J14" s="18">
        <v>31</v>
      </c>
      <c r="K14" s="19">
        <v>0</v>
      </c>
      <c r="L14" s="20">
        <v>0</v>
      </c>
      <c r="M14" s="21">
        <v>0</v>
      </c>
      <c r="N14" s="7">
        <f t="shared" ref="N14:N18" si="4">J14*K14*L14*M14</f>
        <v>0</v>
      </c>
      <c r="O14" s="22">
        <v>0</v>
      </c>
      <c r="P14" s="7">
        <f t="shared" ref="P14:P18" si="5">(N14*O14)+N14</f>
        <v>0</v>
      </c>
    </row>
    <row r="15" spans="1:16" ht="25.5">
      <c r="A15" s="16" t="s">
        <v>364</v>
      </c>
      <c r="B15" s="16" t="s">
        <v>360</v>
      </c>
      <c r="C15" s="129" t="s">
        <v>413</v>
      </c>
      <c r="D15" s="16" t="s">
        <v>180</v>
      </c>
      <c r="E15" s="16"/>
      <c r="F15" s="16" t="s">
        <v>367</v>
      </c>
      <c r="G15" s="16" t="s">
        <v>368</v>
      </c>
      <c r="H15" s="16"/>
      <c r="I15" s="16" t="s">
        <v>369</v>
      </c>
      <c r="J15" s="18">
        <v>1</v>
      </c>
      <c r="K15" s="19">
        <v>0</v>
      </c>
      <c r="L15" s="20">
        <v>0</v>
      </c>
      <c r="M15" s="21">
        <v>0</v>
      </c>
      <c r="N15" s="7">
        <f t="shared" si="4"/>
        <v>0</v>
      </c>
      <c r="O15" s="22">
        <v>0</v>
      </c>
      <c r="P15" s="7">
        <f t="shared" si="5"/>
        <v>0</v>
      </c>
    </row>
    <row r="16" spans="1:16">
      <c r="A16" s="16" t="s">
        <v>364</v>
      </c>
      <c r="B16" s="15" t="s">
        <v>365</v>
      </c>
      <c r="C16" s="129" t="s">
        <v>370</v>
      </c>
      <c r="D16" s="15"/>
      <c r="E16" s="15"/>
      <c r="F16" s="15"/>
      <c r="G16" s="15" t="s">
        <v>371</v>
      </c>
      <c r="H16" s="15"/>
      <c r="I16" s="16" t="s">
        <v>372</v>
      </c>
      <c r="J16" s="18">
        <v>1</v>
      </c>
      <c r="K16" s="19">
        <v>0</v>
      </c>
      <c r="L16" s="20">
        <v>0</v>
      </c>
      <c r="M16" s="21">
        <v>0</v>
      </c>
      <c r="N16" s="7">
        <f t="shared" si="4"/>
        <v>0</v>
      </c>
      <c r="O16" s="22">
        <v>0</v>
      </c>
      <c r="P16" s="7">
        <f t="shared" si="5"/>
        <v>0</v>
      </c>
    </row>
    <row r="17" spans="1:16">
      <c r="A17" s="16" t="s">
        <v>364</v>
      </c>
      <c r="B17" s="15" t="s">
        <v>365</v>
      </c>
      <c r="C17" s="129" t="s">
        <v>65</v>
      </c>
      <c r="D17" s="15" t="s">
        <v>373</v>
      </c>
      <c r="E17" s="15" t="s">
        <v>374</v>
      </c>
      <c r="F17" s="15" t="s">
        <v>375</v>
      </c>
      <c r="G17" s="15"/>
      <c r="H17" s="15">
        <v>2013</v>
      </c>
      <c r="I17" s="16" t="s">
        <v>366</v>
      </c>
      <c r="J17" s="18">
        <v>1</v>
      </c>
      <c r="K17" s="19">
        <v>0</v>
      </c>
      <c r="L17" s="20">
        <v>0</v>
      </c>
      <c r="M17" s="21">
        <v>0</v>
      </c>
      <c r="N17" s="7">
        <f t="shared" si="4"/>
        <v>0</v>
      </c>
      <c r="O17" s="22">
        <v>0</v>
      </c>
      <c r="P17" s="7">
        <f t="shared" si="5"/>
        <v>0</v>
      </c>
    </row>
    <row r="18" spans="1:16">
      <c r="A18" s="16" t="s">
        <v>364</v>
      </c>
      <c r="B18" s="128" t="s">
        <v>365</v>
      </c>
      <c r="C18" s="129" t="s">
        <v>379</v>
      </c>
      <c r="D18" s="128" t="s">
        <v>380</v>
      </c>
      <c r="E18" s="128"/>
      <c r="F18" s="128"/>
      <c r="G18" s="128"/>
      <c r="H18" s="128"/>
      <c r="I18" s="16" t="s">
        <v>381</v>
      </c>
      <c r="J18" s="18">
        <v>1</v>
      </c>
      <c r="K18" s="19">
        <v>0</v>
      </c>
      <c r="L18" s="20">
        <v>0</v>
      </c>
      <c r="M18" s="21">
        <v>0</v>
      </c>
      <c r="N18" s="7">
        <f t="shared" si="4"/>
        <v>0</v>
      </c>
      <c r="O18" s="22">
        <v>0</v>
      </c>
      <c r="P18" s="7">
        <f t="shared" si="5"/>
        <v>0</v>
      </c>
    </row>
    <row r="19" spans="1:16">
      <c r="A19" s="129" t="s">
        <v>364</v>
      </c>
      <c r="B19" s="129" t="s">
        <v>365</v>
      </c>
      <c r="C19" s="129" t="s">
        <v>376</v>
      </c>
      <c r="D19" s="129" t="s">
        <v>337</v>
      </c>
      <c r="E19" s="129"/>
      <c r="F19" s="129" t="s">
        <v>377</v>
      </c>
      <c r="G19" s="129"/>
      <c r="H19" s="129">
        <v>2006</v>
      </c>
      <c r="I19" s="129" t="s">
        <v>378</v>
      </c>
      <c r="J19" s="18">
        <v>1</v>
      </c>
      <c r="K19" s="19">
        <v>0</v>
      </c>
      <c r="L19" s="20">
        <v>0</v>
      </c>
      <c r="M19" s="21">
        <v>0</v>
      </c>
      <c r="N19" s="7">
        <f t="shared" ref="N19" si="6">J19*K19*L19*M19</f>
        <v>0</v>
      </c>
      <c r="O19" s="22">
        <v>0</v>
      </c>
      <c r="P19" s="7">
        <f t="shared" ref="P19" si="7">(N19*O19)+N19</f>
        <v>0</v>
      </c>
    </row>
    <row r="20" spans="1:16">
      <c r="A20" s="16"/>
      <c r="B20" s="15"/>
      <c r="C20" s="129" t="s">
        <v>388</v>
      </c>
      <c r="D20" s="15"/>
      <c r="E20" s="15"/>
      <c r="F20" s="15"/>
      <c r="G20" s="15"/>
      <c r="H20" s="15"/>
      <c r="I20" s="16"/>
      <c r="J20" s="18">
        <v>1</v>
      </c>
      <c r="K20" s="19">
        <v>0</v>
      </c>
      <c r="L20" s="20">
        <v>0</v>
      </c>
      <c r="M20" s="21">
        <v>0</v>
      </c>
      <c r="N20" s="7">
        <f t="shared" si="0"/>
        <v>0</v>
      </c>
      <c r="O20" s="22">
        <v>0</v>
      </c>
      <c r="P20" s="7">
        <f t="shared" si="3"/>
        <v>0</v>
      </c>
    </row>
    <row r="21" spans="1:16">
      <c r="A21" s="16"/>
      <c r="B21" s="15"/>
      <c r="C21" s="129" t="s">
        <v>389</v>
      </c>
      <c r="D21" s="15"/>
      <c r="E21" s="15"/>
      <c r="F21" s="15"/>
      <c r="G21" s="15"/>
      <c r="H21" s="15"/>
      <c r="I21" s="16"/>
      <c r="J21" s="18">
        <v>1</v>
      </c>
      <c r="K21" s="19">
        <v>0</v>
      </c>
      <c r="L21" s="20">
        <v>0</v>
      </c>
      <c r="M21" s="21">
        <v>0</v>
      </c>
      <c r="N21" s="7">
        <f t="shared" si="0"/>
        <v>0</v>
      </c>
      <c r="O21" s="22">
        <v>0</v>
      </c>
      <c r="P21" s="7">
        <f t="shared" si="3"/>
        <v>0</v>
      </c>
    </row>
    <row r="22" spans="1:16" ht="25.5">
      <c r="A22" s="16"/>
      <c r="B22" s="15"/>
      <c r="C22" s="129" t="s">
        <v>410</v>
      </c>
      <c r="D22" s="128" t="s">
        <v>422</v>
      </c>
      <c r="E22" s="128"/>
      <c r="F22" s="128"/>
      <c r="G22" s="203"/>
      <c r="H22" s="128"/>
      <c r="I22" s="129" t="s">
        <v>424</v>
      </c>
      <c r="J22" s="18">
        <v>2</v>
      </c>
      <c r="K22" s="19">
        <v>0</v>
      </c>
      <c r="L22" s="20">
        <v>0</v>
      </c>
      <c r="M22" s="21">
        <v>0</v>
      </c>
      <c r="N22" s="7">
        <f t="shared" ref="N22:N23" si="8">J22*K22*L22*M22</f>
        <v>0</v>
      </c>
      <c r="O22" s="22">
        <v>0</v>
      </c>
      <c r="P22" s="7">
        <f t="shared" si="3"/>
        <v>0</v>
      </c>
    </row>
    <row r="23" spans="1:16">
      <c r="A23" s="16"/>
      <c r="B23" s="15"/>
      <c r="C23" s="129" t="s">
        <v>387</v>
      </c>
      <c r="D23" s="128"/>
      <c r="E23" s="128"/>
      <c r="F23" s="128"/>
      <c r="G23" s="128" t="s">
        <v>421</v>
      </c>
      <c r="H23" s="128"/>
      <c r="I23" s="129"/>
      <c r="J23" s="18">
        <v>343</v>
      </c>
      <c r="K23" s="19">
        <v>0</v>
      </c>
      <c r="L23" s="20">
        <v>0</v>
      </c>
      <c r="M23" s="21">
        <v>0</v>
      </c>
      <c r="N23" s="7">
        <f t="shared" si="8"/>
        <v>0</v>
      </c>
      <c r="O23" s="22">
        <v>0</v>
      </c>
      <c r="P23" s="7">
        <f t="shared" si="3"/>
        <v>0</v>
      </c>
    </row>
    <row r="24" spans="1:16" collapsed="1">
      <c r="A24" s="17"/>
      <c r="B24" s="8"/>
      <c r="C24" s="13"/>
      <c r="D24" s="13"/>
      <c r="E24" s="13"/>
      <c r="F24" s="13"/>
      <c r="G24" s="13"/>
      <c r="H24" s="13"/>
      <c r="I24" s="12"/>
      <c r="J24" s="9"/>
      <c r="K24" s="9"/>
      <c r="L24" s="9"/>
      <c r="M24" s="9"/>
      <c r="N24" s="9"/>
      <c r="O24" s="9"/>
      <c r="P24" s="14">
        <f>SUM(P7:P23)</f>
        <v>0</v>
      </c>
    </row>
    <row r="26" spans="1:16" ht="14.25">
      <c r="A26" s="4" t="s">
        <v>8</v>
      </c>
    </row>
    <row r="27" spans="1:16" ht="14.25">
      <c r="A27" s="5" t="s">
        <v>9</v>
      </c>
    </row>
    <row r="29" spans="1:16">
      <c r="C29" s="149"/>
    </row>
    <row r="32" spans="1:16">
      <c r="C32" s="148"/>
    </row>
    <row r="33" spans="3:3">
      <c r="C33" s="148"/>
    </row>
  </sheetData>
  <mergeCells count="5">
    <mergeCell ref="N2:P2"/>
    <mergeCell ref="N3:P3"/>
    <mergeCell ref="N1:P1"/>
    <mergeCell ref="A1:M1"/>
    <mergeCell ref="A2:M6"/>
  </mergeCells>
  <pageMargins left="0.70866141732283472" right="0.70866141732283472" top="0.74803149606299213" bottom="0.74803149606299213" header="0.31496062992125984" footer="0.31496062992125984"/>
  <pageSetup paperSize="9" scale="44" fitToHeight="0" orientation="landscape" r:id="rId1"/>
  <headerFooter>
    <oddFooter>&amp;L&amp;F&amp;RPagina &amp;P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40"/>
  <sheetViews>
    <sheetView view="pageBreakPreview" zoomScale="90" zoomScaleNormal="100" zoomScaleSheetLayoutView="90" workbookViewId="0">
      <selection activeCell="C2" sqref="C2:E2"/>
    </sheetView>
  </sheetViews>
  <sheetFormatPr defaultColWidth="9.140625" defaultRowHeight="12.75"/>
  <cols>
    <col min="1" max="2" width="2.7109375" style="48" customWidth="1"/>
    <col min="3" max="3" width="66.140625" style="48" customWidth="1"/>
    <col min="4" max="4" width="16.85546875" style="48" customWidth="1"/>
    <col min="5" max="5" width="19" style="48" customWidth="1"/>
    <col min="6" max="6" width="15.7109375" style="48" customWidth="1"/>
    <col min="7" max="7" width="2.7109375" style="48" customWidth="1"/>
    <col min="8" max="8" width="5.85546875" style="48" customWidth="1"/>
    <col min="9" max="9" width="5.140625" style="48" customWidth="1"/>
    <col min="10" max="16384" width="9.140625" style="48"/>
  </cols>
  <sheetData>
    <row r="1" spans="2:8" ht="18">
      <c r="B1" s="180" t="s">
        <v>72</v>
      </c>
      <c r="C1" s="180"/>
      <c r="D1" s="180"/>
      <c r="E1" s="180"/>
      <c r="F1" s="180"/>
      <c r="G1" s="180"/>
    </row>
    <row r="2" spans="2:8">
      <c r="B2" s="49"/>
      <c r="C2" s="184" t="s">
        <v>118</v>
      </c>
      <c r="D2" s="185"/>
      <c r="E2" s="186"/>
    </row>
    <row r="3" spans="2:8">
      <c r="B3" s="49"/>
    </row>
    <row r="4" spans="2:8">
      <c r="B4" s="181" t="s">
        <v>2</v>
      </c>
      <c r="C4" s="181"/>
      <c r="D4" s="181"/>
      <c r="E4" s="181"/>
      <c r="F4" s="181"/>
      <c r="G4" s="181"/>
      <c r="H4" s="50"/>
    </row>
    <row r="5" spans="2:8" ht="66" customHeight="1">
      <c r="B5" s="182" t="s">
        <v>54</v>
      </c>
      <c r="C5" s="182"/>
      <c r="D5" s="182"/>
      <c r="E5" s="182"/>
      <c r="F5" s="182"/>
      <c r="G5" s="182"/>
    </row>
    <row r="6" spans="2:8">
      <c r="B6" s="51"/>
      <c r="C6" s="52"/>
      <c r="D6" s="52"/>
    </row>
    <row r="7" spans="2:8">
      <c r="B7" s="183" t="s">
        <v>47</v>
      </c>
      <c r="C7" s="183"/>
      <c r="D7" s="183"/>
      <c r="E7" s="183"/>
      <c r="F7" s="183"/>
      <c r="G7" s="183"/>
    </row>
    <row r="8" spans="2:8" ht="13.15" customHeight="1">
      <c r="B8" s="169" t="s">
        <v>117</v>
      </c>
      <c r="C8" s="170"/>
      <c r="D8" s="173" t="s">
        <v>55</v>
      </c>
      <c r="E8" s="23" t="s">
        <v>7</v>
      </c>
      <c r="F8" s="173" t="s">
        <v>26</v>
      </c>
      <c r="G8" s="174"/>
    </row>
    <row r="9" spans="2:8">
      <c r="B9" s="171"/>
      <c r="C9" s="172"/>
      <c r="D9" s="175"/>
      <c r="E9" s="47" t="s">
        <v>6</v>
      </c>
      <c r="F9" s="175"/>
      <c r="G9" s="176"/>
    </row>
    <row r="10" spans="2:8">
      <c r="B10" s="24"/>
      <c r="C10" s="53"/>
      <c r="D10" s="53"/>
      <c r="E10" s="54"/>
      <c r="F10" s="54"/>
      <c r="G10" s="25"/>
    </row>
    <row r="11" spans="2:8">
      <c r="B11" s="24"/>
      <c r="C11" s="111" t="s">
        <v>67</v>
      </c>
      <c r="D11" s="53"/>
      <c r="E11" s="54"/>
      <c r="F11" s="54"/>
      <c r="G11" s="25"/>
    </row>
    <row r="12" spans="2:8">
      <c r="B12" s="24"/>
      <c r="C12" s="48" t="s">
        <v>20</v>
      </c>
      <c r="D12" s="55">
        <v>5</v>
      </c>
      <c r="E12" s="30">
        <v>0</v>
      </c>
      <c r="F12" s="31">
        <f>D12*E12</f>
        <v>0</v>
      </c>
      <c r="G12" s="25"/>
    </row>
    <row r="13" spans="2:8">
      <c r="B13" s="24"/>
      <c r="C13" s="56" t="s">
        <v>68</v>
      </c>
      <c r="D13" s="55">
        <v>15</v>
      </c>
      <c r="E13" s="30">
        <v>0</v>
      </c>
      <c r="F13" s="31">
        <f t="shared" ref="F13:F15" si="0">D13*E13</f>
        <v>0</v>
      </c>
      <c r="G13" s="25"/>
    </row>
    <row r="14" spans="2:8">
      <c r="B14" s="24"/>
      <c r="C14" s="48" t="s">
        <v>61</v>
      </c>
      <c r="D14" s="55">
        <v>10</v>
      </c>
      <c r="E14" s="30">
        <v>0</v>
      </c>
      <c r="F14" s="31">
        <f t="shared" ref="F14" si="1">D14*E14</f>
        <v>0</v>
      </c>
      <c r="G14" s="25"/>
    </row>
    <row r="15" spans="2:8">
      <c r="B15" s="24"/>
      <c r="C15" s="48" t="s">
        <v>116</v>
      </c>
      <c r="D15" s="55">
        <v>10</v>
      </c>
      <c r="E15" s="30">
        <v>0</v>
      </c>
      <c r="F15" s="31">
        <f t="shared" si="0"/>
        <v>0</v>
      </c>
      <c r="G15" s="25"/>
    </row>
    <row r="16" spans="2:8">
      <c r="B16" s="24"/>
      <c r="C16" s="53"/>
      <c r="D16" s="55"/>
      <c r="E16" s="6"/>
      <c r="F16" s="6"/>
      <c r="G16" s="25"/>
    </row>
    <row r="17" spans="2:9">
      <c r="B17" s="26"/>
      <c r="C17" s="111" t="s">
        <v>69</v>
      </c>
      <c r="D17" s="56"/>
      <c r="E17" s="6"/>
      <c r="F17" s="1"/>
      <c r="G17" s="25"/>
    </row>
    <row r="18" spans="2:9">
      <c r="B18" s="26"/>
      <c r="C18" s="56" t="s">
        <v>15</v>
      </c>
      <c r="D18" s="55">
        <v>25</v>
      </c>
      <c r="E18" s="30">
        <v>0</v>
      </c>
      <c r="F18" s="31">
        <f t="shared" ref="F18:F20" si="2">D18*E18</f>
        <v>0</v>
      </c>
      <c r="G18" s="25"/>
    </row>
    <row r="19" spans="2:9">
      <c r="B19" s="26"/>
      <c r="C19" s="56" t="s">
        <v>16</v>
      </c>
      <c r="D19" s="55">
        <v>10</v>
      </c>
      <c r="E19" s="30">
        <v>0</v>
      </c>
      <c r="F19" s="31">
        <f t="shared" si="2"/>
        <v>0</v>
      </c>
      <c r="G19" s="25"/>
    </row>
    <row r="20" spans="2:9">
      <c r="B20" s="26"/>
      <c r="C20" s="56" t="s">
        <v>17</v>
      </c>
      <c r="D20" s="55">
        <v>5</v>
      </c>
      <c r="E20" s="30">
        <v>0</v>
      </c>
      <c r="F20" s="31">
        <f t="shared" si="2"/>
        <v>0</v>
      </c>
      <c r="G20" s="25"/>
    </row>
    <row r="21" spans="2:9">
      <c r="B21" s="26"/>
      <c r="C21" s="56"/>
      <c r="D21" s="55"/>
      <c r="E21" s="6"/>
      <c r="F21" s="1"/>
      <c r="G21" s="25"/>
    </row>
    <row r="22" spans="2:9">
      <c r="B22" s="26"/>
      <c r="C22" s="111" t="s">
        <v>70</v>
      </c>
      <c r="D22" s="55"/>
      <c r="E22" s="6"/>
      <c r="F22" s="1"/>
      <c r="G22" s="25"/>
      <c r="I22" s="57"/>
    </row>
    <row r="23" spans="2:9">
      <c r="B23" s="26"/>
      <c r="C23" s="56" t="s">
        <v>18</v>
      </c>
      <c r="D23" s="55">
        <v>15</v>
      </c>
      <c r="E23" s="30">
        <v>0</v>
      </c>
      <c r="F23" s="31">
        <f>D23*E23</f>
        <v>0</v>
      </c>
      <c r="G23" s="25"/>
    </row>
    <row r="24" spans="2:9">
      <c r="B24" s="26"/>
      <c r="C24" s="56" t="s">
        <v>19</v>
      </c>
      <c r="D24" s="55">
        <v>25</v>
      </c>
      <c r="E24" s="30">
        <v>0</v>
      </c>
      <c r="F24" s="31">
        <f t="shared" ref="F24:F25" si="3">D24*E24</f>
        <v>0</v>
      </c>
      <c r="G24" s="25"/>
    </row>
    <row r="25" spans="2:9">
      <c r="B25" s="26"/>
      <c r="C25" s="48" t="s">
        <v>62</v>
      </c>
      <c r="D25" s="55">
        <v>5</v>
      </c>
      <c r="E25" s="30">
        <v>0</v>
      </c>
      <c r="F25" s="31">
        <f t="shared" si="3"/>
        <v>0</v>
      </c>
      <c r="G25" s="25"/>
    </row>
    <row r="26" spans="2:9">
      <c r="B26" s="26"/>
      <c r="C26" s="56"/>
      <c r="D26" s="55"/>
      <c r="E26" s="6"/>
      <c r="F26" s="6"/>
      <c r="G26" s="25"/>
    </row>
    <row r="27" spans="2:9">
      <c r="B27" s="26"/>
      <c r="C27" s="56"/>
      <c r="D27" s="58"/>
      <c r="E27" s="6"/>
      <c r="F27" s="1"/>
      <c r="G27" s="25"/>
    </row>
    <row r="28" spans="2:9">
      <c r="B28" s="27"/>
      <c r="C28" s="28"/>
      <c r="D28" s="28"/>
      <c r="E28" s="42" t="s">
        <v>71</v>
      </c>
      <c r="F28" s="32">
        <f>SUM(F12:F26)</f>
        <v>0</v>
      </c>
      <c r="G28" s="29"/>
    </row>
    <row r="29" spans="2:9">
      <c r="C29" s="59"/>
      <c r="D29" s="59"/>
    </row>
    <row r="30" spans="2:9">
      <c r="B30" s="177" t="s">
        <v>115</v>
      </c>
      <c r="C30" s="177"/>
      <c r="D30" s="177"/>
      <c r="E30" s="177"/>
      <c r="F30" s="177"/>
      <c r="G30" s="177"/>
    </row>
    <row r="31" spans="2:9">
      <c r="B31" s="169" t="s">
        <v>0</v>
      </c>
      <c r="C31" s="178"/>
    </row>
    <row r="32" spans="2:9">
      <c r="B32" s="171"/>
      <c r="C32" s="179"/>
    </row>
    <row r="33" spans="2:7">
      <c r="B33" s="24"/>
      <c r="C33" s="79"/>
    </row>
    <row r="34" spans="2:7">
      <c r="B34" s="26"/>
      <c r="C34" s="137" t="s">
        <v>57</v>
      </c>
    </row>
    <row r="35" spans="2:7">
      <c r="B35" s="26"/>
      <c r="C35" s="137" t="s">
        <v>58</v>
      </c>
    </row>
    <row r="36" spans="2:7">
      <c r="B36" s="26"/>
      <c r="C36" s="137" t="s">
        <v>59</v>
      </c>
    </row>
    <row r="37" spans="2:7">
      <c r="B37" s="26"/>
      <c r="C37" s="137" t="s">
        <v>60</v>
      </c>
    </row>
    <row r="38" spans="2:7">
      <c r="B38" s="27"/>
      <c r="C38" s="107"/>
    </row>
    <row r="39" spans="2:7" ht="33.75" customHeight="1">
      <c r="B39" s="168"/>
      <c r="C39" s="168"/>
      <c r="D39" s="168"/>
      <c r="E39" s="168"/>
      <c r="F39" s="168"/>
      <c r="G39" s="168"/>
    </row>
    <row r="40" spans="2:7">
      <c r="E40" s="52"/>
    </row>
  </sheetData>
  <mergeCells count="11">
    <mergeCell ref="B1:G1"/>
    <mergeCell ref="B4:G4"/>
    <mergeCell ref="B5:G5"/>
    <mergeCell ref="B7:G7"/>
    <mergeCell ref="C2:E2"/>
    <mergeCell ref="B39:G39"/>
    <mergeCell ref="B8:C9"/>
    <mergeCell ref="F8:G9"/>
    <mergeCell ref="D8:D9"/>
    <mergeCell ref="B30:G30"/>
    <mergeCell ref="B31:C32"/>
  </mergeCells>
  <pageMargins left="0.23622047244094491" right="0.23622047244094491" top="0.74803149606299213" bottom="0.74803149606299213" header="0.31496062992125984" footer="0.31496062992125984"/>
  <pageSetup paperSize="9" scale="74" orientation="portrait" r:id="rId1"/>
  <headerFooter scaleWithDoc="0" alignWithMargins="0">
    <oddFooter>&amp;L&amp;"LucidaSansEF,Regular"&amp;8&amp;F&amp;R&amp;"LucidaSansEF,Regular"&amp;8&amp;P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L71"/>
  <sheetViews>
    <sheetView zoomScaleNormal="100" zoomScaleSheetLayoutView="110" workbookViewId="0">
      <selection sqref="A1:F1"/>
    </sheetView>
  </sheetViews>
  <sheetFormatPr defaultColWidth="9.140625" defaultRowHeight="12.75"/>
  <cols>
    <col min="1" max="1" width="4.85546875" style="48" customWidth="1"/>
    <col min="2" max="2" width="61.140625" style="48" customWidth="1"/>
    <col min="3" max="3" width="5" style="48" customWidth="1"/>
    <col min="4" max="4" width="37.28515625" style="48" customWidth="1"/>
    <col min="5" max="6" width="16.85546875" style="48" customWidth="1"/>
    <col min="7" max="9" width="15.7109375" style="48" customWidth="1"/>
    <col min="10" max="16384" width="9.140625" style="48"/>
  </cols>
  <sheetData>
    <row r="1" spans="1:12" ht="18">
      <c r="A1" s="191" t="s">
        <v>119</v>
      </c>
      <c r="B1" s="191"/>
      <c r="C1" s="191"/>
      <c r="D1" s="191"/>
      <c r="E1" s="191"/>
      <c r="F1" s="191"/>
    </row>
    <row r="2" spans="1:12" ht="18">
      <c r="A2" s="180" t="s">
        <v>48</v>
      </c>
      <c r="B2" s="180"/>
      <c r="C2" s="180"/>
      <c r="D2" s="180"/>
      <c r="E2" s="180"/>
      <c r="F2" s="180"/>
      <c r="G2" s="65"/>
      <c r="H2" s="65"/>
      <c r="I2" s="65"/>
    </row>
    <row r="3" spans="1:12">
      <c r="A3" s="197"/>
      <c r="B3" s="197"/>
      <c r="C3" s="197"/>
      <c r="D3" s="197"/>
      <c r="E3" s="197"/>
      <c r="F3" s="197"/>
    </row>
    <row r="4" spans="1:12">
      <c r="B4" s="66" t="s">
        <v>76</v>
      </c>
      <c r="C4" s="67"/>
      <c r="D4" s="67"/>
      <c r="E4" s="67"/>
      <c r="F4" s="67"/>
      <c r="G4" s="68"/>
      <c r="H4" s="68"/>
      <c r="I4" s="68"/>
      <c r="J4" s="69"/>
      <c r="K4" s="69"/>
      <c r="L4" s="69"/>
    </row>
    <row r="5" spans="1:12">
      <c r="B5" s="33" t="s">
        <v>53</v>
      </c>
      <c r="C5" s="67"/>
      <c r="D5" s="67"/>
      <c r="E5" s="67"/>
      <c r="F5" s="67"/>
      <c r="G5" s="68"/>
      <c r="H5" s="68"/>
      <c r="I5" s="68"/>
      <c r="J5" s="69"/>
      <c r="K5" s="69"/>
      <c r="L5" s="69"/>
    </row>
    <row r="6" spans="1:12">
      <c r="B6" s="67"/>
      <c r="C6" s="67"/>
      <c r="D6" s="67"/>
      <c r="E6" s="67"/>
      <c r="F6" s="67"/>
      <c r="G6" s="68"/>
      <c r="H6" s="68"/>
      <c r="I6" s="68"/>
      <c r="J6" s="69"/>
      <c r="K6" s="69"/>
      <c r="L6" s="69"/>
    </row>
    <row r="7" spans="1:12">
      <c r="A7" s="169" t="s">
        <v>1</v>
      </c>
      <c r="B7" s="170"/>
      <c r="C7" s="45"/>
      <c r="D7" s="192" t="s">
        <v>3</v>
      </c>
      <c r="E7" s="198">
        <v>2021</v>
      </c>
      <c r="F7" s="199"/>
      <c r="G7" s="68"/>
      <c r="H7" s="68"/>
      <c r="I7" s="68"/>
      <c r="J7" s="69"/>
      <c r="K7" s="69"/>
      <c r="L7" s="69"/>
    </row>
    <row r="8" spans="1:12" s="51" customFormat="1">
      <c r="A8" s="195"/>
      <c r="B8" s="196"/>
      <c r="C8" s="70"/>
      <c r="D8" s="193"/>
      <c r="E8" s="200"/>
      <c r="F8" s="201"/>
      <c r="G8" s="71"/>
      <c r="H8" s="71"/>
      <c r="I8" s="71"/>
      <c r="J8" s="72"/>
      <c r="K8" s="72"/>
      <c r="L8" s="72"/>
    </row>
    <row r="9" spans="1:12" ht="25.5">
      <c r="A9" s="171"/>
      <c r="B9" s="172"/>
      <c r="C9" s="46"/>
      <c r="D9" s="194"/>
      <c r="E9" s="73" t="s">
        <v>63</v>
      </c>
      <c r="F9" s="126" t="s">
        <v>4</v>
      </c>
      <c r="G9" s="74"/>
      <c r="H9" s="74"/>
      <c r="I9" s="74"/>
      <c r="J9" s="69"/>
      <c r="K9" s="69"/>
      <c r="L9" s="69"/>
    </row>
    <row r="10" spans="1:12">
      <c r="A10" s="75"/>
      <c r="B10" s="76"/>
      <c r="C10" s="76"/>
      <c r="D10" s="77"/>
      <c r="E10" s="75"/>
      <c r="F10" s="77"/>
      <c r="G10" s="74"/>
      <c r="H10" s="74"/>
      <c r="I10" s="74"/>
      <c r="J10" s="69"/>
      <c r="K10" s="69"/>
      <c r="L10" s="69"/>
    </row>
    <row r="11" spans="1:12">
      <c r="A11" s="24"/>
      <c r="B11" s="132" t="s">
        <v>77</v>
      </c>
      <c r="C11" s="78"/>
      <c r="D11" s="79"/>
      <c r="E11" s="24"/>
      <c r="F11" s="79"/>
      <c r="G11" s="74"/>
      <c r="H11" s="74"/>
      <c r="I11" s="74"/>
      <c r="J11" s="69"/>
      <c r="K11" s="69"/>
      <c r="L11" s="69"/>
    </row>
    <row r="12" spans="1:12">
      <c r="A12" s="80">
        <v>1</v>
      </c>
      <c r="B12" s="138" t="s">
        <v>78</v>
      </c>
      <c r="C12" s="78"/>
      <c r="D12" s="35"/>
      <c r="E12" s="34">
        <f>'Onderhoudskosten perceel 1'!P24</f>
        <v>0</v>
      </c>
      <c r="F12" s="81">
        <f t="shared" ref="F12:F23" si="0">E12*1.21</f>
        <v>0</v>
      </c>
      <c r="G12" s="74"/>
      <c r="H12" s="82"/>
      <c r="I12" s="74"/>
      <c r="J12" s="69"/>
      <c r="K12" s="69"/>
      <c r="L12" s="69"/>
    </row>
    <row r="13" spans="1:12">
      <c r="A13" s="80">
        <v>2</v>
      </c>
      <c r="B13" s="138" t="s">
        <v>114</v>
      </c>
      <c r="C13" s="78"/>
      <c r="D13" s="35"/>
      <c r="E13" s="36">
        <v>0</v>
      </c>
      <c r="F13" s="81">
        <f t="shared" si="0"/>
        <v>0</v>
      </c>
      <c r="G13" s="74"/>
      <c r="H13" s="82"/>
      <c r="I13" s="74"/>
      <c r="J13" s="69"/>
      <c r="K13" s="69"/>
      <c r="L13" s="69"/>
    </row>
    <row r="14" spans="1:12" s="83" customFormat="1">
      <c r="A14" s="80">
        <v>3</v>
      </c>
      <c r="B14" s="138" t="s">
        <v>28</v>
      </c>
      <c r="C14" s="78"/>
      <c r="D14" s="35"/>
      <c r="E14" s="36">
        <v>0</v>
      </c>
      <c r="F14" s="81">
        <f t="shared" si="0"/>
        <v>0</v>
      </c>
    </row>
    <row r="15" spans="1:12" s="83" customFormat="1">
      <c r="A15" s="80">
        <v>4</v>
      </c>
      <c r="B15" s="138" t="s">
        <v>79</v>
      </c>
      <c r="C15" s="78"/>
      <c r="D15" s="35"/>
      <c r="E15" s="36">
        <v>0</v>
      </c>
      <c r="F15" s="81">
        <f t="shared" si="0"/>
        <v>0</v>
      </c>
    </row>
    <row r="16" spans="1:12" s="83" customFormat="1" ht="15" customHeight="1">
      <c r="A16" s="80"/>
      <c r="B16" s="138"/>
      <c r="C16" s="78"/>
      <c r="D16" s="84"/>
      <c r="E16" s="85"/>
      <c r="F16" s="84"/>
    </row>
    <row r="17" spans="1:12" s="83" customFormat="1" ht="15" customHeight="1">
      <c r="A17" s="80"/>
      <c r="B17" s="132" t="s">
        <v>80</v>
      </c>
      <c r="C17" s="78"/>
      <c r="D17" s="84"/>
      <c r="E17" s="85"/>
      <c r="F17" s="84"/>
    </row>
    <row r="18" spans="1:12" s="83" customFormat="1">
      <c r="A18" s="80" t="s">
        <v>35</v>
      </c>
      <c r="B18" s="56" t="s">
        <v>44</v>
      </c>
      <c r="C18" s="78"/>
      <c r="D18" s="35"/>
      <c r="E18" s="36">
        <v>0</v>
      </c>
      <c r="F18" s="81">
        <f t="shared" si="0"/>
        <v>0</v>
      </c>
      <c r="J18" s="86"/>
      <c r="K18" s="86"/>
      <c r="L18" s="86"/>
    </row>
    <row r="19" spans="1:12" s="83" customFormat="1">
      <c r="A19" s="80" t="s">
        <v>36</v>
      </c>
      <c r="B19" s="56" t="s">
        <v>33</v>
      </c>
      <c r="C19" s="78"/>
      <c r="D19" s="35"/>
      <c r="E19" s="36">
        <v>0</v>
      </c>
      <c r="F19" s="81">
        <f t="shared" si="0"/>
        <v>0</v>
      </c>
      <c r="G19" s="87"/>
      <c r="H19" s="87"/>
      <c r="I19" s="87"/>
      <c r="J19" s="86"/>
      <c r="K19" s="86"/>
      <c r="L19" s="86"/>
    </row>
    <row r="20" spans="1:12" s="83" customFormat="1">
      <c r="A20" s="80" t="s">
        <v>37</v>
      </c>
      <c r="B20" s="56" t="s">
        <v>34</v>
      </c>
      <c r="C20" s="78"/>
      <c r="D20" s="35"/>
      <c r="E20" s="36">
        <v>0</v>
      </c>
      <c r="F20" s="81">
        <f t="shared" si="0"/>
        <v>0</v>
      </c>
      <c r="G20" s="87"/>
      <c r="H20" s="87"/>
      <c r="I20" s="87"/>
      <c r="J20" s="86"/>
      <c r="K20" s="86"/>
      <c r="L20" s="86"/>
    </row>
    <row r="21" spans="1:12" s="83" customFormat="1">
      <c r="A21" s="80" t="s">
        <v>38</v>
      </c>
      <c r="B21" s="56" t="s">
        <v>45</v>
      </c>
      <c r="C21" s="78"/>
      <c r="D21" s="35"/>
      <c r="E21" s="36">
        <v>0</v>
      </c>
      <c r="F21" s="81">
        <f t="shared" si="0"/>
        <v>0</v>
      </c>
      <c r="G21" s="87"/>
      <c r="H21" s="87"/>
      <c r="I21" s="87"/>
      <c r="J21" s="86"/>
      <c r="K21" s="86"/>
      <c r="L21" s="86"/>
    </row>
    <row r="22" spans="1:12" s="83" customFormat="1">
      <c r="A22" s="80" t="s">
        <v>39</v>
      </c>
      <c r="B22" s="56" t="s">
        <v>46</v>
      </c>
      <c r="C22" s="78"/>
      <c r="D22" s="35"/>
      <c r="E22" s="36">
        <v>0</v>
      </c>
      <c r="F22" s="81">
        <f t="shared" si="0"/>
        <v>0</v>
      </c>
      <c r="G22" s="87"/>
      <c r="H22" s="87"/>
      <c r="I22" s="87"/>
      <c r="J22" s="86"/>
      <c r="K22" s="86"/>
      <c r="L22" s="86"/>
    </row>
    <row r="23" spans="1:12" s="83" customFormat="1">
      <c r="A23" s="80" t="s">
        <v>40</v>
      </c>
      <c r="B23" s="56" t="s">
        <v>81</v>
      </c>
      <c r="C23" s="78"/>
      <c r="D23" s="35"/>
      <c r="E23" s="36">
        <v>0</v>
      </c>
      <c r="F23" s="81">
        <f t="shared" si="0"/>
        <v>0</v>
      </c>
      <c r="G23" s="87"/>
      <c r="H23" s="87"/>
      <c r="I23" s="87"/>
      <c r="J23" s="86"/>
      <c r="K23" s="86"/>
      <c r="L23" s="86"/>
    </row>
    <row r="24" spans="1:12" s="83" customFormat="1">
      <c r="A24" s="80"/>
      <c r="B24" s="56"/>
      <c r="C24" s="78"/>
      <c r="D24" s="56"/>
      <c r="E24" s="56"/>
      <c r="F24" s="56"/>
      <c r="G24" s="87"/>
      <c r="H24" s="87"/>
      <c r="I24" s="87"/>
      <c r="J24" s="86"/>
      <c r="K24" s="86"/>
      <c r="L24" s="86"/>
    </row>
    <row r="25" spans="1:12" s="83" customFormat="1">
      <c r="A25" s="80"/>
      <c r="B25" s="132" t="s">
        <v>82</v>
      </c>
      <c r="C25" s="78"/>
      <c r="D25" s="56"/>
      <c r="E25" s="56"/>
      <c r="F25" s="56"/>
      <c r="G25" s="87"/>
      <c r="H25" s="87"/>
      <c r="I25" s="87"/>
      <c r="J25" s="86"/>
      <c r="K25" s="86"/>
      <c r="L25" s="86"/>
    </row>
    <row r="26" spans="1:12" s="83" customFormat="1">
      <c r="A26" s="80"/>
      <c r="B26" s="56" t="s">
        <v>83</v>
      </c>
      <c r="C26" s="78"/>
      <c r="D26" s="56"/>
      <c r="E26" s="56"/>
      <c r="F26" s="56"/>
      <c r="G26" s="87"/>
      <c r="H26" s="87"/>
      <c r="I26" s="87"/>
      <c r="J26" s="86"/>
      <c r="K26" s="86"/>
      <c r="L26" s="86"/>
    </row>
    <row r="27" spans="1:12" s="83" customFormat="1">
      <c r="A27" s="80" t="s">
        <v>84</v>
      </c>
      <c r="B27" s="56" t="s">
        <v>85</v>
      </c>
      <c r="C27" s="78"/>
      <c r="D27" s="35"/>
      <c r="E27" s="36">
        <v>0</v>
      </c>
      <c r="F27" s="81">
        <f t="shared" ref="F27:F32" si="1">E27*1.21</f>
        <v>0</v>
      </c>
      <c r="G27" s="87"/>
      <c r="H27" s="87"/>
      <c r="I27" s="87"/>
      <c r="J27" s="86"/>
      <c r="K27" s="86"/>
      <c r="L27" s="86"/>
    </row>
    <row r="28" spans="1:12" s="83" customFormat="1">
      <c r="A28" s="80" t="s">
        <v>86</v>
      </c>
      <c r="B28" s="56" t="s">
        <v>87</v>
      </c>
      <c r="C28" s="78"/>
      <c r="D28" s="35"/>
      <c r="E28" s="36">
        <v>0</v>
      </c>
      <c r="F28" s="81">
        <f t="shared" si="1"/>
        <v>0</v>
      </c>
      <c r="G28" s="87"/>
      <c r="H28" s="87"/>
      <c r="I28" s="87"/>
      <c r="J28" s="86"/>
      <c r="K28" s="86"/>
      <c r="L28" s="86"/>
    </row>
    <row r="29" spans="1:12" s="83" customFormat="1">
      <c r="A29" s="80" t="s">
        <v>88</v>
      </c>
      <c r="B29" s="56" t="s">
        <v>89</v>
      </c>
      <c r="C29" s="78"/>
      <c r="D29" s="35"/>
      <c r="E29" s="36">
        <v>0</v>
      </c>
      <c r="F29" s="81">
        <f t="shared" si="1"/>
        <v>0</v>
      </c>
      <c r="G29" s="87"/>
      <c r="H29" s="87"/>
      <c r="I29" s="87"/>
      <c r="J29" s="86"/>
      <c r="K29" s="86"/>
      <c r="L29" s="86"/>
    </row>
    <row r="30" spans="1:12" s="83" customFormat="1">
      <c r="A30" s="80" t="s">
        <v>90</v>
      </c>
      <c r="B30" s="56" t="s">
        <v>91</v>
      </c>
      <c r="C30" s="78"/>
      <c r="D30" s="35"/>
      <c r="E30" s="36">
        <v>0</v>
      </c>
      <c r="F30" s="81">
        <f t="shared" si="1"/>
        <v>0</v>
      </c>
      <c r="G30" s="87"/>
      <c r="H30" s="87"/>
      <c r="I30" s="87"/>
      <c r="J30" s="86"/>
      <c r="K30" s="86"/>
      <c r="L30" s="86"/>
    </row>
    <row r="31" spans="1:12" s="83" customFormat="1">
      <c r="A31" s="80" t="s">
        <v>92</v>
      </c>
      <c r="B31" s="56" t="s">
        <v>93</v>
      </c>
      <c r="C31" s="78"/>
      <c r="D31" s="35"/>
      <c r="E31" s="36">
        <v>0</v>
      </c>
      <c r="F31" s="81">
        <f t="shared" si="1"/>
        <v>0</v>
      </c>
      <c r="G31" s="87"/>
      <c r="H31" s="87"/>
      <c r="I31" s="87"/>
      <c r="J31" s="86"/>
      <c r="K31" s="86"/>
      <c r="L31" s="86"/>
    </row>
    <row r="32" spans="1:12" s="83" customFormat="1">
      <c r="A32" s="80" t="s">
        <v>92</v>
      </c>
      <c r="B32" s="56" t="s">
        <v>94</v>
      </c>
      <c r="C32" s="78"/>
      <c r="D32" s="35"/>
      <c r="E32" s="36">
        <v>0</v>
      </c>
      <c r="F32" s="81">
        <f t="shared" si="1"/>
        <v>0</v>
      </c>
      <c r="G32" s="87"/>
      <c r="H32" s="87"/>
      <c r="I32" s="87"/>
      <c r="J32" s="86"/>
      <c r="K32" s="86"/>
      <c r="L32" s="86"/>
    </row>
    <row r="33" spans="1:12" s="83" customFormat="1" ht="15" customHeight="1">
      <c r="A33" s="80"/>
      <c r="B33" s="56"/>
      <c r="C33" s="78"/>
      <c r="D33" s="88"/>
      <c r="E33" s="89"/>
      <c r="F33" s="88"/>
      <c r="G33" s="87"/>
      <c r="H33" s="87"/>
      <c r="I33" s="87"/>
      <c r="J33" s="86"/>
      <c r="K33" s="86"/>
      <c r="L33" s="86"/>
    </row>
    <row r="34" spans="1:12" s="83" customFormat="1">
      <c r="A34" s="80" t="s">
        <v>95</v>
      </c>
      <c r="B34" s="56" t="s">
        <v>96</v>
      </c>
      <c r="C34" s="78"/>
      <c r="D34" s="35"/>
      <c r="E34" s="34">
        <f>-'Uurtarieven perceel 1'!F28</f>
        <v>0</v>
      </c>
      <c r="F34" s="81">
        <f t="shared" ref="F34" si="2">E34*1.21</f>
        <v>0</v>
      </c>
      <c r="G34" s="87"/>
      <c r="H34" s="87"/>
      <c r="I34" s="87"/>
      <c r="J34" s="86"/>
      <c r="K34" s="86"/>
      <c r="L34" s="86"/>
    </row>
    <row r="35" spans="1:12" s="83" customFormat="1" ht="15" customHeight="1">
      <c r="A35" s="89"/>
      <c r="B35" s="56"/>
      <c r="C35" s="78"/>
      <c r="D35" s="88"/>
      <c r="E35" s="89"/>
      <c r="F35" s="88"/>
      <c r="G35" s="87"/>
      <c r="H35" s="87"/>
      <c r="I35" s="87"/>
      <c r="J35" s="86"/>
      <c r="K35" s="86"/>
      <c r="L35" s="86"/>
    </row>
    <row r="36" spans="1:12" s="83" customFormat="1" ht="15" customHeight="1">
      <c r="A36" s="89"/>
      <c r="B36" s="56"/>
      <c r="C36" s="78"/>
      <c r="D36" s="90"/>
      <c r="E36" s="91"/>
      <c r="F36" s="90"/>
      <c r="G36" s="87"/>
      <c r="H36" s="87"/>
      <c r="I36" s="87"/>
      <c r="J36" s="86"/>
      <c r="K36" s="86"/>
      <c r="L36" s="86"/>
    </row>
    <row r="37" spans="1:12">
      <c r="A37" s="26"/>
      <c r="B37" s="92" t="s">
        <v>97</v>
      </c>
      <c r="C37" s="93"/>
      <c r="D37" s="94"/>
      <c r="E37" s="95">
        <f>SUM(E12:E36)</f>
        <v>0</v>
      </c>
      <c r="F37" s="96">
        <f>SUM(F12:F36)</f>
        <v>0</v>
      </c>
    </row>
    <row r="38" spans="1:12" s="83" customFormat="1" ht="15" customHeight="1">
      <c r="A38" s="89"/>
      <c r="B38" s="56"/>
      <c r="C38" s="78"/>
      <c r="D38" s="90"/>
      <c r="E38" s="91"/>
      <c r="F38" s="90"/>
      <c r="G38" s="87"/>
      <c r="H38" s="87"/>
      <c r="I38" s="87"/>
      <c r="J38" s="86"/>
      <c r="K38" s="86"/>
      <c r="L38" s="86"/>
    </row>
    <row r="39" spans="1:12" s="83" customFormat="1" ht="62.25" customHeight="1">
      <c r="A39" s="89"/>
      <c r="B39" s="168" t="s">
        <v>98</v>
      </c>
      <c r="C39" s="168"/>
      <c r="D39" s="187"/>
      <c r="E39" s="91"/>
      <c r="F39" s="90"/>
      <c r="G39" s="87"/>
      <c r="H39" s="87"/>
      <c r="I39" s="87"/>
      <c r="J39" s="86"/>
      <c r="K39" s="86"/>
      <c r="L39" s="86"/>
    </row>
    <row r="40" spans="1:12" s="83" customFormat="1" ht="25.5">
      <c r="B40" s="97" t="s">
        <v>1</v>
      </c>
      <c r="C40" s="98"/>
      <c r="D40" s="73" t="s">
        <v>27</v>
      </c>
      <c r="E40" s="73" t="s">
        <v>63</v>
      </c>
      <c r="F40" s="73" t="s">
        <v>64</v>
      </c>
      <c r="G40" s="87"/>
      <c r="H40" s="87"/>
      <c r="I40" s="87"/>
      <c r="J40" s="86"/>
      <c r="K40" s="86"/>
      <c r="L40" s="86"/>
    </row>
    <row r="41" spans="1:12" s="83" customFormat="1">
      <c r="A41" s="99" t="s">
        <v>21</v>
      </c>
      <c r="B41" s="33"/>
      <c r="C41" s="78"/>
      <c r="D41" s="43"/>
      <c r="E41" s="36">
        <v>0</v>
      </c>
      <c r="F41" s="81">
        <f>D41*E41</f>
        <v>0</v>
      </c>
      <c r="G41" s="87"/>
      <c r="H41" s="87"/>
      <c r="I41" s="87"/>
      <c r="J41" s="86"/>
      <c r="K41" s="86"/>
      <c r="L41" s="86"/>
    </row>
    <row r="42" spans="1:12" s="83" customFormat="1">
      <c r="A42" s="99" t="s">
        <v>22</v>
      </c>
      <c r="B42" s="33"/>
      <c r="C42" s="78"/>
      <c r="D42" s="43"/>
      <c r="E42" s="36">
        <v>0</v>
      </c>
      <c r="F42" s="81">
        <f t="shared" ref="F42:F50" si="3">D42*E42</f>
        <v>0</v>
      </c>
      <c r="G42" s="87"/>
      <c r="H42" s="87"/>
      <c r="I42" s="87"/>
      <c r="J42" s="86"/>
      <c r="K42" s="86"/>
      <c r="L42" s="86"/>
    </row>
    <row r="43" spans="1:12" s="83" customFormat="1" ht="12.75" customHeight="1">
      <c r="A43" s="99" t="s">
        <v>23</v>
      </c>
      <c r="B43" s="33"/>
      <c r="C43" s="78"/>
      <c r="D43" s="43"/>
      <c r="E43" s="36">
        <v>0</v>
      </c>
      <c r="F43" s="81">
        <f t="shared" si="3"/>
        <v>0</v>
      </c>
      <c r="G43" s="87"/>
      <c r="H43" s="87"/>
      <c r="I43" s="87"/>
      <c r="J43" s="86"/>
      <c r="K43" s="86"/>
      <c r="L43" s="86"/>
    </row>
    <row r="44" spans="1:12" s="83" customFormat="1" ht="12.75" customHeight="1">
      <c r="A44" s="99" t="s">
        <v>24</v>
      </c>
      <c r="B44" s="33"/>
      <c r="C44" s="78"/>
      <c r="D44" s="43"/>
      <c r="E44" s="36">
        <v>0</v>
      </c>
      <c r="F44" s="81">
        <f t="shared" si="3"/>
        <v>0</v>
      </c>
      <c r="G44" s="87"/>
      <c r="H44" s="87"/>
      <c r="I44" s="87"/>
      <c r="J44" s="86"/>
      <c r="K44" s="86"/>
      <c r="L44" s="86"/>
    </row>
    <row r="45" spans="1:12" s="83" customFormat="1" ht="12.75" customHeight="1">
      <c r="A45" s="99" t="s">
        <v>25</v>
      </c>
      <c r="B45" s="33"/>
      <c r="C45" s="78"/>
      <c r="D45" s="43"/>
      <c r="E45" s="36">
        <v>0</v>
      </c>
      <c r="F45" s="81">
        <f t="shared" si="3"/>
        <v>0</v>
      </c>
      <c r="G45" s="87"/>
      <c r="H45" s="87"/>
      <c r="I45" s="87"/>
      <c r="J45" s="86"/>
      <c r="K45" s="86"/>
      <c r="L45" s="86"/>
    </row>
    <row r="46" spans="1:12" s="83" customFormat="1" ht="12.75" customHeight="1">
      <c r="A46" s="99" t="s">
        <v>10</v>
      </c>
      <c r="B46" s="33"/>
      <c r="C46" s="78"/>
      <c r="D46" s="43"/>
      <c r="E46" s="36">
        <v>0</v>
      </c>
      <c r="F46" s="81">
        <f t="shared" si="3"/>
        <v>0</v>
      </c>
      <c r="G46" s="87"/>
      <c r="H46" s="87"/>
      <c r="I46" s="87"/>
      <c r="J46" s="86"/>
      <c r="K46" s="86"/>
      <c r="L46" s="86"/>
    </row>
    <row r="47" spans="1:12" s="83" customFormat="1" ht="12.75" customHeight="1">
      <c r="A47" s="99" t="s">
        <v>11</v>
      </c>
      <c r="B47" s="33"/>
      <c r="C47" s="78"/>
      <c r="D47" s="43"/>
      <c r="E47" s="36">
        <v>0</v>
      </c>
      <c r="F47" s="81">
        <f t="shared" si="3"/>
        <v>0</v>
      </c>
      <c r="G47" s="87"/>
      <c r="H47" s="87"/>
      <c r="I47" s="87"/>
      <c r="J47" s="86"/>
      <c r="K47" s="86"/>
      <c r="L47" s="86"/>
    </row>
    <row r="48" spans="1:12" s="83" customFormat="1" ht="12.75" customHeight="1">
      <c r="A48" s="99" t="s">
        <v>12</v>
      </c>
      <c r="B48" s="33"/>
      <c r="C48" s="78"/>
      <c r="D48" s="43"/>
      <c r="E48" s="36">
        <v>0</v>
      </c>
      <c r="F48" s="81">
        <f t="shared" si="3"/>
        <v>0</v>
      </c>
      <c r="G48" s="87"/>
      <c r="H48" s="87"/>
      <c r="I48" s="87"/>
      <c r="J48" s="86"/>
      <c r="K48" s="86"/>
      <c r="L48" s="86"/>
    </row>
    <row r="49" spans="1:12" s="83" customFormat="1" ht="12.75" customHeight="1">
      <c r="A49" s="99" t="s">
        <v>13</v>
      </c>
      <c r="B49" s="33"/>
      <c r="C49" s="78"/>
      <c r="D49" s="43"/>
      <c r="E49" s="36">
        <v>0</v>
      </c>
      <c r="F49" s="81">
        <f t="shared" si="3"/>
        <v>0</v>
      </c>
      <c r="G49" s="87"/>
      <c r="H49" s="87"/>
      <c r="I49" s="87"/>
      <c r="J49" s="86"/>
      <c r="K49" s="86"/>
      <c r="L49" s="86"/>
    </row>
    <row r="50" spans="1:12" s="83" customFormat="1" ht="12.75" customHeight="1">
      <c r="A50" s="99" t="s">
        <v>14</v>
      </c>
      <c r="B50" s="33"/>
      <c r="C50" s="78"/>
      <c r="D50" s="43"/>
      <c r="E50" s="36">
        <v>0</v>
      </c>
      <c r="F50" s="81">
        <f t="shared" si="3"/>
        <v>0</v>
      </c>
      <c r="G50" s="87"/>
      <c r="H50" s="87"/>
      <c r="I50" s="87"/>
      <c r="J50" s="86"/>
      <c r="K50" s="86"/>
      <c r="L50" s="86"/>
    </row>
    <row r="51" spans="1:12" s="83" customFormat="1" ht="15" customHeight="1">
      <c r="A51" s="89"/>
      <c r="B51" s="100"/>
      <c r="C51" s="101"/>
      <c r="D51" s="102"/>
      <c r="E51" s="103"/>
      <c r="F51" s="104"/>
      <c r="G51" s="87"/>
      <c r="H51" s="87"/>
      <c r="I51" s="87"/>
      <c r="J51" s="86"/>
      <c r="K51" s="86"/>
      <c r="L51" s="86"/>
    </row>
    <row r="52" spans="1:12">
      <c r="A52" s="26"/>
      <c r="B52" s="92" t="s">
        <v>66</v>
      </c>
      <c r="C52" s="93"/>
      <c r="D52" s="94"/>
      <c r="E52" s="44">
        <f>SUM(E41:E51)</f>
        <v>0</v>
      </c>
      <c r="F52" s="105">
        <f>SUM(F41:F51)</f>
        <v>0</v>
      </c>
    </row>
    <row r="53" spans="1:12">
      <c r="A53" s="27"/>
      <c r="B53" s="106"/>
      <c r="C53" s="106"/>
      <c r="D53" s="107"/>
      <c r="E53" s="108"/>
      <c r="F53" s="109"/>
    </row>
    <row r="54" spans="1:12">
      <c r="A54" s="110"/>
      <c r="B54" s="111"/>
      <c r="C54" s="111"/>
      <c r="D54" s="56"/>
      <c r="E54" s="112"/>
      <c r="F54" s="113"/>
    </row>
    <row r="55" spans="1:12" s="83" customFormat="1" ht="19.149999999999999" customHeight="1">
      <c r="A55" s="114"/>
      <c r="B55" s="115" t="s">
        <v>5</v>
      </c>
      <c r="C55" s="116"/>
      <c r="D55" s="117" t="s">
        <v>108</v>
      </c>
      <c r="E55" s="118">
        <f>E37+E52</f>
        <v>0</v>
      </c>
      <c r="F55" s="81">
        <f>E55*1.21</f>
        <v>0</v>
      </c>
    </row>
    <row r="57" spans="1:12">
      <c r="B57" s="48" t="s">
        <v>99</v>
      </c>
    </row>
    <row r="58" spans="1:12">
      <c r="B58" s="48" t="s">
        <v>100</v>
      </c>
    </row>
    <row r="59" spans="1:12">
      <c r="B59" s="48" t="s">
        <v>101</v>
      </c>
    </row>
    <row r="60" spans="1:12">
      <c r="B60" s="48" t="s">
        <v>102</v>
      </c>
    </row>
    <row r="61" spans="1:12">
      <c r="B61" s="48" t="s">
        <v>103</v>
      </c>
    </row>
    <row r="62" spans="1:12">
      <c r="B62" s="48" t="s">
        <v>104</v>
      </c>
    </row>
    <row r="63" spans="1:12">
      <c r="B63" s="48" t="s">
        <v>105</v>
      </c>
    </row>
    <row r="66" spans="2:5" ht="15">
      <c r="B66" s="119" t="s">
        <v>106</v>
      </c>
      <c r="C66" s="120"/>
      <c r="D66" s="120"/>
      <c r="E66" s="121"/>
    </row>
    <row r="67" spans="2:5">
      <c r="B67" s="127" t="s">
        <v>110</v>
      </c>
      <c r="C67" s="188"/>
      <c r="D67" s="189"/>
      <c r="E67" s="190"/>
    </row>
    <row r="68" spans="2:5">
      <c r="B68" s="127" t="s">
        <v>111</v>
      </c>
      <c r="C68" s="188"/>
      <c r="D68" s="189"/>
      <c r="E68" s="190"/>
    </row>
    <row r="69" spans="2:5">
      <c r="B69" s="127" t="s">
        <v>112</v>
      </c>
      <c r="C69" s="188"/>
      <c r="D69" s="189"/>
      <c r="E69" s="190"/>
    </row>
    <row r="70" spans="2:5">
      <c r="B70" s="127" t="s">
        <v>113</v>
      </c>
      <c r="C70" s="188"/>
      <c r="D70" s="189"/>
      <c r="E70" s="190"/>
    </row>
    <row r="71" spans="2:5" ht="15">
      <c r="B71" s="122"/>
      <c r="C71" s="123"/>
      <c r="D71" s="124"/>
      <c r="E71" s="125"/>
    </row>
  </sheetData>
  <mergeCells count="11">
    <mergeCell ref="A1:F1"/>
    <mergeCell ref="A2:F2"/>
    <mergeCell ref="D7:D9"/>
    <mergeCell ref="A7:B9"/>
    <mergeCell ref="A3:F3"/>
    <mergeCell ref="E7:F8"/>
    <mergeCell ref="B39:D39"/>
    <mergeCell ref="C67:E67"/>
    <mergeCell ref="C68:E68"/>
    <mergeCell ref="C69:E69"/>
    <mergeCell ref="C70:E70"/>
  </mergeCells>
  <pageMargins left="0.23622047244094491" right="0.23622047244094491" top="0.74803149606299213" bottom="0.74803149606299213" header="0.31496062992125984" footer="0.31496062992125984"/>
  <pageSetup paperSize="9" scale="71" orientation="portrait" r:id="rId1"/>
  <headerFooter scaleWithDoc="0" alignWithMargins="0">
    <oddFooter>&amp;L&amp;"LucidaSansEF,Standaard"&amp;8&amp;F&amp;R&amp;8&amp;N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92661-8F40-4BCD-A476-286EA108DC11}">
  <sheetPr>
    <tabColor rgb="FF0089CF"/>
    <pageSetUpPr fitToPage="1"/>
  </sheetPr>
  <dimension ref="A1:P148"/>
  <sheetViews>
    <sheetView workbookViewId="0">
      <pane ySplit="7" topLeftCell="A8" activePane="bottomLeft" state="frozen"/>
      <selection pane="bottomLeft" sqref="A1:M1"/>
    </sheetView>
  </sheetViews>
  <sheetFormatPr defaultColWidth="8.85546875" defaultRowHeight="12.75"/>
  <cols>
    <col min="1" max="1" width="29.140625" style="2" customWidth="1"/>
    <col min="2" max="2" width="23.7109375" style="2" bestFit="1" customWidth="1"/>
    <col min="3" max="3" width="61" style="2" customWidth="1"/>
    <col min="4" max="4" width="27.5703125" style="2" bestFit="1" customWidth="1"/>
    <col min="5" max="5" width="17.42578125" style="2" bestFit="1" customWidth="1"/>
    <col min="6" max="6" width="22.42578125" style="2" bestFit="1" customWidth="1"/>
    <col min="7" max="7" width="13.7109375" style="2" customWidth="1"/>
    <col min="8" max="8" width="9.7109375" style="2" bestFit="1" customWidth="1"/>
    <col min="9" max="9" width="43.140625" style="2" customWidth="1"/>
    <col min="10" max="10" width="10.42578125" style="3" customWidth="1"/>
    <col min="11" max="11" width="14" style="3" customWidth="1"/>
    <col min="12" max="12" width="10.85546875" style="2" customWidth="1"/>
    <col min="13" max="13" width="13.85546875" style="2" customWidth="1"/>
    <col min="14" max="14" width="11.28515625" style="2" customWidth="1"/>
    <col min="15" max="15" width="12" style="2" customWidth="1"/>
    <col min="16" max="16" width="15" style="2" customWidth="1"/>
    <col min="17" max="16384" width="8.85546875" style="2"/>
  </cols>
  <sheetData>
    <row r="1" spans="1:16" ht="23.25">
      <c r="A1" s="159" t="s">
        <v>107</v>
      </c>
      <c r="B1" s="160"/>
      <c r="C1" s="160"/>
      <c r="D1" s="160"/>
      <c r="E1" s="160"/>
      <c r="F1" s="160"/>
      <c r="G1" s="160"/>
      <c r="H1" s="160"/>
      <c r="I1" s="160"/>
      <c r="J1" s="160"/>
      <c r="K1" s="160"/>
      <c r="L1" s="160"/>
      <c r="M1" s="161"/>
      <c r="N1" s="156" t="s">
        <v>52</v>
      </c>
      <c r="O1" s="157"/>
      <c r="P1" s="158"/>
    </row>
    <row r="2" spans="1:16" ht="13.5" customHeight="1">
      <c r="A2" s="162"/>
      <c r="B2" s="162"/>
      <c r="C2" s="162"/>
      <c r="D2" s="162"/>
      <c r="E2" s="162"/>
      <c r="F2" s="162"/>
      <c r="G2" s="162"/>
      <c r="H2" s="162"/>
      <c r="I2" s="162"/>
      <c r="J2" s="162"/>
      <c r="K2" s="162"/>
      <c r="L2" s="162"/>
      <c r="M2" s="163"/>
      <c r="N2" s="150" t="s">
        <v>41</v>
      </c>
      <c r="O2" s="151"/>
      <c r="P2" s="152"/>
    </row>
    <row r="3" spans="1:16" ht="13.5" customHeight="1">
      <c r="A3" s="202"/>
      <c r="B3" s="202"/>
      <c r="C3" s="202"/>
      <c r="D3" s="202"/>
      <c r="E3" s="202"/>
      <c r="F3" s="202"/>
      <c r="G3" s="202"/>
      <c r="H3" s="202"/>
      <c r="I3" s="202"/>
      <c r="J3" s="202"/>
      <c r="K3" s="202"/>
      <c r="L3" s="202"/>
      <c r="M3" s="165"/>
      <c r="N3" s="153" t="s">
        <v>42</v>
      </c>
      <c r="O3" s="154"/>
      <c r="P3" s="155"/>
    </row>
    <row r="4" spans="1:16" s="10" customFormat="1" ht="13.5" customHeight="1">
      <c r="A4" s="202"/>
      <c r="B4" s="202"/>
      <c r="C4" s="202"/>
      <c r="D4" s="202"/>
      <c r="E4" s="202"/>
      <c r="F4" s="202"/>
      <c r="G4" s="202"/>
      <c r="H4" s="202"/>
      <c r="I4" s="202"/>
      <c r="J4" s="202"/>
      <c r="K4" s="202"/>
      <c r="L4" s="202"/>
      <c r="M4" s="165"/>
      <c r="N4" s="39" t="s">
        <v>30</v>
      </c>
      <c r="O4" s="40">
        <v>1</v>
      </c>
      <c r="P4" s="11" t="s">
        <v>43</v>
      </c>
    </row>
    <row r="5" spans="1:16" s="10" customFormat="1" ht="13.5" customHeight="1">
      <c r="A5" s="202"/>
      <c r="B5" s="202"/>
      <c r="C5" s="202"/>
      <c r="D5" s="202"/>
      <c r="E5" s="202"/>
      <c r="F5" s="202"/>
      <c r="G5" s="202"/>
      <c r="H5" s="202"/>
      <c r="I5" s="202"/>
      <c r="J5" s="202"/>
      <c r="K5" s="202"/>
      <c r="L5" s="202"/>
      <c r="M5" s="165"/>
      <c r="N5" s="39" t="s">
        <v>31</v>
      </c>
      <c r="O5" s="40">
        <v>0.5</v>
      </c>
      <c r="P5" s="41"/>
    </row>
    <row r="6" spans="1:16" s="10" customFormat="1" ht="18" customHeight="1">
      <c r="A6" s="166"/>
      <c r="B6" s="166"/>
      <c r="C6" s="166"/>
      <c r="D6" s="166"/>
      <c r="E6" s="166"/>
      <c r="F6" s="166"/>
      <c r="G6" s="166"/>
      <c r="H6" s="166"/>
      <c r="I6" s="166"/>
      <c r="J6" s="166"/>
      <c r="K6" s="166"/>
      <c r="L6" s="166"/>
      <c r="M6" s="167"/>
      <c r="N6" s="62" t="s">
        <v>32</v>
      </c>
      <c r="O6" s="63">
        <v>0.25</v>
      </c>
      <c r="P6" s="64"/>
    </row>
    <row r="7" spans="1:16" s="131" customFormat="1" ht="39.4" customHeight="1" collapsed="1">
      <c r="A7" s="37" t="s">
        <v>121</v>
      </c>
      <c r="B7" s="130" t="s">
        <v>122</v>
      </c>
      <c r="C7" s="130" t="s">
        <v>112</v>
      </c>
      <c r="D7" s="130" t="s">
        <v>124</v>
      </c>
      <c r="E7" s="130" t="s">
        <v>125</v>
      </c>
      <c r="F7" s="130" t="s">
        <v>126</v>
      </c>
      <c r="G7" s="130" t="s">
        <v>127</v>
      </c>
      <c r="H7" s="130" t="s">
        <v>128</v>
      </c>
      <c r="I7" s="130" t="s">
        <v>129</v>
      </c>
      <c r="J7" s="37" t="s">
        <v>123</v>
      </c>
      <c r="K7" s="37" t="s">
        <v>74</v>
      </c>
      <c r="L7" s="133" t="s">
        <v>49</v>
      </c>
      <c r="M7" s="134" t="s">
        <v>50</v>
      </c>
      <c r="N7" s="135" t="s">
        <v>51</v>
      </c>
      <c r="O7" s="136" t="s">
        <v>29</v>
      </c>
      <c r="P7" s="135" t="s">
        <v>75</v>
      </c>
    </row>
    <row r="8" spans="1:16">
      <c r="A8" s="129" t="s">
        <v>130</v>
      </c>
      <c r="B8" s="129" t="s">
        <v>131</v>
      </c>
      <c r="C8" s="129" t="s">
        <v>132</v>
      </c>
      <c r="D8" s="129" t="s">
        <v>133</v>
      </c>
      <c r="E8" s="129" t="s">
        <v>134</v>
      </c>
      <c r="F8" s="129" t="s">
        <v>135</v>
      </c>
      <c r="G8" s="129" t="s">
        <v>136</v>
      </c>
      <c r="H8" s="129">
        <v>2006</v>
      </c>
      <c r="I8" s="129" t="s">
        <v>137</v>
      </c>
      <c r="J8" s="18">
        <v>1</v>
      </c>
      <c r="K8" s="19">
        <v>0</v>
      </c>
      <c r="L8" s="139">
        <v>0</v>
      </c>
      <c r="M8" s="140">
        <v>0</v>
      </c>
      <c r="N8" s="141">
        <f t="shared" ref="N8:N9" si="0">J8*K8*L8*M8</f>
        <v>0</v>
      </c>
      <c r="O8" s="142">
        <v>0</v>
      </c>
      <c r="P8" s="141">
        <f t="shared" ref="P8:P9" si="1">(N8*O8)+N8</f>
        <v>0</v>
      </c>
    </row>
    <row r="9" spans="1:16">
      <c r="A9" s="129" t="s">
        <v>130</v>
      </c>
      <c r="B9" s="129" t="s">
        <v>131</v>
      </c>
      <c r="C9" s="129" t="s">
        <v>138</v>
      </c>
      <c r="D9" s="129" t="s">
        <v>133</v>
      </c>
      <c r="E9" s="129" t="s">
        <v>134</v>
      </c>
      <c r="F9" s="129" t="s">
        <v>135</v>
      </c>
      <c r="G9" s="129" t="s">
        <v>136</v>
      </c>
      <c r="H9" s="129">
        <v>2006</v>
      </c>
      <c r="I9" s="129" t="s">
        <v>137</v>
      </c>
      <c r="J9" s="18">
        <v>1</v>
      </c>
      <c r="K9" s="19">
        <v>0</v>
      </c>
      <c r="L9" s="139">
        <v>0</v>
      </c>
      <c r="M9" s="140">
        <v>0</v>
      </c>
      <c r="N9" s="141">
        <f t="shared" si="0"/>
        <v>0</v>
      </c>
      <c r="O9" s="142">
        <v>0</v>
      </c>
      <c r="P9" s="141">
        <f t="shared" si="1"/>
        <v>0</v>
      </c>
    </row>
    <row r="10" spans="1:16">
      <c r="A10" s="129" t="s">
        <v>130</v>
      </c>
      <c r="B10" s="129" t="s">
        <v>131</v>
      </c>
      <c r="C10" s="129" t="s">
        <v>139</v>
      </c>
      <c r="D10" s="129" t="s">
        <v>140</v>
      </c>
      <c r="E10" s="129" t="s">
        <v>134</v>
      </c>
      <c r="F10" s="129" t="s">
        <v>141</v>
      </c>
      <c r="G10" s="129" t="s">
        <v>142</v>
      </c>
      <c r="H10" s="129">
        <v>2006</v>
      </c>
      <c r="I10" s="129" t="s">
        <v>137</v>
      </c>
      <c r="J10" s="18">
        <v>1</v>
      </c>
      <c r="K10" s="19">
        <v>0</v>
      </c>
      <c r="L10" s="139">
        <v>0</v>
      </c>
      <c r="M10" s="140">
        <v>0</v>
      </c>
      <c r="N10" s="141">
        <f>J10*K10*L10*M10</f>
        <v>0</v>
      </c>
      <c r="O10" s="142">
        <v>0</v>
      </c>
      <c r="P10" s="141">
        <f>(N10*O10)+N10</f>
        <v>0</v>
      </c>
    </row>
    <row r="11" spans="1:16">
      <c r="A11" s="129" t="s">
        <v>130</v>
      </c>
      <c r="B11" s="129" t="s">
        <v>131</v>
      </c>
      <c r="C11" s="129" t="s">
        <v>143</v>
      </c>
      <c r="D11" s="129" t="s">
        <v>140</v>
      </c>
      <c r="E11" s="129" t="s">
        <v>134</v>
      </c>
      <c r="F11" s="129" t="s">
        <v>141</v>
      </c>
      <c r="G11" s="129" t="s">
        <v>142</v>
      </c>
      <c r="H11" s="129">
        <v>2006</v>
      </c>
      <c r="I11" s="129" t="s">
        <v>137</v>
      </c>
      <c r="J11" s="18">
        <v>1</v>
      </c>
      <c r="K11" s="19">
        <v>0</v>
      </c>
      <c r="L11" s="139">
        <v>0</v>
      </c>
      <c r="M11" s="140">
        <v>0</v>
      </c>
      <c r="N11" s="141">
        <f t="shared" ref="N11:N20" si="2">J11*K11*L11*M11</f>
        <v>0</v>
      </c>
      <c r="O11" s="142">
        <v>0</v>
      </c>
      <c r="P11" s="141">
        <f t="shared" ref="P11:P20" si="3">(N11*O11)+N11</f>
        <v>0</v>
      </c>
    </row>
    <row r="12" spans="1:16">
      <c r="A12" s="129" t="s">
        <v>130</v>
      </c>
      <c r="B12" s="129" t="s">
        <v>131</v>
      </c>
      <c r="C12" s="129" t="s">
        <v>144</v>
      </c>
      <c r="D12" s="129" t="s">
        <v>145</v>
      </c>
      <c r="E12" s="129" t="s">
        <v>134</v>
      </c>
      <c r="F12" s="129" t="s">
        <v>146</v>
      </c>
      <c r="G12" s="129" t="s">
        <v>147</v>
      </c>
      <c r="H12" s="129">
        <v>2019</v>
      </c>
      <c r="I12" s="129" t="s">
        <v>137</v>
      </c>
      <c r="J12" s="18">
        <v>1</v>
      </c>
      <c r="K12" s="19">
        <v>0</v>
      </c>
      <c r="L12" s="139">
        <v>0</v>
      </c>
      <c r="M12" s="140">
        <v>0</v>
      </c>
      <c r="N12" s="141">
        <f t="shared" si="2"/>
        <v>0</v>
      </c>
      <c r="O12" s="142">
        <v>0</v>
      </c>
      <c r="P12" s="141">
        <f t="shared" si="3"/>
        <v>0</v>
      </c>
    </row>
    <row r="13" spans="1:16">
      <c r="A13" s="129" t="s">
        <v>130</v>
      </c>
      <c r="B13" s="129" t="s">
        <v>131</v>
      </c>
      <c r="C13" s="129" t="s">
        <v>148</v>
      </c>
      <c r="D13" s="129" t="s">
        <v>149</v>
      </c>
      <c r="E13" s="129" t="s">
        <v>150</v>
      </c>
      <c r="F13" s="129" t="s">
        <v>151</v>
      </c>
      <c r="G13" s="129" t="s">
        <v>152</v>
      </c>
      <c r="H13" s="129">
        <v>2013</v>
      </c>
      <c r="I13" s="129" t="s">
        <v>153</v>
      </c>
      <c r="J13" s="18">
        <v>2</v>
      </c>
      <c r="K13" s="19">
        <v>0</v>
      </c>
      <c r="L13" s="139">
        <v>0</v>
      </c>
      <c r="M13" s="140">
        <v>0</v>
      </c>
      <c r="N13" s="141">
        <f t="shared" si="2"/>
        <v>0</v>
      </c>
      <c r="O13" s="142">
        <v>0</v>
      </c>
      <c r="P13" s="141">
        <f t="shared" si="3"/>
        <v>0</v>
      </c>
    </row>
    <row r="14" spans="1:16">
      <c r="A14" s="129" t="s">
        <v>130</v>
      </c>
      <c r="B14" s="129" t="s">
        <v>131</v>
      </c>
      <c r="C14" s="129" t="s">
        <v>154</v>
      </c>
      <c r="D14" s="129"/>
      <c r="E14" s="129" t="s">
        <v>134</v>
      </c>
      <c r="F14" s="129" t="s">
        <v>155</v>
      </c>
      <c r="G14" s="129"/>
      <c r="H14" s="129"/>
      <c r="I14" s="129" t="s">
        <v>156</v>
      </c>
      <c r="J14" s="18">
        <v>1</v>
      </c>
      <c r="K14" s="19">
        <v>0</v>
      </c>
      <c r="L14" s="139">
        <v>0</v>
      </c>
      <c r="M14" s="140">
        <v>0</v>
      </c>
      <c r="N14" s="141">
        <f t="shared" si="2"/>
        <v>0</v>
      </c>
      <c r="O14" s="142">
        <v>0</v>
      </c>
      <c r="P14" s="141">
        <f t="shared" si="3"/>
        <v>0</v>
      </c>
    </row>
    <row r="15" spans="1:16">
      <c r="A15" s="129" t="s">
        <v>157</v>
      </c>
      <c r="B15" s="129" t="s">
        <v>131</v>
      </c>
      <c r="C15" s="16" t="s">
        <v>158</v>
      </c>
      <c r="D15" s="129"/>
      <c r="E15" s="129"/>
      <c r="F15" s="129"/>
      <c r="G15" s="129"/>
      <c r="H15" s="129"/>
      <c r="I15" s="129" t="s">
        <v>159</v>
      </c>
      <c r="J15" s="18">
        <v>1</v>
      </c>
      <c r="K15" s="19">
        <v>0</v>
      </c>
      <c r="L15" s="139">
        <v>0</v>
      </c>
      <c r="M15" s="140">
        <v>0</v>
      </c>
      <c r="N15" s="141">
        <f t="shared" si="2"/>
        <v>0</v>
      </c>
      <c r="O15" s="142">
        <v>0</v>
      </c>
      <c r="P15" s="141">
        <f t="shared" si="3"/>
        <v>0</v>
      </c>
    </row>
    <row r="16" spans="1:16">
      <c r="A16" s="129" t="s">
        <v>160</v>
      </c>
      <c r="B16" s="129" t="s">
        <v>131</v>
      </c>
      <c r="C16" s="129" t="s">
        <v>161</v>
      </c>
      <c r="D16" s="129" t="s">
        <v>162</v>
      </c>
      <c r="E16" s="129" t="s">
        <v>163</v>
      </c>
      <c r="F16" s="129"/>
      <c r="G16" s="129"/>
      <c r="H16" s="129">
        <v>2019</v>
      </c>
      <c r="I16" s="129" t="s">
        <v>164</v>
      </c>
      <c r="J16" s="18">
        <v>27</v>
      </c>
      <c r="K16" s="19">
        <v>0</v>
      </c>
      <c r="L16" s="139">
        <v>0</v>
      </c>
      <c r="M16" s="140">
        <v>0</v>
      </c>
      <c r="N16" s="141">
        <f t="shared" si="2"/>
        <v>0</v>
      </c>
      <c r="O16" s="142">
        <v>0</v>
      </c>
      <c r="P16" s="141">
        <f t="shared" si="3"/>
        <v>0</v>
      </c>
    </row>
    <row r="17" spans="1:16">
      <c r="A17" s="129" t="s">
        <v>160</v>
      </c>
      <c r="B17" s="129" t="s">
        <v>131</v>
      </c>
      <c r="C17" s="129" t="s">
        <v>165</v>
      </c>
      <c r="D17" s="129" t="s">
        <v>166</v>
      </c>
      <c r="E17" s="129" t="s">
        <v>134</v>
      </c>
      <c r="F17" s="129" t="s">
        <v>167</v>
      </c>
      <c r="G17" s="129"/>
      <c r="H17" s="129">
        <v>2019</v>
      </c>
      <c r="I17" s="129" t="s">
        <v>168</v>
      </c>
      <c r="J17" s="18">
        <v>1</v>
      </c>
      <c r="K17" s="19">
        <v>0</v>
      </c>
      <c r="L17" s="139">
        <v>0</v>
      </c>
      <c r="M17" s="140">
        <v>0</v>
      </c>
      <c r="N17" s="141">
        <f t="shared" si="2"/>
        <v>0</v>
      </c>
      <c r="O17" s="142">
        <v>0</v>
      </c>
      <c r="P17" s="141">
        <f t="shared" si="3"/>
        <v>0</v>
      </c>
    </row>
    <row r="18" spans="1:16">
      <c r="A18" s="129" t="s">
        <v>160</v>
      </c>
      <c r="B18" s="129" t="s">
        <v>131</v>
      </c>
      <c r="C18" s="16" t="s">
        <v>169</v>
      </c>
      <c r="D18" s="129" t="s">
        <v>170</v>
      </c>
      <c r="E18" s="129"/>
      <c r="F18" s="129" t="s">
        <v>171</v>
      </c>
      <c r="G18" s="129"/>
      <c r="H18" s="129"/>
      <c r="I18" s="129" t="s">
        <v>172</v>
      </c>
      <c r="J18" s="18">
        <v>1</v>
      </c>
      <c r="K18" s="19">
        <v>0</v>
      </c>
      <c r="L18" s="139">
        <v>0</v>
      </c>
      <c r="M18" s="140">
        <v>0</v>
      </c>
      <c r="N18" s="141">
        <f t="shared" si="2"/>
        <v>0</v>
      </c>
      <c r="O18" s="142">
        <v>0</v>
      </c>
      <c r="P18" s="141">
        <f t="shared" si="3"/>
        <v>0</v>
      </c>
    </row>
    <row r="19" spans="1:16" s="131" customFormat="1" ht="66.75" customHeight="1">
      <c r="A19" s="129" t="s">
        <v>160</v>
      </c>
      <c r="B19" s="129" t="s">
        <v>131</v>
      </c>
      <c r="C19" s="129" t="s">
        <v>173</v>
      </c>
      <c r="D19" s="129" t="s">
        <v>174</v>
      </c>
      <c r="E19" s="129" t="s">
        <v>175</v>
      </c>
      <c r="F19" s="129" t="s">
        <v>176</v>
      </c>
      <c r="G19" s="16" t="s">
        <v>177</v>
      </c>
      <c r="H19" s="129">
        <v>2006</v>
      </c>
      <c r="I19" s="129" t="s">
        <v>178</v>
      </c>
      <c r="J19" s="18">
        <v>1</v>
      </c>
      <c r="K19" s="19">
        <v>0</v>
      </c>
      <c r="L19" s="139">
        <v>0</v>
      </c>
      <c r="M19" s="140">
        <v>0</v>
      </c>
      <c r="N19" s="141">
        <f t="shared" si="2"/>
        <v>0</v>
      </c>
      <c r="O19" s="142">
        <v>0</v>
      </c>
      <c r="P19" s="141">
        <f t="shared" si="3"/>
        <v>0</v>
      </c>
    </row>
    <row r="20" spans="1:16">
      <c r="A20" s="129" t="s">
        <v>160</v>
      </c>
      <c r="B20" s="129" t="s">
        <v>131</v>
      </c>
      <c r="C20" s="129" t="s">
        <v>173</v>
      </c>
      <c r="D20" s="129" t="s">
        <v>133</v>
      </c>
      <c r="E20" s="129" t="s">
        <v>175</v>
      </c>
      <c r="F20" s="129" t="s">
        <v>176</v>
      </c>
      <c r="G20" s="129" t="s">
        <v>179</v>
      </c>
      <c r="H20" s="129">
        <v>2006</v>
      </c>
      <c r="I20" s="129" t="s">
        <v>178</v>
      </c>
      <c r="J20" s="18">
        <v>1</v>
      </c>
      <c r="K20" s="19">
        <v>0</v>
      </c>
      <c r="L20" s="139">
        <v>0</v>
      </c>
      <c r="M20" s="140">
        <v>0</v>
      </c>
      <c r="N20" s="141">
        <f t="shared" si="2"/>
        <v>0</v>
      </c>
      <c r="O20" s="142">
        <v>0</v>
      </c>
      <c r="P20" s="141">
        <f t="shared" si="3"/>
        <v>0</v>
      </c>
    </row>
    <row r="21" spans="1:16">
      <c r="A21" s="129" t="s">
        <v>160</v>
      </c>
      <c r="B21" s="129" t="s">
        <v>131</v>
      </c>
      <c r="C21" s="129" t="s">
        <v>161</v>
      </c>
      <c r="D21" s="129" t="s">
        <v>180</v>
      </c>
      <c r="E21" s="129" t="s">
        <v>181</v>
      </c>
      <c r="F21" s="129" t="s">
        <v>182</v>
      </c>
      <c r="G21" s="129" t="s">
        <v>183</v>
      </c>
      <c r="H21" s="129">
        <v>2006</v>
      </c>
      <c r="I21" s="129" t="s">
        <v>164</v>
      </c>
      <c r="J21" s="18">
        <v>1</v>
      </c>
      <c r="K21" s="19">
        <v>0</v>
      </c>
      <c r="L21" s="139">
        <v>0</v>
      </c>
      <c r="M21" s="140">
        <v>0</v>
      </c>
      <c r="N21" s="141">
        <f t="shared" ref="N21:N85" si="4">J21*K21*L21*M21</f>
        <v>0</v>
      </c>
      <c r="O21" s="142">
        <v>0</v>
      </c>
      <c r="P21" s="141">
        <f t="shared" ref="P21:P85" si="5">(N21*O21)+N21</f>
        <v>0</v>
      </c>
    </row>
    <row r="22" spans="1:16">
      <c r="A22" s="129" t="s">
        <v>160</v>
      </c>
      <c r="B22" s="129" t="s">
        <v>131</v>
      </c>
      <c r="C22" s="129" t="s">
        <v>173</v>
      </c>
      <c r="D22" s="129" t="s">
        <v>140</v>
      </c>
      <c r="E22" s="129" t="s">
        <v>175</v>
      </c>
      <c r="F22" s="129" t="s">
        <v>176</v>
      </c>
      <c r="G22" s="129" t="s">
        <v>179</v>
      </c>
      <c r="H22" s="129">
        <v>2006</v>
      </c>
      <c r="I22" s="129" t="s">
        <v>178</v>
      </c>
      <c r="J22" s="18">
        <v>1</v>
      </c>
      <c r="K22" s="19">
        <v>0</v>
      </c>
      <c r="L22" s="139">
        <v>0</v>
      </c>
      <c r="M22" s="140">
        <v>0</v>
      </c>
      <c r="N22" s="141">
        <f t="shared" si="4"/>
        <v>0</v>
      </c>
      <c r="O22" s="142">
        <v>0</v>
      </c>
      <c r="P22" s="141">
        <f t="shared" si="5"/>
        <v>0</v>
      </c>
    </row>
    <row r="23" spans="1:16">
      <c r="A23" s="129" t="s">
        <v>160</v>
      </c>
      <c r="B23" s="129" t="s">
        <v>131</v>
      </c>
      <c r="C23" s="129" t="s">
        <v>161</v>
      </c>
      <c r="D23" s="129" t="s">
        <v>189</v>
      </c>
      <c r="E23" s="129" t="s">
        <v>181</v>
      </c>
      <c r="F23" s="129" t="s">
        <v>190</v>
      </c>
      <c r="G23" s="129"/>
      <c r="H23" s="129">
        <v>2006</v>
      </c>
      <c r="I23" s="129" t="s">
        <v>164</v>
      </c>
      <c r="J23" s="18">
        <v>2</v>
      </c>
      <c r="K23" s="19">
        <v>0</v>
      </c>
      <c r="L23" s="139">
        <v>0</v>
      </c>
      <c r="M23" s="140">
        <v>0</v>
      </c>
      <c r="N23" s="141">
        <f t="shared" si="4"/>
        <v>0</v>
      </c>
      <c r="O23" s="142">
        <v>0</v>
      </c>
      <c r="P23" s="141">
        <f t="shared" si="5"/>
        <v>0</v>
      </c>
    </row>
    <row r="24" spans="1:16">
      <c r="A24" s="129" t="s">
        <v>160</v>
      </c>
      <c r="B24" s="129" t="s">
        <v>131</v>
      </c>
      <c r="C24" s="129" t="s">
        <v>173</v>
      </c>
      <c r="D24" s="129" t="s">
        <v>133</v>
      </c>
      <c r="E24" s="129" t="s">
        <v>175</v>
      </c>
      <c r="F24" s="129" t="s">
        <v>191</v>
      </c>
      <c r="G24" s="129" t="s">
        <v>179</v>
      </c>
      <c r="H24" s="129">
        <v>2006</v>
      </c>
      <c r="I24" s="129" t="s">
        <v>178</v>
      </c>
      <c r="J24" s="18">
        <v>1</v>
      </c>
      <c r="K24" s="19">
        <v>0</v>
      </c>
      <c r="L24" s="139">
        <v>0</v>
      </c>
      <c r="M24" s="140">
        <v>0</v>
      </c>
      <c r="N24" s="141">
        <f t="shared" si="4"/>
        <v>0</v>
      </c>
      <c r="O24" s="142">
        <v>0</v>
      </c>
      <c r="P24" s="141">
        <f t="shared" si="5"/>
        <v>0</v>
      </c>
    </row>
    <row r="25" spans="1:16">
      <c r="A25" s="129" t="s">
        <v>160</v>
      </c>
      <c r="B25" s="129" t="s">
        <v>131</v>
      </c>
      <c r="C25" s="129" t="s">
        <v>161</v>
      </c>
      <c r="D25" s="129" t="s">
        <v>180</v>
      </c>
      <c r="E25" s="129" t="s">
        <v>181</v>
      </c>
      <c r="F25" s="129" t="s">
        <v>190</v>
      </c>
      <c r="G25" s="129"/>
      <c r="H25" s="129">
        <v>2006</v>
      </c>
      <c r="I25" s="129" t="s">
        <v>164</v>
      </c>
      <c r="J25" s="18">
        <v>2</v>
      </c>
      <c r="K25" s="19">
        <v>0</v>
      </c>
      <c r="L25" s="139">
        <v>0</v>
      </c>
      <c r="M25" s="140">
        <v>0</v>
      </c>
      <c r="N25" s="141">
        <f t="shared" si="4"/>
        <v>0</v>
      </c>
      <c r="O25" s="142">
        <v>0</v>
      </c>
      <c r="P25" s="141">
        <f t="shared" si="5"/>
        <v>0</v>
      </c>
    </row>
    <row r="26" spans="1:16">
      <c r="A26" s="129" t="s">
        <v>160</v>
      </c>
      <c r="B26" s="129" t="s">
        <v>131</v>
      </c>
      <c r="C26" s="129" t="s">
        <v>173</v>
      </c>
      <c r="D26" s="129" t="s">
        <v>192</v>
      </c>
      <c r="E26" s="129" t="s">
        <v>175</v>
      </c>
      <c r="F26" s="129" t="s">
        <v>176</v>
      </c>
      <c r="G26" s="129" t="s">
        <v>179</v>
      </c>
      <c r="H26" s="129">
        <v>2006</v>
      </c>
      <c r="I26" s="129" t="s">
        <v>178</v>
      </c>
      <c r="J26" s="18">
        <v>1</v>
      </c>
      <c r="K26" s="19">
        <v>0</v>
      </c>
      <c r="L26" s="139">
        <v>0</v>
      </c>
      <c r="M26" s="140">
        <v>0</v>
      </c>
      <c r="N26" s="141">
        <f t="shared" si="4"/>
        <v>0</v>
      </c>
      <c r="O26" s="142">
        <v>0</v>
      </c>
      <c r="P26" s="141">
        <f t="shared" si="5"/>
        <v>0</v>
      </c>
    </row>
    <row r="27" spans="1:16">
      <c r="A27" s="129" t="s">
        <v>160</v>
      </c>
      <c r="B27" s="129" t="s">
        <v>131</v>
      </c>
      <c r="C27" s="129" t="s">
        <v>161</v>
      </c>
      <c r="D27" s="129" t="s">
        <v>193</v>
      </c>
      <c r="E27" s="129" t="s">
        <v>181</v>
      </c>
      <c r="F27" s="129" t="s">
        <v>182</v>
      </c>
      <c r="G27" s="129" t="s">
        <v>183</v>
      </c>
      <c r="H27" s="129">
        <v>2006</v>
      </c>
      <c r="I27" s="129" t="s">
        <v>164</v>
      </c>
      <c r="J27" s="18">
        <v>5</v>
      </c>
      <c r="K27" s="19">
        <v>0</v>
      </c>
      <c r="L27" s="139">
        <v>0</v>
      </c>
      <c r="M27" s="140">
        <v>0</v>
      </c>
      <c r="N27" s="141">
        <f t="shared" si="4"/>
        <v>0</v>
      </c>
      <c r="O27" s="142">
        <v>0</v>
      </c>
      <c r="P27" s="141">
        <f t="shared" si="5"/>
        <v>0</v>
      </c>
    </row>
    <row r="28" spans="1:16">
      <c r="A28" s="129" t="s">
        <v>160</v>
      </c>
      <c r="B28" s="129" t="s">
        <v>131</v>
      </c>
      <c r="C28" s="129" t="s">
        <v>194</v>
      </c>
      <c r="D28" s="129" t="s">
        <v>195</v>
      </c>
      <c r="E28" s="129" t="s">
        <v>196</v>
      </c>
      <c r="F28" s="129"/>
      <c r="G28" s="129"/>
      <c r="H28" s="129">
        <v>2006</v>
      </c>
      <c r="I28" s="129" t="s">
        <v>197</v>
      </c>
      <c r="J28" s="18">
        <v>1</v>
      </c>
      <c r="K28" s="19">
        <v>0</v>
      </c>
      <c r="L28" s="139">
        <v>0</v>
      </c>
      <c r="M28" s="140">
        <v>0</v>
      </c>
      <c r="N28" s="141">
        <f t="shared" si="4"/>
        <v>0</v>
      </c>
      <c r="O28" s="142">
        <v>0</v>
      </c>
      <c r="P28" s="141">
        <f t="shared" si="5"/>
        <v>0</v>
      </c>
    </row>
    <row r="29" spans="1:16">
      <c r="A29" s="129" t="s">
        <v>160</v>
      </c>
      <c r="B29" s="129" t="s">
        <v>131</v>
      </c>
      <c r="C29" s="129" t="s">
        <v>173</v>
      </c>
      <c r="D29" s="129" t="s">
        <v>195</v>
      </c>
      <c r="E29" s="129" t="s">
        <v>175</v>
      </c>
      <c r="F29" s="129" t="s">
        <v>176</v>
      </c>
      <c r="G29" s="129" t="s">
        <v>179</v>
      </c>
      <c r="H29" s="129">
        <v>2006</v>
      </c>
      <c r="I29" s="129" t="s">
        <v>178</v>
      </c>
      <c r="J29" s="18">
        <v>1</v>
      </c>
      <c r="K29" s="19">
        <v>0</v>
      </c>
      <c r="L29" s="139">
        <v>0</v>
      </c>
      <c r="M29" s="140">
        <v>0</v>
      </c>
      <c r="N29" s="141">
        <f t="shared" si="4"/>
        <v>0</v>
      </c>
      <c r="O29" s="142">
        <v>0</v>
      </c>
      <c r="P29" s="141">
        <f t="shared" si="5"/>
        <v>0</v>
      </c>
    </row>
    <row r="30" spans="1:16">
      <c r="A30" s="129" t="s">
        <v>160</v>
      </c>
      <c r="B30" s="129" t="s">
        <v>131</v>
      </c>
      <c r="C30" s="129" t="s">
        <v>161</v>
      </c>
      <c r="D30" s="129" t="s">
        <v>162</v>
      </c>
      <c r="E30" s="129" t="s">
        <v>181</v>
      </c>
      <c r="F30" s="129" t="s">
        <v>190</v>
      </c>
      <c r="G30" s="129"/>
      <c r="H30" s="129">
        <v>2006</v>
      </c>
      <c r="I30" s="129" t="s">
        <v>164</v>
      </c>
      <c r="J30" s="18">
        <v>1</v>
      </c>
      <c r="K30" s="19">
        <v>0</v>
      </c>
      <c r="L30" s="139">
        <v>0</v>
      </c>
      <c r="M30" s="140">
        <v>0</v>
      </c>
      <c r="N30" s="141">
        <f t="shared" si="4"/>
        <v>0</v>
      </c>
      <c r="O30" s="142">
        <v>0</v>
      </c>
      <c r="P30" s="141">
        <f t="shared" si="5"/>
        <v>0</v>
      </c>
    </row>
    <row r="31" spans="1:16">
      <c r="A31" s="129" t="s">
        <v>160</v>
      </c>
      <c r="B31" s="129" t="s">
        <v>131</v>
      </c>
      <c r="C31" s="129" t="s">
        <v>161</v>
      </c>
      <c r="D31" s="129" t="s">
        <v>185</v>
      </c>
      <c r="E31" s="129" t="s">
        <v>181</v>
      </c>
      <c r="F31" s="129" t="s">
        <v>182</v>
      </c>
      <c r="G31" s="129" t="s">
        <v>183</v>
      </c>
      <c r="H31" s="129">
        <v>2006</v>
      </c>
      <c r="I31" s="129" t="s">
        <v>164</v>
      </c>
      <c r="J31" s="18">
        <v>3</v>
      </c>
      <c r="K31" s="19">
        <v>0</v>
      </c>
      <c r="L31" s="139">
        <v>0</v>
      </c>
      <c r="M31" s="140">
        <v>0</v>
      </c>
      <c r="N31" s="141">
        <f t="shared" si="4"/>
        <v>0</v>
      </c>
      <c r="O31" s="142">
        <v>0</v>
      </c>
      <c r="P31" s="141">
        <f t="shared" si="5"/>
        <v>0</v>
      </c>
    </row>
    <row r="32" spans="1:16">
      <c r="A32" s="16" t="s">
        <v>160</v>
      </c>
      <c r="B32" s="15" t="s">
        <v>131</v>
      </c>
      <c r="C32" s="16" t="s">
        <v>184</v>
      </c>
      <c r="D32" s="15" t="s">
        <v>185</v>
      </c>
      <c r="E32" s="15" t="s">
        <v>186</v>
      </c>
      <c r="F32" s="15" t="s">
        <v>187</v>
      </c>
      <c r="G32" s="15"/>
      <c r="H32" s="15">
        <v>2006</v>
      </c>
      <c r="I32" s="16" t="s">
        <v>188</v>
      </c>
      <c r="J32" s="18">
        <v>1</v>
      </c>
      <c r="K32" s="19">
        <v>0</v>
      </c>
      <c r="L32" s="139">
        <v>0</v>
      </c>
      <c r="M32" s="140">
        <v>0</v>
      </c>
      <c r="N32" s="141">
        <f t="shared" si="4"/>
        <v>0</v>
      </c>
      <c r="O32" s="142">
        <v>0</v>
      </c>
      <c r="P32" s="141">
        <f>(N32*O32)+N32</f>
        <v>0</v>
      </c>
    </row>
    <row r="33" spans="1:16">
      <c r="A33" s="129" t="s">
        <v>198</v>
      </c>
      <c r="B33" s="129" t="s">
        <v>131</v>
      </c>
      <c r="C33" s="129" t="s">
        <v>199</v>
      </c>
      <c r="D33" s="129" t="s">
        <v>180</v>
      </c>
      <c r="E33" s="129" t="s">
        <v>200</v>
      </c>
      <c r="F33" s="129" t="s">
        <v>201</v>
      </c>
      <c r="G33" s="129"/>
      <c r="H33" s="129">
        <v>2006</v>
      </c>
      <c r="I33" s="129" t="s">
        <v>202</v>
      </c>
      <c r="J33" s="18">
        <v>1</v>
      </c>
      <c r="K33" s="19">
        <v>0</v>
      </c>
      <c r="L33" s="139">
        <v>0</v>
      </c>
      <c r="M33" s="140">
        <v>0</v>
      </c>
      <c r="N33" s="141">
        <f t="shared" si="4"/>
        <v>0</v>
      </c>
      <c r="O33" s="142">
        <v>0</v>
      </c>
      <c r="P33" s="141">
        <f t="shared" si="5"/>
        <v>0</v>
      </c>
    </row>
    <row r="34" spans="1:16">
      <c r="A34" s="129" t="s">
        <v>198</v>
      </c>
      <c r="B34" s="129" t="s">
        <v>131</v>
      </c>
      <c r="C34" s="129" t="s">
        <v>199</v>
      </c>
      <c r="D34" s="129" t="s">
        <v>162</v>
      </c>
      <c r="E34" s="129" t="s">
        <v>200</v>
      </c>
      <c r="F34" s="129" t="s">
        <v>201</v>
      </c>
      <c r="G34" s="129"/>
      <c r="H34" s="129">
        <v>2006</v>
      </c>
      <c r="I34" s="129" t="s">
        <v>202</v>
      </c>
      <c r="J34" s="18">
        <v>1</v>
      </c>
      <c r="K34" s="19">
        <v>0</v>
      </c>
      <c r="L34" s="139">
        <v>0</v>
      </c>
      <c r="M34" s="140">
        <v>0</v>
      </c>
      <c r="N34" s="141">
        <f t="shared" si="4"/>
        <v>0</v>
      </c>
      <c r="O34" s="142">
        <v>0</v>
      </c>
      <c r="P34" s="141">
        <f t="shared" si="5"/>
        <v>0</v>
      </c>
    </row>
    <row r="35" spans="1:16">
      <c r="A35" s="129" t="s">
        <v>198</v>
      </c>
      <c r="B35" s="129" t="s">
        <v>131</v>
      </c>
      <c r="C35" s="129" t="s">
        <v>203</v>
      </c>
      <c r="D35" s="129" t="s">
        <v>174</v>
      </c>
      <c r="E35" s="129"/>
      <c r="F35" s="129"/>
      <c r="G35" s="129"/>
      <c r="H35" s="129"/>
      <c r="I35" s="129" t="s">
        <v>204</v>
      </c>
      <c r="J35" s="18">
        <v>1</v>
      </c>
      <c r="K35" s="19">
        <v>0</v>
      </c>
      <c r="L35" s="139">
        <v>0</v>
      </c>
      <c r="M35" s="140">
        <v>0</v>
      </c>
      <c r="N35" s="141">
        <f t="shared" si="4"/>
        <v>0</v>
      </c>
      <c r="O35" s="142">
        <v>0</v>
      </c>
      <c r="P35" s="141">
        <f t="shared" si="5"/>
        <v>0</v>
      </c>
    </row>
    <row r="36" spans="1:16">
      <c r="A36" s="129" t="s">
        <v>198</v>
      </c>
      <c r="B36" s="129" t="s">
        <v>131</v>
      </c>
      <c r="C36" s="129" t="s">
        <v>205</v>
      </c>
      <c r="D36" s="129" t="s">
        <v>174</v>
      </c>
      <c r="E36" s="129" t="s">
        <v>186</v>
      </c>
      <c r="F36" s="129"/>
      <c r="G36" s="129" t="s">
        <v>206</v>
      </c>
      <c r="H36" s="129">
        <v>2006</v>
      </c>
      <c r="I36" s="129" t="s">
        <v>207</v>
      </c>
      <c r="J36" s="18">
        <v>1</v>
      </c>
      <c r="K36" s="19">
        <v>0</v>
      </c>
      <c r="L36" s="139">
        <v>0</v>
      </c>
      <c r="M36" s="140">
        <v>0</v>
      </c>
      <c r="N36" s="141">
        <f t="shared" si="4"/>
        <v>0</v>
      </c>
      <c r="O36" s="142">
        <v>0</v>
      </c>
      <c r="P36" s="141">
        <f t="shared" si="5"/>
        <v>0</v>
      </c>
    </row>
    <row r="37" spans="1:16">
      <c r="A37" s="129" t="s">
        <v>198</v>
      </c>
      <c r="B37" s="129" t="s">
        <v>131</v>
      </c>
      <c r="C37" s="129" t="s">
        <v>208</v>
      </c>
      <c r="D37" s="129" t="s">
        <v>174</v>
      </c>
      <c r="E37" s="129" t="s">
        <v>209</v>
      </c>
      <c r="F37" s="129" t="s">
        <v>210</v>
      </c>
      <c r="G37" s="129" t="s">
        <v>211</v>
      </c>
      <c r="H37" s="129">
        <v>2006</v>
      </c>
      <c r="I37" s="129" t="s">
        <v>212</v>
      </c>
      <c r="J37" s="18">
        <v>1</v>
      </c>
      <c r="K37" s="19">
        <v>0</v>
      </c>
      <c r="L37" s="139">
        <v>0</v>
      </c>
      <c r="M37" s="140">
        <v>0</v>
      </c>
      <c r="N37" s="141">
        <f t="shared" si="4"/>
        <v>0</v>
      </c>
      <c r="O37" s="142">
        <v>0</v>
      </c>
      <c r="P37" s="141">
        <f t="shared" si="5"/>
        <v>0</v>
      </c>
    </row>
    <row r="38" spans="1:16" ht="25.5">
      <c r="A38" s="129" t="s">
        <v>198</v>
      </c>
      <c r="B38" s="129" t="s">
        <v>131</v>
      </c>
      <c r="C38" s="129" t="s">
        <v>213</v>
      </c>
      <c r="D38" s="129" t="s">
        <v>174</v>
      </c>
      <c r="E38" s="129"/>
      <c r="F38" s="129"/>
      <c r="G38" s="129"/>
      <c r="H38" s="129">
        <v>2006</v>
      </c>
      <c r="I38" s="129" t="s">
        <v>214</v>
      </c>
      <c r="J38" s="18">
        <v>1</v>
      </c>
      <c r="K38" s="19">
        <v>0</v>
      </c>
      <c r="L38" s="139">
        <v>0</v>
      </c>
      <c r="M38" s="140">
        <v>0</v>
      </c>
      <c r="N38" s="141">
        <f t="shared" si="4"/>
        <v>0</v>
      </c>
      <c r="O38" s="142">
        <v>0</v>
      </c>
      <c r="P38" s="141">
        <f t="shared" si="5"/>
        <v>0</v>
      </c>
    </row>
    <row r="39" spans="1:16">
      <c r="A39" s="129" t="s">
        <v>198</v>
      </c>
      <c r="B39" s="129" t="s">
        <v>131</v>
      </c>
      <c r="C39" s="129" t="s">
        <v>215</v>
      </c>
      <c r="D39" s="129" t="s">
        <v>174</v>
      </c>
      <c r="E39" s="129"/>
      <c r="F39" s="129"/>
      <c r="G39" s="129"/>
      <c r="H39" s="129">
        <v>2006</v>
      </c>
      <c r="I39" s="129" t="s">
        <v>216</v>
      </c>
      <c r="J39" s="18">
        <v>1</v>
      </c>
      <c r="K39" s="19">
        <v>0</v>
      </c>
      <c r="L39" s="139">
        <v>0</v>
      </c>
      <c r="M39" s="140">
        <v>0</v>
      </c>
      <c r="N39" s="141">
        <f t="shared" si="4"/>
        <v>0</v>
      </c>
      <c r="O39" s="142">
        <v>0</v>
      </c>
      <c r="P39" s="141">
        <f t="shared" si="5"/>
        <v>0</v>
      </c>
    </row>
    <row r="40" spans="1:16">
      <c r="A40" s="129" t="s">
        <v>198</v>
      </c>
      <c r="B40" s="129" t="s">
        <v>131</v>
      </c>
      <c r="C40" s="129" t="s">
        <v>217</v>
      </c>
      <c r="D40" s="129"/>
      <c r="E40" s="129" t="s">
        <v>200</v>
      </c>
      <c r="F40" s="129" t="s">
        <v>218</v>
      </c>
      <c r="G40" s="129"/>
      <c r="H40" s="129">
        <v>2006</v>
      </c>
      <c r="I40" s="129" t="s">
        <v>219</v>
      </c>
      <c r="J40" s="18">
        <v>1</v>
      </c>
      <c r="K40" s="19">
        <v>0</v>
      </c>
      <c r="L40" s="139">
        <v>0</v>
      </c>
      <c r="M40" s="140">
        <v>0</v>
      </c>
      <c r="N40" s="141">
        <f t="shared" si="4"/>
        <v>0</v>
      </c>
      <c r="O40" s="142">
        <v>0</v>
      </c>
      <c r="P40" s="141">
        <f t="shared" si="5"/>
        <v>0</v>
      </c>
    </row>
    <row r="41" spans="1:16">
      <c r="A41" s="129" t="s">
        <v>198</v>
      </c>
      <c r="B41" s="129" t="s">
        <v>131</v>
      </c>
      <c r="C41" s="129" t="s">
        <v>199</v>
      </c>
      <c r="D41" s="129" t="s">
        <v>162</v>
      </c>
      <c r="E41" s="129" t="s">
        <v>200</v>
      </c>
      <c r="F41" s="129" t="s">
        <v>220</v>
      </c>
      <c r="G41" s="129" t="s">
        <v>221</v>
      </c>
      <c r="H41" s="129">
        <v>2019</v>
      </c>
      <c r="I41" s="129" t="s">
        <v>202</v>
      </c>
      <c r="J41" s="18">
        <v>1</v>
      </c>
      <c r="K41" s="19">
        <v>0</v>
      </c>
      <c r="L41" s="139">
        <v>0</v>
      </c>
      <c r="M41" s="140">
        <v>0</v>
      </c>
      <c r="N41" s="141">
        <f t="shared" si="4"/>
        <v>0</v>
      </c>
      <c r="O41" s="142">
        <v>0</v>
      </c>
      <c r="P41" s="141">
        <f t="shared" si="5"/>
        <v>0</v>
      </c>
    </row>
    <row r="42" spans="1:16">
      <c r="A42" s="129" t="s">
        <v>198</v>
      </c>
      <c r="B42" s="129" t="s">
        <v>131</v>
      </c>
      <c r="C42" s="129" t="s">
        <v>222</v>
      </c>
      <c r="D42" s="129" t="s">
        <v>193</v>
      </c>
      <c r="E42" s="129" t="s">
        <v>223</v>
      </c>
      <c r="F42" s="129" t="s">
        <v>224</v>
      </c>
      <c r="G42" s="129"/>
      <c r="H42" s="129">
        <v>2017</v>
      </c>
      <c r="I42" s="129" t="s">
        <v>225</v>
      </c>
      <c r="J42" s="18">
        <v>1</v>
      </c>
      <c r="K42" s="19">
        <v>0</v>
      </c>
      <c r="L42" s="139">
        <v>0</v>
      </c>
      <c r="M42" s="140">
        <v>0</v>
      </c>
      <c r="N42" s="141">
        <f t="shared" si="4"/>
        <v>0</v>
      </c>
      <c r="O42" s="142">
        <v>0</v>
      </c>
      <c r="P42" s="141">
        <f t="shared" si="5"/>
        <v>0</v>
      </c>
    </row>
    <row r="43" spans="1:16">
      <c r="A43" s="129" t="s">
        <v>198</v>
      </c>
      <c r="B43" s="129" t="s">
        <v>131</v>
      </c>
      <c r="C43" s="129" t="s">
        <v>222</v>
      </c>
      <c r="D43" s="129" t="s">
        <v>162</v>
      </c>
      <c r="E43" s="129" t="s">
        <v>226</v>
      </c>
      <c r="F43" s="129" t="s">
        <v>227</v>
      </c>
      <c r="G43" s="129" t="s">
        <v>228</v>
      </c>
      <c r="H43" s="129">
        <v>2019</v>
      </c>
      <c r="I43" s="129" t="s">
        <v>225</v>
      </c>
      <c r="J43" s="18">
        <v>2</v>
      </c>
      <c r="K43" s="19">
        <v>0</v>
      </c>
      <c r="L43" s="139">
        <v>0</v>
      </c>
      <c r="M43" s="140">
        <v>0</v>
      </c>
      <c r="N43" s="141">
        <f t="shared" si="4"/>
        <v>0</v>
      </c>
      <c r="O43" s="142">
        <v>0</v>
      </c>
      <c r="P43" s="141">
        <f t="shared" si="5"/>
        <v>0</v>
      </c>
    </row>
    <row r="44" spans="1:16">
      <c r="A44" s="129" t="s">
        <v>198</v>
      </c>
      <c r="B44" s="129" t="s">
        <v>131</v>
      </c>
      <c r="C44" s="129" t="s">
        <v>222</v>
      </c>
      <c r="D44" s="129" t="s">
        <v>229</v>
      </c>
      <c r="E44" s="129" t="s">
        <v>230</v>
      </c>
      <c r="F44" s="129" t="s">
        <v>231</v>
      </c>
      <c r="G44" s="129" t="s">
        <v>232</v>
      </c>
      <c r="H44" s="129">
        <v>2014</v>
      </c>
      <c r="I44" s="129" t="s">
        <v>225</v>
      </c>
      <c r="J44" s="18">
        <v>1</v>
      </c>
      <c r="K44" s="19">
        <v>0</v>
      </c>
      <c r="L44" s="139">
        <v>0</v>
      </c>
      <c r="M44" s="140">
        <v>0</v>
      </c>
      <c r="N44" s="141">
        <f t="shared" si="4"/>
        <v>0</v>
      </c>
      <c r="O44" s="142">
        <v>0</v>
      </c>
      <c r="P44" s="141">
        <f t="shared" si="5"/>
        <v>0</v>
      </c>
    </row>
    <row r="45" spans="1:16">
      <c r="A45" s="129" t="s">
        <v>233</v>
      </c>
      <c r="B45" s="129" t="s">
        <v>131</v>
      </c>
      <c r="C45" s="129" t="s">
        <v>234</v>
      </c>
      <c r="D45" s="129" t="s">
        <v>162</v>
      </c>
      <c r="E45" s="129"/>
      <c r="F45" s="129"/>
      <c r="G45" s="129"/>
      <c r="H45" s="129">
        <v>2019</v>
      </c>
      <c r="I45" s="129" t="s">
        <v>235</v>
      </c>
      <c r="J45" s="18">
        <v>9</v>
      </c>
      <c r="K45" s="19">
        <v>0</v>
      </c>
      <c r="L45" s="139">
        <v>0</v>
      </c>
      <c r="M45" s="140">
        <v>0</v>
      </c>
      <c r="N45" s="141">
        <f t="shared" si="4"/>
        <v>0</v>
      </c>
      <c r="O45" s="142">
        <v>0</v>
      </c>
      <c r="P45" s="141">
        <f t="shared" si="5"/>
        <v>0</v>
      </c>
    </row>
    <row r="46" spans="1:16">
      <c r="A46" s="129" t="s">
        <v>233</v>
      </c>
      <c r="B46" s="129" t="s">
        <v>131</v>
      </c>
      <c r="C46" s="129" t="s">
        <v>236</v>
      </c>
      <c r="D46" s="129" t="s">
        <v>162</v>
      </c>
      <c r="E46" s="129"/>
      <c r="F46" s="129"/>
      <c r="G46" s="129"/>
      <c r="H46" s="129">
        <v>2019</v>
      </c>
      <c r="I46" s="129" t="s">
        <v>237</v>
      </c>
      <c r="J46" s="18">
        <v>27</v>
      </c>
      <c r="K46" s="19">
        <v>0</v>
      </c>
      <c r="L46" s="139">
        <v>0</v>
      </c>
      <c r="M46" s="140">
        <v>0</v>
      </c>
      <c r="N46" s="141">
        <f t="shared" si="4"/>
        <v>0</v>
      </c>
      <c r="O46" s="142">
        <v>0</v>
      </c>
      <c r="P46" s="141">
        <f t="shared" si="5"/>
        <v>0</v>
      </c>
    </row>
    <row r="47" spans="1:16" ht="25.5">
      <c r="A47" s="129" t="s">
        <v>233</v>
      </c>
      <c r="B47" s="129" t="s">
        <v>131</v>
      </c>
      <c r="C47" s="129" t="s">
        <v>238</v>
      </c>
      <c r="D47" s="129" t="s">
        <v>174</v>
      </c>
      <c r="E47" s="129"/>
      <c r="F47" s="129"/>
      <c r="G47" s="129" t="s">
        <v>239</v>
      </c>
      <c r="H47" s="129">
        <v>2006</v>
      </c>
      <c r="I47" s="129" t="s">
        <v>240</v>
      </c>
      <c r="J47" s="18">
        <v>1</v>
      </c>
      <c r="K47" s="19">
        <v>0</v>
      </c>
      <c r="L47" s="139">
        <v>0</v>
      </c>
      <c r="M47" s="140">
        <v>0</v>
      </c>
      <c r="N47" s="141">
        <f t="shared" si="4"/>
        <v>0</v>
      </c>
      <c r="O47" s="142">
        <v>0</v>
      </c>
      <c r="P47" s="141">
        <f t="shared" si="5"/>
        <v>0</v>
      </c>
    </row>
    <row r="48" spans="1:16">
      <c r="A48" s="129" t="s">
        <v>233</v>
      </c>
      <c r="B48" s="129" t="s">
        <v>131</v>
      </c>
      <c r="C48" s="129" t="s">
        <v>241</v>
      </c>
      <c r="D48" s="129" t="s">
        <v>174</v>
      </c>
      <c r="E48" s="129" t="s">
        <v>186</v>
      </c>
      <c r="F48" s="129"/>
      <c r="G48" s="129" t="s">
        <v>206</v>
      </c>
      <c r="H48" s="129">
        <v>2006</v>
      </c>
      <c r="I48" s="129" t="s">
        <v>242</v>
      </c>
      <c r="J48" s="18">
        <v>2</v>
      </c>
      <c r="K48" s="19">
        <v>0</v>
      </c>
      <c r="L48" s="139">
        <v>0</v>
      </c>
      <c r="M48" s="140">
        <v>0</v>
      </c>
      <c r="N48" s="141">
        <f t="shared" si="4"/>
        <v>0</v>
      </c>
      <c r="O48" s="142">
        <v>0</v>
      </c>
      <c r="P48" s="141">
        <f t="shared" si="5"/>
        <v>0</v>
      </c>
    </row>
    <row r="49" spans="1:16">
      <c r="A49" s="129" t="s">
        <v>233</v>
      </c>
      <c r="B49" s="129" t="s">
        <v>131</v>
      </c>
      <c r="C49" s="129" t="s">
        <v>241</v>
      </c>
      <c r="D49" s="129" t="s">
        <v>174</v>
      </c>
      <c r="E49" s="129" t="s">
        <v>186</v>
      </c>
      <c r="F49" s="129"/>
      <c r="G49" s="129" t="s">
        <v>206</v>
      </c>
      <c r="H49" s="129">
        <v>2006</v>
      </c>
      <c r="I49" s="129" t="s">
        <v>242</v>
      </c>
      <c r="J49" s="18">
        <v>1</v>
      </c>
      <c r="K49" s="19">
        <v>0</v>
      </c>
      <c r="L49" s="139">
        <v>0</v>
      </c>
      <c r="M49" s="140">
        <v>0</v>
      </c>
      <c r="N49" s="141">
        <f t="shared" si="4"/>
        <v>0</v>
      </c>
      <c r="O49" s="142">
        <v>0</v>
      </c>
      <c r="P49" s="141">
        <f t="shared" si="5"/>
        <v>0</v>
      </c>
    </row>
    <row r="50" spans="1:16" ht="25.5">
      <c r="A50" s="129" t="s">
        <v>233</v>
      </c>
      <c r="B50" s="129" t="s">
        <v>131</v>
      </c>
      <c r="C50" s="129" t="s">
        <v>243</v>
      </c>
      <c r="D50" s="129" t="s">
        <v>174</v>
      </c>
      <c r="E50" s="129" t="s">
        <v>244</v>
      </c>
      <c r="F50" s="129"/>
      <c r="G50" s="129" t="s">
        <v>206</v>
      </c>
      <c r="H50" s="129">
        <v>2006</v>
      </c>
      <c r="I50" s="129" t="s">
        <v>245</v>
      </c>
      <c r="J50" s="18">
        <v>1</v>
      </c>
      <c r="K50" s="19">
        <v>0</v>
      </c>
      <c r="L50" s="139">
        <v>0</v>
      </c>
      <c r="M50" s="140">
        <v>0</v>
      </c>
      <c r="N50" s="141">
        <f t="shared" si="4"/>
        <v>0</v>
      </c>
      <c r="O50" s="142">
        <v>0</v>
      </c>
      <c r="P50" s="141">
        <f t="shared" si="5"/>
        <v>0</v>
      </c>
    </row>
    <row r="51" spans="1:16">
      <c r="A51" s="129" t="s">
        <v>233</v>
      </c>
      <c r="B51" s="129" t="s">
        <v>131</v>
      </c>
      <c r="C51" s="129" t="s">
        <v>246</v>
      </c>
      <c r="D51" s="129" t="s">
        <v>174</v>
      </c>
      <c r="E51" s="129" t="s">
        <v>209</v>
      </c>
      <c r="F51" s="129" t="s">
        <v>247</v>
      </c>
      <c r="G51" s="129" t="s">
        <v>248</v>
      </c>
      <c r="H51" s="129">
        <v>2006</v>
      </c>
      <c r="I51" s="129" t="s">
        <v>249</v>
      </c>
      <c r="J51" s="18">
        <v>2</v>
      </c>
      <c r="K51" s="19">
        <v>0</v>
      </c>
      <c r="L51" s="139">
        <v>0</v>
      </c>
      <c r="M51" s="140">
        <v>0</v>
      </c>
      <c r="N51" s="141">
        <f t="shared" si="4"/>
        <v>0</v>
      </c>
      <c r="O51" s="142">
        <v>0</v>
      </c>
      <c r="P51" s="141">
        <f t="shared" si="5"/>
        <v>0</v>
      </c>
    </row>
    <row r="52" spans="1:16">
      <c r="A52" s="129" t="s">
        <v>233</v>
      </c>
      <c r="B52" s="129" t="s">
        <v>131</v>
      </c>
      <c r="C52" s="129" t="s">
        <v>250</v>
      </c>
      <c r="D52" s="129" t="s">
        <v>174</v>
      </c>
      <c r="E52" s="129"/>
      <c r="F52" s="129"/>
      <c r="G52" s="129"/>
      <c r="H52" s="129">
        <v>2006</v>
      </c>
      <c r="I52" s="129" t="s">
        <v>251</v>
      </c>
      <c r="J52" s="18">
        <v>1</v>
      </c>
      <c r="K52" s="19">
        <v>0</v>
      </c>
      <c r="L52" s="139">
        <v>0</v>
      </c>
      <c r="M52" s="140">
        <v>0</v>
      </c>
      <c r="N52" s="141">
        <f t="shared" si="4"/>
        <v>0</v>
      </c>
      <c r="O52" s="142">
        <v>0</v>
      </c>
      <c r="P52" s="141">
        <f t="shared" si="5"/>
        <v>0</v>
      </c>
    </row>
    <row r="53" spans="1:16">
      <c r="A53" s="129" t="s">
        <v>233</v>
      </c>
      <c r="B53" s="129" t="s">
        <v>131</v>
      </c>
      <c r="C53" s="129" t="s">
        <v>252</v>
      </c>
      <c r="D53" s="129" t="s">
        <v>192</v>
      </c>
      <c r="E53" s="129" t="s">
        <v>186</v>
      </c>
      <c r="F53" s="129"/>
      <c r="G53" s="129" t="s">
        <v>206</v>
      </c>
      <c r="H53" s="129">
        <v>2006</v>
      </c>
      <c r="I53" s="129" t="s">
        <v>242</v>
      </c>
      <c r="J53" s="18">
        <v>1</v>
      </c>
      <c r="K53" s="19">
        <v>0</v>
      </c>
      <c r="L53" s="139">
        <v>0</v>
      </c>
      <c r="M53" s="140">
        <v>0</v>
      </c>
      <c r="N53" s="141">
        <f t="shared" si="4"/>
        <v>0</v>
      </c>
      <c r="O53" s="142">
        <v>0</v>
      </c>
      <c r="P53" s="141">
        <f t="shared" si="5"/>
        <v>0</v>
      </c>
    </row>
    <row r="54" spans="1:16" ht="25.5">
      <c r="A54" s="129" t="s">
        <v>233</v>
      </c>
      <c r="B54" s="129" t="s">
        <v>131</v>
      </c>
      <c r="C54" s="129" t="s">
        <v>253</v>
      </c>
      <c r="D54" s="129" t="s">
        <v>192</v>
      </c>
      <c r="E54" s="129" t="s">
        <v>244</v>
      </c>
      <c r="F54" s="129"/>
      <c r="G54" s="129" t="s">
        <v>206</v>
      </c>
      <c r="H54" s="129">
        <v>2006</v>
      </c>
      <c r="I54" s="129" t="s">
        <v>245</v>
      </c>
      <c r="J54" s="18">
        <v>1</v>
      </c>
      <c r="K54" s="19">
        <v>0</v>
      </c>
      <c r="L54" s="139">
        <v>0</v>
      </c>
      <c r="M54" s="140">
        <v>0</v>
      </c>
      <c r="N54" s="141">
        <f t="shared" si="4"/>
        <v>0</v>
      </c>
      <c r="O54" s="142">
        <v>0</v>
      </c>
      <c r="P54" s="141">
        <f t="shared" si="5"/>
        <v>0</v>
      </c>
    </row>
    <row r="55" spans="1:16">
      <c r="A55" s="129" t="s">
        <v>233</v>
      </c>
      <c r="B55" s="129" t="s">
        <v>131</v>
      </c>
      <c r="C55" s="129" t="s">
        <v>254</v>
      </c>
      <c r="D55" s="129" t="s">
        <v>192</v>
      </c>
      <c r="E55" s="129"/>
      <c r="F55" s="129"/>
      <c r="G55" s="129"/>
      <c r="H55" s="129">
        <v>2006</v>
      </c>
      <c r="I55" s="129" t="s">
        <v>251</v>
      </c>
      <c r="J55" s="18">
        <v>1</v>
      </c>
      <c r="K55" s="19">
        <v>0</v>
      </c>
      <c r="L55" s="139">
        <v>0</v>
      </c>
      <c r="M55" s="140">
        <v>0</v>
      </c>
      <c r="N55" s="141">
        <f t="shared" si="4"/>
        <v>0</v>
      </c>
      <c r="O55" s="142">
        <v>0</v>
      </c>
      <c r="P55" s="141">
        <f t="shared" si="5"/>
        <v>0</v>
      </c>
    </row>
    <row r="56" spans="1:16">
      <c r="A56" s="129" t="s">
        <v>233</v>
      </c>
      <c r="B56" s="129" t="s">
        <v>131</v>
      </c>
      <c r="C56" s="129" t="s">
        <v>255</v>
      </c>
      <c r="D56" s="129" t="s">
        <v>140</v>
      </c>
      <c r="E56" s="129" t="s">
        <v>186</v>
      </c>
      <c r="F56" s="129"/>
      <c r="G56" s="129" t="s">
        <v>206</v>
      </c>
      <c r="H56" s="129">
        <v>2006</v>
      </c>
      <c r="I56" s="129" t="s">
        <v>242</v>
      </c>
      <c r="J56" s="18">
        <v>6</v>
      </c>
      <c r="K56" s="19">
        <v>0</v>
      </c>
      <c r="L56" s="139">
        <v>0</v>
      </c>
      <c r="M56" s="140">
        <v>0</v>
      </c>
      <c r="N56" s="141">
        <f t="shared" si="4"/>
        <v>0</v>
      </c>
      <c r="O56" s="142">
        <v>0</v>
      </c>
      <c r="P56" s="141">
        <f t="shared" si="5"/>
        <v>0</v>
      </c>
    </row>
    <row r="57" spans="1:16" ht="25.5">
      <c r="A57" s="129" t="s">
        <v>233</v>
      </c>
      <c r="B57" s="129" t="s">
        <v>131</v>
      </c>
      <c r="C57" s="129" t="s">
        <v>256</v>
      </c>
      <c r="D57" s="129" t="s">
        <v>140</v>
      </c>
      <c r="E57" s="129" t="s">
        <v>244</v>
      </c>
      <c r="F57" s="129"/>
      <c r="G57" s="129" t="s">
        <v>257</v>
      </c>
      <c r="H57" s="129">
        <v>2006</v>
      </c>
      <c r="I57" s="129" t="s">
        <v>245</v>
      </c>
      <c r="J57" s="18">
        <v>3</v>
      </c>
      <c r="K57" s="19">
        <v>0</v>
      </c>
      <c r="L57" s="139">
        <v>0</v>
      </c>
      <c r="M57" s="140">
        <v>0</v>
      </c>
      <c r="N57" s="141">
        <f t="shared" si="4"/>
        <v>0</v>
      </c>
      <c r="O57" s="142">
        <v>0</v>
      </c>
      <c r="P57" s="141">
        <f t="shared" si="5"/>
        <v>0</v>
      </c>
    </row>
    <row r="58" spans="1:16" ht="25.5">
      <c r="A58" s="129" t="s">
        <v>233</v>
      </c>
      <c r="B58" s="129" t="s">
        <v>131</v>
      </c>
      <c r="C58" s="129" t="s">
        <v>258</v>
      </c>
      <c r="D58" s="129" t="s">
        <v>140</v>
      </c>
      <c r="E58" s="129" t="s">
        <v>244</v>
      </c>
      <c r="F58" s="129"/>
      <c r="G58" s="129" t="s">
        <v>206</v>
      </c>
      <c r="H58" s="129">
        <v>2006</v>
      </c>
      <c r="I58" s="129" t="s">
        <v>259</v>
      </c>
      <c r="J58" s="18">
        <v>2</v>
      </c>
      <c r="K58" s="19">
        <v>0</v>
      </c>
      <c r="L58" s="139">
        <v>0</v>
      </c>
      <c r="M58" s="140">
        <v>0</v>
      </c>
      <c r="N58" s="141">
        <f t="shared" si="4"/>
        <v>0</v>
      </c>
      <c r="O58" s="142">
        <v>0</v>
      </c>
      <c r="P58" s="141">
        <f t="shared" si="5"/>
        <v>0</v>
      </c>
    </row>
    <row r="59" spans="1:16" ht="25.5">
      <c r="A59" s="129" t="s">
        <v>233</v>
      </c>
      <c r="B59" s="129" t="s">
        <v>131</v>
      </c>
      <c r="C59" s="129" t="s">
        <v>260</v>
      </c>
      <c r="D59" s="129" t="s">
        <v>140</v>
      </c>
      <c r="E59" s="129" t="s">
        <v>209</v>
      </c>
      <c r="F59" s="129"/>
      <c r="G59" s="129" t="s">
        <v>261</v>
      </c>
      <c r="H59" s="129">
        <v>2006</v>
      </c>
      <c r="I59" s="129" t="s">
        <v>249</v>
      </c>
      <c r="J59" s="18">
        <v>4</v>
      </c>
      <c r="K59" s="19">
        <v>0</v>
      </c>
      <c r="L59" s="139">
        <v>0</v>
      </c>
      <c r="M59" s="140">
        <v>0</v>
      </c>
      <c r="N59" s="141">
        <f t="shared" si="4"/>
        <v>0</v>
      </c>
      <c r="O59" s="142">
        <v>0</v>
      </c>
      <c r="P59" s="141">
        <f t="shared" si="5"/>
        <v>0</v>
      </c>
    </row>
    <row r="60" spans="1:16" ht="25.5">
      <c r="A60" s="129" t="s">
        <v>233</v>
      </c>
      <c r="B60" s="129" t="s">
        <v>131</v>
      </c>
      <c r="C60" s="129" t="s">
        <v>262</v>
      </c>
      <c r="D60" s="129" t="s">
        <v>140</v>
      </c>
      <c r="E60" s="129"/>
      <c r="F60" s="129"/>
      <c r="G60" s="129"/>
      <c r="H60" s="129">
        <v>2006</v>
      </c>
      <c r="I60" s="129" t="s">
        <v>251</v>
      </c>
      <c r="J60" s="18">
        <v>1</v>
      </c>
      <c r="K60" s="19">
        <v>0</v>
      </c>
      <c r="L60" s="139">
        <v>0</v>
      </c>
      <c r="M60" s="140">
        <v>0</v>
      </c>
      <c r="N60" s="141">
        <f t="shared" si="4"/>
        <v>0</v>
      </c>
      <c r="O60" s="142">
        <v>0</v>
      </c>
      <c r="P60" s="141">
        <f t="shared" si="5"/>
        <v>0</v>
      </c>
    </row>
    <row r="61" spans="1:16">
      <c r="A61" s="129" t="s">
        <v>233</v>
      </c>
      <c r="B61" s="129" t="s">
        <v>131</v>
      </c>
      <c r="C61" s="129" t="s">
        <v>263</v>
      </c>
      <c r="D61" s="129" t="s">
        <v>195</v>
      </c>
      <c r="E61" s="129"/>
      <c r="F61" s="129"/>
      <c r="G61" s="129"/>
      <c r="H61" s="129"/>
      <c r="I61" s="129" t="s">
        <v>264</v>
      </c>
      <c r="J61" s="18">
        <v>1</v>
      </c>
      <c r="K61" s="19">
        <v>0</v>
      </c>
      <c r="L61" s="139">
        <v>0</v>
      </c>
      <c r="M61" s="140">
        <v>0</v>
      </c>
      <c r="N61" s="141">
        <f t="shared" si="4"/>
        <v>0</v>
      </c>
      <c r="O61" s="142">
        <v>0</v>
      </c>
      <c r="P61" s="141">
        <f t="shared" si="5"/>
        <v>0</v>
      </c>
    </row>
    <row r="62" spans="1:16">
      <c r="A62" s="129" t="s">
        <v>233</v>
      </c>
      <c r="B62" s="129" t="s">
        <v>131</v>
      </c>
      <c r="C62" s="129" t="s">
        <v>265</v>
      </c>
      <c r="D62" s="129" t="s">
        <v>140</v>
      </c>
      <c r="E62" s="129"/>
      <c r="F62" s="129"/>
      <c r="G62" s="129"/>
      <c r="H62" s="129"/>
      <c r="I62" s="129" t="s">
        <v>264</v>
      </c>
      <c r="J62" s="18">
        <v>1</v>
      </c>
      <c r="K62" s="19">
        <v>0</v>
      </c>
      <c r="L62" s="139">
        <v>0</v>
      </c>
      <c r="M62" s="140">
        <v>0</v>
      </c>
      <c r="N62" s="141">
        <f t="shared" si="4"/>
        <v>0</v>
      </c>
      <c r="O62" s="142">
        <v>0</v>
      </c>
      <c r="P62" s="141">
        <f t="shared" si="5"/>
        <v>0</v>
      </c>
    </row>
    <row r="63" spans="1:16">
      <c r="A63" s="129" t="s">
        <v>233</v>
      </c>
      <c r="B63" s="129" t="s">
        <v>131</v>
      </c>
      <c r="C63" s="129" t="s">
        <v>266</v>
      </c>
      <c r="D63" s="129" t="s">
        <v>192</v>
      </c>
      <c r="E63" s="129"/>
      <c r="F63" s="129"/>
      <c r="G63" s="129"/>
      <c r="H63" s="129"/>
      <c r="I63" s="129" t="s">
        <v>264</v>
      </c>
      <c r="J63" s="18">
        <v>1</v>
      </c>
      <c r="K63" s="19">
        <v>0</v>
      </c>
      <c r="L63" s="139">
        <v>0</v>
      </c>
      <c r="M63" s="140">
        <v>0</v>
      </c>
      <c r="N63" s="141">
        <f t="shared" si="4"/>
        <v>0</v>
      </c>
      <c r="O63" s="142">
        <v>0</v>
      </c>
      <c r="P63" s="141">
        <f t="shared" si="5"/>
        <v>0</v>
      </c>
    </row>
    <row r="64" spans="1:16">
      <c r="A64" s="129" t="s">
        <v>233</v>
      </c>
      <c r="B64" s="129" t="s">
        <v>131</v>
      </c>
      <c r="C64" s="129" t="s">
        <v>267</v>
      </c>
      <c r="D64" s="129" t="s">
        <v>133</v>
      </c>
      <c r="E64" s="129"/>
      <c r="F64" s="129"/>
      <c r="G64" s="129"/>
      <c r="H64" s="129"/>
      <c r="I64" s="129" t="s">
        <v>264</v>
      </c>
      <c r="J64" s="18">
        <v>1</v>
      </c>
      <c r="K64" s="19">
        <v>0</v>
      </c>
      <c r="L64" s="139">
        <v>0</v>
      </c>
      <c r="M64" s="140">
        <v>0</v>
      </c>
      <c r="N64" s="141">
        <f t="shared" si="4"/>
        <v>0</v>
      </c>
      <c r="O64" s="142">
        <v>0</v>
      </c>
      <c r="P64" s="141">
        <f t="shared" si="5"/>
        <v>0</v>
      </c>
    </row>
    <row r="65" spans="1:16">
      <c r="A65" s="129" t="s">
        <v>233</v>
      </c>
      <c r="B65" s="129" t="s">
        <v>131</v>
      </c>
      <c r="C65" s="129" t="s">
        <v>268</v>
      </c>
      <c r="D65" s="129" t="s">
        <v>174</v>
      </c>
      <c r="E65" s="129"/>
      <c r="F65" s="129"/>
      <c r="G65" s="129"/>
      <c r="H65" s="129"/>
      <c r="I65" s="129" t="s">
        <v>264</v>
      </c>
      <c r="J65" s="18">
        <v>1</v>
      </c>
      <c r="K65" s="19">
        <v>0</v>
      </c>
      <c r="L65" s="139">
        <v>0</v>
      </c>
      <c r="M65" s="140">
        <v>0</v>
      </c>
      <c r="N65" s="141">
        <f t="shared" si="4"/>
        <v>0</v>
      </c>
      <c r="O65" s="142">
        <v>0</v>
      </c>
      <c r="P65" s="141">
        <f t="shared" si="5"/>
        <v>0</v>
      </c>
    </row>
    <row r="66" spans="1:16">
      <c r="A66" s="129" t="s">
        <v>233</v>
      </c>
      <c r="B66" s="129" t="s">
        <v>131</v>
      </c>
      <c r="C66" s="129" t="s">
        <v>269</v>
      </c>
      <c r="D66" s="129" t="s">
        <v>195</v>
      </c>
      <c r="E66" s="129" t="s">
        <v>186</v>
      </c>
      <c r="F66" s="129"/>
      <c r="G66" s="129" t="s">
        <v>206</v>
      </c>
      <c r="H66" s="129">
        <v>2006</v>
      </c>
      <c r="I66" s="129" t="s">
        <v>242</v>
      </c>
      <c r="J66" s="18">
        <v>1</v>
      </c>
      <c r="K66" s="19">
        <v>0</v>
      </c>
      <c r="L66" s="139">
        <v>0</v>
      </c>
      <c r="M66" s="140">
        <v>0</v>
      </c>
      <c r="N66" s="141">
        <f t="shared" si="4"/>
        <v>0</v>
      </c>
      <c r="O66" s="142">
        <v>0</v>
      </c>
      <c r="P66" s="141">
        <f t="shared" si="5"/>
        <v>0</v>
      </c>
    </row>
    <row r="67" spans="1:16" ht="25.5">
      <c r="A67" s="129" t="s">
        <v>233</v>
      </c>
      <c r="B67" s="129" t="s">
        <v>131</v>
      </c>
      <c r="C67" s="129" t="s">
        <v>270</v>
      </c>
      <c r="D67" s="129" t="s">
        <v>195</v>
      </c>
      <c r="E67" s="129" t="s">
        <v>244</v>
      </c>
      <c r="F67" s="129"/>
      <c r="G67" s="129" t="s">
        <v>206</v>
      </c>
      <c r="H67" s="129">
        <v>2006</v>
      </c>
      <c r="I67" s="129" t="s">
        <v>245</v>
      </c>
      <c r="J67" s="18">
        <v>1</v>
      </c>
      <c r="K67" s="19">
        <v>0</v>
      </c>
      <c r="L67" s="139">
        <v>0</v>
      </c>
      <c r="M67" s="140">
        <v>0</v>
      </c>
      <c r="N67" s="141">
        <f t="shared" si="4"/>
        <v>0</v>
      </c>
      <c r="O67" s="142">
        <v>0</v>
      </c>
      <c r="P67" s="141">
        <f t="shared" si="5"/>
        <v>0</v>
      </c>
    </row>
    <row r="68" spans="1:16">
      <c r="A68" s="129" t="s">
        <v>233</v>
      </c>
      <c r="B68" s="129" t="s">
        <v>131</v>
      </c>
      <c r="C68" s="129" t="s">
        <v>271</v>
      </c>
      <c r="D68" s="129" t="s">
        <v>195</v>
      </c>
      <c r="E68" s="129"/>
      <c r="F68" s="129"/>
      <c r="G68" s="129"/>
      <c r="H68" s="129">
        <v>2006</v>
      </c>
      <c r="I68" s="129" t="s">
        <v>251</v>
      </c>
      <c r="J68" s="18">
        <v>1</v>
      </c>
      <c r="K68" s="19">
        <v>0</v>
      </c>
      <c r="L68" s="139">
        <v>0</v>
      </c>
      <c r="M68" s="140">
        <v>0</v>
      </c>
      <c r="N68" s="141">
        <f t="shared" si="4"/>
        <v>0</v>
      </c>
      <c r="O68" s="142">
        <v>0</v>
      </c>
      <c r="P68" s="141">
        <f t="shared" si="5"/>
        <v>0</v>
      </c>
    </row>
    <row r="69" spans="1:16">
      <c r="A69" s="129" t="s">
        <v>233</v>
      </c>
      <c r="B69" s="129" t="s">
        <v>131</v>
      </c>
      <c r="C69" s="129" t="s">
        <v>272</v>
      </c>
      <c r="D69" s="129" t="s">
        <v>133</v>
      </c>
      <c r="E69" s="129" t="s">
        <v>186</v>
      </c>
      <c r="F69" s="129"/>
      <c r="G69" s="129" t="s">
        <v>206</v>
      </c>
      <c r="H69" s="129">
        <v>2006</v>
      </c>
      <c r="I69" s="129" t="s">
        <v>242</v>
      </c>
      <c r="J69" s="18">
        <v>4</v>
      </c>
      <c r="K69" s="19">
        <v>0</v>
      </c>
      <c r="L69" s="139">
        <v>0</v>
      </c>
      <c r="M69" s="140">
        <v>0</v>
      </c>
      <c r="N69" s="141">
        <f t="shared" si="4"/>
        <v>0</v>
      </c>
      <c r="O69" s="142">
        <v>0</v>
      </c>
      <c r="P69" s="141">
        <f t="shared" si="5"/>
        <v>0</v>
      </c>
    </row>
    <row r="70" spans="1:16" ht="25.5">
      <c r="A70" s="129" t="s">
        <v>233</v>
      </c>
      <c r="B70" s="129" t="s">
        <v>131</v>
      </c>
      <c r="C70" s="129" t="s">
        <v>273</v>
      </c>
      <c r="D70" s="129" t="s">
        <v>133</v>
      </c>
      <c r="E70" s="129" t="s">
        <v>244</v>
      </c>
      <c r="F70" s="129"/>
      <c r="G70" s="129" t="s">
        <v>206</v>
      </c>
      <c r="H70" s="129">
        <v>2006</v>
      </c>
      <c r="I70" s="129" t="s">
        <v>245</v>
      </c>
      <c r="J70" s="18">
        <v>2</v>
      </c>
      <c r="K70" s="19">
        <v>0</v>
      </c>
      <c r="L70" s="139">
        <v>0</v>
      </c>
      <c r="M70" s="140">
        <v>0</v>
      </c>
      <c r="N70" s="141">
        <f t="shared" si="4"/>
        <v>0</v>
      </c>
      <c r="O70" s="142">
        <v>0</v>
      </c>
      <c r="P70" s="141">
        <f t="shared" si="5"/>
        <v>0</v>
      </c>
    </row>
    <row r="71" spans="1:16">
      <c r="A71" s="129" t="s">
        <v>233</v>
      </c>
      <c r="B71" s="129" t="s">
        <v>131</v>
      </c>
      <c r="C71" s="129" t="s">
        <v>274</v>
      </c>
      <c r="D71" s="129" t="s">
        <v>133</v>
      </c>
      <c r="E71" s="129"/>
      <c r="F71" s="129"/>
      <c r="G71" s="129"/>
      <c r="H71" s="129"/>
      <c r="I71" s="129" t="s">
        <v>264</v>
      </c>
      <c r="J71" s="18">
        <v>1</v>
      </c>
      <c r="K71" s="19">
        <v>0</v>
      </c>
      <c r="L71" s="139">
        <v>0</v>
      </c>
      <c r="M71" s="140">
        <v>0</v>
      </c>
      <c r="N71" s="141">
        <f t="shared" si="4"/>
        <v>0</v>
      </c>
      <c r="O71" s="142">
        <v>0</v>
      </c>
      <c r="P71" s="141">
        <f t="shared" si="5"/>
        <v>0</v>
      </c>
    </row>
    <row r="72" spans="1:16" ht="25.5">
      <c r="A72" s="129" t="s">
        <v>233</v>
      </c>
      <c r="B72" s="129" t="s">
        <v>131</v>
      </c>
      <c r="C72" s="129" t="s">
        <v>275</v>
      </c>
      <c r="D72" s="129" t="s">
        <v>133</v>
      </c>
      <c r="E72" s="129" t="s">
        <v>186</v>
      </c>
      <c r="F72" s="129"/>
      <c r="G72" s="129" t="s">
        <v>206</v>
      </c>
      <c r="H72" s="129">
        <v>2006</v>
      </c>
      <c r="I72" s="129" t="s">
        <v>242</v>
      </c>
      <c r="J72" s="18">
        <v>2</v>
      </c>
      <c r="K72" s="19">
        <v>0</v>
      </c>
      <c r="L72" s="139">
        <v>0</v>
      </c>
      <c r="M72" s="140">
        <v>0</v>
      </c>
      <c r="N72" s="141">
        <f t="shared" si="4"/>
        <v>0</v>
      </c>
      <c r="O72" s="142">
        <v>0</v>
      </c>
      <c r="P72" s="141">
        <f t="shared" si="5"/>
        <v>0</v>
      </c>
    </row>
    <row r="73" spans="1:16" ht="25.5">
      <c r="A73" s="129" t="s">
        <v>233</v>
      </c>
      <c r="B73" s="129" t="s">
        <v>131</v>
      </c>
      <c r="C73" s="129" t="s">
        <v>276</v>
      </c>
      <c r="D73" s="129" t="s">
        <v>133</v>
      </c>
      <c r="E73" s="129" t="s">
        <v>244</v>
      </c>
      <c r="F73" s="129"/>
      <c r="G73" s="129" t="s">
        <v>206</v>
      </c>
      <c r="H73" s="129">
        <v>2006</v>
      </c>
      <c r="I73" s="129" t="s">
        <v>259</v>
      </c>
      <c r="J73" s="18">
        <v>2</v>
      </c>
      <c r="K73" s="19">
        <v>0</v>
      </c>
      <c r="L73" s="139">
        <v>0</v>
      </c>
      <c r="M73" s="140">
        <v>0</v>
      </c>
      <c r="N73" s="141">
        <f t="shared" si="4"/>
        <v>0</v>
      </c>
      <c r="O73" s="142">
        <v>0</v>
      </c>
      <c r="P73" s="141">
        <f t="shared" si="5"/>
        <v>0</v>
      </c>
    </row>
    <row r="74" spans="1:16" ht="25.5">
      <c r="A74" s="129" t="s">
        <v>233</v>
      </c>
      <c r="B74" s="129" t="s">
        <v>131</v>
      </c>
      <c r="C74" s="129" t="s">
        <v>277</v>
      </c>
      <c r="D74" s="129" t="s">
        <v>133</v>
      </c>
      <c r="E74" s="129" t="s">
        <v>209</v>
      </c>
      <c r="F74" s="129" t="s">
        <v>278</v>
      </c>
      <c r="G74" s="129" t="s">
        <v>211</v>
      </c>
      <c r="H74" s="129">
        <v>2006</v>
      </c>
      <c r="I74" s="129" t="s">
        <v>249</v>
      </c>
      <c r="J74" s="18">
        <v>1</v>
      </c>
      <c r="K74" s="19">
        <v>0</v>
      </c>
      <c r="L74" s="139">
        <v>0</v>
      </c>
      <c r="M74" s="140">
        <v>0</v>
      </c>
      <c r="N74" s="141">
        <f t="shared" si="4"/>
        <v>0</v>
      </c>
      <c r="O74" s="142">
        <v>0</v>
      </c>
      <c r="P74" s="141">
        <f t="shared" si="5"/>
        <v>0</v>
      </c>
    </row>
    <row r="75" spans="1:16" ht="25.5">
      <c r="A75" s="129" t="s">
        <v>233</v>
      </c>
      <c r="B75" s="129" t="s">
        <v>131</v>
      </c>
      <c r="C75" s="129" t="s">
        <v>277</v>
      </c>
      <c r="D75" s="129" t="s">
        <v>133</v>
      </c>
      <c r="E75" s="129" t="s">
        <v>209</v>
      </c>
      <c r="F75" s="129" t="s">
        <v>279</v>
      </c>
      <c r="G75" s="129" t="s">
        <v>211</v>
      </c>
      <c r="H75" s="129">
        <v>2006</v>
      </c>
      <c r="I75" s="129" t="s">
        <v>249</v>
      </c>
      <c r="J75" s="18">
        <v>2</v>
      </c>
      <c r="K75" s="19">
        <v>0</v>
      </c>
      <c r="L75" s="139">
        <v>0</v>
      </c>
      <c r="M75" s="140">
        <v>0</v>
      </c>
      <c r="N75" s="141">
        <f t="shared" si="4"/>
        <v>0</v>
      </c>
      <c r="O75" s="142">
        <v>0</v>
      </c>
      <c r="P75" s="141">
        <f t="shared" si="5"/>
        <v>0</v>
      </c>
    </row>
    <row r="76" spans="1:16" ht="25.5">
      <c r="A76" s="129" t="s">
        <v>233</v>
      </c>
      <c r="B76" s="129" t="s">
        <v>131</v>
      </c>
      <c r="C76" s="129" t="s">
        <v>280</v>
      </c>
      <c r="D76" s="129" t="s">
        <v>133</v>
      </c>
      <c r="E76" s="129"/>
      <c r="F76" s="129"/>
      <c r="G76" s="129"/>
      <c r="H76" s="129"/>
      <c r="I76" s="129" t="s">
        <v>251</v>
      </c>
      <c r="J76" s="18">
        <v>1</v>
      </c>
      <c r="K76" s="19">
        <v>0</v>
      </c>
      <c r="L76" s="139">
        <v>0</v>
      </c>
      <c r="M76" s="140">
        <v>0</v>
      </c>
      <c r="N76" s="141">
        <f t="shared" si="4"/>
        <v>0</v>
      </c>
      <c r="O76" s="142">
        <v>0</v>
      </c>
      <c r="P76" s="141">
        <f t="shared" si="5"/>
        <v>0</v>
      </c>
    </row>
    <row r="77" spans="1:16">
      <c r="A77" s="129" t="s">
        <v>281</v>
      </c>
      <c r="B77" s="129" t="s">
        <v>131</v>
      </c>
      <c r="C77" s="129" t="s">
        <v>282</v>
      </c>
      <c r="D77" s="129" t="s">
        <v>133</v>
      </c>
      <c r="E77" s="129" t="s">
        <v>283</v>
      </c>
      <c r="F77" s="129"/>
      <c r="G77" s="129" t="s">
        <v>284</v>
      </c>
      <c r="H77" s="129">
        <v>2006</v>
      </c>
      <c r="I77" s="129" t="s">
        <v>285</v>
      </c>
      <c r="J77" s="18">
        <v>1</v>
      </c>
      <c r="K77" s="19">
        <v>0</v>
      </c>
      <c r="L77" s="139">
        <v>0</v>
      </c>
      <c r="M77" s="140">
        <v>0</v>
      </c>
      <c r="N77" s="141">
        <f t="shared" si="4"/>
        <v>0</v>
      </c>
      <c r="O77" s="142">
        <v>0</v>
      </c>
      <c r="P77" s="141">
        <f t="shared" si="5"/>
        <v>0</v>
      </c>
    </row>
    <row r="78" spans="1:16">
      <c r="A78" s="129" t="s">
        <v>281</v>
      </c>
      <c r="B78" s="129" t="s">
        <v>131</v>
      </c>
      <c r="C78" s="129" t="s">
        <v>286</v>
      </c>
      <c r="D78" s="129" t="s">
        <v>133</v>
      </c>
      <c r="E78" s="129" t="s">
        <v>283</v>
      </c>
      <c r="F78" s="129"/>
      <c r="G78" s="129" t="s">
        <v>287</v>
      </c>
      <c r="H78" s="129">
        <v>2006</v>
      </c>
      <c r="I78" s="129" t="s">
        <v>288</v>
      </c>
      <c r="J78" s="18">
        <v>1</v>
      </c>
      <c r="K78" s="19">
        <v>0</v>
      </c>
      <c r="L78" s="139">
        <v>0</v>
      </c>
      <c r="M78" s="140">
        <v>0</v>
      </c>
      <c r="N78" s="141">
        <f t="shared" si="4"/>
        <v>0</v>
      </c>
      <c r="O78" s="142">
        <v>0</v>
      </c>
      <c r="P78" s="141">
        <f t="shared" si="5"/>
        <v>0</v>
      </c>
    </row>
    <row r="79" spans="1:16">
      <c r="A79" s="129" t="s">
        <v>281</v>
      </c>
      <c r="B79" s="129" t="s">
        <v>131</v>
      </c>
      <c r="C79" s="129" t="s">
        <v>289</v>
      </c>
      <c r="D79" s="129" t="s">
        <v>290</v>
      </c>
      <c r="E79" s="129"/>
      <c r="F79" s="129"/>
      <c r="G79" s="129" t="s">
        <v>291</v>
      </c>
      <c r="H79" s="129">
        <v>2006</v>
      </c>
      <c r="I79" s="129" t="s">
        <v>292</v>
      </c>
      <c r="J79" s="18">
        <v>1</v>
      </c>
      <c r="K79" s="19">
        <v>0</v>
      </c>
      <c r="L79" s="139">
        <v>0</v>
      </c>
      <c r="M79" s="140">
        <v>0</v>
      </c>
      <c r="N79" s="141">
        <f t="shared" si="4"/>
        <v>0</v>
      </c>
      <c r="O79" s="142">
        <v>0</v>
      </c>
      <c r="P79" s="141">
        <f t="shared" si="5"/>
        <v>0</v>
      </c>
    </row>
    <row r="80" spans="1:16">
      <c r="A80" s="129" t="s">
        <v>281</v>
      </c>
      <c r="B80" s="129" t="s">
        <v>131</v>
      </c>
      <c r="C80" s="129" t="s">
        <v>282</v>
      </c>
      <c r="D80" s="129" t="s">
        <v>133</v>
      </c>
      <c r="E80" s="129" t="s">
        <v>283</v>
      </c>
      <c r="F80" s="129"/>
      <c r="G80" s="129" t="s">
        <v>293</v>
      </c>
      <c r="H80" s="129">
        <v>2006</v>
      </c>
      <c r="I80" s="129" t="s">
        <v>285</v>
      </c>
      <c r="J80" s="18">
        <v>1</v>
      </c>
      <c r="K80" s="19">
        <v>0</v>
      </c>
      <c r="L80" s="139">
        <v>0</v>
      </c>
      <c r="M80" s="140">
        <v>0</v>
      </c>
      <c r="N80" s="141">
        <f t="shared" si="4"/>
        <v>0</v>
      </c>
      <c r="O80" s="142">
        <v>0</v>
      </c>
      <c r="P80" s="141">
        <f t="shared" si="5"/>
        <v>0</v>
      </c>
    </row>
    <row r="81" spans="1:16">
      <c r="A81" s="129" t="s">
        <v>281</v>
      </c>
      <c r="B81" s="129" t="s">
        <v>131</v>
      </c>
      <c r="C81" s="129" t="s">
        <v>286</v>
      </c>
      <c r="D81" s="129" t="s">
        <v>133</v>
      </c>
      <c r="E81" s="129" t="s">
        <v>283</v>
      </c>
      <c r="F81" s="129"/>
      <c r="G81" s="129" t="s">
        <v>294</v>
      </c>
      <c r="H81" s="129">
        <v>2006</v>
      </c>
      <c r="I81" s="129" t="s">
        <v>288</v>
      </c>
      <c r="J81" s="18">
        <v>1</v>
      </c>
      <c r="K81" s="19">
        <v>0</v>
      </c>
      <c r="L81" s="139">
        <v>0</v>
      </c>
      <c r="M81" s="140">
        <v>0</v>
      </c>
      <c r="N81" s="141">
        <f t="shared" si="4"/>
        <v>0</v>
      </c>
      <c r="O81" s="142">
        <v>0</v>
      </c>
      <c r="P81" s="141">
        <f t="shared" si="5"/>
        <v>0</v>
      </c>
    </row>
    <row r="82" spans="1:16">
      <c r="A82" s="129" t="s">
        <v>281</v>
      </c>
      <c r="B82" s="129" t="s">
        <v>131</v>
      </c>
      <c r="C82" s="129" t="s">
        <v>282</v>
      </c>
      <c r="D82" s="129" t="s">
        <v>195</v>
      </c>
      <c r="E82" s="129" t="s">
        <v>283</v>
      </c>
      <c r="F82" s="129"/>
      <c r="G82" s="129" t="s">
        <v>295</v>
      </c>
      <c r="H82" s="129">
        <v>2006</v>
      </c>
      <c r="I82" s="129" t="s">
        <v>285</v>
      </c>
      <c r="J82" s="18">
        <v>1</v>
      </c>
      <c r="K82" s="19">
        <v>0</v>
      </c>
      <c r="L82" s="139">
        <v>0</v>
      </c>
      <c r="M82" s="140">
        <v>0</v>
      </c>
      <c r="N82" s="141">
        <f t="shared" si="4"/>
        <v>0</v>
      </c>
      <c r="O82" s="142">
        <v>0</v>
      </c>
      <c r="P82" s="141">
        <f t="shared" si="5"/>
        <v>0</v>
      </c>
    </row>
    <row r="83" spans="1:16">
      <c r="A83" s="129" t="s">
        <v>281</v>
      </c>
      <c r="B83" s="129" t="s">
        <v>131</v>
      </c>
      <c r="C83" s="129" t="s">
        <v>289</v>
      </c>
      <c r="D83" s="129" t="s">
        <v>296</v>
      </c>
      <c r="E83" s="129"/>
      <c r="F83" s="129" t="s">
        <v>297</v>
      </c>
      <c r="G83" s="129"/>
      <c r="H83" s="129">
        <v>2006</v>
      </c>
      <c r="I83" s="129" t="s">
        <v>292</v>
      </c>
      <c r="J83" s="18">
        <v>4</v>
      </c>
      <c r="K83" s="19">
        <v>0</v>
      </c>
      <c r="L83" s="139">
        <v>0</v>
      </c>
      <c r="M83" s="140">
        <v>0</v>
      </c>
      <c r="N83" s="141">
        <f t="shared" si="4"/>
        <v>0</v>
      </c>
      <c r="O83" s="142">
        <v>0</v>
      </c>
      <c r="P83" s="141">
        <f t="shared" si="5"/>
        <v>0</v>
      </c>
    </row>
    <row r="84" spans="1:16">
      <c r="A84" s="129" t="s">
        <v>281</v>
      </c>
      <c r="B84" s="129" t="s">
        <v>131</v>
      </c>
      <c r="C84" s="129" t="s">
        <v>289</v>
      </c>
      <c r="D84" s="129" t="s">
        <v>298</v>
      </c>
      <c r="E84" s="129"/>
      <c r="F84" s="129"/>
      <c r="G84" s="129" t="s">
        <v>299</v>
      </c>
      <c r="H84" s="129">
        <v>2006</v>
      </c>
      <c r="I84" s="129" t="s">
        <v>292</v>
      </c>
      <c r="J84" s="18">
        <v>1</v>
      </c>
      <c r="K84" s="19">
        <v>0</v>
      </c>
      <c r="L84" s="139">
        <v>0</v>
      </c>
      <c r="M84" s="140">
        <v>0</v>
      </c>
      <c r="N84" s="141">
        <f t="shared" si="4"/>
        <v>0</v>
      </c>
      <c r="O84" s="142">
        <v>0</v>
      </c>
      <c r="P84" s="141">
        <f t="shared" si="5"/>
        <v>0</v>
      </c>
    </row>
    <row r="85" spans="1:16">
      <c r="A85" s="129" t="s">
        <v>281</v>
      </c>
      <c r="B85" s="129" t="s">
        <v>131</v>
      </c>
      <c r="C85" s="129" t="s">
        <v>300</v>
      </c>
      <c r="D85" s="129" t="s">
        <v>180</v>
      </c>
      <c r="E85" s="129" t="s">
        <v>283</v>
      </c>
      <c r="F85" s="129"/>
      <c r="G85" s="129" t="s">
        <v>301</v>
      </c>
      <c r="H85" s="129">
        <v>2006</v>
      </c>
      <c r="I85" s="129" t="s">
        <v>302</v>
      </c>
      <c r="J85" s="18">
        <v>4</v>
      </c>
      <c r="K85" s="19">
        <v>0</v>
      </c>
      <c r="L85" s="139">
        <v>0</v>
      </c>
      <c r="M85" s="140">
        <v>0</v>
      </c>
      <c r="N85" s="141">
        <f t="shared" si="4"/>
        <v>0</v>
      </c>
      <c r="O85" s="142">
        <v>0</v>
      </c>
      <c r="P85" s="141">
        <f t="shared" si="5"/>
        <v>0</v>
      </c>
    </row>
    <row r="86" spans="1:16">
      <c r="A86" s="129" t="s">
        <v>281</v>
      </c>
      <c r="B86" s="129" t="s">
        <v>131</v>
      </c>
      <c r="C86" s="129" t="s">
        <v>286</v>
      </c>
      <c r="D86" s="129" t="s">
        <v>192</v>
      </c>
      <c r="E86" s="129" t="s">
        <v>283</v>
      </c>
      <c r="F86" s="129"/>
      <c r="G86" s="129" t="s">
        <v>303</v>
      </c>
      <c r="H86" s="129">
        <v>2006</v>
      </c>
      <c r="I86" s="129" t="s">
        <v>288</v>
      </c>
      <c r="J86" s="18">
        <v>1</v>
      </c>
      <c r="K86" s="19">
        <v>0</v>
      </c>
      <c r="L86" s="139">
        <v>0</v>
      </c>
      <c r="M86" s="140">
        <v>0</v>
      </c>
      <c r="N86" s="141">
        <f t="shared" ref="N86:N117" si="6">J86*K86*L86*M86</f>
        <v>0</v>
      </c>
      <c r="O86" s="142">
        <v>0</v>
      </c>
      <c r="P86" s="141">
        <f t="shared" ref="P86:P116" si="7">(N86*O86)+N86</f>
        <v>0</v>
      </c>
    </row>
    <row r="87" spans="1:16">
      <c r="A87" s="129" t="s">
        <v>281</v>
      </c>
      <c r="B87" s="129" t="s">
        <v>131</v>
      </c>
      <c r="C87" s="129" t="s">
        <v>304</v>
      </c>
      <c r="D87" s="129" t="s">
        <v>140</v>
      </c>
      <c r="E87" s="129" t="s">
        <v>283</v>
      </c>
      <c r="F87" s="129"/>
      <c r="G87" s="129" t="s">
        <v>305</v>
      </c>
      <c r="H87" s="129">
        <v>2006</v>
      </c>
      <c r="I87" s="129" t="s">
        <v>306</v>
      </c>
      <c r="J87" s="18">
        <v>1</v>
      </c>
      <c r="K87" s="19">
        <v>0</v>
      </c>
      <c r="L87" s="139">
        <v>0</v>
      </c>
      <c r="M87" s="140">
        <v>0</v>
      </c>
      <c r="N87" s="141">
        <f t="shared" si="6"/>
        <v>0</v>
      </c>
      <c r="O87" s="142">
        <v>0</v>
      </c>
      <c r="P87" s="141">
        <f t="shared" si="7"/>
        <v>0</v>
      </c>
    </row>
    <row r="88" spans="1:16">
      <c r="A88" s="129" t="s">
        <v>281</v>
      </c>
      <c r="B88" s="129" t="s">
        <v>131</v>
      </c>
      <c r="C88" s="129" t="s">
        <v>289</v>
      </c>
      <c r="D88" s="129" t="s">
        <v>307</v>
      </c>
      <c r="E88" s="129"/>
      <c r="F88" s="129"/>
      <c r="G88" s="129" t="s">
        <v>299</v>
      </c>
      <c r="H88" s="129">
        <v>2006</v>
      </c>
      <c r="I88" s="129" t="s">
        <v>292</v>
      </c>
      <c r="J88" s="18">
        <v>1</v>
      </c>
      <c r="K88" s="19">
        <v>0</v>
      </c>
      <c r="L88" s="139">
        <v>0</v>
      </c>
      <c r="M88" s="140">
        <v>0</v>
      </c>
      <c r="N88" s="141">
        <f t="shared" si="6"/>
        <v>0</v>
      </c>
      <c r="O88" s="142">
        <v>0</v>
      </c>
      <c r="P88" s="141">
        <f t="shared" si="7"/>
        <v>0</v>
      </c>
    </row>
    <row r="89" spans="1:16">
      <c r="A89" s="129" t="s">
        <v>281</v>
      </c>
      <c r="B89" s="129" t="s">
        <v>131</v>
      </c>
      <c r="C89" s="129" t="s">
        <v>286</v>
      </c>
      <c r="D89" s="129" t="s">
        <v>140</v>
      </c>
      <c r="E89" s="129" t="s">
        <v>283</v>
      </c>
      <c r="F89" s="129"/>
      <c r="G89" s="129" t="s">
        <v>287</v>
      </c>
      <c r="H89" s="129">
        <v>2006</v>
      </c>
      <c r="I89" s="129" t="s">
        <v>288</v>
      </c>
      <c r="J89" s="18">
        <v>1</v>
      </c>
      <c r="K89" s="19">
        <v>0</v>
      </c>
      <c r="L89" s="139">
        <v>0</v>
      </c>
      <c r="M89" s="140">
        <v>0</v>
      </c>
      <c r="N89" s="141">
        <f t="shared" si="6"/>
        <v>0</v>
      </c>
      <c r="O89" s="142">
        <v>0</v>
      </c>
      <c r="P89" s="141">
        <f t="shared" si="7"/>
        <v>0</v>
      </c>
    </row>
    <row r="90" spans="1:16">
      <c r="A90" s="129" t="s">
        <v>281</v>
      </c>
      <c r="B90" s="129" t="s">
        <v>131</v>
      </c>
      <c r="C90" s="129" t="s">
        <v>282</v>
      </c>
      <c r="D90" s="129" t="s">
        <v>192</v>
      </c>
      <c r="E90" s="129" t="s">
        <v>283</v>
      </c>
      <c r="F90" s="129"/>
      <c r="G90" s="129" t="s">
        <v>308</v>
      </c>
      <c r="H90" s="129">
        <v>2006</v>
      </c>
      <c r="I90" s="129" t="s">
        <v>285</v>
      </c>
      <c r="J90" s="18">
        <v>1</v>
      </c>
      <c r="K90" s="19">
        <v>0</v>
      </c>
      <c r="L90" s="139">
        <v>0</v>
      </c>
      <c r="M90" s="140">
        <v>0</v>
      </c>
      <c r="N90" s="141">
        <f t="shared" si="6"/>
        <v>0</v>
      </c>
      <c r="O90" s="142">
        <v>0</v>
      </c>
      <c r="P90" s="141">
        <f t="shared" si="7"/>
        <v>0</v>
      </c>
    </row>
    <row r="91" spans="1:16">
      <c r="A91" s="129" t="s">
        <v>281</v>
      </c>
      <c r="B91" s="129" t="s">
        <v>131</v>
      </c>
      <c r="C91" s="129" t="s">
        <v>289</v>
      </c>
      <c r="D91" s="129" t="s">
        <v>296</v>
      </c>
      <c r="E91" s="129"/>
      <c r="F91" s="129"/>
      <c r="G91" s="129" t="s">
        <v>299</v>
      </c>
      <c r="H91" s="129">
        <v>2006</v>
      </c>
      <c r="I91" s="129" t="s">
        <v>292</v>
      </c>
      <c r="J91" s="18">
        <v>6</v>
      </c>
      <c r="K91" s="19">
        <v>0</v>
      </c>
      <c r="L91" s="139">
        <v>0</v>
      </c>
      <c r="M91" s="140">
        <v>0</v>
      </c>
      <c r="N91" s="141">
        <f t="shared" si="6"/>
        <v>0</v>
      </c>
      <c r="O91" s="142">
        <v>0</v>
      </c>
      <c r="P91" s="141">
        <f t="shared" si="7"/>
        <v>0</v>
      </c>
    </row>
    <row r="92" spans="1:16">
      <c r="A92" s="129" t="s">
        <v>281</v>
      </c>
      <c r="B92" s="129" t="s">
        <v>131</v>
      </c>
      <c r="C92" s="129" t="s">
        <v>300</v>
      </c>
      <c r="D92" s="129" t="s">
        <v>189</v>
      </c>
      <c r="E92" s="129" t="s">
        <v>283</v>
      </c>
      <c r="F92" s="129"/>
      <c r="G92" s="129" t="s">
        <v>309</v>
      </c>
      <c r="H92" s="129">
        <v>2006</v>
      </c>
      <c r="I92" s="129" t="s">
        <v>302</v>
      </c>
      <c r="J92" s="18">
        <v>3</v>
      </c>
      <c r="K92" s="19">
        <v>0</v>
      </c>
      <c r="L92" s="139">
        <v>0</v>
      </c>
      <c r="M92" s="140">
        <v>0</v>
      </c>
      <c r="N92" s="141">
        <f t="shared" si="6"/>
        <v>0</v>
      </c>
      <c r="O92" s="142">
        <v>0</v>
      </c>
      <c r="P92" s="141">
        <f t="shared" si="7"/>
        <v>0</v>
      </c>
    </row>
    <row r="93" spans="1:16">
      <c r="A93" s="129" t="s">
        <v>281</v>
      </c>
      <c r="B93" s="129" t="s">
        <v>131</v>
      </c>
      <c r="C93" s="129" t="s">
        <v>286</v>
      </c>
      <c r="D93" s="129" t="s">
        <v>195</v>
      </c>
      <c r="E93" s="129" t="s">
        <v>283</v>
      </c>
      <c r="F93" s="129"/>
      <c r="G93" s="129" t="s">
        <v>310</v>
      </c>
      <c r="H93" s="129">
        <v>2006</v>
      </c>
      <c r="I93" s="129" t="s">
        <v>288</v>
      </c>
      <c r="J93" s="18">
        <v>1</v>
      </c>
      <c r="K93" s="19">
        <v>0</v>
      </c>
      <c r="L93" s="139">
        <v>0</v>
      </c>
      <c r="M93" s="140">
        <v>0</v>
      </c>
      <c r="N93" s="141">
        <f t="shared" si="6"/>
        <v>0</v>
      </c>
      <c r="O93" s="142">
        <v>0</v>
      </c>
      <c r="P93" s="141">
        <f t="shared" si="7"/>
        <v>0</v>
      </c>
    </row>
    <row r="94" spans="1:16">
      <c r="A94" s="129" t="s">
        <v>281</v>
      </c>
      <c r="B94" s="129" t="s">
        <v>131</v>
      </c>
      <c r="C94" s="129" t="s">
        <v>311</v>
      </c>
      <c r="D94" s="129" t="s">
        <v>189</v>
      </c>
      <c r="E94" s="129" t="s">
        <v>312</v>
      </c>
      <c r="F94" s="129" t="s">
        <v>313</v>
      </c>
      <c r="G94" s="129" t="s">
        <v>314</v>
      </c>
      <c r="H94" s="129">
        <v>2006</v>
      </c>
      <c r="I94" s="129" t="s">
        <v>315</v>
      </c>
      <c r="J94" s="18">
        <v>2</v>
      </c>
      <c r="K94" s="19">
        <v>0</v>
      </c>
      <c r="L94" s="139">
        <v>0</v>
      </c>
      <c r="M94" s="140">
        <v>0</v>
      </c>
      <c r="N94" s="141">
        <f t="shared" si="6"/>
        <v>0</v>
      </c>
      <c r="O94" s="142">
        <v>0</v>
      </c>
      <c r="P94" s="141">
        <f t="shared" si="7"/>
        <v>0</v>
      </c>
    </row>
    <row r="95" spans="1:16">
      <c r="A95" s="129" t="s">
        <v>281</v>
      </c>
      <c r="B95" s="129" t="s">
        <v>131</v>
      </c>
      <c r="C95" s="129" t="s">
        <v>282</v>
      </c>
      <c r="D95" s="129" t="s">
        <v>174</v>
      </c>
      <c r="E95" s="129" t="s">
        <v>283</v>
      </c>
      <c r="F95" s="129"/>
      <c r="G95" s="129" t="s">
        <v>316</v>
      </c>
      <c r="H95" s="129">
        <v>2006</v>
      </c>
      <c r="I95" s="129" t="s">
        <v>285</v>
      </c>
      <c r="J95" s="18">
        <v>1</v>
      </c>
      <c r="K95" s="19">
        <v>0</v>
      </c>
      <c r="L95" s="139">
        <v>0</v>
      </c>
      <c r="M95" s="140">
        <v>0</v>
      </c>
      <c r="N95" s="141">
        <f t="shared" si="6"/>
        <v>0</v>
      </c>
      <c r="O95" s="142">
        <v>0</v>
      </c>
      <c r="P95" s="141">
        <f t="shared" si="7"/>
        <v>0</v>
      </c>
    </row>
    <row r="96" spans="1:16">
      <c r="A96" s="129" t="s">
        <v>281</v>
      </c>
      <c r="B96" s="129" t="s">
        <v>131</v>
      </c>
      <c r="C96" s="129" t="s">
        <v>289</v>
      </c>
      <c r="D96" s="129" t="s">
        <v>317</v>
      </c>
      <c r="E96" s="129"/>
      <c r="F96" s="129"/>
      <c r="G96" s="129" t="s">
        <v>299</v>
      </c>
      <c r="H96" s="129">
        <v>2006</v>
      </c>
      <c r="I96" s="129" t="s">
        <v>292</v>
      </c>
      <c r="J96" s="18">
        <v>1</v>
      </c>
      <c r="K96" s="19">
        <v>0</v>
      </c>
      <c r="L96" s="139">
        <v>0</v>
      </c>
      <c r="M96" s="140">
        <v>0</v>
      </c>
      <c r="N96" s="141">
        <f t="shared" si="6"/>
        <v>0</v>
      </c>
      <c r="O96" s="142">
        <v>0</v>
      </c>
      <c r="P96" s="141">
        <f t="shared" si="7"/>
        <v>0</v>
      </c>
    </row>
    <row r="97" spans="1:16">
      <c r="A97" s="129" t="s">
        <v>281</v>
      </c>
      <c r="B97" s="129" t="s">
        <v>131</v>
      </c>
      <c r="C97" s="129" t="s">
        <v>300</v>
      </c>
      <c r="D97" s="129" t="s">
        <v>162</v>
      </c>
      <c r="E97" s="129" t="s">
        <v>283</v>
      </c>
      <c r="F97" s="129"/>
      <c r="G97" s="129" t="s">
        <v>301</v>
      </c>
      <c r="H97" s="129">
        <v>2006</v>
      </c>
      <c r="I97" s="129" t="s">
        <v>302</v>
      </c>
      <c r="J97" s="18">
        <v>3</v>
      </c>
      <c r="K97" s="19">
        <v>0</v>
      </c>
      <c r="L97" s="139">
        <v>0</v>
      </c>
      <c r="M97" s="140">
        <v>0</v>
      </c>
      <c r="N97" s="141">
        <f t="shared" si="6"/>
        <v>0</v>
      </c>
      <c r="O97" s="142">
        <v>0</v>
      </c>
      <c r="P97" s="141">
        <f t="shared" si="7"/>
        <v>0</v>
      </c>
    </row>
    <row r="98" spans="1:16">
      <c r="A98" s="129" t="s">
        <v>281</v>
      </c>
      <c r="B98" s="129" t="s">
        <v>131</v>
      </c>
      <c r="C98" s="129" t="s">
        <v>286</v>
      </c>
      <c r="D98" s="129" t="s">
        <v>174</v>
      </c>
      <c r="E98" s="129" t="s">
        <v>283</v>
      </c>
      <c r="F98" s="129"/>
      <c r="G98" s="129" t="s">
        <v>318</v>
      </c>
      <c r="H98" s="129">
        <v>2006</v>
      </c>
      <c r="I98" s="129" t="s">
        <v>288</v>
      </c>
      <c r="J98" s="18">
        <v>1</v>
      </c>
      <c r="K98" s="19">
        <v>0</v>
      </c>
      <c r="L98" s="139">
        <v>0</v>
      </c>
      <c r="M98" s="140">
        <v>0</v>
      </c>
      <c r="N98" s="141">
        <f t="shared" si="6"/>
        <v>0</v>
      </c>
      <c r="O98" s="142">
        <v>0</v>
      </c>
      <c r="P98" s="141">
        <f t="shared" si="7"/>
        <v>0</v>
      </c>
    </row>
    <row r="99" spans="1:16" ht="25.5">
      <c r="A99" s="129" t="s">
        <v>281</v>
      </c>
      <c r="B99" s="129" t="s">
        <v>131</v>
      </c>
      <c r="C99" s="129" t="s">
        <v>319</v>
      </c>
      <c r="D99" s="129" t="s">
        <v>162</v>
      </c>
      <c r="E99" s="129"/>
      <c r="F99" s="129" t="s">
        <v>319</v>
      </c>
      <c r="G99" s="129" t="s">
        <v>320</v>
      </c>
      <c r="H99" s="129"/>
      <c r="I99" s="129" t="s">
        <v>321</v>
      </c>
      <c r="J99" s="18">
        <v>3</v>
      </c>
      <c r="K99" s="19">
        <v>0</v>
      </c>
      <c r="L99" s="139">
        <v>0</v>
      </c>
      <c r="M99" s="140">
        <v>0</v>
      </c>
      <c r="N99" s="141">
        <f t="shared" si="6"/>
        <v>0</v>
      </c>
      <c r="O99" s="142">
        <v>0</v>
      </c>
      <c r="P99" s="141">
        <f t="shared" si="7"/>
        <v>0</v>
      </c>
    </row>
    <row r="100" spans="1:16">
      <c r="A100" s="129" t="s">
        <v>281</v>
      </c>
      <c r="B100" s="129" t="s">
        <v>131</v>
      </c>
      <c r="C100" s="129" t="s">
        <v>319</v>
      </c>
      <c r="D100" s="129" t="s">
        <v>162</v>
      </c>
      <c r="E100" s="129"/>
      <c r="F100" s="129" t="s">
        <v>319</v>
      </c>
      <c r="G100" s="129" t="s">
        <v>322</v>
      </c>
      <c r="H100" s="129">
        <v>2006</v>
      </c>
      <c r="I100" s="129" t="s">
        <v>321</v>
      </c>
      <c r="J100" s="18">
        <v>2</v>
      </c>
      <c r="K100" s="19">
        <v>0</v>
      </c>
      <c r="L100" s="139">
        <v>0</v>
      </c>
      <c r="M100" s="140">
        <v>0</v>
      </c>
      <c r="N100" s="141">
        <f t="shared" si="6"/>
        <v>0</v>
      </c>
      <c r="O100" s="142">
        <v>0</v>
      </c>
      <c r="P100" s="141">
        <f t="shared" si="7"/>
        <v>0</v>
      </c>
    </row>
    <row r="101" spans="1:16">
      <c r="A101" s="129" t="s">
        <v>281</v>
      </c>
      <c r="B101" s="129" t="s">
        <v>131</v>
      </c>
      <c r="C101" s="129" t="s">
        <v>323</v>
      </c>
      <c r="D101" s="129"/>
      <c r="E101" s="129"/>
      <c r="F101" s="129"/>
      <c r="G101" s="129"/>
      <c r="H101" s="129"/>
      <c r="I101" s="129" t="s">
        <v>324</v>
      </c>
      <c r="J101" s="18">
        <v>11</v>
      </c>
      <c r="K101" s="19">
        <v>0</v>
      </c>
      <c r="L101" s="139">
        <v>0</v>
      </c>
      <c r="M101" s="140">
        <v>0</v>
      </c>
      <c r="N101" s="141">
        <f t="shared" si="6"/>
        <v>0</v>
      </c>
      <c r="O101" s="142">
        <v>0</v>
      </c>
      <c r="P101" s="141">
        <f t="shared" si="7"/>
        <v>0</v>
      </c>
    </row>
    <row r="102" spans="1:16">
      <c r="A102" s="129" t="s">
        <v>281</v>
      </c>
      <c r="B102" s="129" t="s">
        <v>131</v>
      </c>
      <c r="C102" s="129" t="s">
        <v>289</v>
      </c>
      <c r="D102" s="129" t="s">
        <v>162</v>
      </c>
      <c r="E102" s="129" t="s">
        <v>325</v>
      </c>
      <c r="F102" s="129" t="s">
        <v>326</v>
      </c>
      <c r="G102" s="129"/>
      <c r="H102" s="129">
        <v>2019</v>
      </c>
      <c r="I102" s="129" t="s">
        <v>292</v>
      </c>
      <c r="J102" s="18">
        <v>10</v>
      </c>
      <c r="K102" s="19">
        <v>0</v>
      </c>
      <c r="L102" s="139">
        <v>0</v>
      </c>
      <c r="M102" s="140">
        <v>0</v>
      </c>
      <c r="N102" s="141">
        <f t="shared" si="6"/>
        <v>0</v>
      </c>
      <c r="O102" s="142">
        <v>0</v>
      </c>
      <c r="P102" s="141">
        <f t="shared" si="7"/>
        <v>0</v>
      </c>
    </row>
    <row r="103" spans="1:16">
      <c r="A103" s="129" t="s">
        <v>281</v>
      </c>
      <c r="B103" s="129" t="s">
        <v>131</v>
      </c>
      <c r="C103" s="129" t="s">
        <v>327</v>
      </c>
      <c r="D103" s="129" t="s">
        <v>193</v>
      </c>
      <c r="E103" s="129" t="s">
        <v>283</v>
      </c>
      <c r="F103" s="129"/>
      <c r="G103" s="129" t="s">
        <v>328</v>
      </c>
      <c r="H103" s="129"/>
      <c r="I103" s="129" t="s">
        <v>329</v>
      </c>
      <c r="J103" s="18">
        <v>1</v>
      </c>
      <c r="K103" s="19">
        <v>0</v>
      </c>
      <c r="L103" s="139">
        <v>0</v>
      </c>
      <c r="M103" s="140">
        <v>0</v>
      </c>
      <c r="N103" s="141">
        <f t="shared" si="6"/>
        <v>0</v>
      </c>
      <c r="O103" s="142">
        <v>0</v>
      </c>
      <c r="P103" s="141">
        <f t="shared" si="7"/>
        <v>0</v>
      </c>
    </row>
    <row r="104" spans="1:16">
      <c r="A104" s="129" t="s">
        <v>281</v>
      </c>
      <c r="B104" s="129" t="s">
        <v>131</v>
      </c>
      <c r="C104" s="129" t="s">
        <v>330</v>
      </c>
      <c r="D104" s="129" t="s">
        <v>331</v>
      </c>
      <c r="E104" s="129" t="s">
        <v>332</v>
      </c>
      <c r="F104" s="129" t="s">
        <v>333</v>
      </c>
      <c r="G104" s="129"/>
      <c r="H104" s="129">
        <v>2014</v>
      </c>
      <c r="I104" s="129" t="s">
        <v>334</v>
      </c>
      <c r="J104" s="18">
        <v>1</v>
      </c>
      <c r="K104" s="19">
        <v>0</v>
      </c>
      <c r="L104" s="139">
        <v>0</v>
      </c>
      <c r="M104" s="140">
        <v>0</v>
      </c>
      <c r="N104" s="141">
        <f t="shared" si="6"/>
        <v>0</v>
      </c>
      <c r="O104" s="142">
        <v>0</v>
      </c>
      <c r="P104" s="141">
        <f t="shared" si="7"/>
        <v>0</v>
      </c>
    </row>
    <row r="105" spans="1:16">
      <c r="A105" s="129" t="s">
        <v>335</v>
      </c>
      <c r="B105" s="129" t="s">
        <v>131</v>
      </c>
      <c r="C105" s="129" t="s">
        <v>339</v>
      </c>
      <c r="D105" s="129" t="s">
        <v>337</v>
      </c>
      <c r="E105" s="129"/>
      <c r="F105" s="129"/>
      <c r="G105" s="129"/>
      <c r="H105" s="129">
        <v>2006</v>
      </c>
      <c r="I105" s="129" t="s">
        <v>338</v>
      </c>
      <c r="J105" s="18">
        <v>1</v>
      </c>
      <c r="K105" s="19">
        <v>0</v>
      </c>
      <c r="L105" s="139">
        <v>0</v>
      </c>
      <c r="M105" s="140">
        <v>0</v>
      </c>
      <c r="N105" s="141">
        <f t="shared" si="6"/>
        <v>0</v>
      </c>
      <c r="O105" s="142">
        <v>0</v>
      </c>
      <c r="P105" s="141">
        <f t="shared" si="7"/>
        <v>0</v>
      </c>
    </row>
    <row r="106" spans="1:16">
      <c r="A106" s="129" t="s">
        <v>335</v>
      </c>
      <c r="B106" s="129" t="s">
        <v>131</v>
      </c>
      <c r="C106" s="129" t="s">
        <v>340</v>
      </c>
      <c r="D106" s="129"/>
      <c r="E106" s="129"/>
      <c r="F106" s="129" t="s">
        <v>341</v>
      </c>
      <c r="G106" s="129"/>
      <c r="H106" s="129"/>
      <c r="I106" s="129" t="s">
        <v>342</v>
      </c>
      <c r="J106" s="18">
        <v>1</v>
      </c>
      <c r="K106" s="19">
        <v>0</v>
      </c>
      <c r="L106" s="139">
        <v>0</v>
      </c>
      <c r="M106" s="140">
        <v>0</v>
      </c>
      <c r="N106" s="141">
        <f t="shared" si="6"/>
        <v>0</v>
      </c>
      <c r="O106" s="142">
        <v>0</v>
      </c>
      <c r="P106" s="141">
        <f t="shared" si="7"/>
        <v>0</v>
      </c>
    </row>
    <row r="107" spans="1:16">
      <c r="A107" s="129" t="s">
        <v>335</v>
      </c>
      <c r="B107" s="129" t="s">
        <v>131</v>
      </c>
      <c r="C107" s="129" t="s">
        <v>340</v>
      </c>
      <c r="D107" s="129" t="s">
        <v>162</v>
      </c>
      <c r="E107" s="129" t="s">
        <v>244</v>
      </c>
      <c r="F107" s="129" t="s">
        <v>343</v>
      </c>
      <c r="G107" s="129"/>
      <c r="H107" s="129">
        <v>2019</v>
      </c>
      <c r="I107" s="129" t="s">
        <v>342</v>
      </c>
      <c r="J107" s="18">
        <v>1</v>
      </c>
      <c r="K107" s="19">
        <v>0</v>
      </c>
      <c r="L107" s="139">
        <v>0</v>
      </c>
      <c r="M107" s="140">
        <v>0</v>
      </c>
      <c r="N107" s="141">
        <f t="shared" si="6"/>
        <v>0</v>
      </c>
      <c r="O107" s="142">
        <v>0</v>
      </c>
      <c r="P107" s="141">
        <f t="shared" si="7"/>
        <v>0</v>
      </c>
    </row>
    <row r="108" spans="1:16">
      <c r="A108" s="129" t="s">
        <v>335</v>
      </c>
      <c r="B108" s="129" t="s">
        <v>131</v>
      </c>
      <c r="C108" s="129" t="s">
        <v>344</v>
      </c>
      <c r="D108" s="129" t="s">
        <v>174</v>
      </c>
      <c r="E108" s="129" t="s">
        <v>244</v>
      </c>
      <c r="F108" s="129"/>
      <c r="G108" s="129"/>
      <c r="H108" s="129">
        <v>2006</v>
      </c>
      <c r="I108" s="129" t="s">
        <v>345</v>
      </c>
      <c r="J108" s="18">
        <v>1</v>
      </c>
      <c r="K108" s="19">
        <v>0</v>
      </c>
      <c r="L108" s="139">
        <v>0</v>
      </c>
      <c r="M108" s="140">
        <v>0</v>
      </c>
      <c r="N108" s="141">
        <f t="shared" si="6"/>
        <v>0</v>
      </c>
      <c r="O108" s="142">
        <v>0</v>
      </c>
      <c r="P108" s="141">
        <f t="shared" si="7"/>
        <v>0</v>
      </c>
    </row>
    <row r="109" spans="1:16">
      <c r="A109" s="129" t="s">
        <v>335</v>
      </c>
      <c r="B109" s="129" t="s">
        <v>131</v>
      </c>
      <c r="C109" s="129" t="s">
        <v>346</v>
      </c>
      <c r="D109" s="129" t="s">
        <v>174</v>
      </c>
      <c r="E109" s="129"/>
      <c r="F109" s="129"/>
      <c r="G109" s="129"/>
      <c r="H109" s="129">
        <v>2006</v>
      </c>
      <c r="I109" s="129" t="s">
        <v>338</v>
      </c>
      <c r="J109" s="18">
        <v>1</v>
      </c>
      <c r="K109" s="19">
        <v>0</v>
      </c>
      <c r="L109" s="139">
        <v>0</v>
      </c>
      <c r="M109" s="140">
        <v>0</v>
      </c>
      <c r="N109" s="141">
        <f t="shared" si="6"/>
        <v>0</v>
      </c>
      <c r="O109" s="142">
        <v>0</v>
      </c>
      <c r="P109" s="141">
        <f t="shared" si="7"/>
        <v>0</v>
      </c>
    </row>
    <row r="110" spans="1:16">
      <c r="A110" s="129" t="s">
        <v>335</v>
      </c>
      <c r="B110" s="129" t="s">
        <v>131</v>
      </c>
      <c r="C110" s="129" t="s">
        <v>344</v>
      </c>
      <c r="D110" s="129" t="s">
        <v>192</v>
      </c>
      <c r="E110" s="129" t="s">
        <v>244</v>
      </c>
      <c r="F110" s="129"/>
      <c r="G110" s="129"/>
      <c r="H110" s="129">
        <v>2006</v>
      </c>
      <c r="I110" s="129" t="s">
        <v>345</v>
      </c>
      <c r="J110" s="18">
        <v>1</v>
      </c>
      <c r="K110" s="19">
        <v>0</v>
      </c>
      <c r="L110" s="139">
        <v>0</v>
      </c>
      <c r="M110" s="140">
        <v>0</v>
      </c>
      <c r="N110" s="141">
        <f t="shared" si="6"/>
        <v>0</v>
      </c>
      <c r="O110" s="142">
        <v>0</v>
      </c>
      <c r="P110" s="141">
        <f t="shared" si="7"/>
        <v>0</v>
      </c>
    </row>
    <row r="111" spans="1:16">
      <c r="A111" s="129" t="s">
        <v>335</v>
      </c>
      <c r="B111" s="129" t="s">
        <v>131</v>
      </c>
      <c r="C111" s="129" t="s">
        <v>346</v>
      </c>
      <c r="D111" s="129" t="s">
        <v>195</v>
      </c>
      <c r="E111" s="129"/>
      <c r="F111" s="129"/>
      <c r="G111" s="129"/>
      <c r="H111" s="129">
        <v>2006</v>
      </c>
      <c r="I111" s="129" t="s">
        <v>338</v>
      </c>
      <c r="J111" s="18">
        <v>1</v>
      </c>
      <c r="K111" s="19">
        <v>0</v>
      </c>
      <c r="L111" s="139">
        <v>0</v>
      </c>
      <c r="M111" s="140">
        <v>0</v>
      </c>
      <c r="N111" s="141">
        <f t="shared" si="6"/>
        <v>0</v>
      </c>
      <c r="O111" s="142">
        <v>0</v>
      </c>
      <c r="P111" s="141">
        <f t="shared" si="7"/>
        <v>0</v>
      </c>
    </row>
    <row r="112" spans="1:16">
      <c r="A112" s="129" t="s">
        <v>335</v>
      </c>
      <c r="B112" s="129" t="s">
        <v>131</v>
      </c>
      <c r="C112" s="129" t="s">
        <v>344</v>
      </c>
      <c r="D112" s="129" t="s">
        <v>140</v>
      </c>
      <c r="E112" s="129" t="s">
        <v>244</v>
      </c>
      <c r="F112" s="129"/>
      <c r="G112" s="129"/>
      <c r="H112" s="129">
        <v>2006</v>
      </c>
      <c r="I112" s="129" t="s">
        <v>345</v>
      </c>
      <c r="J112" s="18">
        <v>1</v>
      </c>
      <c r="K112" s="19">
        <v>0</v>
      </c>
      <c r="L112" s="139">
        <v>0</v>
      </c>
      <c r="M112" s="140">
        <v>0</v>
      </c>
      <c r="N112" s="141">
        <f t="shared" si="6"/>
        <v>0</v>
      </c>
      <c r="O112" s="142">
        <v>0</v>
      </c>
      <c r="P112" s="141">
        <f t="shared" si="7"/>
        <v>0</v>
      </c>
    </row>
    <row r="113" spans="1:16">
      <c r="A113" s="129" t="s">
        <v>335</v>
      </c>
      <c r="B113" s="129" t="s">
        <v>131</v>
      </c>
      <c r="C113" s="129" t="s">
        <v>346</v>
      </c>
      <c r="D113" s="129" t="s">
        <v>140</v>
      </c>
      <c r="E113" s="129"/>
      <c r="F113" s="129"/>
      <c r="G113" s="129"/>
      <c r="H113" s="129">
        <v>2006</v>
      </c>
      <c r="I113" s="129" t="s">
        <v>338</v>
      </c>
      <c r="J113" s="18">
        <v>1</v>
      </c>
      <c r="K113" s="19">
        <v>0</v>
      </c>
      <c r="L113" s="139">
        <v>0</v>
      </c>
      <c r="M113" s="140">
        <v>0</v>
      </c>
      <c r="N113" s="141">
        <f t="shared" si="6"/>
        <v>0</v>
      </c>
      <c r="O113" s="142">
        <v>0</v>
      </c>
      <c r="P113" s="141">
        <f t="shared" si="7"/>
        <v>0</v>
      </c>
    </row>
    <row r="114" spans="1:16">
      <c r="A114" s="129" t="s">
        <v>335</v>
      </c>
      <c r="B114" s="129" t="s">
        <v>131</v>
      </c>
      <c r="C114" s="129" t="s">
        <v>340</v>
      </c>
      <c r="D114" s="129"/>
      <c r="E114" s="129"/>
      <c r="F114" s="129"/>
      <c r="G114" s="129"/>
      <c r="H114" s="129"/>
      <c r="I114" s="129" t="s">
        <v>342</v>
      </c>
      <c r="J114" s="18">
        <v>1</v>
      </c>
      <c r="K114" s="19">
        <v>0</v>
      </c>
      <c r="L114" s="139">
        <v>0</v>
      </c>
      <c r="M114" s="140">
        <v>0</v>
      </c>
      <c r="N114" s="141">
        <f t="shared" si="6"/>
        <v>0</v>
      </c>
      <c r="O114" s="142">
        <v>0</v>
      </c>
      <c r="P114" s="141">
        <f t="shared" si="7"/>
        <v>0</v>
      </c>
    </row>
    <row r="115" spans="1:16">
      <c r="A115" s="129" t="s">
        <v>335</v>
      </c>
      <c r="B115" s="129" t="s">
        <v>131</v>
      </c>
      <c r="C115" s="129" t="s">
        <v>344</v>
      </c>
      <c r="D115" s="129" t="s">
        <v>195</v>
      </c>
      <c r="E115" s="129" t="s">
        <v>244</v>
      </c>
      <c r="F115" s="129"/>
      <c r="G115" s="129"/>
      <c r="H115" s="129">
        <v>2006</v>
      </c>
      <c r="I115" s="129" t="s">
        <v>345</v>
      </c>
      <c r="J115" s="18">
        <v>1</v>
      </c>
      <c r="K115" s="19">
        <v>0</v>
      </c>
      <c r="L115" s="139">
        <v>0</v>
      </c>
      <c r="M115" s="140">
        <v>0</v>
      </c>
      <c r="N115" s="141">
        <f t="shared" si="6"/>
        <v>0</v>
      </c>
      <c r="O115" s="142">
        <v>0</v>
      </c>
      <c r="P115" s="141">
        <f t="shared" si="7"/>
        <v>0</v>
      </c>
    </row>
    <row r="116" spans="1:16">
      <c r="A116" s="129" t="s">
        <v>335</v>
      </c>
      <c r="B116" s="129" t="s">
        <v>131</v>
      </c>
      <c r="C116" s="129" t="s">
        <v>346</v>
      </c>
      <c r="D116" s="129" t="s">
        <v>192</v>
      </c>
      <c r="E116" s="129"/>
      <c r="F116" s="129"/>
      <c r="G116" s="129"/>
      <c r="H116" s="129">
        <v>2006</v>
      </c>
      <c r="I116" s="129" t="s">
        <v>338</v>
      </c>
      <c r="J116" s="18">
        <v>1</v>
      </c>
      <c r="K116" s="19">
        <v>0</v>
      </c>
      <c r="L116" s="139">
        <v>0</v>
      </c>
      <c r="M116" s="140">
        <v>0</v>
      </c>
      <c r="N116" s="141">
        <f t="shared" si="6"/>
        <v>0</v>
      </c>
      <c r="O116" s="142">
        <v>0</v>
      </c>
      <c r="P116" s="141">
        <f t="shared" si="7"/>
        <v>0</v>
      </c>
    </row>
    <row r="117" spans="1:16">
      <c r="A117" s="16" t="s">
        <v>335</v>
      </c>
      <c r="B117" s="15" t="s">
        <v>336</v>
      </c>
      <c r="C117" s="16" t="s">
        <v>384</v>
      </c>
      <c r="D117" s="15" t="s">
        <v>337</v>
      </c>
      <c r="E117" s="15"/>
      <c r="F117" s="15"/>
      <c r="G117" s="15"/>
      <c r="H117" s="15">
        <v>2006</v>
      </c>
      <c r="I117" s="16" t="s">
        <v>338</v>
      </c>
      <c r="J117" s="18">
        <v>1</v>
      </c>
      <c r="K117" s="19">
        <v>0</v>
      </c>
      <c r="L117" s="139">
        <v>0</v>
      </c>
      <c r="M117" s="140">
        <v>0</v>
      </c>
      <c r="N117" s="141">
        <f t="shared" si="6"/>
        <v>0</v>
      </c>
      <c r="O117" s="142">
        <v>0</v>
      </c>
      <c r="P117" s="141">
        <f t="shared" ref="P117" si="8">(N117*O117)+N117</f>
        <v>0</v>
      </c>
    </row>
    <row r="118" spans="1:16">
      <c r="A118" s="129" t="s">
        <v>160</v>
      </c>
      <c r="B118" s="129"/>
      <c r="C118" s="129" t="s">
        <v>391</v>
      </c>
      <c r="D118" s="129"/>
      <c r="E118" s="129"/>
      <c r="F118" s="129"/>
      <c r="G118" s="129" t="s">
        <v>423</v>
      </c>
      <c r="H118" s="129"/>
      <c r="I118" s="129"/>
      <c r="J118" s="18">
        <v>12</v>
      </c>
      <c r="K118" s="19">
        <v>0</v>
      </c>
      <c r="L118" s="139">
        <v>0</v>
      </c>
      <c r="M118" s="140">
        <v>0</v>
      </c>
      <c r="N118" s="141">
        <f t="shared" ref="N118:N143" si="9">J118*K118*L118*M118</f>
        <v>0</v>
      </c>
      <c r="O118" s="142">
        <v>0</v>
      </c>
      <c r="P118" s="141">
        <f t="shared" ref="P118:P143" si="10">(N118*O118)+N118</f>
        <v>0</v>
      </c>
    </row>
    <row r="119" spans="1:16">
      <c r="A119" s="129" t="s">
        <v>160</v>
      </c>
      <c r="B119" s="129"/>
      <c r="C119" s="129" t="s">
        <v>391</v>
      </c>
      <c r="D119" s="129"/>
      <c r="E119" s="129"/>
      <c r="F119" s="129"/>
      <c r="G119" s="129"/>
      <c r="H119" s="129"/>
      <c r="I119" s="129"/>
      <c r="J119" s="18">
        <v>146</v>
      </c>
      <c r="K119" s="19">
        <v>0</v>
      </c>
      <c r="L119" s="139">
        <v>0</v>
      </c>
      <c r="M119" s="140">
        <v>0</v>
      </c>
      <c r="N119" s="141">
        <f t="shared" si="9"/>
        <v>0</v>
      </c>
      <c r="O119" s="142">
        <v>0</v>
      </c>
      <c r="P119" s="141">
        <f t="shared" si="10"/>
        <v>0</v>
      </c>
    </row>
    <row r="120" spans="1:16" ht="25.5">
      <c r="A120" s="129" t="s">
        <v>198</v>
      </c>
      <c r="B120" s="129"/>
      <c r="C120" s="129" t="s">
        <v>395</v>
      </c>
      <c r="D120" s="129"/>
      <c r="E120" s="129"/>
      <c r="F120" s="129" t="s">
        <v>396</v>
      </c>
      <c r="G120" s="129" t="s">
        <v>397</v>
      </c>
      <c r="H120" s="129"/>
      <c r="I120" s="129"/>
      <c r="J120" s="18">
        <v>1</v>
      </c>
      <c r="K120" s="19">
        <v>0</v>
      </c>
      <c r="L120" s="139">
        <v>0</v>
      </c>
      <c r="M120" s="140">
        <v>0</v>
      </c>
      <c r="N120" s="141">
        <f t="shared" si="9"/>
        <v>0</v>
      </c>
      <c r="O120" s="142">
        <v>0</v>
      </c>
      <c r="P120" s="141">
        <f t="shared" si="10"/>
        <v>0</v>
      </c>
    </row>
    <row r="121" spans="1:16">
      <c r="A121" s="129" t="s">
        <v>198</v>
      </c>
      <c r="B121" s="129"/>
      <c r="C121" s="129" t="s">
        <v>398</v>
      </c>
      <c r="D121" s="129"/>
      <c r="E121" s="129" t="s">
        <v>230</v>
      </c>
      <c r="F121" s="129" t="s">
        <v>399</v>
      </c>
      <c r="G121" s="129"/>
      <c r="H121" s="129"/>
      <c r="I121" s="129"/>
      <c r="J121" s="18">
        <v>1</v>
      </c>
      <c r="K121" s="19">
        <v>0</v>
      </c>
      <c r="L121" s="139">
        <v>0</v>
      </c>
      <c r="M121" s="140">
        <v>0</v>
      </c>
      <c r="N121" s="141">
        <f t="shared" ref="N121:N138" si="11">J121*K121*L121*M121</f>
        <v>0</v>
      </c>
      <c r="O121" s="142">
        <v>0</v>
      </c>
      <c r="P121" s="141">
        <f t="shared" ref="P121:P138" si="12">(N121*O121)+N121</f>
        <v>0</v>
      </c>
    </row>
    <row r="122" spans="1:16">
      <c r="A122" s="129" t="s">
        <v>233</v>
      </c>
      <c r="B122" s="129"/>
      <c r="C122" s="129" t="s">
        <v>400</v>
      </c>
      <c r="D122" s="129"/>
      <c r="E122" s="129"/>
      <c r="F122" s="129"/>
      <c r="G122" s="129"/>
      <c r="H122" s="129"/>
      <c r="I122" s="129"/>
      <c r="J122" s="18">
        <v>2</v>
      </c>
      <c r="K122" s="19">
        <v>0</v>
      </c>
      <c r="L122" s="139">
        <v>0</v>
      </c>
      <c r="M122" s="140">
        <v>0</v>
      </c>
      <c r="N122" s="141">
        <f t="shared" ref="N122:N131" si="13">J122*K122*L122*M122</f>
        <v>0</v>
      </c>
      <c r="O122" s="142">
        <v>0</v>
      </c>
      <c r="P122" s="141">
        <f t="shared" ref="P122:P131" si="14">(N122*O122)+N122</f>
        <v>0</v>
      </c>
    </row>
    <row r="123" spans="1:16">
      <c r="A123" s="129" t="s">
        <v>233</v>
      </c>
      <c r="B123" s="129"/>
      <c r="C123" s="129" t="s">
        <v>401</v>
      </c>
      <c r="D123" s="129"/>
      <c r="E123" s="129"/>
      <c r="F123" s="129"/>
      <c r="G123" s="129"/>
      <c r="H123" s="129"/>
      <c r="I123" s="129"/>
      <c r="J123" s="18">
        <v>2</v>
      </c>
      <c r="K123" s="19">
        <v>0</v>
      </c>
      <c r="L123" s="139">
        <v>0</v>
      </c>
      <c r="M123" s="140">
        <v>0</v>
      </c>
      <c r="N123" s="141">
        <f t="shared" si="13"/>
        <v>0</v>
      </c>
      <c r="O123" s="142">
        <v>0</v>
      </c>
      <c r="P123" s="141">
        <f t="shared" si="14"/>
        <v>0</v>
      </c>
    </row>
    <row r="124" spans="1:16">
      <c r="A124" s="129" t="s">
        <v>233</v>
      </c>
      <c r="B124" s="129"/>
      <c r="C124" s="129" t="s">
        <v>402</v>
      </c>
      <c r="D124" s="129"/>
      <c r="E124" s="129"/>
      <c r="F124" s="129"/>
      <c r="G124" s="129"/>
      <c r="H124" s="129"/>
      <c r="I124" s="129"/>
      <c r="J124" s="18">
        <v>1</v>
      </c>
      <c r="K124" s="19">
        <v>0</v>
      </c>
      <c r="L124" s="139">
        <v>0</v>
      </c>
      <c r="M124" s="140">
        <v>0</v>
      </c>
      <c r="N124" s="141">
        <f t="shared" si="13"/>
        <v>0</v>
      </c>
      <c r="O124" s="142">
        <v>0</v>
      </c>
      <c r="P124" s="141">
        <f t="shared" si="14"/>
        <v>0</v>
      </c>
    </row>
    <row r="125" spans="1:16">
      <c r="A125" s="129" t="s">
        <v>233</v>
      </c>
      <c r="B125" s="129"/>
      <c r="C125" s="129" t="s">
        <v>400</v>
      </c>
      <c r="D125" s="129"/>
      <c r="E125" s="129"/>
      <c r="F125" s="129"/>
      <c r="G125" s="129"/>
      <c r="H125" s="129"/>
      <c r="I125" s="129"/>
      <c r="J125" s="18">
        <v>2</v>
      </c>
      <c r="K125" s="19">
        <v>0</v>
      </c>
      <c r="L125" s="139">
        <v>0</v>
      </c>
      <c r="M125" s="140">
        <v>0</v>
      </c>
      <c r="N125" s="141">
        <f t="shared" si="13"/>
        <v>0</v>
      </c>
      <c r="O125" s="142">
        <v>0</v>
      </c>
      <c r="P125" s="141">
        <f t="shared" si="14"/>
        <v>0</v>
      </c>
    </row>
    <row r="126" spans="1:16">
      <c r="A126" s="129" t="s">
        <v>233</v>
      </c>
      <c r="B126" s="129"/>
      <c r="C126" s="129" t="s">
        <v>401</v>
      </c>
      <c r="D126" s="129"/>
      <c r="E126" s="129"/>
      <c r="F126" s="129"/>
      <c r="G126" s="129"/>
      <c r="H126" s="129"/>
      <c r="I126" s="129"/>
      <c r="J126" s="18">
        <v>1</v>
      </c>
      <c r="K126" s="19">
        <v>0</v>
      </c>
      <c r="L126" s="139">
        <v>0</v>
      </c>
      <c r="M126" s="140">
        <v>0</v>
      </c>
      <c r="N126" s="141">
        <f t="shared" si="13"/>
        <v>0</v>
      </c>
      <c r="O126" s="142">
        <v>0</v>
      </c>
      <c r="P126" s="141">
        <f t="shared" si="14"/>
        <v>0</v>
      </c>
    </row>
    <row r="127" spans="1:16">
      <c r="A127" s="129" t="s">
        <v>281</v>
      </c>
      <c r="B127" s="129"/>
      <c r="C127" s="129" t="s">
        <v>403</v>
      </c>
      <c r="D127" s="129"/>
      <c r="E127" s="129" t="s">
        <v>404</v>
      </c>
      <c r="F127" s="129" t="s">
        <v>405</v>
      </c>
      <c r="G127" s="129"/>
      <c r="H127" s="129"/>
      <c r="I127" s="129"/>
      <c r="J127" s="18">
        <v>1</v>
      </c>
      <c r="K127" s="19">
        <v>0</v>
      </c>
      <c r="L127" s="139">
        <v>0</v>
      </c>
      <c r="M127" s="140">
        <v>0</v>
      </c>
      <c r="N127" s="141">
        <f t="shared" si="13"/>
        <v>0</v>
      </c>
      <c r="O127" s="142">
        <v>0</v>
      </c>
      <c r="P127" s="141">
        <f t="shared" si="14"/>
        <v>0</v>
      </c>
    </row>
    <row r="128" spans="1:16">
      <c r="A128" s="129" t="s">
        <v>281</v>
      </c>
      <c r="B128" s="129"/>
      <c r="C128" s="129" t="s">
        <v>406</v>
      </c>
      <c r="D128" s="129"/>
      <c r="E128" s="129"/>
      <c r="F128" s="129"/>
      <c r="G128" s="129"/>
      <c r="H128" s="129"/>
      <c r="I128" s="129"/>
      <c r="J128" s="18">
        <v>1</v>
      </c>
      <c r="K128" s="19">
        <v>0</v>
      </c>
      <c r="L128" s="139">
        <v>0</v>
      </c>
      <c r="M128" s="140">
        <v>0</v>
      </c>
      <c r="N128" s="141">
        <f t="shared" si="13"/>
        <v>0</v>
      </c>
      <c r="O128" s="142">
        <v>0</v>
      </c>
      <c r="P128" s="141">
        <f t="shared" si="14"/>
        <v>0</v>
      </c>
    </row>
    <row r="129" spans="1:16">
      <c r="A129" s="129" t="s">
        <v>281</v>
      </c>
      <c r="B129" s="129"/>
      <c r="C129" s="129" t="s">
        <v>407</v>
      </c>
      <c r="D129" s="129"/>
      <c r="E129" s="129"/>
      <c r="F129" s="129"/>
      <c r="G129" s="129"/>
      <c r="H129" s="129"/>
      <c r="I129" s="129"/>
      <c r="J129" s="18">
        <v>1</v>
      </c>
      <c r="K129" s="19">
        <v>0</v>
      </c>
      <c r="L129" s="139">
        <v>0</v>
      </c>
      <c r="M129" s="140">
        <v>0</v>
      </c>
      <c r="N129" s="141">
        <f t="shared" si="13"/>
        <v>0</v>
      </c>
      <c r="O129" s="142">
        <v>0</v>
      </c>
      <c r="P129" s="141">
        <f t="shared" si="14"/>
        <v>0</v>
      </c>
    </row>
    <row r="130" spans="1:16">
      <c r="A130" s="129" t="s">
        <v>281</v>
      </c>
      <c r="B130" s="129"/>
      <c r="C130" s="129" t="s">
        <v>403</v>
      </c>
      <c r="D130" s="129"/>
      <c r="E130" s="129" t="s">
        <v>332</v>
      </c>
      <c r="F130" s="129"/>
      <c r="G130" s="129" t="s">
        <v>408</v>
      </c>
      <c r="H130" s="129"/>
      <c r="I130" s="129"/>
      <c r="J130" s="18">
        <v>1</v>
      </c>
      <c r="K130" s="19">
        <v>0</v>
      </c>
      <c r="L130" s="139">
        <v>0</v>
      </c>
      <c r="M130" s="140">
        <v>0</v>
      </c>
      <c r="N130" s="141">
        <f t="shared" si="13"/>
        <v>0</v>
      </c>
      <c r="O130" s="142">
        <v>0</v>
      </c>
      <c r="P130" s="141">
        <f t="shared" si="14"/>
        <v>0</v>
      </c>
    </row>
    <row r="131" spans="1:16">
      <c r="A131" s="129" t="s">
        <v>281</v>
      </c>
      <c r="B131" s="129"/>
      <c r="C131" s="129" t="s">
        <v>406</v>
      </c>
      <c r="D131" s="129"/>
      <c r="E131" s="129"/>
      <c r="F131" s="129"/>
      <c r="G131" s="129"/>
      <c r="H131" s="129"/>
      <c r="I131" s="129"/>
      <c r="J131" s="18">
        <v>1</v>
      </c>
      <c r="K131" s="19">
        <v>0</v>
      </c>
      <c r="L131" s="139">
        <v>0</v>
      </c>
      <c r="M131" s="140">
        <v>0</v>
      </c>
      <c r="N131" s="141">
        <f t="shared" si="13"/>
        <v>0</v>
      </c>
      <c r="O131" s="142">
        <v>0</v>
      </c>
      <c r="P131" s="141">
        <f t="shared" si="14"/>
        <v>0</v>
      </c>
    </row>
    <row r="132" spans="1:16">
      <c r="A132" s="129" t="s">
        <v>281</v>
      </c>
      <c r="B132" s="129"/>
      <c r="C132" s="129" t="s">
        <v>407</v>
      </c>
      <c r="D132" s="129"/>
      <c r="E132" s="129"/>
      <c r="F132" s="129"/>
      <c r="G132" s="129"/>
      <c r="H132" s="129"/>
      <c r="I132" s="129"/>
      <c r="J132" s="18">
        <v>1</v>
      </c>
      <c r="K132" s="19">
        <v>0</v>
      </c>
      <c r="L132" s="139">
        <v>0</v>
      </c>
      <c r="M132" s="140">
        <v>0</v>
      </c>
      <c r="N132" s="141">
        <f t="shared" si="11"/>
        <v>0</v>
      </c>
      <c r="O132" s="142">
        <v>0</v>
      </c>
      <c r="P132" s="141">
        <f t="shared" si="12"/>
        <v>0</v>
      </c>
    </row>
    <row r="133" spans="1:16">
      <c r="A133" s="129" t="s">
        <v>335</v>
      </c>
      <c r="B133" s="129"/>
      <c r="C133" s="129" t="s">
        <v>409</v>
      </c>
      <c r="D133" s="129"/>
      <c r="E133" s="129"/>
      <c r="F133" s="129"/>
      <c r="G133" s="129"/>
      <c r="H133" s="129"/>
      <c r="I133" s="129"/>
      <c r="J133" s="18">
        <v>1</v>
      </c>
      <c r="K133" s="19">
        <v>0</v>
      </c>
      <c r="L133" s="139">
        <v>0</v>
      </c>
      <c r="M133" s="140">
        <v>0</v>
      </c>
      <c r="N133" s="141">
        <f t="shared" si="11"/>
        <v>0</v>
      </c>
      <c r="O133" s="142">
        <v>0</v>
      </c>
      <c r="P133" s="141">
        <f t="shared" si="12"/>
        <v>0</v>
      </c>
    </row>
    <row r="134" spans="1:16">
      <c r="A134" s="16"/>
      <c r="B134" s="129"/>
      <c r="C134" s="16" t="s">
        <v>414</v>
      </c>
      <c r="D134" s="16"/>
      <c r="E134" s="16"/>
      <c r="F134" s="16"/>
      <c r="G134" s="16"/>
      <c r="H134" s="16"/>
      <c r="I134" s="16"/>
      <c r="J134" s="18">
        <v>1</v>
      </c>
      <c r="K134" s="19">
        <v>0</v>
      </c>
      <c r="L134" s="139">
        <v>0</v>
      </c>
      <c r="M134" s="140">
        <v>0</v>
      </c>
      <c r="N134" s="141">
        <f t="shared" si="11"/>
        <v>0</v>
      </c>
      <c r="O134" s="142">
        <v>0</v>
      </c>
      <c r="P134" s="141">
        <f t="shared" si="12"/>
        <v>0</v>
      </c>
    </row>
    <row r="135" spans="1:16">
      <c r="A135" s="16"/>
      <c r="B135" s="129"/>
      <c r="C135" s="16" t="s">
        <v>415</v>
      </c>
      <c r="D135" s="16"/>
      <c r="E135" s="16"/>
      <c r="F135" s="16"/>
      <c r="G135" s="16"/>
      <c r="H135" s="16"/>
      <c r="I135" s="16"/>
      <c r="J135" s="18">
        <v>1</v>
      </c>
      <c r="K135" s="19">
        <v>0</v>
      </c>
      <c r="L135" s="139">
        <v>0</v>
      </c>
      <c r="M135" s="140">
        <v>0</v>
      </c>
      <c r="N135" s="141">
        <f t="shared" si="11"/>
        <v>0</v>
      </c>
      <c r="O135" s="142">
        <v>0</v>
      </c>
      <c r="P135" s="141">
        <f t="shared" si="12"/>
        <v>0</v>
      </c>
    </row>
    <row r="136" spans="1:16">
      <c r="A136" s="16"/>
      <c r="B136" s="129"/>
      <c r="C136" s="16" t="s">
        <v>416</v>
      </c>
      <c r="D136" s="16"/>
      <c r="E136" s="16"/>
      <c r="F136" s="16"/>
      <c r="G136" s="16"/>
      <c r="H136" s="16"/>
      <c r="I136" s="16"/>
      <c r="J136" s="18">
        <v>1</v>
      </c>
      <c r="K136" s="19">
        <v>0</v>
      </c>
      <c r="L136" s="139">
        <v>0</v>
      </c>
      <c r="M136" s="140">
        <v>0</v>
      </c>
      <c r="N136" s="141">
        <f t="shared" si="11"/>
        <v>0</v>
      </c>
      <c r="O136" s="142">
        <v>0</v>
      </c>
      <c r="P136" s="141">
        <f t="shared" si="12"/>
        <v>0</v>
      </c>
    </row>
    <row r="137" spans="1:16">
      <c r="A137" s="16"/>
      <c r="B137" s="129"/>
      <c r="C137" s="16" t="s">
        <v>417</v>
      </c>
      <c r="D137" s="16"/>
      <c r="E137" s="16"/>
      <c r="F137" s="16"/>
      <c r="G137" s="16"/>
      <c r="H137" s="16"/>
      <c r="I137" s="16"/>
      <c r="J137" s="18">
        <v>1</v>
      </c>
      <c r="K137" s="19">
        <v>0</v>
      </c>
      <c r="L137" s="139">
        <v>0</v>
      </c>
      <c r="M137" s="140">
        <v>0</v>
      </c>
      <c r="N137" s="141">
        <f t="shared" si="11"/>
        <v>0</v>
      </c>
      <c r="O137" s="142">
        <v>0</v>
      </c>
      <c r="P137" s="141">
        <f t="shared" si="12"/>
        <v>0</v>
      </c>
    </row>
    <row r="138" spans="1:16">
      <c r="A138" s="16"/>
      <c r="B138" s="129"/>
      <c r="C138" s="16" t="s">
        <v>418</v>
      </c>
      <c r="D138" s="16"/>
      <c r="E138" s="16"/>
      <c r="F138" s="16"/>
      <c r="G138" s="16"/>
      <c r="H138" s="16"/>
      <c r="I138" s="16"/>
      <c r="J138" s="18">
        <v>1</v>
      </c>
      <c r="K138" s="19">
        <v>0</v>
      </c>
      <c r="L138" s="139">
        <v>0</v>
      </c>
      <c r="M138" s="140">
        <v>0</v>
      </c>
      <c r="N138" s="141">
        <f t="shared" si="11"/>
        <v>0</v>
      </c>
      <c r="O138" s="142">
        <v>0</v>
      </c>
      <c r="P138" s="141">
        <f t="shared" si="12"/>
        <v>0</v>
      </c>
    </row>
    <row r="139" spans="1:16">
      <c r="A139" s="16"/>
      <c r="B139" s="129"/>
      <c r="C139" s="129" t="s">
        <v>385</v>
      </c>
      <c r="D139" s="129" t="s">
        <v>420</v>
      </c>
      <c r="E139" s="129"/>
      <c r="F139" s="129"/>
      <c r="G139" s="129"/>
      <c r="H139" s="129"/>
      <c r="I139" s="129"/>
      <c r="J139" s="18">
        <v>2</v>
      </c>
      <c r="K139" s="19">
        <v>0</v>
      </c>
      <c r="L139" s="139">
        <v>0</v>
      </c>
      <c r="M139" s="140">
        <v>0</v>
      </c>
      <c r="N139" s="141">
        <f t="shared" si="9"/>
        <v>0</v>
      </c>
      <c r="O139" s="142">
        <v>0</v>
      </c>
      <c r="P139" s="141">
        <f t="shared" si="10"/>
        <v>0</v>
      </c>
    </row>
    <row r="140" spans="1:16">
      <c r="A140" s="16"/>
      <c r="B140" s="129"/>
      <c r="C140" s="129" t="s">
        <v>394</v>
      </c>
      <c r="D140" s="129" t="s">
        <v>419</v>
      </c>
      <c r="E140" s="129"/>
      <c r="F140" s="129"/>
      <c r="G140" s="129"/>
      <c r="H140" s="129"/>
      <c r="I140" s="129"/>
      <c r="J140" s="18">
        <v>2</v>
      </c>
      <c r="K140" s="19">
        <v>0</v>
      </c>
      <c r="L140" s="139">
        <v>0</v>
      </c>
      <c r="M140" s="140">
        <v>0</v>
      </c>
      <c r="N140" s="141">
        <f t="shared" ref="N140:N141" si="15">J140*K140*L140*M140</f>
        <v>0</v>
      </c>
      <c r="O140" s="142">
        <v>0</v>
      </c>
      <c r="P140" s="141">
        <f t="shared" ref="P140:P141" si="16">(N140*O140)+N140</f>
        <v>0</v>
      </c>
    </row>
    <row r="141" spans="1:16">
      <c r="A141" s="16"/>
      <c r="B141" s="129"/>
      <c r="C141" s="129" t="s">
        <v>393</v>
      </c>
      <c r="D141" s="129"/>
      <c r="E141" s="129"/>
      <c r="F141" s="129"/>
      <c r="G141" s="129"/>
      <c r="H141" s="129"/>
      <c r="I141" s="129"/>
      <c r="J141" s="18">
        <v>5</v>
      </c>
      <c r="K141" s="19">
        <v>0</v>
      </c>
      <c r="L141" s="139">
        <v>0</v>
      </c>
      <c r="M141" s="140">
        <v>0</v>
      </c>
      <c r="N141" s="141">
        <f t="shared" si="15"/>
        <v>0</v>
      </c>
      <c r="O141" s="142">
        <v>0</v>
      </c>
      <c r="P141" s="141">
        <f t="shared" si="16"/>
        <v>0</v>
      </c>
    </row>
    <row r="142" spans="1:16">
      <c r="A142" s="16"/>
      <c r="B142" s="129"/>
      <c r="C142" s="129" t="s">
        <v>390</v>
      </c>
      <c r="D142" s="129"/>
      <c r="E142" s="129"/>
      <c r="F142" s="129"/>
      <c r="G142" s="129"/>
      <c r="H142" s="129"/>
      <c r="I142" s="129"/>
      <c r="J142" s="18">
        <v>21</v>
      </c>
      <c r="K142" s="19">
        <v>0</v>
      </c>
      <c r="L142" s="139">
        <v>0</v>
      </c>
      <c r="M142" s="140">
        <v>0</v>
      </c>
      <c r="N142" s="141">
        <f t="shared" si="9"/>
        <v>0</v>
      </c>
      <c r="O142" s="142">
        <v>0</v>
      </c>
      <c r="P142" s="141">
        <f t="shared" si="10"/>
        <v>0</v>
      </c>
    </row>
    <row r="143" spans="1:16">
      <c r="A143" s="16"/>
      <c r="B143" s="129"/>
      <c r="C143" s="16" t="s">
        <v>392</v>
      </c>
      <c r="D143" s="16" t="s">
        <v>411</v>
      </c>
      <c r="E143" s="16"/>
      <c r="F143" s="16"/>
      <c r="G143" s="16"/>
      <c r="H143" s="16"/>
      <c r="I143" s="16"/>
      <c r="J143" s="18">
        <v>3</v>
      </c>
      <c r="K143" s="19">
        <v>0</v>
      </c>
      <c r="L143" s="139">
        <v>0</v>
      </c>
      <c r="M143" s="140">
        <v>0</v>
      </c>
      <c r="N143" s="141">
        <f t="shared" si="9"/>
        <v>0</v>
      </c>
      <c r="O143" s="142">
        <v>0</v>
      </c>
      <c r="P143" s="141">
        <f t="shared" si="10"/>
        <v>0</v>
      </c>
    </row>
    <row r="144" spans="1:16">
      <c r="A144" s="143"/>
      <c r="B144" s="144"/>
      <c r="C144" s="145"/>
      <c r="D144" s="145"/>
      <c r="E144" s="145"/>
      <c r="F144" s="145"/>
      <c r="G144" s="145"/>
      <c r="H144" s="145"/>
      <c r="I144" s="145"/>
      <c r="J144" s="146"/>
      <c r="K144" s="146"/>
      <c r="L144" s="146"/>
      <c r="M144" s="146"/>
      <c r="N144" s="146"/>
      <c r="O144" s="146"/>
      <c r="P144" s="147">
        <f>SUM(P8:P143)</f>
        <v>0</v>
      </c>
    </row>
    <row r="147" spans="1:1" ht="14.25">
      <c r="A147" s="4" t="s">
        <v>8</v>
      </c>
    </row>
    <row r="148" spans="1:1" ht="14.25">
      <c r="A148" s="5" t="s">
        <v>9</v>
      </c>
    </row>
  </sheetData>
  <mergeCells count="5">
    <mergeCell ref="N1:P1"/>
    <mergeCell ref="N2:P2"/>
    <mergeCell ref="N3:P3"/>
    <mergeCell ref="A1:M1"/>
    <mergeCell ref="A2:M6"/>
  </mergeCells>
  <pageMargins left="0.7" right="0.7" top="0.75" bottom="0.75" header="0.3" footer="0.3"/>
  <pageSetup paperSize="9" scale="4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E6175-A4F5-4D5D-B15B-379C39793BC6}">
  <sheetPr>
    <pageSetUpPr fitToPage="1"/>
  </sheetPr>
  <dimension ref="B1:I60"/>
  <sheetViews>
    <sheetView view="pageBreakPreview" zoomScale="90" zoomScaleNormal="100" zoomScaleSheetLayoutView="90" workbookViewId="0">
      <selection activeCell="B1" sqref="B1:G1"/>
    </sheetView>
  </sheetViews>
  <sheetFormatPr defaultColWidth="9.140625" defaultRowHeight="12.75"/>
  <cols>
    <col min="1" max="2" width="2.7109375" style="48" customWidth="1"/>
    <col min="3" max="3" width="70.7109375" style="48" customWidth="1"/>
    <col min="4" max="4" width="16.85546875" style="48" customWidth="1"/>
    <col min="5" max="5" width="19" style="48" customWidth="1"/>
    <col min="6" max="6" width="15.7109375" style="48" customWidth="1"/>
    <col min="7" max="7" width="2.7109375" style="48" customWidth="1"/>
    <col min="8" max="8" width="5.140625" style="48" customWidth="1"/>
    <col min="9" max="9" width="3.42578125" style="48" customWidth="1"/>
    <col min="10" max="16384" width="9.140625" style="48"/>
  </cols>
  <sheetData>
    <row r="1" spans="2:8" ht="18">
      <c r="B1" s="180" t="s">
        <v>73</v>
      </c>
      <c r="C1" s="180"/>
      <c r="D1" s="180"/>
      <c r="E1" s="180"/>
      <c r="F1" s="180"/>
      <c r="G1" s="180"/>
    </row>
    <row r="2" spans="2:8">
      <c r="B2" s="49"/>
      <c r="C2" s="184" t="s">
        <v>118</v>
      </c>
      <c r="D2" s="185"/>
      <c r="E2" s="186"/>
    </row>
    <row r="3" spans="2:8">
      <c r="B3" s="49"/>
    </row>
    <row r="4" spans="2:8">
      <c r="B4" s="181" t="s">
        <v>2</v>
      </c>
      <c r="C4" s="181"/>
      <c r="D4" s="181"/>
      <c r="E4" s="181"/>
      <c r="F4" s="181"/>
      <c r="G4" s="181"/>
      <c r="H4" s="50"/>
    </row>
    <row r="5" spans="2:8" ht="66" customHeight="1">
      <c r="B5" s="182" t="s">
        <v>54</v>
      </c>
      <c r="C5" s="182"/>
      <c r="D5" s="182"/>
      <c r="E5" s="182"/>
      <c r="F5" s="182"/>
      <c r="G5" s="182"/>
    </row>
    <row r="6" spans="2:8">
      <c r="B6" s="51"/>
      <c r="C6" s="52"/>
      <c r="D6" s="52"/>
    </row>
    <row r="7" spans="2:8">
      <c r="B7" s="183" t="s">
        <v>47</v>
      </c>
      <c r="C7" s="183"/>
      <c r="D7" s="183"/>
      <c r="E7" s="183"/>
      <c r="F7" s="183"/>
      <c r="G7" s="183"/>
    </row>
    <row r="8" spans="2:8" ht="13.15" customHeight="1">
      <c r="B8" s="169" t="s">
        <v>117</v>
      </c>
      <c r="C8" s="170"/>
      <c r="D8" s="173" t="s">
        <v>55</v>
      </c>
      <c r="E8" s="23" t="s">
        <v>7</v>
      </c>
      <c r="F8" s="173" t="s">
        <v>26</v>
      </c>
      <c r="G8" s="174"/>
    </row>
    <row r="9" spans="2:8">
      <c r="B9" s="171"/>
      <c r="C9" s="172"/>
      <c r="D9" s="175"/>
      <c r="E9" s="47" t="s">
        <v>6</v>
      </c>
      <c r="F9" s="175"/>
      <c r="G9" s="176"/>
    </row>
    <row r="10" spans="2:8">
      <c r="B10" s="24"/>
      <c r="C10" s="53"/>
      <c r="D10" s="53"/>
      <c r="E10" s="54"/>
      <c r="F10" s="54"/>
      <c r="G10" s="25"/>
    </row>
    <row r="11" spans="2:8">
      <c r="B11" s="24"/>
      <c r="C11" s="111" t="s">
        <v>67</v>
      </c>
      <c r="D11" s="53"/>
      <c r="E11" s="54"/>
      <c r="F11" s="54"/>
      <c r="G11" s="25"/>
    </row>
    <row r="12" spans="2:8">
      <c r="B12" s="24"/>
      <c r="C12" s="48" t="s">
        <v>20</v>
      </c>
      <c r="D12" s="55">
        <v>10</v>
      </c>
      <c r="E12" s="30">
        <v>0</v>
      </c>
      <c r="F12" s="31">
        <f>D12*E12</f>
        <v>0</v>
      </c>
      <c r="G12" s="25"/>
    </row>
    <row r="13" spans="2:8">
      <c r="B13" s="24"/>
      <c r="C13" s="56" t="s">
        <v>68</v>
      </c>
      <c r="D13" s="55">
        <v>25</v>
      </c>
      <c r="E13" s="30">
        <v>0</v>
      </c>
      <c r="F13" s="31">
        <f t="shared" ref="F13:F15" si="0">D13*E13</f>
        <v>0</v>
      </c>
      <c r="G13" s="25"/>
    </row>
    <row r="14" spans="2:8">
      <c r="B14" s="24"/>
      <c r="C14" s="48" t="s">
        <v>61</v>
      </c>
      <c r="D14" s="55">
        <v>15</v>
      </c>
      <c r="E14" s="30">
        <v>0</v>
      </c>
      <c r="F14" s="31">
        <f t="shared" ref="F14" si="1">D14*E14</f>
        <v>0</v>
      </c>
      <c r="G14" s="25"/>
    </row>
    <row r="15" spans="2:8">
      <c r="B15" s="24"/>
      <c r="C15" s="48" t="s">
        <v>116</v>
      </c>
      <c r="D15" s="55">
        <v>15</v>
      </c>
      <c r="E15" s="30">
        <v>0</v>
      </c>
      <c r="F15" s="31">
        <f t="shared" si="0"/>
        <v>0</v>
      </c>
      <c r="G15" s="25"/>
    </row>
    <row r="16" spans="2:8">
      <c r="B16" s="24"/>
      <c r="C16" s="53"/>
      <c r="D16" s="55"/>
      <c r="E16" s="6"/>
      <c r="F16" s="6"/>
      <c r="G16" s="25"/>
    </row>
    <row r="17" spans="2:9">
      <c r="B17" s="26"/>
      <c r="C17" s="111" t="s">
        <v>69</v>
      </c>
      <c r="D17" s="56"/>
      <c r="E17" s="6"/>
      <c r="F17" s="1"/>
      <c r="G17" s="25"/>
    </row>
    <row r="18" spans="2:9">
      <c r="B18" s="26"/>
      <c r="C18" s="56" t="s">
        <v>15</v>
      </c>
      <c r="D18" s="55">
        <v>50</v>
      </c>
      <c r="E18" s="30">
        <v>0</v>
      </c>
      <c r="F18" s="31">
        <f t="shared" ref="F18:F20" si="2">D18*E18</f>
        <v>0</v>
      </c>
      <c r="G18" s="25"/>
    </row>
    <row r="19" spans="2:9">
      <c r="B19" s="26"/>
      <c r="C19" s="56" t="s">
        <v>16</v>
      </c>
      <c r="D19" s="55">
        <v>10</v>
      </c>
      <c r="E19" s="30">
        <v>0</v>
      </c>
      <c r="F19" s="31">
        <f t="shared" si="2"/>
        <v>0</v>
      </c>
      <c r="G19" s="25"/>
    </row>
    <row r="20" spans="2:9">
      <c r="B20" s="26"/>
      <c r="C20" s="56" t="s">
        <v>17</v>
      </c>
      <c r="D20" s="55">
        <v>5</v>
      </c>
      <c r="E20" s="30">
        <v>0</v>
      </c>
      <c r="F20" s="31">
        <f t="shared" si="2"/>
        <v>0</v>
      </c>
      <c r="G20" s="25"/>
    </row>
    <row r="21" spans="2:9">
      <c r="B21" s="26"/>
      <c r="C21" s="56"/>
      <c r="D21" s="55"/>
      <c r="E21" s="6"/>
      <c r="F21" s="1"/>
      <c r="G21" s="25"/>
    </row>
    <row r="22" spans="2:9">
      <c r="B22" s="26"/>
      <c r="C22" s="111" t="s">
        <v>70</v>
      </c>
      <c r="D22" s="55"/>
      <c r="E22" s="6"/>
      <c r="F22" s="1"/>
      <c r="G22" s="25"/>
      <c r="I22" s="57"/>
    </row>
    <row r="23" spans="2:9">
      <c r="B23" s="26"/>
      <c r="C23" s="56" t="s">
        <v>18</v>
      </c>
      <c r="D23" s="55">
        <v>30</v>
      </c>
      <c r="E23" s="30">
        <v>0</v>
      </c>
      <c r="F23" s="31">
        <f>D23*E23</f>
        <v>0</v>
      </c>
      <c r="G23" s="25"/>
    </row>
    <row r="24" spans="2:9">
      <c r="B24" s="26"/>
      <c r="C24" s="56" t="s">
        <v>19</v>
      </c>
      <c r="D24" s="55">
        <v>50</v>
      </c>
      <c r="E24" s="30">
        <v>0</v>
      </c>
      <c r="F24" s="31">
        <f t="shared" ref="F24:F25" si="3">D24*E24</f>
        <v>0</v>
      </c>
      <c r="G24" s="25"/>
    </row>
    <row r="25" spans="2:9">
      <c r="B25" s="26"/>
      <c r="C25" s="48" t="s">
        <v>62</v>
      </c>
      <c r="D25" s="55">
        <v>10</v>
      </c>
      <c r="E25" s="30">
        <v>0</v>
      </c>
      <c r="F25" s="31">
        <f t="shared" si="3"/>
        <v>0</v>
      </c>
      <c r="G25" s="25"/>
    </row>
    <row r="26" spans="2:9">
      <c r="B26" s="26"/>
      <c r="C26" s="56"/>
      <c r="D26" s="55"/>
      <c r="E26" s="6"/>
      <c r="F26" s="6"/>
      <c r="G26" s="25"/>
    </row>
    <row r="27" spans="2:9">
      <c r="B27" s="26"/>
      <c r="C27" s="56"/>
      <c r="D27" s="58"/>
      <c r="E27" s="6"/>
      <c r="F27" s="1"/>
      <c r="G27" s="25"/>
    </row>
    <row r="28" spans="2:9">
      <c r="B28" s="27"/>
      <c r="C28" s="28"/>
      <c r="D28" s="28"/>
      <c r="E28" s="42" t="s">
        <v>71</v>
      </c>
      <c r="F28" s="32">
        <f>SUM(F12:F26)</f>
        <v>0</v>
      </c>
      <c r="G28" s="29"/>
    </row>
    <row r="29" spans="2:9">
      <c r="C29" s="59"/>
      <c r="D29" s="59"/>
    </row>
    <row r="30" spans="2:9">
      <c r="B30" s="177" t="s">
        <v>115</v>
      </c>
      <c r="C30" s="177"/>
      <c r="D30" s="177"/>
      <c r="E30" s="177"/>
      <c r="F30" s="177"/>
      <c r="G30" s="177"/>
    </row>
    <row r="31" spans="2:9">
      <c r="B31" s="169" t="s">
        <v>0</v>
      </c>
      <c r="C31" s="178"/>
    </row>
    <row r="32" spans="2:9">
      <c r="B32" s="171"/>
      <c r="C32" s="179"/>
    </row>
    <row r="33" spans="2:7">
      <c r="B33" s="24"/>
      <c r="C33" s="79"/>
    </row>
    <row r="34" spans="2:7">
      <c r="B34" s="26"/>
      <c r="C34" s="137" t="s">
        <v>57</v>
      </c>
    </row>
    <row r="35" spans="2:7">
      <c r="B35" s="26"/>
      <c r="C35" s="137" t="s">
        <v>58</v>
      </c>
    </row>
    <row r="36" spans="2:7">
      <c r="B36" s="26"/>
      <c r="C36" s="137" t="s">
        <v>59</v>
      </c>
    </row>
    <row r="37" spans="2:7">
      <c r="B37" s="26"/>
      <c r="C37" s="137" t="s">
        <v>60</v>
      </c>
    </row>
    <row r="38" spans="2:7">
      <c r="B38" s="27"/>
      <c r="C38" s="107"/>
    </row>
    <row r="39" spans="2:7" ht="33.75" customHeight="1">
      <c r="B39" s="168"/>
      <c r="C39" s="168"/>
      <c r="D39" s="168"/>
      <c r="E39" s="168"/>
      <c r="F39" s="168"/>
      <c r="G39" s="168"/>
    </row>
    <row r="40" spans="2:7">
      <c r="C40" s="60"/>
      <c r="D40" s="60"/>
      <c r="E40" s="60"/>
    </row>
    <row r="41" spans="2:7">
      <c r="C41" s="59"/>
      <c r="D41" s="59"/>
    </row>
    <row r="42" spans="2:7">
      <c r="C42" s="60"/>
      <c r="D42" s="60"/>
      <c r="E42" s="61"/>
    </row>
    <row r="43" spans="2:7">
      <c r="C43" s="51"/>
      <c r="D43" s="51"/>
    </row>
    <row r="44" spans="2:7">
      <c r="C44" s="52"/>
      <c r="D44" s="52"/>
      <c r="E44" s="52"/>
    </row>
    <row r="45" spans="2:7">
      <c r="C45" s="52"/>
      <c r="D45" s="52"/>
      <c r="E45" s="52"/>
    </row>
    <row r="46" spans="2:7">
      <c r="C46" s="52"/>
      <c r="D46" s="52"/>
      <c r="E46" s="52"/>
    </row>
    <row r="47" spans="2:7">
      <c r="C47" s="52"/>
      <c r="D47" s="52"/>
      <c r="E47" s="52"/>
    </row>
    <row r="48" spans="2:7">
      <c r="E48" s="52"/>
    </row>
    <row r="49" spans="5:5">
      <c r="E49" s="52"/>
    </row>
    <row r="50" spans="5:5">
      <c r="E50" s="52"/>
    </row>
    <row r="51" spans="5:5">
      <c r="E51" s="52"/>
    </row>
    <row r="52" spans="5:5">
      <c r="E52" s="52"/>
    </row>
    <row r="53" spans="5:5">
      <c r="E53" s="52"/>
    </row>
    <row r="54" spans="5:5">
      <c r="E54" s="52"/>
    </row>
    <row r="55" spans="5:5">
      <c r="E55" s="52"/>
    </row>
    <row r="56" spans="5:5">
      <c r="E56" s="52"/>
    </row>
    <row r="57" spans="5:5">
      <c r="E57" s="52"/>
    </row>
    <row r="58" spans="5:5">
      <c r="E58" s="52"/>
    </row>
    <row r="59" spans="5:5">
      <c r="E59" s="52"/>
    </row>
    <row r="60" spans="5:5">
      <c r="E60" s="52"/>
    </row>
  </sheetData>
  <mergeCells count="11">
    <mergeCell ref="B30:G30"/>
    <mergeCell ref="B31:C32"/>
    <mergeCell ref="B39:G39"/>
    <mergeCell ref="B1:G1"/>
    <mergeCell ref="C2:E2"/>
    <mergeCell ref="B4:G4"/>
    <mergeCell ref="B5:G5"/>
    <mergeCell ref="B7:G7"/>
    <mergeCell ref="B8:C9"/>
    <mergeCell ref="D8:D9"/>
    <mergeCell ref="F8:G9"/>
  </mergeCells>
  <pageMargins left="0.7" right="0.7" top="0.75" bottom="0.75" header="0.3" footer="0.3"/>
  <pageSetup paperSize="9" scale="8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824DB-29CD-40D2-A840-1C3C2781986D}">
  <sheetPr>
    <tabColor rgb="FF00B0F0"/>
    <pageSetUpPr fitToPage="1"/>
  </sheetPr>
  <dimension ref="A1:L54"/>
  <sheetViews>
    <sheetView zoomScaleNormal="100" workbookViewId="0">
      <selection sqref="A1:F1"/>
    </sheetView>
  </sheetViews>
  <sheetFormatPr defaultColWidth="9.140625" defaultRowHeight="12.75"/>
  <cols>
    <col min="1" max="1" width="4.85546875" style="48" customWidth="1"/>
    <col min="2" max="2" width="61.140625" style="48" customWidth="1"/>
    <col min="3" max="3" width="5" style="48" customWidth="1"/>
    <col min="4" max="4" width="37.28515625" style="48" customWidth="1"/>
    <col min="5" max="6" width="16.85546875" style="48" customWidth="1"/>
    <col min="7" max="9" width="15.7109375" style="48" customWidth="1"/>
    <col min="10" max="16384" width="9.140625" style="48"/>
  </cols>
  <sheetData>
    <row r="1" spans="1:12" ht="18">
      <c r="A1" s="191" t="s">
        <v>120</v>
      </c>
      <c r="B1" s="191"/>
      <c r="C1" s="191"/>
      <c r="D1" s="191"/>
      <c r="E1" s="191"/>
      <c r="F1" s="191"/>
    </row>
    <row r="2" spans="1:12" ht="18">
      <c r="A2" s="180" t="s">
        <v>48</v>
      </c>
      <c r="B2" s="180"/>
      <c r="C2" s="180"/>
      <c r="D2" s="180"/>
      <c r="E2" s="180"/>
      <c r="F2" s="180"/>
      <c r="G2" s="65"/>
      <c r="H2" s="65"/>
      <c r="I2" s="65"/>
    </row>
    <row r="3" spans="1:12">
      <c r="A3" s="197"/>
      <c r="B3" s="197"/>
      <c r="C3" s="197"/>
      <c r="D3" s="197"/>
      <c r="E3" s="197"/>
      <c r="F3" s="197"/>
    </row>
    <row r="4" spans="1:12">
      <c r="B4" s="66" t="s">
        <v>76</v>
      </c>
      <c r="C4" s="67"/>
      <c r="D4" s="67"/>
      <c r="E4" s="67"/>
      <c r="F4" s="67"/>
      <c r="G4" s="68"/>
      <c r="H4" s="68"/>
      <c r="I4" s="68"/>
      <c r="J4" s="69"/>
      <c r="K4" s="69"/>
      <c r="L4" s="69"/>
    </row>
    <row r="5" spans="1:12">
      <c r="B5" s="33" t="s">
        <v>53</v>
      </c>
      <c r="C5" s="67"/>
      <c r="D5" s="67"/>
      <c r="E5" s="67"/>
      <c r="F5" s="67"/>
      <c r="G5" s="68"/>
      <c r="H5" s="68"/>
      <c r="I5" s="68"/>
      <c r="J5" s="69"/>
      <c r="K5" s="69"/>
      <c r="L5" s="69"/>
    </row>
    <row r="6" spans="1:12">
      <c r="B6" s="67"/>
      <c r="C6" s="67"/>
      <c r="D6" s="67"/>
      <c r="E6" s="67"/>
      <c r="F6" s="67"/>
      <c r="G6" s="68"/>
      <c r="H6" s="68"/>
      <c r="I6" s="68"/>
      <c r="J6" s="69"/>
      <c r="K6" s="69"/>
      <c r="L6" s="69"/>
    </row>
    <row r="7" spans="1:12">
      <c r="A7" s="169" t="s">
        <v>1</v>
      </c>
      <c r="B7" s="170"/>
      <c r="C7" s="45"/>
      <c r="D7" s="192" t="s">
        <v>3</v>
      </c>
      <c r="E7" s="198">
        <v>2021</v>
      </c>
      <c r="F7" s="199"/>
      <c r="G7" s="68"/>
      <c r="H7" s="68"/>
      <c r="I7" s="68"/>
      <c r="J7" s="69"/>
      <c r="K7" s="69"/>
      <c r="L7" s="69"/>
    </row>
    <row r="8" spans="1:12" s="51" customFormat="1">
      <c r="A8" s="195"/>
      <c r="B8" s="196"/>
      <c r="C8" s="70"/>
      <c r="D8" s="193"/>
      <c r="E8" s="200"/>
      <c r="F8" s="201"/>
      <c r="G8" s="71"/>
      <c r="H8" s="71"/>
      <c r="I8" s="71"/>
      <c r="J8" s="72"/>
      <c r="K8" s="72"/>
      <c r="L8" s="72"/>
    </row>
    <row r="9" spans="1:12" ht="25.5">
      <c r="A9" s="171"/>
      <c r="B9" s="172"/>
      <c r="C9" s="46"/>
      <c r="D9" s="194"/>
      <c r="E9" s="73" t="s">
        <v>63</v>
      </c>
      <c r="F9" s="126" t="s">
        <v>4</v>
      </c>
      <c r="G9" s="74"/>
      <c r="H9" s="74"/>
      <c r="I9" s="74"/>
      <c r="J9" s="69"/>
      <c r="K9" s="69"/>
      <c r="L9" s="69"/>
    </row>
    <row r="10" spans="1:12">
      <c r="A10" s="75"/>
      <c r="B10" s="76"/>
      <c r="C10" s="76"/>
      <c r="D10" s="77"/>
      <c r="E10" s="75"/>
      <c r="F10" s="77"/>
      <c r="G10" s="74"/>
      <c r="H10" s="74"/>
      <c r="I10" s="74"/>
      <c r="J10" s="69"/>
      <c r="K10" s="69"/>
      <c r="L10" s="69"/>
    </row>
    <row r="11" spans="1:12">
      <c r="A11" s="24"/>
      <c r="B11" s="132" t="s">
        <v>77</v>
      </c>
      <c r="C11" s="78"/>
      <c r="D11" s="79"/>
      <c r="E11" s="24"/>
      <c r="F11" s="79"/>
      <c r="G11" s="74"/>
      <c r="H11" s="74"/>
      <c r="I11" s="74"/>
      <c r="J11" s="69"/>
      <c r="K11" s="69"/>
      <c r="L11" s="69"/>
    </row>
    <row r="12" spans="1:12">
      <c r="A12" s="80">
        <v>1</v>
      </c>
      <c r="B12" s="138" t="s">
        <v>78</v>
      </c>
      <c r="C12" s="78"/>
      <c r="D12" s="35"/>
      <c r="E12" s="34">
        <f>'Onderhoudskosten perceel 2'!P144</f>
        <v>0</v>
      </c>
      <c r="F12" s="81">
        <f t="shared" ref="F12:F23" si="0">E12*1.21</f>
        <v>0</v>
      </c>
      <c r="G12" s="74"/>
      <c r="H12" s="82"/>
      <c r="I12" s="74"/>
      <c r="J12" s="69"/>
      <c r="K12" s="69"/>
      <c r="L12" s="69"/>
    </row>
    <row r="13" spans="1:12">
      <c r="A13" s="80">
        <v>2</v>
      </c>
      <c r="B13" s="138" t="s">
        <v>114</v>
      </c>
      <c r="C13" s="78"/>
      <c r="D13" s="35"/>
      <c r="E13" s="36">
        <v>0</v>
      </c>
      <c r="F13" s="81">
        <f t="shared" si="0"/>
        <v>0</v>
      </c>
      <c r="G13" s="74"/>
      <c r="H13" s="82"/>
      <c r="I13" s="74"/>
      <c r="J13" s="69"/>
      <c r="K13" s="69"/>
      <c r="L13" s="69"/>
    </row>
    <row r="14" spans="1:12" s="83" customFormat="1">
      <c r="A14" s="80">
        <v>3</v>
      </c>
      <c r="B14" s="138" t="s">
        <v>28</v>
      </c>
      <c r="C14" s="78"/>
      <c r="D14" s="35"/>
      <c r="E14" s="36">
        <v>0</v>
      </c>
      <c r="F14" s="81">
        <f t="shared" si="0"/>
        <v>0</v>
      </c>
    </row>
    <row r="15" spans="1:12" s="83" customFormat="1">
      <c r="A15" s="80">
        <v>4</v>
      </c>
      <c r="B15" s="138" t="s">
        <v>79</v>
      </c>
      <c r="C15" s="78"/>
      <c r="D15" s="35"/>
      <c r="E15" s="36">
        <v>0</v>
      </c>
      <c r="F15" s="81">
        <f t="shared" si="0"/>
        <v>0</v>
      </c>
    </row>
    <row r="16" spans="1:12" s="83" customFormat="1" ht="15" customHeight="1">
      <c r="A16" s="80"/>
      <c r="B16" s="138"/>
      <c r="C16" s="78"/>
      <c r="D16" s="84"/>
      <c r="E16" s="85"/>
      <c r="F16" s="84"/>
    </row>
    <row r="17" spans="1:12" s="83" customFormat="1" ht="15" customHeight="1">
      <c r="A17" s="80"/>
      <c r="B17" s="132" t="s">
        <v>80</v>
      </c>
      <c r="C17" s="78"/>
      <c r="D17" s="84"/>
      <c r="E17" s="85"/>
      <c r="F17" s="84"/>
    </row>
    <row r="18" spans="1:12" s="83" customFormat="1">
      <c r="A18" s="80" t="s">
        <v>35</v>
      </c>
      <c r="B18" s="56" t="s">
        <v>44</v>
      </c>
      <c r="C18" s="78"/>
      <c r="D18" s="35"/>
      <c r="E18" s="36">
        <v>0</v>
      </c>
      <c r="F18" s="81">
        <f t="shared" si="0"/>
        <v>0</v>
      </c>
      <c r="J18" s="86"/>
      <c r="K18" s="86"/>
      <c r="L18" s="86"/>
    </row>
    <row r="19" spans="1:12" s="83" customFormat="1">
      <c r="A19" s="80" t="s">
        <v>36</v>
      </c>
      <c r="B19" s="56" t="s">
        <v>33</v>
      </c>
      <c r="C19" s="78"/>
      <c r="D19" s="35"/>
      <c r="E19" s="36">
        <v>0</v>
      </c>
      <c r="F19" s="81">
        <f t="shared" si="0"/>
        <v>0</v>
      </c>
      <c r="G19" s="87"/>
      <c r="H19" s="87"/>
      <c r="I19" s="87"/>
      <c r="J19" s="86"/>
      <c r="K19" s="86"/>
      <c r="L19" s="86"/>
    </row>
    <row r="20" spans="1:12" s="83" customFormat="1">
      <c r="A20" s="80" t="s">
        <v>37</v>
      </c>
      <c r="B20" s="56" t="s">
        <v>34</v>
      </c>
      <c r="C20" s="78"/>
      <c r="D20" s="35"/>
      <c r="E20" s="36">
        <v>0</v>
      </c>
      <c r="F20" s="81">
        <f t="shared" si="0"/>
        <v>0</v>
      </c>
      <c r="G20" s="87"/>
      <c r="H20" s="87"/>
      <c r="I20" s="87"/>
      <c r="J20" s="86"/>
      <c r="K20" s="86"/>
      <c r="L20" s="86"/>
    </row>
    <row r="21" spans="1:12" s="83" customFormat="1">
      <c r="A21" s="80" t="s">
        <v>38</v>
      </c>
      <c r="B21" s="56" t="s">
        <v>45</v>
      </c>
      <c r="C21" s="78"/>
      <c r="D21" s="35"/>
      <c r="E21" s="36">
        <v>0</v>
      </c>
      <c r="F21" s="81">
        <f t="shared" si="0"/>
        <v>0</v>
      </c>
      <c r="G21" s="87"/>
      <c r="H21" s="87"/>
      <c r="I21" s="87"/>
      <c r="J21" s="86"/>
      <c r="K21" s="86"/>
      <c r="L21" s="86"/>
    </row>
    <row r="22" spans="1:12" s="83" customFormat="1">
      <c r="A22" s="80" t="s">
        <v>39</v>
      </c>
      <c r="B22" s="56" t="s">
        <v>46</v>
      </c>
      <c r="C22" s="78"/>
      <c r="D22" s="35"/>
      <c r="E22" s="36">
        <v>0</v>
      </c>
      <c r="F22" s="81">
        <f t="shared" si="0"/>
        <v>0</v>
      </c>
      <c r="G22" s="87"/>
      <c r="H22" s="87"/>
      <c r="I22" s="87"/>
      <c r="J22" s="86"/>
      <c r="K22" s="86"/>
      <c r="L22" s="86"/>
    </row>
    <row r="23" spans="1:12" s="83" customFormat="1">
      <c r="A23" s="80" t="s">
        <v>40</v>
      </c>
      <c r="B23" s="56" t="s">
        <v>81</v>
      </c>
      <c r="C23" s="78"/>
      <c r="D23" s="35"/>
      <c r="E23" s="36">
        <v>0</v>
      </c>
      <c r="F23" s="81">
        <f t="shared" si="0"/>
        <v>0</v>
      </c>
      <c r="G23" s="87"/>
      <c r="H23" s="87"/>
      <c r="I23" s="87"/>
      <c r="J23" s="86"/>
      <c r="K23" s="86"/>
      <c r="L23" s="86"/>
    </row>
    <row r="24" spans="1:12" s="83" customFormat="1" ht="15" customHeight="1">
      <c r="A24" s="80"/>
      <c r="B24" s="56"/>
      <c r="C24" s="78"/>
      <c r="D24" s="88"/>
      <c r="E24" s="89"/>
      <c r="F24" s="88"/>
      <c r="G24" s="87"/>
      <c r="H24" s="87"/>
      <c r="I24" s="87"/>
      <c r="J24" s="86"/>
      <c r="K24" s="86"/>
      <c r="L24" s="86"/>
    </row>
    <row r="25" spans="1:12" s="83" customFormat="1" ht="15" customHeight="1">
      <c r="A25" s="80" t="s">
        <v>95</v>
      </c>
      <c r="B25" s="56" t="s">
        <v>96</v>
      </c>
      <c r="C25" s="78"/>
      <c r="D25" s="35"/>
      <c r="E25" s="34">
        <f>'Uurtarieven perceel 2'!F28</f>
        <v>0</v>
      </c>
      <c r="F25" s="81">
        <f t="shared" ref="F25" si="1">E25*1.21</f>
        <v>0</v>
      </c>
      <c r="G25" s="87"/>
      <c r="H25" s="87"/>
      <c r="I25" s="87"/>
      <c r="J25" s="86"/>
      <c r="K25" s="86"/>
      <c r="L25" s="86"/>
    </row>
    <row r="26" spans="1:12" s="83" customFormat="1" ht="15" customHeight="1">
      <c r="A26" s="89"/>
      <c r="B26" s="56"/>
      <c r="C26" s="78"/>
      <c r="D26" s="88"/>
      <c r="E26" s="89"/>
      <c r="F26" s="88"/>
      <c r="G26" s="87"/>
      <c r="H26" s="87"/>
      <c r="I26" s="87"/>
      <c r="J26" s="86"/>
      <c r="K26" s="86"/>
      <c r="L26" s="86"/>
    </row>
    <row r="27" spans="1:12" s="83" customFormat="1" ht="15" customHeight="1">
      <c r="A27" s="89"/>
      <c r="B27" s="56"/>
      <c r="C27" s="78"/>
      <c r="D27" s="90"/>
      <c r="E27" s="91"/>
      <c r="F27" s="90"/>
      <c r="G27" s="87"/>
      <c r="H27" s="87"/>
      <c r="I27" s="87"/>
      <c r="J27" s="86"/>
      <c r="K27" s="86"/>
      <c r="L27" s="86"/>
    </row>
    <row r="28" spans="1:12">
      <c r="A28" s="26"/>
      <c r="B28" s="92" t="s">
        <v>97</v>
      </c>
      <c r="C28" s="93"/>
      <c r="D28" s="94"/>
      <c r="E28" s="95">
        <f>SUM(E12:E27)</f>
        <v>0</v>
      </c>
      <c r="F28" s="96">
        <f>SUM(F12:F27)</f>
        <v>0</v>
      </c>
    </row>
    <row r="29" spans="1:12" s="83" customFormat="1" ht="15" customHeight="1">
      <c r="A29" s="89"/>
      <c r="B29" s="56"/>
      <c r="C29" s="78"/>
      <c r="D29" s="90"/>
      <c r="E29" s="91"/>
      <c r="F29" s="90"/>
      <c r="G29" s="87"/>
      <c r="H29" s="87"/>
      <c r="I29" s="87"/>
      <c r="J29" s="86"/>
      <c r="K29" s="86"/>
      <c r="L29" s="86"/>
    </row>
    <row r="30" spans="1:12" s="83" customFormat="1" ht="62.25" customHeight="1">
      <c r="A30" s="89"/>
      <c r="B30" s="168" t="s">
        <v>98</v>
      </c>
      <c r="C30" s="168"/>
      <c r="D30" s="187"/>
      <c r="E30" s="91"/>
      <c r="F30" s="90"/>
      <c r="G30" s="87"/>
      <c r="H30" s="87"/>
      <c r="I30" s="87"/>
      <c r="J30" s="86"/>
      <c r="K30" s="86"/>
      <c r="L30" s="86"/>
    </row>
    <row r="31" spans="1:12" s="83" customFormat="1" ht="25.5">
      <c r="B31" s="97" t="s">
        <v>1</v>
      </c>
      <c r="C31" s="98"/>
      <c r="D31" s="73" t="s">
        <v>27</v>
      </c>
      <c r="E31" s="73" t="s">
        <v>63</v>
      </c>
      <c r="F31" s="73" t="s">
        <v>64</v>
      </c>
      <c r="G31" s="87"/>
      <c r="H31" s="87"/>
      <c r="I31" s="87"/>
      <c r="J31" s="86"/>
      <c r="K31" s="86"/>
      <c r="L31" s="86"/>
    </row>
    <row r="32" spans="1:12" s="83" customFormat="1">
      <c r="A32" s="99" t="s">
        <v>21</v>
      </c>
      <c r="B32" s="33"/>
      <c r="C32" s="78"/>
      <c r="D32" s="43">
        <v>1</v>
      </c>
      <c r="E32" s="36">
        <v>0</v>
      </c>
      <c r="F32" s="81">
        <f>D32*E32</f>
        <v>0</v>
      </c>
      <c r="G32" s="87"/>
      <c r="H32" s="87"/>
      <c r="I32" s="87"/>
      <c r="J32" s="86"/>
      <c r="K32" s="86"/>
      <c r="L32" s="86"/>
    </row>
    <row r="33" spans="1:12" s="83" customFormat="1">
      <c r="A33" s="99" t="s">
        <v>22</v>
      </c>
      <c r="B33" s="33"/>
      <c r="C33" s="78"/>
      <c r="D33" s="43">
        <v>1</v>
      </c>
      <c r="E33" s="36">
        <v>0</v>
      </c>
      <c r="F33" s="81">
        <f t="shared" ref="F33:F41" si="2">D33*E33</f>
        <v>0</v>
      </c>
      <c r="G33" s="87"/>
      <c r="H33" s="87"/>
      <c r="I33" s="87"/>
      <c r="J33" s="86"/>
      <c r="K33" s="86"/>
      <c r="L33" s="86"/>
    </row>
    <row r="34" spans="1:12" s="83" customFormat="1" ht="12.75" customHeight="1">
      <c r="A34" s="99" t="s">
        <v>23</v>
      </c>
      <c r="B34" s="33"/>
      <c r="C34" s="78"/>
      <c r="D34" s="43">
        <v>1</v>
      </c>
      <c r="E34" s="36">
        <v>0</v>
      </c>
      <c r="F34" s="81">
        <f t="shared" si="2"/>
        <v>0</v>
      </c>
      <c r="G34" s="87"/>
      <c r="H34" s="87"/>
      <c r="I34" s="87"/>
      <c r="J34" s="86"/>
      <c r="K34" s="86"/>
      <c r="L34" s="86"/>
    </row>
    <row r="35" spans="1:12" s="83" customFormat="1" ht="12.75" customHeight="1">
      <c r="A35" s="99" t="s">
        <v>24</v>
      </c>
      <c r="B35" s="33"/>
      <c r="C35" s="78"/>
      <c r="D35" s="43">
        <v>1</v>
      </c>
      <c r="E35" s="36">
        <v>0</v>
      </c>
      <c r="F35" s="81">
        <f t="shared" si="2"/>
        <v>0</v>
      </c>
      <c r="G35" s="87"/>
      <c r="H35" s="87"/>
      <c r="I35" s="87"/>
      <c r="J35" s="86"/>
      <c r="K35" s="86"/>
      <c r="L35" s="86"/>
    </row>
    <row r="36" spans="1:12" s="83" customFormat="1" ht="12.75" customHeight="1">
      <c r="A36" s="99" t="s">
        <v>25</v>
      </c>
      <c r="B36" s="33"/>
      <c r="C36" s="78"/>
      <c r="D36" s="43">
        <v>1</v>
      </c>
      <c r="E36" s="36">
        <v>0</v>
      </c>
      <c r="F36" s="81">
        <f t="shared" si="2"/>
        <v>0</v>
      </c>
      <c r="G36" s="87"/>
      <c r="H36" s="87"/>
      <c r="I36" s="87"/>
      <c r="J36" s="86"/>
      <c r="K36" s="86"/>
      <c r="L36" s="86"/>
    </row>
    <row r="37" spans="1:12" s="83" customFormat="1" ht="12.75" customHeight="1">
      <c r="A37" s="99" t="s">
        <v>10</v>
      </c>
      <c r="B37" s="33"/>
      <c r="C37" s="78"/>
      <c r="D37" s="43">
        <v>1</v>
      </c>
      <c r="E37" s="36">
        <v>0</v>
      </c>
      <c r="F37" s="81">
        <f t="shared" si="2"/>
        <v>0</v>
      </c>
      <c r="G37" s="87"/>
      <c r="H37" s="87"/>
      <c r="I37" s="87"/>
      <c r="J37" s="86"/>
      <c r="K37" s="86"/>
      <c r="L37" s="86"/>
    </row>
    <row r="38" spans="1:12" s="83" customFormat="1" ht="12.75" customHeight="1">
      <c r="A38" s="99" t="s">
        <v>11</v>
      </c>
      <c r="B38" s="33"/>
      <c r="C38" s="78"/>
      <c r="D38" s="43">
        <v>1</v>
      </c>
      <c r="E38" s="36">
        <v>0</v>
      </c>
      <c r="F38" s="81">
        <f t="shared" si="2"/>
        <v>0</v>
      </c>
      <c r="G38" s="87"/>
      <c r="H38" s="87"/>
      <c r="I38" s="87"/>
      <c r="J38" s="86"/>
      <c r="K38" s="86"/>
      <c r="L38" s="86"/>
    </row>
    <row r="39" spans="1:12" s="83" customFormat="1" ht="12.75" customHeight="1">
      <c r="A39" s="99" t="s">
        <v>12</v>
      </c>
      <c r="B39" s="33"/>
      <c r="C39" s="78"/>
      <c r="D39" s="43">
        <v>1</v>
      </c>
      <c r="E39" s="36">
        <v>0</v>
      </c>
      <c r="F39" s="81">
        <f t="shared" si="2"/>
        <v>0</v>
      </c>
      <c r="G39" s="87"/>
      <c r="H39" s="87"/>
      <c r="I39" s="87"/>
      <c r="J39" s="86"/>
      <c r="K39" s="86"/>
      <c r="L39" s="86"/>
    </row>
    <row r="40" spans="1:12" s="83" customFormat="1" ht="12.75" customHeight="1">
      <c r="A40" s="99" t="s">
        <v>13</v>
      </c>
      <c r="B40" s="33"/>
      <c r="C40" s="78"/>
      <c r="D40" s="43">
        <v>1</v>
      </c>
      <c r="E40" s="36">
        <v>0</v>
      </c>
      <c r="F40" s="81">
        <f t="shared" si="2"/>
        <v>0</v>
      </c>
      <c r="G40" s="87"/>
      <c r="H40" s="87"/>
      <c r="I40" s="87"/>
      <c r="J40" s="86"/>
      <c r="K40" s="86"/>
      <c r="L40" s="86"/>
    </row>
    <row r="41" spans="1:12" s="83" customFormat="1" ht="12.75" customHeight="1">
      <c r="A41" s="99" t="s">
        <v>14</v>
      </c>
      <c r="B41" s="33"/>
      <c r="C41" s="78"/>
      <c r="D41" s="43">
        <v>1</v>
      </c>
      <c r="E41" s="36">
        <v>0</v>
      </c>
      <c r="F41" s="81">
        <f t="shared" si="2"/>
        <v>0</v>
      </c>
      <c r="G41" s="87"/>
      <c r="H41" s="87"/>
      <c r="I41" s="87"/>
      <c r="J41" s="86"/>
      <c r="K41" s="86"/>
      <c r="L41" s="86"/>
    </row>
    <row r="42" spans="1:12" s="83" customFormat="1" ht="15" customHeight="1">
      <c r="A42" s="89"/>
      <c r="B42" s="100"/>
      <c r="C42" s="101"/>
      <c r="D42" s="102"/>
      <c r="E42" s="103"/>
      <c r="F42" s="104"/>
      <c r="G42" s="87"/>
      <c r="H42" s="87"/>
      <c r="I42" s="87"/>
      <c r="J42" s="86"/>
      <c r="K42" s="86"/>
      <c r="L42" s="86"/>
    </row>
    <row r="43" spans="1:12">
      <c r="A43" s="26"/>
      <c r="B43" s="92" t="s">
        <v>66</v>
      </c>
      <c r="C43" s="93"/>
      <c r="D43" s="94"/>
      <c r="E43" s="44">
        <f>SUM(E32:E42)</f>
        <v>0</v>
      </c>
      <c r="F43" s="105">
        <f>SUM(F32:F42)</f>
        <v>0</v>
      </c>
    </row>
    <row r="44" spans="1:12">
      <c r="A44" s="27"/>
      <c r="B44" s="106"/>
      <c r="C44" s="106"/>
      <c r="D44" s="107"/>
      <c r="E44" s="108"/>
      <c r="F44" s="109"/>
    </row>
    <row r="45" spans="1:12">
      <c r="A45" s="110"/>
      <c r="B45" s="111"/>
      <c r="C45" s="111"/>
      <c r="D45" s="56"/>
      <c r="E45" s="112"/>
      <c r="F45" s="113"/>
    </row>
    <row r="46" spans="1:12" s="83" customFormat="1" ht="19.149999999999999" customHeight="1">
      <c r="A46" s="114"/>
      <c r="B46" s="115" t="s">
        <v>5</v>
      </c>
      <c r="C46" s="116"/>
      <c r="D46" s="117" t="s">
        <v>109</v>
      </c>
      <c r="E46" s="118">
        <f>E28+E43</f>
        <v>0</v>
      </c>
      <c r="F46" s="81">
        <f>E46*1.21</f>
        <v>0</v>
      </c>
    </row>
    <row r="49" spans="2:5" ht="15">
      <c r="B49" s="119" t="s">
        <v>106</v>
      </c>
      <c r="C49" s="120"/>
      <c r="D49" s="120"/>
      <c r="E49" s="121"/>
    </row>
    <row r="50" spans="2:5">
      <c r="B50" s="127" t="s">
        <v>110</v>
      </c>
      <c r="C50" s="188"/>
      <c r="D50" s="189"/>
      <c r="E50" s="190"/>
    </row>
    <row r="51" spans="2:5">
      <c r="B51" s="127" t="s">
        <v>111</v>
      </c>
      <c r="C51" s="188"/>
      <c r="D51" s="189"/>
      <c r="E51" s="190"/>
    </row>
    <row r="52" spans="2:5">
      <c r="B52" s="127" t="s">
        <v>112</v>
      </c>
      <c r="C52" s="188"/>
      <c r="D52" s="189"/>
      <c r="E52" s="190"/>
    </row>
    <row r="53" spans="2:5">
      <c r="B53" s="127" t="s">
        <v>113</v>
      </c>
      <c r="C53" s="188"/>
      <c r="D53" s="189"/>
      <c r="E53" s="190"/>
    </row>
    <row r="54" spans="2:5" ht="15">
      <c r="B54" s="122"/>
      <c r="C54" s="123"/>
      <c r="D54" s="124"/>
      <c r="E54" s="125"/>
    </row>
  </sheetData>
  <mergeCells count="11">
    <mergeCell ref="A1:F1"/>
    <mergeCell ref="A2:F2"/>
    <mergeCell ref="A3:F3"/>
    <mergeCell ref="A7:B9"/>
    <mergeCell ref="D7:D9"/>
    <mergeCell ref="E7:F8"/>
    <mergeCell ref="B30:D30"/>
    <mergeCell ref="C50:E50"/>
    <mergeCell ref="C51:E51"/>
    <mergeCell ref="C52:E52"/>
    <mergeCell ref="C53:E53"/>
  </mergeCells>
  <pageMargins left="0.7" right="0.7" top="0.75" bottom="0.75" header="0.3" footer="0.3"/>
  <pageSetup paperSize="9"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D07C75-B5C4-44A8-A9C5-85962401FA9C}">
  <ds:schemaRefs>
    <ds:schemaRef ds:uri="http://purl.org/dc/elements/1.1/"/>
    <ds:schemaRef ds:uri="http://schemas.microsoft.com/office/2006/metadata/properties"/>
    <ds:schemaRef ds:uri="46c995e6-7f53-48aa-a5ad-a9d38912b46a"/>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d807127-6dfe-4777-9fc9-8a2ccfc388c3"/>
    <ds:schemaRef ds:uri="http://www.w3.org/XML/1998/namespace"/>
  </ds:schemaRefs>
</ds:datastoreItem>
</file>

<file path=customXml/itemProps2.xml><?xml version="1.0" encoding="utf-8"?>
<ds:datastoreItem xmlns:ds="http://schemas.openxmlformats.org/officeDocument/2006/customXml" ds:itemID="{F704A920-A44B-4E24-8EC0-FCFD4DEEF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E397A3-31FF-4967-9499-019E15F23B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Bouwdelen</vt:lpstr>
      <vt:lpstr>Onderhoudskosten perceel 1</vt:lpstr>
      <vt:lpstr>Uurtarieven perceel 1</vt:lpstr>
      <vt:lpstr>Totalisatie perceel 1</vt:lpstr>
      <vt:lpstr>Onderhoudskosten perceel 2</vt:lpstr>
      <vt:lpstr>Uurtarieven perceel 2</vt:lpstr>
      <vt:lpstr>Totalisatie perceel 2</vt:lpstr>
      <vt:lpstr>'Totalisatie perceel 1'!Afdrukbereik</vt:lpstr>
      <vt:lpstr>'Totalisatie perceel 2'!Afdrukbereik</vt:lpstr>
      <vt:lpstr>'Uurtarieven perceel 1'!Afdrukbereik</vt:lpstr>
      <vt:lpstr>'Uurtarieven perceel 2'!Afdrukbereik</vt:lpstr>
    </vt:vector>
  </TitlesOfParts>
  <Company>Gemeente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Commercieel</dc:title>
  <dc:creator/>
  <cp:lastModifiedBy>Myrna Lansink | Inkada Inkoop &amp; Advies</cp:lastModifiedBy>
  <cp:lastPrinted>2021-07-20T14:22:24Z</cp:lastPrinted>
  <dcterms:created xsi:type="dcterms:W3CDTF">2012-12-07T13:05:51Z</dcterms:created>
  <dcterms:modified xsi:type="dcterms:W3CDTF">2021-07-20T14:22:49Z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