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Regionale aanbesteding leerlingenvervoer\Aanbestedingsdocumenten\Definitief\"/>
    </mc:Choice>
  </mc:AlternateContent>
  <bookViews>
    <workbookView xWindow="0" yWindow="0" windowWidth="19200" windowHeight="11537"/>
  </bookViews>
  <sheets>
    <sheet name="Inschrijfstaat 200028REG"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3" i="1" l="1"/>
  <c r="F37" i="1"/>
  <c r="F91" i="1"/>
  <c r="F73" i="1"/>
  <c r="F55" i="1"/>
  <c r="F90" i="1" l="1"/>
  <c r="F87" i="1"/>
  <c r="F86" i="1"/>
  <c r="F83" i="1"/>
  <c r="F82" i="1"/>
  <c r="F93" i="1" l="1"/>
  <c r="F94" i="1" s="1"/>
  <c r="F64" i="1" l="1"/>
  <c r="F72" i="1"/>
  <c r="F69" i="1"/>
  <c r="F68" i="1"/>
  <c r="F65" i="1"/>
  <c r="F54" i="1"/>
  <c r="F46" i="1" l="1"/>
  <c r="F36" i="1"/>
  <c r="F51" i="1"/>
  <c r="F50" i="1"/>
  <c r="F47" i="1"/>
  <c r="F75" i="1" l="1"/>
  <c r="F76" i="1" s="1"/>
  <c r="F57" i="1"/>
  <c r="F58" i="1" s="1"/>
  <c r="F32" i="1" l="1"/>
  <c r="F29" i="1"/>
  <c r="F28" i="1"/>
  <c r="F39" i="1" l="1"/>
  <c r="F40" i="1" s="1"/>
</calcChain>
</file>

<file path=xl/sharedStrings.xml><?xml version="1.0" encoding="utf-8"?>
<sst xmlns="http://schemas.openxmlformats.org/spreadsheetml/2006/main" count="186" uniqueCount="76">
  <si>
    <t xml:space="preserve"> </t>
  </si>
  <si>
    <t>Eenheid</t>
  </si>
  <si>
    <t>Inschrijver / Combinant 1</t>
  </si>
  <si>
    <t>Op</t>
  </si>
  <si>
    <t>dag, maand, jaar</t>
  </si>
  <si>
    <t>Te</t>
  </si>
  <si>
    <t>plaats</t>
  </si>
  <si>
    <t>Door</t>
  </si>
  <si>
    <t>naam en voorletters, functie</t>
  </si>
  <si>
    <t>als rechtsgeldig vertegenwoordiger van</t>
  </si>
  <si>
    <t>Onderneming</t>
  </si>
  <si>
    <t>Combinant 2</t>
  </si>
  <si>
    <r>
      <rPr>
        <b/>
        <sz val="9"/>
        <rFont val="Verdana"/>
        <family val="2"/>
      </rPr>
      <t>Ondertekening</t>
    </r>
    <r>
      <rPr>
        <sz val="9"/>
        <rFont val="Verdana"/>
        <family val="2"/>
      </rPr>
      <t xml:space="preserve">
De Inschrijfstaat moet worden gevoegd bij de overige inschrijvingsdocumenten en op het tijdstip van de aanbesteding ingediend zijn. Inschrijver wordt gevraagd alle prijzen en of kortingen in te vullen. Prijzen zijn excl. BTW en omvatten alle bijkomende kosten gebaseerd op onderhavig Aanbestedingsdocument, waaronder de Nota('s) van Inlichtingen.
Door ondertekening van deze Inschrijfstaat verklaart de inschrijver deze naar waarheid en zonder enig voorbehoud rechtsgeldig te hebben ondertekend en zich te conformeren aan alle voorwaarden en eisen van de Aanbesteding 190014SDD  Woonvoorzieningen.
Indien Inschrijver desondanks elders in zijn Inschrijving een voorbehoud maakt ten aanzien van deze eisen en voorwaarden, dan wel daarvan afwijkt, dan prevaleren deze eisen en voorwaarden door ondertekening van deze Bijlage. Eventuele strijdigheden of onvolkomenheden zijn dan voor rekening en risico van Inschrijver.
</t>
    </r>
  </si>
  <si>
    <t>Behorende bij aanbesteding: 200028REG Leerlingen- en jeugdhulpvervoer</t>
  </si>
  <si>
    <t>Starttarief rolstoelbus</t>
  </si>
  <si>
    <t>per rit</t>
  </si>
  <si>
    <t>Toelichting</t>
  </si>
  <si>
    <t>Totale kosten per week</t>
  </si>
  <si>
    <t>per kilometer beladen reisafstand</t>
  </si>
  <si>
    <t>Indicatief aantal</t>
  </si>
  <si>
    <t>Vaste tarieven leerlingen- en jeugdhulpvervoer</t>
  </si>
  <si>
    <t>Variabele tarieven leerlingenvervoer</t>
  </si>
  <si>
    <t>Kilometertarief leerlingenvervoer rolstoelbus</t>
  </si>
  <si>
    <t>Eenheidsprijs</t>
  </si>
  <si>
    <t>Inschrijver verklaart door ondertekening van deze inschrijfstaat, bovenstaande prijsaanbieding te hebben gedaan, zonder voorbehoud en conform de in het Aanbestedingsdocument (inclusief Bijlagen en Nota(’s) van inlichtingen) beschreven eisen en voorwaarden, en inclusief alle prestaties opgenomen en aangeboden in de Inschrijving van Inschrijver.</t>
  </si>
  <si>
    <t>Variabele tarieven jeugdhulpvervoer</t>
  </si>
  <si>
    <t xml:space="preserve"> - Alle vermelde en aan te bieden tarieven zijn exclusief BTW, en all-in.</t>
  </si>
  <si>
    <t xml:space="preserve"> - All-in houdt in dat naast de vermelde tarieven en opslagen geen andere kosten in rekening gebracht kunnen worden, en alle gevraagde leveringen en diensten conform de in dit Aanbestedingsdocument (inclusief Bijlagen en Nota(’s) van inlichtingen) beschreven eisen en voorwaarden, </t>
  </si>
  <si>
    <t xml:space="preserve">   en de aangeboden prestaties in de inschrijving, in de prijsaanbieding zijn inbegrepen.</t>
  </si>
  <si>
    <t xml:space="preserve"> - Uitsluitend de geel gemarkeerde cellen dienen door Inschrijver te worden ingevuld. Aangeboden prijzen worden afgerond op twee cijfers achter de komma.</t>
  </si>
  <si>
    <t xml:space="preserve"> - Het is niet toegestaan om de door de aanbestedende dienst vastgestelde tarieven of bandbreedtes te wijzigen, noch andersoortige wijzigingen op de Inschrijfstaat door te voeren, op straffe van uitsluiting van de verdere aanbestedingsprocedure.</t>
  </si>
  <si>
    <t xml:space="preserve"> - Ook is het niet toegestaan om tarieven aan te bieden, buiten de de door de aanbestedende dienst vastgestelde bandbreedtes, eveneens op straffe van uitsluiting van de verdere aanbestedingsprocedure.</t>
  </si>
  <si>
    <t>Percelen</t>
  </si>
  <si>
    <t>Totale indicatieve kosten perceel 1 per week</t>
  </si>
  <si>
    <t>Totale indicatieve kosten perceel 2 per week</t>
  </si>
  <si>
    <t>Totale indicatieve kosten perceel 3 per week</t>
  </si>
  <si>
    <t>Totale indicatieve kosten perceel 4 per week</t>
  </si>
  <si>
    <t>n.v.t.</t>
  </si>
  <si>
    <t xml:space="preserve">Inschrijving op perceel </t>
  </si>
  <si>
    <t>Perceel 1</t>
  </si>
  <si>
    <t>Perceel 2</t>
  </si>
  <si>
    <t>Perceel 3</t>
  </si>
  <si>
    <t>Perceel 4</t>
  </si>
  <si>
    <t>Ja / Nee</t>
  </si>
  <si>
    <t>Ja</t>
  </si>
  <si>
    <t>(1 / 2 / 3)</t>
  </si>
  <si>
    <t>Voorkeur rangorde</t>
  </si>
  <si>
    <t>Overige tarieven</t>
  </si>
  <si>
    <t xml:space="preserve">per uur </t>
  </si>
  <si>
    <t xml:space="preserve">Inzet van een begeleider in opdracht van Opdrachtgever </t>
  </si>
  <si>
    <t>Deelname chauffeur aan specifieke trainingen en/of informatieavonden van Opdrachtgever</t>
  </si>
  <si>
    <t xml:space="preserve"> - De Inschrijvingsprijs per perceel betreft de totale indicatieve kosten per week, en is afgeleid van het indicatieve vervoersplan dat door de aanbestedende dienst is opgesteld en bijgevoegd bij de Aanbestedingsleidraad als Bijlage J.</t>
  </si>
  <si>
    <t>Zie paragraaf 1.3.2 van de Aanbestedingsleidraad voor uitleg over de voorwaarden voor inschrijving op de verschillende percelen.</t>
  </si>
  <si>
    <t>Conform eis 5.4 van het Programma van Eisen in bijlage E van de Aanbestedingsleidraad.</t>
  </si>
  <si>
    <t>Met een minimum van één uur per Rit. Conform eis 5.4 van het Programma van Eisen in bijlage E van de Aanbestedingsleidraad.</t>
  </si>
  <si>
    <t>Voorwaarden voor de prijsaanbieding</t>
  </si>
  <si>
    <t xml:space="preserve"> - Op deze Inschrijfstaat dient u aan te geven voor welke percelen Inschrijver een Inschrijving doet, en vult Inschrijver de aangeboden tarieven voor betreffende percelen in. </t>
  </si>
  <si>
    <t xml:space="preserve"> - Belangrijk hierbij is dat de aanbestedende dienst een aantal tarieven hanteert die zij vooraf vastgesteld heeft, en een aantal tarieven hanteert waarvoor Inschrijver een prijsaanbieding doet binnen de gestelde bandbreedtes.</t>
  </si>
  <si>
    <t>Score voor de aangeboden Inschrijvingsprijs</t>
  </si>
  <si>
    <t>Minimum</t>
  </si>
  <si>
    <t>Maximum</t>
  </si>
  <si>
    <t>Tarief</t>
  </si>
  <si>
    <t>Bandbreedte variabel tarieven jeugdvervoer</t>
  </si>
  <si>
    <t>Bandbreedte variabele tarieven leerlingenvervoer</t>
  </si>
  <si>
    <t>Kilometertarief jeugdhulpvervoer 4 persoons taxi</t>
  </si>
  <si>
    <t>Kilometertarief jeugdhulpvervoer rolstoelbus</t>
  </si>
  <si>
    <t>Kilometertarief jeugdhulpvervoer 4 persoons taxi / 8 persoons taxibus</t>
  </si>
  <si>
    <t>Bandbreedte variabele tarieven jeugdvervoer</t>
  </si>
  <si>
    <t>Kilometertarief leerlingenvervoer 4 persoons taxi / 8 persoonstaxibus</t>
  </si>
  <si>
    <t>Starttarief 4 persoons taxi / 8 persoonstaxibus</t>
  </si>
  <si>
    <t>Bijlage F - Inschrijfstaat (versie 1.0)</t>
  </si>
  <si>
    <t xml:space="preserve">Handtekening
</t>
  </si>
  <si>
    <t>Perceel 2 - Ritten (heen en retour) leerlingenvervoer naar de gemeenten Dordrecht, Hendrik-Ido-Ambacht en Zwijndrecht, aangevuld met jeugdhulpvervoer.</t>
  </si>
  <si>
    <t>Perceel 3 - Ritten (heen en retour) leerlingenvervoer naar de regio Alblasserwaard (gemeenten  Alblasserdam, Gorinchem, Hardinxveld-Giessendam, Molenlanden, Papendrecht, Sliedrecht en Vijfheerenlanden) e.o. aangevuld met jeugdhulpvervoer.</t>
  </si>
  <si>
    <t>Perceel 4 - Ritten (heen en retour) leerlingenvervoer met bestemming buiten eerder vermelde regio's van bestemmingen en aangevuld met jeugdhulpvervoer</t>
  </si>
  <si>
    <t>Perceel 1 - Ritten (heen en retour) leerlingenvervoer naar de gemeenten Barendrecht, Hoeksche Waard, Capelle a/d/ IJssel, Nissewaard, Ridderkerk en Rotterdam e.o. aangevuld met jeugdhulpvervoer.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</si>
</sst>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sz val="9"/>
      <color theme="1"/>
      <name val="Verdana"/>
      <family val="2"/>
    </font>
    <font>
      <b/>
      <sz val="9"/>
      <name val="Verdana"/>
      <family val="2"/>
    </font>
    <font>
      <b/>
      <sz val="9"/>
      <color theme="1"/>
      <name val="Verdana"/>
      <family val="2"/>
    </font>
    <font>
      <sz val="9"/>
      <name val="Verdana"/>
      <family val="2"/>
    </font>
    <font>
      <b/>
      <sz val="9"/>
      <color theme="0"/>
      <name val="Verdana"/>
      <family val="2"/>
    </font>
    <font>
      <sz val="9"/>
      <color rgb="FF000000"/>
      <name val="Verdana"/>
      <family val="2"/>
    </font>
    <font>
      <sz val="9"/>
      <color rgb="FFFF0000"/>
      <name val="Verdana"/>
      <family val="2"/>
    </font>
    <font>
      <b/>
      <sz val="12"/>
      <name val="Verdana"/>
      <family val="2"/>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s>
  <borders count="2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5" fillId="2" borderId="2" xfId="0" applyFont="1" applyFill="1" applyBorder="1" applyAlignment="1" applyProtection="1">
      <alignment horizontal="left" vertical="top" wrapText="1"/>
    </xf>
    <xf numFmtId="0" fontId="5" fillId="2" borderId="1" xfId="0" applyFont="1" applyFill="1" applyBorder="1" applyAlignment="1" applyProtection="1">
      <alignment horizontal="left" vertical="top" wrapText="1"/>
    </xf>
    <xf numFmtId="0" fontId="3" fillId="0" borderId="0" xfId="0" applyFont="1" applyAlignment="1" applyProtection="1">
      <alignment horizontal="left" vertical="top" wrapText="1"/>
    </xf>
    <xf numFmtId="0" fontId="5" fillId="2" borderId="3" xfId="0" applyFont="1" applyFill="1" applyBorder="1" applyAlignment="1" applyProtection="1">
      <alignment horizontal="left" vertical="top" wrapText="1"/>
    </xf>
    <xf numFmtId="0" fontId="5" fillId="2" borderId="4" xfId="0" applyFont="1" applyFill="1" applyBorder="1" applyAlignment="1" applyProtection="1">
      <alignment horizontal="left" vertical="top" wrapText="1"/>
    </xf>
    <xf numFmtId="44" fontId="2" fillId="3" borderId="2" xfId="1" applyFont="1" applyFill="1" applyBorder="1" applyAlignment="1" applyProtection="1">
      <alignment horizontal="left" vertical="top" wrapText="1"/>
      <protection locked="0"/>
    </xf>
    <xf numFmtId="0" fontId="5" fillId="0" borderId="0" xfId="0" applyFont="1" applyAlignment="1" applyProtection="1">
      <alignment horizontal="left" vertical="top" wrapText="1"/>
    </xf>
    <xf numFmtId="0" fontId="2" fillId="0" borderId="0" xfId="0" applyFont="1" applyAlignment="1" applyProtection="1">
      <alignment horizontal="left" vertical="top" wrapText="1"/>
    </xf>
    <xf numFmtId="0" fontId="9" fillId="0" borderId="0" xfId="0" applyFont="1" applyAlignment="1" applyProtection="1">
      <alignment horizontal="left" vertical="top" wrapText="1"/>
    </xf>
    <xf numFmtId="0" fontId="3" fillId="0" borderId="0" xfId="0" applyFont="1" applyBorder="1" applyAlignment="1" applyProtection="1">
      <alignment horizontal="left" vertical="top" wrapText="1"/>
    </xf>
    <xf numFmtId="0" fontId="4" fillId="0" borderId="0" xfId="0" applyFont="1" applyAlignment="1" applyProtection="1">
      <alignment horizontal="left" vertical="top" wrapText="1"/>
    </xf>
    <xf numFmtId="0" fontId="5" fillId="0" borderId="0" xfId="0" quotePrefix="1" applyFont="1" applyBorder="1" applyAlignment="1" applyProtection="1">
      <alignment horizontal="left" vertical="top"/>
    </xf>
    <xf numFmtId="0" fontId="5" fillId="0" borderId="2" xfId="0" applyFont="1" applyBorder="1" applyAlignment="1" applyProtection="1">
      <alignment horizontal="left" vertical="top" wrapText="1"/>
    </xf>
    <xf numFmtId="0" fontId="5" fillId="0" borderId="2" xfId="0" quotePrefix="1" applyFont="1" applyBorder="1" applyAlignment="1" applyProtection="1">
      <alignment horizontal="left" vertical="top"/>
    </xf>
    <xf numFmtId="0" fontId="2" fillId="0" borderId="2" xfId="0" applyFont="1" applyBorder="1" applyAlignment="1" applyProtection="1">
      <alignment horizontal="left" vertical="top" wrapText="1"/>
    </xf>
    <xf numFmtId="0" fontId="3" fillId="2" borderId="2" xfId="0" applyNumberFormat="1" applyFont="1" applyFill="1" applyBorder="1" applyAlignment="1" applyProtection="1">
      <alignment horizontal="left" vertical="top" wrapText="1"/>
    </xf>
    <xf numFmtId="44" fontId="2" fillId="0" borderId="2" xfId="1" applyFont="1" applyBorder="1" applyAlignment="1" applyProtection="1">
      <alignment horizontal="left" vertical="top" wrapText="1"/>
    </xf>
    <xf numFmtId="44" fontId="5" fillId="2" borderId="2" xfId="1" applyFont="1" applyFill="1" applyBorder="1" applyAlignment="1" applyProtection="1">
      <alignment horizontal="left" vertical="top" wrapText="1"/>
    </xf>
    <xf numFmtId="2" fontId="2" fillId="0" borderId="2" xfId="0" applyNumberFormat="1" applyFont="1" applyBorder="1" applyAlignment="1" applyProtection="1">
      <alignment horizontal="left" vertical="top" wrapText="1"/>
    </xf>
    <xf numFmtId="44" fontId="2" fillId="2" borderId="2" xfId="1" applyFont="1" applyFill="1" applyBorder="1" applyAlignment="1" applyProtection="1">
      <alignment horizontal="left" vertical="top" wrapText="1"/>
    </xf>
    <xf numFmtId="0" fontId="4" fillId="0" borderId="2" xfId="0" applyFont="1" applyBorder="1" applyAlignment="1" applyProtection="1">
      <alignment horizontal="left" vertical="top" wrapText="1"/>
    </xf>
    <xf numFmtId="0" fontId="3" fillId="5" borderId="8" xfId="0" applyFont="1" applyFill="1" applyBorder="1" applyAlignment="1" applyProtection="1">
      <alignment horizontal="right" vertical="top" wrapText="1"/>
    </xf>
    <xf numFmtId="0" fontId="3" fillId="5" borderId="9" xfId="0" applyFont="1" applyFill="1" applyBorder="1" applyAlignment="1" applyProtection="1">
      <alignment horizontal="center" vertical="top" wrapText="1"/>
    </xf>
    <xf numFmtId="44" fontId="2" fillId="0" borderId="1" xfId="1" applyFont="1" applyBorder="1" applyAlignment="1" applyProtection="1">
      <alignment horizontal="left" vertical="top" wrapText="1"/>
    </xf>
    <xf numFmtId="0" fontId="5" fillId="5" borderId="10" xfId="0" applyFont="1" applyFill="1" applyBorder="1" applyAlignment="1" applyProtection="1">
      <alignment horizontal="right" vertical="top" wrapText="1"/>
    </xf>
    <xf numFmtId="44" fontId="5" fillId="5" borderId="11" xfId="1" applyFont="1" applyFill="1" applyBorder="1" applyAlignment="1" applyProtection="1">
      <alignment horizontal="center" vertical="top" wrapText="1"/>
    </xf>
    <xf numFmtId="0" fontId="5" fillId="5" borderId="12" xfId="0" applyFont="1" applyFill="1" applyBorder="1" applyAlignment="1" applyProtection="1">
      <alignment horizontal="right" vertical="top" wrapText="1"/>
    </xf>
    <xf numFmtId="44" fontId="5" fillId="5" borderId="13" xfId="1" applyFont="1" applyFill="1" applyBorder="1" applyAlignment="1" applyProtection="1">
      <alignment horizontal="center" vertical="top" wrapText="1"/>
    </xf>
    <xf numFmtId="0" fontId="5" fillId="2" borderId="2" xfId="0" applyNumberFormat="1" applyFont="1" applyFill="1" applyBorder="1" applyAlignment="1" applyProtection="1">
      <alignment horizontal="left" vertical="top" wrapText="1"/>
    </xf>
    <xf numFmtId="0" fontId="2" fillId="0" borderId="2" xfId="0" applyFont="1" applyBorder="1" applyAlignment="1" applyProtection="1">
      <alignment horizontal="center" vertical="top" wrapText="1"/>
    </xf>
    <xf numFmtId="44" fontId="2" fillId="0" borderId="2" xfId="1" applyFont="1" applyFill="1" applyBorder="1" applyAlignment="1" applyProtection="1">
      <alignment horizontal="left" vertical="top" wrapText="1"/>
    </xf>
    <xf numFmtId="44" fontId="4" fillId="4" borderId="2" xfId="1" applyFont="1" applyFill="1" applyBorder="1" applyAlignment="1" applyProtection="1">
      <alignment horizontal="left" vertical="top" wrapText="1"/>
    </xf>
    <xf numFmtId="0" fontId="5" fillId="0" borderId="2" xfId="0" applyNumberFormat="1" applyFont="1"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2" fillId="0" borderId="2" xfId="0" applyFont="1" applyFill="1" applyBorder="1" applyAlignment="1" applyProtection="1">
      <alignment horizontal="left" vertical="top" wrapText="1"/>
    </xf>
    <xf numFmtId="2" fontId="4" fillId="4" borderId="2" xfId="1" applyNumberFormat="1" applyFont="1" applyFill="1" applyBorder="1" applyAlignment="1" applyProtection="1">
      <alignment horizontal="center" vertical="top" wrapText="1"/>
    </xf>
    <xf numFmtId="0" fontId="5" fillId="0" borderId="0" xfId="0" applyNumberFormat="1"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44" fontId="2" fillId="0" borderId="0" xfId="1" applyFont="1" applyFill="1" applyBorder="1" applyAlignment="1" applyProtection="1">
      <alignment horizontal="left" vertical="top" wrapText="1"/>
    </xf>
    <xf numFmtId="44" fontId="2" fillId="0" borderId="0" xfId="1" applyFont="1" applyBorder="1" applyAlignment="1" applyProtection="1">
      <alignment horizontal="left" vertical="top" wrapText="1"/>
    </xf>
    <xf numFmtId="0" fontId="2" fillId="0" borderId="0" xfId="0" applyFont="1" applyBorder="1" applyAlignment="1" applyProtection="1">
      <alignment horizontal="left" vertical="top" wrapText="1"/>
    </xf>
    <xf numFmtId="0" fontId="3" fillId="5" borderId="9" xfId="0" applyFont="1" applyFill="1" applyBorder="1" applyAlignment="1" applyProtection="1">
      <alignment horizontal="left" vertical="top" wrapText="1"/>
    </xf>
    <xf numFmtId="44" fontId="5" fillId="5" borderId="11" xfId="1" applyFont="1" applyFill="1" applyBorder="1" applyAlignment="1" applyProtection="1">
      <alignment horizontal="left" vertical="top" wrapText="1"/>
    </xf>
    <xf numFmtId="44" fontId="5" fillId="5" borderId="13" xfId="1" applyFont="1" applyFill="1" applyBorder="1" applyAlignment="1" applyProtection="1">
      <alignment horizontal="left" vertical="top" wrapText="1"/>
    </xf>
    <xf numFmtId="0" fontId="2" fillId="0" borderId="7" xfId="0" applyFont="1" applyBorder="1" applyAlignment="1" applyProtection="1">
      <alignment horizontal="left" vertical="top" wrapText="1"/>
    </xf>
    <xf numFmtId="0" fontId="2" fillId="0" borderId="0" xfId="0" applyFont="1" applyFill="1" applyAlignment="1" applyProtection="1">
      <alignment horizontal="left" vertical="top" wrapText="1"/>
    </xf>
    <xf numFmtId="0" fontId="3" fillId="0" borderId="0" xfId="0" applyFont="1" applyFill="1" applyBorder="1" applyAlignment="1" applyProtection="1">
      <alignment horizontal="left" vertical="top" wrapText="1"/>
    </xf>
    <xf numFmtId="0" fontId="7" fillId="0" borderId="0" xfId="0" applyFont="1" applyFill="1" applyAlignment="1" applyProtection="1">
      <alignment horizontal="justify" vertical="center"/>
    </xf>
    <xf numFmtId="0" fontId="4" fillId="0" borderId="0" xfId="0" applyFont="1" applyFill="1" applyAlignment="1" applyProtection="1">
      <alignment horizontal="left" vertical="top" wrapText="1"/>
    </xf>
    <xf numFmtId="0" fontId="4" fillId="0" borderId="0" xfId="0" applyFont="1" applyFill="1" applyBorder="1" applyAlignment="1" applyProtection="1">
      <alignment horizontal="left" vertical="top" wrapText="1"/>
    </xf>
    <xf numFmtId="0" fontId="8" fillId="0" borderId="2" xfId="0" applyFont="1" applyBorder="1" applyAlignment="1" applyProtection="1">
      <alignment horizontal="left" vertical="top" wrapText="1"/>
    </xf>
    <xf numFmtId="0" fontId="2" fillId="0" borderId="0" xfId="0" applyFont="1" applyAlignment="1" applyProtection="1">
      <alignment horizontal="left" vertical="top"/>
    </xf>
    <xf numFmtId="0" fontId="2" fillId="3" borderId="2" xfId="0" applyFont="1" applyFill="1" applyBorder="1" applyAlignment="1" applyProtection="1">
      <alignment horizontal="left" vertical="top" wrapText="1"/>
      <protection locked="0"/>
    </xf>
    <xf numFmtId="14" fontId="2" fillId="3" borderId="2" xfId="0" applyNumberFormat="1" applyFont="1" applyFill="1" applyBorder="1" applyAlignment="1" applyProtection="1">
      <alignment horizontal="left" vertical="top" wrapText="1"/>
      <protection locked="0"/>
    </xf>
    <xf numFmtId="2" fontId="5" fillId="0" borderId="2" xfId="0" applyNumberFormat="1" applyFont="1" applyBorder="1" applyAlignment="1" applyProtection="1">
      <alignment horizontal="left" vertical="top" wrapText="1"/>
    </xf>
    <xf numFmtId="2" fontId="5" fillId="0" borderId="0" xfId="0" applyNumberFormat="1" applyFont="1" applyBorder="1" applyAlignment="1" applyProtection="1">
      <alignment horizontal="left" vertical="top" wrapText="1"/>
    </xf>
    <xf numFmtId="2" fontId="5" fillId="0" borderId="0" xfId="0" applyNumberFormat="1" applyFont="1" applyFill="1" applyBorder="1" applyAlignment="1" applyProtection="1">
      <alignment horizontal="left" vertical="top" wrapText="1"/>
    </xf>
    <xf numFmtId="2" fontId="3" fillId="0" borderId="0" xfId="0" applyNumberFormat="1" applyFont="1" applyFill="1" applyAlignment="1" applyProtection="1">
      <alignment horizontal="left" vertical="top" wrapText="1"/>
    </xf>
    <xf numFmtId="0" fontId="5" fillId="0" borderId="0" xfId="0" applyFont="1" applyFill="1" applyBorder="1" applyAlignment="1" applyProtection="1">
      <alignment horizontal="left" vertical="top" wrapText="1"/>
    </xf>
    <xf numFmtId="0" fontId="5" fillId="3" borderId="2" xfId="0"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5" fillId="3" borderId="5" xfId="0" applyFont="1" applyFill="1" applyBorder="1" applyAlignment="1" applyProtection="1">
      <alignment horizontal="left" vertical="top" wrapText="1"/>
      <protection locked="0"/>
    </xf>
    <xf numFmtId="0" fontId="5" fillId="0" borderId="0" xfId="0" applyFont="1" applyAlignment="1" applyProtection="1">
      <alignment horizontal="left" vertical="top" wrapText="1"/>
    </xf>
    <xf numFmtId="0" fontId="2" fillId="0" borderId="2" xfId="0" applyFont="1" applyBorder="1" applyAlignment="1" applyProtection="1">
      <alignment horizontal="center" vertical="top" wrapText="1"/>
    </xf>
    <xf numFmtId="0" fontId="2" fillId="0" borderId="2" xfId="0" applyFont="1" applyBorder="1" applyAlignment="1" applyProtection="1">
      <alignment horizontal="left" vertical="top" wrapText="1"/>
    </xf>
    <xf numFmtId="0" fontId="2" fillId="0" borderId="14" xfId="0" applyFont="1" applyBorder="1" applyAlignment="1" applyProtection="1">
      <alignment horizontal="left" vertical="top" wrapText="1"/>
    </xf>
    <xf numFmtId="0" fontId="2" fillId="0" borderId="15" xfId="0" applyFont="1" applyBorder="1" applyAlignment="1" applyProtection="1">
      <alignment horizontal="left" vertical="top" wrapText="1"/>
    </xf>
    <xf numFmtId="0" fontId="2" fillId="0" borderId="16"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2" fillId="0" borderId="17"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2" fillId="0" borderId="18" xfId="0" applyFont="1" applyBorder="1" applyAlignment="1" applyProtection="1">
      <alignment horizontal="left" vertical="top" wrapText="1"/>
    </xf>
    <xf numFmtId="0" fontId="2" fillId="0" borderId="19" xfId="0" applyFont="1" applyBorder="1" applyAlignment="1" applyProtection="1">
      <alignment horizontal="left" vertical="top" wrapText="1"/>
    </xf>
    <xf numFmtId="0" fontId="6" fillId="6" borderId="2" xfId="0" applyNumberFormat="1" applyFont="1" applyFill="1" applyBorder="1" applyAlignment="1" applyProtection="1">
      <alignment horizontal="left" vertical="top" wrapText="1"/>
    </xf>
    <xf numFmtId="0" fontId="6" fillId="6" borderId="2" xfId="0" applyNumberFormat="1" applyFont="1" applyFill="1" applyBorder="1" applyAlignment="1" applyProtection="1">
      <alignment vertical="top" wrapText="1"/>
    </xf>
    <xf numFmtId="0" fontId="6" fillId="6" borderId="5" xfId="0" applyNumberFormat="1" applyFont="1" applyFill="1" applyBorder="1" applyAlignment="1" applyProtection="1">
      <alignment vertical="top" wrapText="1"/>
    </xf>
    <xf numFmtId="0" fontId="6" fillId="6" borderId="1" xfId="0" applyNumberFormat="1" applyFont="1" applyFill="1" applyBorder="1" applyAlignment="1" applyProtection="1">
      <alignment horizontal="left" vertical="top" wrapText="1"/>
    </xf>
    <xf numFmtId="0" fontId="6" fillId="6" borderId="6" xfId="0" applyNumberFormat="1" applyFont="1" applyFill="1" applyBorder="1" applyAlignment="1" applyProtection="1">
      <alignment horizontal="left" vertical="top" wrapText="1"/>
    </xf>
    <xf numFmtId="0" fontId="6" fillId="6" borderId="5" xfId="0" applyNumberFormat="1" applyFont="1" applyFill="1" applyBorder="1" applyAlignment="1" applyProtection="1">
      <alignment horizontal="left" vertical="top" wrapText="1"/>
    </xf>
    <xf numFmtId="0" fontId="6" fillId="6" borderId="2" xfId="0" applyNumberFormat="1" applyFont="1" applyFill="1" applyBorder="1" applyAlignment="1" applyProtection="1">
      <alignment horizontal="left" vertical="top" wrapText="1"/>
    </xf>
    <xf numFmtId="2" fontId="6" fillId="6" borderId="2" xfId="0" applyNumberFormat="1" applyFont="1" applyFill="1" applyBorder="1" applyAlignment="1" applyProtection="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739E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tabSelected="1" zoomScale="70" zoomScaleNormal="70" workbookViewId="0">
      <selection activeCell="E68" sqref="E68"/>
    </sheetView>
  </sheetViews>
  <sheetFormatPr defaultColWidth="9.15234375" defaultRowHeight="11.15" x14ac:dyDescent="0.4"/>
  <cols>
    <col min="1" max="1" width="3.4609375" style="8" customWidth="1"/>
    <col min="2" max="2" width="76.921875" style="8" customWidth="1"/>
    <col min="3" max="3" width="29.921875" style="8" customWidth="1"/>
    <col min="4" max="4" width="18" style="8" customWidth="1"/>
    <col min="5" max="5" width="15.84375" style="8" customWidth="1"/>
    <col min="6" max="6" width="23.3046875" style="8" customWidth="1"/>
    <col min="7" max="7" width="48.3828125" style="8" customWidth="1"/>
    <col min="8" max="16384" width="9.15234375" style="8"/>
  </cols>
  <sheetData>
    <row r="1" spans="1:2" ht="15" x14ac:dyDescent="0.4">
      <c r="B1" s="9" t="s">
        <v>70</v>
      </c>
    </row>
    <row r="2" spans="1:2" s="11" customFormat="1" x14ac:dyDescent="0.4">
      <c r="A2" s="10"/>
      <c r="B2" s="10" t="s">
        <v>0</v>
      </c>
    </row>
    <row r="3" spans="1:2" s="11" customFormat="1" x14ac:dyDescent="0.4">
      <c r="A3" s="10"/>
      <c r="B3" s="10" t="s">
        <v>13</v>
      </c>
    </row>
    <row r="4" spans="1:2" s="11" customFormat="1" x14ac:dyDescent="0.4">
      <c r="A4" s="10"/>
      <c r="B4" s="10"/>
    </row>
    <row r="5" spans="1:2" s="11" customFormat="1" x14ac:dyDescent="0.4">
      <c r="A5" s="10"/>
      <c r="B5" s="10"/>
    </row>
    <row r="6" spans="1:2" s="11" customFormat="1" x14ac:dyDescent="0.4">
      <c r="A6" s="10"/>
      <c r="B6" s="10" t="s">
        <v>55</v>
      </c>
    </row>
    <row r="7" spans="1:2" s="11" customFormat="1" x14ac:dyDescent="0.4">
      <c r="A7" s="10"/>
      <c r="B7" s="12" t="s">
        <v>56</v>
      </c>
    </row>
    <row r="8" spans="1:2" s="11" customFormat="1" x14ac:dyDescent="0.4">
      <c r="A8" s="10"/>
      <c r="B8" s="12" t="s">
        <v>57</v>
      </c>
    </row>
    <row r="9" spans="1:2" s="11" customFormat="1" x14ac:dyDescent="0.4">
      <c r="A9" s="10"/>
      <c r="B9" s="12" t="s">
        <v>26</v>
      </c>
    </row>
    <row r="10" spans="1:2" s="11" customFormat="1" x14ac:dyDescent="0.4">
      <c r="A10" s="10"/>
      <c r="B10" s="12" t="s">
        <v>27</v>
      </c>
    </row>
    <row r="11" spans="1:2" s="11" customFormat="1" x14ac:dyDescent="0.4">
      <c r="A11" s="10"/>
      <c r="B11" s="12" t="s">
        <v>28</v>
      </c>
    </row>
    <row r="12" spans="1:2" s="11" customFormat="1" x14ac:dyDescent="0.4">
      <c r="A12" s="10"/>
      <c r="B12" s="12" t="s">
        <v>29</v>
      </c>
    </row>
    <row r="13" spans="1:2" s="11" customFormat="1" x14ac:dyDescent="0.4">
      <c r="A13" s="10"/>
      <c r="B13" s="12" t="s">
        <v>51</v>
      </c>
    </row>
    <row r="14" spans="1:2" s="11" customFormat="1" x14ac:dyDescent="0.4">
      <c r="A14" s="10"/>
      <c r="B14" s="12" t="s">
        <v>30</v>
      </c>
    </row>
    <row r="15" spans="1:2" s="11" customFormat="1" x14ac:dyDescent="0.4">
      <c r="A15" s="10"/>
      <c r="B15" s="12" t="s">
        <v>31</v>
      </c>
    </row>
    <row r="16" spans="1:2" s="11" customFormat="1" x14ac:dyDescent="0.4">
      <c r="A16" s="10"/>
      <c r="B16" s="12"/>
    </row>
    <row r="17" spans="1:8" s="11" customFormat="1" x14ac:dyDescent="0.4">
      <c r="A17" s="10"/>
      <c r="B17" s="12"/>
    </row>
    <row r="18" spans="1:8" s="11" customFormat="1" ht="17.05" customHeight="1" x14ac:dyDescent="0.4">
      <c r="A18" s="76" t="s">
        <v>38</v>
      </c>
      <c r="B18" s="76"/>
      <c r="C18" s="77" t="s">
        <v>32</v>
      </c>
      <c r="D18" s="78" t="s">
        <v>46</v>
      </c>
      <c r="E18" s="79" t="s">
        <v>16</v>
      </c>
      <c r="F18" s="80"/>
      <c r="G18" s="80"/>
      <c r="H18" s="81"/>
    </row>
    <row r="19" spans="1:8" s="11" customFormat="1" ht="11.15" customHeight="1" x14ac:dyDescent="0.4">
      <c r="A19" s="13">
        <v>1</v>
      </c>
      <c r="B19" s="13" t="s">
        <v>39</v>
      </c>
      <c r="C19" s="53" t="s">
        <v>43</v>
      </c>
      <c r="D19" s="54" t="s">
        <v>45</v>
      </c>
      <c r="E19" s="67" t="s">
        <v>52</v>
      </c>
      <c r="F19" s="68"/>
      <c r="G19" s="68"/>
      <c r="H19" s="69"/>
    </row>
    <row r="20" spans="1:8" s="11" customFormat="1" x14ac:dyDescent="0.4">
      <c r="A20" s="13">
        <v>2</v>
      </c>
      <c r="B20" s="13" t="s">
        <v>40</v>
      </c>
      <c r="C20" s="53" t="s">
        <v>43</v>
      </c>
      <c r="D20" s="54" t="s">
        <v>45</v>
      </c>
      <c r="E20" s="70"/>
      <c r="F20" s="71"/>
      <c r="G20" s="71"/>
      <c r="H20" s="72"/>
    </row>
    <row r="21" spans="1:8" s="11" customFormat="1" x14ac:dyDescent="0.4">
      <c r="A21" s="13">
        <v>3</v>
      </c>
      <c r="B21" s="13" t="s">
        <v>41</v>
      </c>
      <c r="C21" s="53" t="s">
        <v>43</v>
      </c>
      <c r="D21" s="54" t="s">
        <v>45</v>
      </c>
      <c r="E21" s="70"/>
      <c r="F21" s="71"/>
      <c r="G21" s="71"/>
      <c r="H21" s="72"/>
    </row>
    <row r="22" spans="1:8" s="11" customFormat="1" x14ac:dyDescent="0.4">
      <c r="A22" s="13">
        <v>4</v>
      </c>
      <c r="B22" s="14" t="s">
        <v>42</v>
      </c>
      <c r="C22" s="15" t="s">
        <v>44</v>
      </c>
      <c r="D22" s="15" t="s">
        <v>37</v>
      </c>
      <c r="E22" s="73"/>
      <c r="F22" s="74"/>
      <c r="G22" s="74"/>
      <c r="H22" s="75"/>
    </row>
    <row r="23" spans="1:8" s="11" customFormat="1" x14ac:dyDescent="0.4">
      <c r="A23" s="10"/>
      <c r="B23" s="10"/>
    </row>
    <row r="24" spans="1:8" s="11" customFormat="1" x14ac:dyDescent="0.4">
      <c r="A24" s="10"/>
      <c r="B24" s="10"/>
    </row>
    <row r="25" spans="1:8" ht="35.049999999999997" customHeight="1" x14ac:dyDescent="0.4">
      <c r="A25" s="79" t="s">
        <v>75</v>
      </c>
      <c r="B25" s="81"/>
      <c r="C25" s="82" t="s">
        <v>1</v>
      </c>
      <c r="D25" s="82" t="s">
        <v>19</v>
      </c>
      <c r="E25" s="82" t="s">
        <v>23</v>
      </c>
      <c r="F25" s="82" t="s">
        <v>17</v>
      </c>
      <c r="G25" s="76" t="s">
        <v>16</v>
      </c>
      <c r="H25" s="76"/>
    </row>
    <row r="26" spans="1:8" x14ac:dyDescent="0.4">
      <c r="A26" s="16"/>
      <c r="B26" s="16"/>
      <c r="C26" s="15"/>
      <c r="D26" s="15"/>
      <c r="E26" s="17"/>
      <c r="F26" s="17"/>
      <c r="G26" s="15"/>
      <c r="H26" s="15"/>
    </row>
    <row r="27" spans="1:8" x14ac:dyDescent="0.4">
      <c r="A27" s="16"/>
      <c r="B27" s="16" t="s">
        <v>20</v>
      </c>
      <c r="C27" s="15"/>
      <c r="D27" s="15"/>
      <c r="E27" s="17"/>
      <c r="F27" s="17"/>
      <c r="G27" s="15"/>
      <c r="H27" s="15"/>
    </row>
    <row r="28" spans="1:8" x14ac:dyDescent="0.4">
      <c r="A28" s="15">
        <v>1</v>
      </c>
      <c r="B28" s="15" t="s">
        <v>69</v>
      </c>
      <c r="C28" s="15" t="s">
        <v>15</v>
      </c>
      <c r="D28" s="55">
        <v>565</v>
      </c>
      <c r="E28" s="18">
        <v>10</v>
      </c>
      <c r="F28" s="17">
        <f>D28*E28</f>
        <v>5650</v>
      </c>
      <c r="G28" s="15"/>
      <c r="H28" s="15"/>
    </row>
    <row r="29" spans="1:8" x14ac:dyDescent="0.4">
      <c r="A29" s="15">
        <v>2</v>
      </c>
      <c r="B29" s="15" t="s">
        <v>14</v>
      </c>
      <c r="C29" s="15" t="s">
        <v>15</v>
      </c>
      <c r="D29" s="55">
        <v>65</v>
      </c>
      <c r="E29" s="18">
        <v>17.5</v>
      </c>
      <c r="F29" s="17">
        <f t="shared" ref="F29:F32" si="0">D29*E29</f>
        <v>1137.5</v>
      </c>
      <c r="G29" s="15"/>
      <c r="H29" s="15"/>
    </row>
    <row r="30" spans="1:8" ht="11.6" thickBot="1" x14ac:dyDescent="0.45">
      <c r="A30" s="15"/>
      <c r="B30" s="15"/>
      <c r="C30" s="15"/>
      <c r="D30" s="55"/>
      <c r="E30" s="20"/>
      <c r="F30" s="17"/>
      <c r="G30" s="15"/>
      <c r="H30" s="15"/>
    </row>
    <row r="31" spans="1:8" x14ac:dyDescent="0.4">
      <c r="A31" s="15"/>
      <c r="B31" s="21" t="s">
        <v>21</v>
      </c>
      <c r="C31" s="15"/>
      <c r="D31" s="55"/>
      <c r="E31" s="20"/>
      <c r="F31" s="17"/>
      <c r="G31" s="22" t="s">
        <v>63</v>
      </c>
      <c r="H31" s="23" t="s">
        <v>61</v>
      </c>
    </row>
    <row r="32" spans="1:8" x14ac:dyDescent="0.4">
      <c r="A32" s="15">
        <v>3</v>
      </c>
      <c r="B32" s="15" t="s">
        <v>68</v>
      </c>
      <c r="C32" s="15" t="s">
        <v>18</v>
      </c>
      <c r="D32" s="55">
        <v>11000</v>
      </c>
      <c r="E32" s="6">
        <v>1.5</v>
      </c>
      <c r="F32" s="24">
        <f t="shared" si="0"/>
        <v>16500</v>
      </c>
      <c r="G32" s="25" t="s">
        <v>59</v>
      </c>
      <c r="H32" s="26">
        <v>1.1000000000000001</v>
      </c>
    </row>
    <row r="33" spans="1:8" ht="11.6" thickBot="1" x14ac:dyDescent="0.45">
      <c r="A33" s="15">
        <v>4</v>
      </c>
      <c r="B33" s="15" t="s">
        <v>22</v>
      </c>
      <c r="C33" s="15" t="s">
        <v>18</v>
      </c>
      <c r="D33" s="55">
        <v>1900</v>
      </c>
      <c r="E33" s="6">
        <v>1.5</v>
      </c>
      <c r="F33" s="24">
        <f t="shared" ref="F33" si="1">D33*E33</f>
        <v>2850</v>
      </c>
      <c r="G33" s="27" t="s">
        <v>60</v>
      </c>
      <c r="H33" s="28">
        <v>1.5</v>
      </c>
    </row>
    <row r="34" spans="1:8" ht="11.6" thickBot="1" x14ac:dyDescent="0.45">
      <c r="A34" s="29"/>
      <c r="B34" s="15"/>
      <c r="C34" s="15"/>
      <c r="D34" s="55"/>
      <c r="E34" s="20"/>
      <c r="F34" s="17"/>
      <c r="G34" s="15"/>
      <c r="H34" s="30"/>
    </row>
    <row r="35" spans="1:8" x14ac:dyDescent="0.4">
      <c r="A35" s="29"/>
      <c r="B35" s="21" t="s">
        <v>25</v>
      </c>
      <c r="C35" s="15"/>
      <c r="D35" s="55"/>
      <c r="E35" s="20"/>
      <c r="F35" s="17"/>
      <c r="G35" s="22" t="s">
        <v>67</v>
      </c>
      <c r="H35" s="23" t="s">
        <v>61</v>
      </c>
    </row>
    <row r="36" spans="1:8" x14ac:dyDescent="0.4">
      <c r="A36" s="29">
        <v>5</v>
      </c>
      <c r="B36" s="15" t="s">
        <v>66</v>
      </c>
      <c r="C36" s="15" t="s">
        <v>18</v>
      </c>
      <c r="D36" s="55">
        <v>2700</v>
      </c>
      <c r="E36" s="6">
        <v>2</v>
      </c>
      <c r="F36" s="17">
        <f t="shared" ref="F36" si="2">D36*E36</f>
        <v>5400</v>
      </c>
      <c r="G36" s="25" t="s">
        <v>59</v>
      </c>
      <c r="H36" s="26">
        <v>1.6</v>
      </c>
    </row>
    <row r="37" spans="1:8" ht="11.6" thickBot="1" x14ac:dyDescent="0.45">
      <c r="A37" s="29">
        <v>6</v>
      </c>
      <c r="B37" s="15" t="s">
        <v>65</v>
      </c>
      <c r="C37" s="15" t="s">
        <v>18</v>
      </c>
      <c r="D37" s="55">
        <v>100</v>
      </c>
      <c r="E37" s="6">
        <v>2</v>
      </c>
      <c r="F37" s="17">
        <f t="shared" ref="F37" si="3">D37*E37</f>
        <v>200</v>
      </c>
      <c r="G37" s="27" t="s">
        <v>60</v>
      </c>
      <c r="H37" s="28">
        <v>2</v>
      </c>
    </row>
    <row r="38" spans="1:8" x14ac:dyDescent="0.4">
      <c r="A38" s="29"/>
      <c r="B38" s="15"/>
      <c r="C38" s="15"/>
      <c r="D38" s="55"/>
      <c r="E38" s="31"/>
      <c r="F38" s="17"/>
      <c r="G38" s="15"/>
      <c r="H38" s="15"/>
    </row>
    <row r="39" spans="1:8" x14ac:dyDescent="0.4">
      <c r="A39" s="29"/>
      <c r="B39" s="21" t="s">
        <v>33</v>
      </c>
      <c r="C39" s="15"/>
      <c r="D39" s="55"/>
      <c r="E39" s="31"/>
      <c r="F39" s="32">
        <f>SUM(F28:F37)</f>
        <v>31737.5</v>
      </c>
      <c r="G39" s="15"/>
      <c r="H39" s="15"/>
    </row>
    <row r="40" spans="1:8" x14ac:dyDescent="0.4">
      <c r="A40" s="33"/>
      <c r="B40" s="34" t="s">
        <v>58</v>
      </c>
      <c r="C40" s="35"/>
      <c r="D40" s="55"/>
      <c r="E40" s="31"/>
      <c r="F40" s="36">
        <f>10*(((F28+F29+(H33*D32+H33*D33+H37*D36+H37*D37))-F39))/((F28+F29+(H33*D32+H33*D33+H37*D36+H37*D37))-(F28+F29+(H32*D32+H32*D33+H36*D36+H36*D37)))</f>
        <v>0</v>
      </c>
      <c r="G40" s="15"/>
      <c r="H40" s="15"/>
    </row>
    <row r="41" spans="1:8" x14ac:dyDescent="0.4">
      <c r="A41" s="37"/>
      <c r="B41" s="38"/>
      <c r="C41" s="38"/>
      <c r="D41" s="56"/>
      <c r="E41" s="39"/>
      <c r="F41" s="40"/>
      <c r="G41" s="41"/>
    </row>
    <row r="42" spans="1:8" x14ac:dyDescent="0.4">
      <c r="A42" s="37"/>
      <c r="B42" s="38"/>
      <c r="C42" s="38"/>
      <c r="D42" s="56"/>
      <c r="E42" s="39"/>
      <c r="F42" s="40"/>
      <c r="G42" s="41"/>
    </row>
    <row r="43" spans="1:8" ht="35.049999999999997" customHeight="1" x14ac:dyDescent="0.4">
      <c r="A43" s="79" t="s">
        <v>72</v>
      </c>
      <c r="B43" s="81"/>
      <c r="C43" s="82" t="s">
        <v>1</v>
      </c>
      <c r="D43" s="83" t="s">
        <v>19</v>
      </c>
      <c r="E43" s="82" t="s">
        <v>23</v>
      </c>
      <c r="F43" s="82" t="s">
        <v>17</v>
      </c>
      <c r="G43" s="76" t="s">
        <v>16</v>
      </c>
      <c r="H43" s="76"/>
    </row>
    <row r="44" spans="1:8" x14ac:dyDescent="0.4">
      <c r="A44" s="16"/>
      <c r="B44" s="16"/>
      <c r="C44" s="15"/>
      <c r="D44" s="55"/>
      <c r="E44" s="17"/>
      <c r="F44" s="17"/>
      <c r="G44" s="15"/>
      <c r="H44" s="15"/>
    </row>
    <row r="45" spans="1:8" x14ac:dyDescent="0.4">
      <c r="A45" s="16"/>
      <c r="B45" s="16" t="s">
        <v>20</v>
      </c>
      <c r="C45" s="15"/>
      <c r="D45" s="55"/>
      <c r="E45" s="17"/>
      <c r="F45" s="17"/>
      <c r="G45" s="15"/>
      <c r="H45" s="15"/>
    </row>
    <row r="46" spans="1:8" x14ac:dyDescent="0.4">
      <c r="A46" s="15">
        <v>1</v>
      </c>
      <c r="B46" s="15" t="s">
        <v>69</v>
      </c>
      <c r="C46" s="15" t="s">
        <v>15</v>
      </c>
      <c r="D46" s="55">
        <v>1140</v>
      </c>
      <c r="E46" s="18">
        <v>10</v>
      </c>
      <c r="F46" s="17">
        <f>D46*E46</f>
        <v>11400</v>
      </c>
      <c r="G46" s="15"/>
      <c r="H46" s="15"/>
    </row>
    <row r="47" spans="1:8" x14ac:dyDescent="0.4">
      <c r="A47" s="15">
        <v>2</v>
      </c>
      <c r="B47" s="15" t="s">
        <v>14</v>
      </c>
      <c r="C47" s="15" t="s">
        <v>15</v>
      </c>
      <c r="D47" s="55">
        <v>60</v>
      </c>
      <c r="E47" s="18">
        <v>17.5</v>
      </c>
      <c r="F47" s="17">
        <f t="shared" ref="F47" si="4">D47*E47</f>
        <v>1050</v>
      </c>
      <c r="G47" s="15"/>
      <c r="H47" s="15"/>
    </row>
    <row r="48" spans="1:8" ht="11.6" thickBot="1" x14ac:dyDescent="0.45">
      <c r="A48" s="15"/>
      <c r="B48" s="15"/>
      <c r="C48" s="15"/>
      <c r="D48" s="55"/>
      <c r="E48" s="20"/>
      <c r="F48" s="17"/>
      <c r="G48" s="15"/>
      <c r="H48" s="15"/>
    </row>
    <row r="49" spans="1:8" x14ac:dyDescent="0.4">
      <c r="A49" s="15"/>
      <c r="B49" s="21" t="s">
        <v>21</v>
      </c>
      <c r="C49" s="15"/>
      <c r="D49" s="55"/>
      <c r="E49" s="20"/>
      <c r="F49" s="17"/>
      <c r="G49" s="22" t="s">
        <v>63</v>
      </c>
      <c r="H49" s="42" t="s">
        <v>61</v>
      </c>
    </row>
    <row r="50" spans="1:8" x14ac:dyDescent="0.4">
      <c r="A50" s="15">
        <v>3</v>
      </c>
      <c r="B50" s="15" t="s">
        <v>68</v>
      </c>
      <c r="C50" s="15" t="s">
        <v>18</v>
      </c>
      <c r="D50" s="55">
        <v>14000</v>
      </c>
      <c r="E50" s="6">
        <v>1.5</v>
      </c>
      <c r="F50" s="17">
        <f t="shared" ref="F50:F51" si="5">D50*E50</f>
        <v>21000</v>
      </c>
      <c r="G50" s="25" t="s">
        <v>59</v>
      </c>
      <c r="H50" s="43">
        <v>1.1000000000000001</v>
      </c>
    </row>
    <row r="51" spans="1:8" ht="11.6" thickBot="1" x14ac:dyDescent="0.45">
      <c r="A51" s="15">
        <v>4</v>
      </c>
      <c r="B51" s="15" t="s">
        <v>22</v>
      </c>
      <c r="C51" s="15" t="s">
        <v>18</v>
      </c>
      <c r="D51" s="55">
        <v>900</v>
      </c>
      <c r="E51" s="6">
        <v>1.5</v>
      </c>
      <c r="F51" s="17">
        <f t="shared" si="5"/>
        <v>1350</v>
      </c>
      <c r="G51" s="27" t="s">
        <v>60</v>
      </c>
      <c r="H51" s="44">
        <v>1.5</v>
      </c>
    </row>
    <row r="52" spans="1:8" ht="11.6" thickBot="1" x14ac:dyDescent="0.45">
      <c r="A52" s="29"/>
      <c r="B52" s="15"/>
      <c r="C52" s="15"/>
      <c r="D52" s="55"/>
      <c r="E52" s="20"/>
      <c r="F52" s="17"/>
      <c r="G52" s="45"/>
      <c r="H52" s="45"/>
    </row>
    <row r="53" spans="1:8" x14ac:dyDescent="0.4">
      <c r="A53" s="29"/>
      <c r="B53" s="21" t="s">
        <v>25</v>
      </c>
      <c r="C53" s="15"/>
      <c r="D53" s="55"/>
      <c r="E53" s="20"/>
      <c r="F53" s="17"/>
      <c r="G53" s="22" t="s">
        <v>62</v>
      </c>
      <c r="H53" s="42" t="s">
        <v>61</v>
      </c>
    </row>
    <row r="54" spans="1:8" x14ac:dyDescent="0.4">
      <c r="A54" s="29">
        <v>5</v>
      </c>
      <c r="B54" s="15" t="s">
        <v>66</v>
      </c>
      <c r="C54" s="15" t="s">
        <v>18</v>
      </c>
      <c r="D54" s="55">
        <v>4400</v>
      </c>
      <c r="E54" s="6">
        <v>2</v>
      </c>
      <c r="F54" s="17">
        <f t="shared" ref="F54:F55" si="6">D54*E54</f>
        <v>8800</v>
      </c>
      <c r="G54" s="25" t="s">
        <v>59</v>
      </c>
      <c r="H54" s="43">
        <v>1.6</v>
      </c>
    </row>
    <row r="55" spans="1:8" ht="11.6" thickBot="1" x14ac:dyDescent="0.45">
      <c r="A55" s="29">
        <v>6</v>
      </c>
      <c r="B55" s="15" t="s">
        <v>65</v>
      </c>
      <c r="C55" s="15" t="s">
        <v>18</v>
      </c>
      <c r="D55" s="55">
        <v>100</v>
      </c>
      <c r="E55" s="6">
        <v>2</v>
      </c>
      <c r="F55" s="17">
        <f t="shared" si="6"/>
        <v>200</v>
      </c>
      <c r="G55" s="27" t="s">
        <v>60</v>
      </c>
      <c r="H55" s="44">
        <v>2</v>
      </c>
    </row>
    <row r="56" spans="1:8" x14ac:dyDescent="0.4">
      <c r="A56" s="29"/>
      <c r="B56" s="15"/>
      <c r="C56" s="15"/>
      <c r="D56" s="55"/>
      <c r="E56" s="31"/>
      <c r="F56" s="17"/>
      <c r="G56" s="15"/>
      <c r="H56" s="15"/>
    </row>
    <row r="57" spans="1:8" x14ac:dyDescent="0.4">
      <c r="A57" s="29"/>
      <c r="B57" s="21" t="s">
        <v>34</v>
      </c>
      <c r="C57" s="15"/>
      <c r="D57" s="55"/>
      <c r="E57" s="31"/>
      <c r="F57" s="32">
        <f>SUM(F46:F55)</f>
        <v>43800</v>
      </c>
      <c r="G57" s="15"/>
      <c r="H57" s="15"/>
    </row>
    <row r="58" spans="1:8" x14ac:dyDescent="0.4">
      <c r="A58" s="33"/>
      <c r="B58" s="34" t="s">
        <v>58</v>
      </c>
      <c r="C58" s="35"/>
      <c r="D58" s="55"/>
      <c r="E58" s="31"/>
      <c r="F58" s="36">
        <f>10*(((F46+F47+(H51*D50+H51*D51+H55*D54+H55*D55))-F57))/((F46+F47+(H51*D50+H51*D51+H55*D54+H55*D55))-(F46+F47+(H50*D50+H50*D51+H54*D54+H54*D55)))</f>
        <v>0</v>
      </c>
      <c r="G58" s="15"/>
      <c r="H58" s="15"/>
    </row>
    <row r="59" spans="1:8" s="46" customFormat="1" x14ac:dyDescent="0.4">
      <c r="A59" s="37"/>
      <c r="B59" s="38"/>
      <c r="C59" s="38"/>
      <c r="D59" s="57"/>
      <c r="E59" s="39"/>
      <c r="F59" s="39"/>
      <c r="G59" s="38"/>
    </row>
    <row r="60" spans="1:8" s="49" customFormat="1" x14ac:dyDescent="0.4">
      <c r="A60" s="47"/>
      <c r="B60" s="48"/>
      <c r="D60" s="58"/>
    </row>
    <row r="61" spans="1:8" ht="35.049999999999997" customHeight="1" x14ac:dyDescent="0.4">
      <c r="A61" s="79" t="s">
        <v>73</v>
      </c>
      <c r="B61" s="81"/>
      <c r="C61" s="82" t="s">
        <v>1</v>
      </c>
      <c r="D61" s="83" t="s">
        <v>19</v>
      </c>
      <c r="E61" s="82" t="s">
        <v>23</v>
      </c>
      <c r="F61" s="82" t="s">
        <v>17</v>
      </c>
      <c r="G61" s="76" t="s">
        <v>16</v>
      </c>
      <c r="H61" s="76"/>
    </row>
    <row r="62" spans="1:8" x14ac:dyDescent="0.4">
      <c r="A62" s="16"/>
      <c r="B62" s="16"/>
      <c r="C62" s="15"/>
      <c r="D62" s="55"/>
      <c r="E62" s="17"/>
      <c r="F62" s="17"/>
      <c r="G62" s="15"/>
      <c r="H62" s="15"/>
    </row>
    <row r="63" spans="1:8" x14ac:dyDescent="0.4">
      <c r="A63" s="16"/>
      <c r="B63" s="16" t="s">
        <v>20</v>
      </c>
      <c r="C63" s="15"/>
      <c r="D63" s="55"/>
      <c r="E63" s="17"/>
      <c r="F63" s="17"/>
      <c r="G63" s="15"/>
      <c r="H63" s="15"/>
    </row>
    <row r="64" spans="1:8" x14ac:dyDescent="0.4">
      <c r="A64" s="15">
        <v>1</v>
      </c>
      <c r="B64" s="15" t="s">
        <v>69</v>
      </c>
      <c r="C64" s="15" t="s">
        <v>15</v>
      </c>
      <c r="D64" s="55">
        <v>705</v>
      </c>
      <c r="E64" s="18">
        <v>10</v>
      </c>
      <c r="F64" s="17">
        <f>D64*E64</f>
        <v>7050</v>
      </c>
      <c r="G64" s="15"/>
      <c r="H64" s="15"/>
    </row>
    <row r="65" spans="1:8" x14ac:dyDescent="0.4">
      <c r="A65" s="15">
        <v>2</v>
      </c>
      <c r="B65" s="15" t="s">
        <v>14</v>
      </c>
      <c r="C65" s="15" t="s">
        <v>15</v>
      </c>
      <c r="D65" s="55">
        <v>25</v>
      </c>
      <c r="E65" s="18">
        <v>17.5</v>
      </c>
      <c r="F65" s="17">
        <f t="shared" ref="F65" si="7">D65*E65</f>
        <v>437.5</v>
      </c>
      <c r="G65" s="15"/>
      <c r="H65" s="15"/>
    </row>
    <row r="66" spans="1:8" ht="11.6" thickBot="1" x14ac:dyDescent="0.45">
      <c r="A66" s="15"/>
      <c r="B66" s="15"/>
      <c r="C66" s="15"/>
      <c r="D66" s="55"/>
      <c r="E66" s="20"/>
      <c r="F66" s="17"/>
      <c r="G66" s="15"/>
      <c r="H66" s="15"/>
    </row>
    <row r="67" spans="1:8" x14ac:dyDescent="0.4">
      <c r="A67" s="15"/>
      <c r="B67" s="21" t="s">
        <v>21</v>
      </c>
      <c r="C67" s="15"/>
      <c r="D67" s="55"/>
      <c r="E67" s="20"/>
      <c r="F67" s="17"/>
      <c r="G67" s="22" t="s">
        <v>63</v>
      </c>
      <c r="H67" s="42" t="s">
        <v>61</v>
      </c>
    </row>
    <row r="68" spans="1:8" x14ac:dyDescent="0.4">
      <c r="A68" s="15">
        <v>3</v>
      </c>
      <c r="B68" s="15" t="s">
        <v>68</v>
      </c>
      <c r="C68" s="15" t="s">
        <v>18</v>
      </c>
      <c r="D68" s="55">
        <v>10900</v>
      </c>
      <c r="E68" s="6">
        <v>1.5</v>
      </c>
      <c r="F68" s="17">
        <f t="shared" ref="F68:F69" si="8">D68*E68</f>
        <v>16350</v>
      </c>
      <c r="G68" s="25" t="s">
        <v>59</v>
      </c>
      <c r="H68" s="43">
        <v>1.1000000000000001</v>
      </c>
    </row>
    <row r="69" spans="1:8" ht="11.6" thickBot="1" x14ac:dyDescent="0.45">
      <c r="A69" s="15">
        <v>4</v>
      </c>
      <c r="B69" s="15" t="s">
        <v>22</v>
      </c>
      <c r="C69" s="15" t="s">
        <v>18</v>
      </c>
      <c r="D69" s="55">
        <v>200</v>
      </c>
      <c r="E69" s="6">
        <v>1.5</v>
      </c>
      <c r="F69" s="17">
        <f t="shared" si="8"/>
        <v>300</v>
      </c>
      <c r="G69" s="27" t="s">
        <v>60</v>
      </c>
      <c r="H69" s="44">
        <v>1.5</v>
      </c>
    </row>
    <row r="70" spans="1:8" ht="11.6" thickBot="1" x14ac:dyDescent="0.45">
      <c r="A70" s="29"/>
      <c r="B70" s="15"/>
      <c r="C70" s="15"/>
      <c r="D70" s="55"/>
      <c r="E70" s="20"/>
      <c r="F70" s="17"/>
      <c r="G70" s="15"/>
      <c r="H70" s="15"/>
    </row>
    <row r="71" spans="1:8" x14ac:dyDescent="0.4">
      <c r="A71" s="29"/>
      <c r="B71" s="21" t="s">
        <v>25</v>
      </c>
      <c r="C71" s="15"/>
      <c r="D71" s="55"/>
      <c r="E71" s="20"/>
      <c r="F71" s="17"/>
      <c r="G71" s="22" t="s">
        <v>62</v>
      </c>
      <c r="H71" s="42" t="s">
        <v>61</v>
      </c>
    </row>
    <row r="72" spans="1:8" x14ac:dyDescent="0.4">
      <c r="A72" s="29">
        <v>5</v>
      </c>
      <c r="B72" s="15" t="s">
        <v>66</v>
      </c>
      <c r="C72" s="15" t="s">
        <v>18</v>
      </c>
      <c r="D72" s="55">
        <v>3100</v>
      </c>
      <c r="E72" s="6">
        <v>2</v>
      </c>
      <c r="F72" s="17">
        <f t="shared" ref="F72:F73" si="9">D72*E72</f>
        <v>6200</v>
      </c>
      <c r="G72" s="25" t="s">
        <v>59</v>
      </c>
      <c r="H72" s="43">
        <v>1.6</v>
      </c>
    </row>
    <row r="73" spans="1:8" ht="11.6" thickBot="1" x14ac:dyDescent="0.45">
      <c r="A73" s="29">
        <v>6</v>
      </c>
      <c r="B73" s="15" t="s">
        <v>65</v>
      </c>
      <c r="C73" s="15" t="s">
        <v>18</v>
      </c>
      <c r="D73" s="55">
        <v>100</v>
      </c>
      <c r="E73" s="6">
        <v>2</v>
      </c>
      <c r="F73" s="17">
        <f t="shared" si="9"/>
        <v>200</v>
      </c>
      <c r="G73" s="27" t="s">
        <v>60</v>
      </c>
      <c r="H73" s="44">
        <v>2</v>
      </c>
    </row>
    <row r="74" spans="1:8" x14ac:dyDescent="0.4">
      <c r="A74" s="29"/>
      <c r="B74" s="15"/>
      <c r="C74" s="15"/>
      <c r="D74" s="13"/>
      <c r="E74" s="31"/>
      <c r="F74" s="17"/>
      <c r="G74" s="15"/>
      <c r="H74" s="15"/>
    </row>
    <row r="75" spans="1:8" x14ac:dyDescent="0.4">
      <c r="A75" s="29"/>
      <c r="B75" s="21" t="s">
        <v>35</v>
      </c>
      <c r="C75" s="15"/>
      <c r="D75" s="13"/>
      <c r="E75" s="31"/>
      <c r="F75" s="32">
        <f>SUM(F64:F73)</f>
        <v>30537.5</v>
      </c>
      <c r="G75" s="15"/>
      <c r="H75" s="15"/>
    </row>
    <row r="76" spans="1:8" x14ac:dyDescent="0.4">
      <c r="A76" s="33"/>
      <c r="B76" s="34" t="s">
        <v>58</v>
      </c>
      <c r="C76" s="35"/>
      <c r="D76" s="55"/>
      <c r="E76" s="31"/>
      <c r="F76" s="36">
        <f>10*(((F64+F65+(H69*D68+H69*D69+H73*D72+H73*D73))-F75))/((F64+F65+(H69*D68+H69*D69+H73*D72+H73*D73))-(F64+F65+(H68*D68+H68*D69+H72*D72+H72*D73)))</f>
        <v>0</v>
      </c>
      <c r="G76" s="15"/>
      <c r="H76" s="15"/>
    </row>
    <row r="77" spans="1:8" s="46" customFormat="1" x14ac:dyDescent="0.4">
      <c r="A77" s="37"/>
      <c r="B77" s="38"/>
      <c r="C77" s="38"/>
      <c r="D77" s="59"/>
      <c r="E77" s="39"/>
      <c r="F77" s="39"/>
      <c r="G77" s="38"/>
    </row>
    <row r="78" spans="1:8" s="46" customFormat="1" x14ac:dyDescent="0.4">
      <c r="A78" s="37"/>
      <c r="B78" s="38"/>
      <c r="C78" s="38"/>
      <c r="D78" s="59"/>
      <c r="E78" s="39"/>
      <c r="F78" s="39"/>
      <c r="G78" s="38"/>
    </row>
    <row r="79" spans="1:8" ht="35.049999999999997" customHeight="1" x14ac:dyDescent="0.4">
      <c r="A79" s="79" t="s">
        <v>74</v>
      </c>
      <c r="B79" s="81"/>
      <c r="C79" s="82" t="s">
        <v>1</v>
      </c>
      <c r="D79" s="82" t="s">
        <v>19</v>
      </c>
      <c r="E79" s="82" t="s">
        <v>23</v>
      </c>
      <c r="F79" s="82" t="s">
        <v>17</v>
      </c>
      <c r="G79" s="76" t="s">
        <v>16</v>
      </c>
      <c r="H79" s="76"/>
    </row>
    <row r="80" spans="1:8" x14ac:dyDescent="0.4">
      <c r="A80" s="16"/>
      <c r="B80" s="16"/>
      <c r="C80" s="15"/>
      <c r="D80" s="13"/>
      <c r="E80" s="17"/>
      <c r="F80" s="17"/>
      <c r="G80" s="15"/>
      <c r="H80" s="15"/>
    </row>
    <row r="81" spans="1:8" x14ac:dyDescent="0.4">
      <c r="A81" s="16"/>
      <c r="B81" s="16" t="s">
        <v>20</v>
      </c>
      <c r="C81" s="15"/>
      <c r="D81" s="13"/>
      <c r="E81" s="17"/>
      <c r="F81" s="17"/>
      <c r="G81" s="15"/>
      <c r="H81" s="15"/>
    </row>
    <row r="82" spans="1:8" x14ac:dyDescent="0.4">
      <c r="A82" s="15">
        <v>1</v>
      </c>
      <c r="B82" s="15" t="s">
        <v>69</v>
      </c>
      <c r="C82" s="15" t="s">
        <v>15</v>
      </c>
      <c r="D82" s="55">
        <v>65</v>
      </c>
      <c r="E82" s="18">
        <v>10</v>
      </c>
      <c r="F82" s="17">
        <f>D82*E82</f>
        <v>650</v>
      </c>
      <c r="G82" s="15"/>
      <c r="H82" s="15"/>
    </row>
    <row r="83" spans="1:8" x14ac:dyDescent="0.4">
      <c r="A83" s="15">
        <v>2</v>
      </c>
      <c r="B83" s="15" t="s">
        <v>14</v>
      </c>
      <c r="C83" s="15" t="s">
        <v>15</v>
      </c>
      <c r="D83" s="55">
        <v>15</v>
      </c>
      <c r="E83" s="18">
        <v>17.5</v>
      </c>
      <c r="F83" s="17">
        <f t="shared" ref="F83" si="10">D83*E83</f>
        <v>262.5</v>
      </c>
      <c r="G83" s="15"/>
      <c r="H83" s="15"/>
    </row>
    <row r="84" spans="1:8" ht="11.6" thickBot="1" x14ac:dyDescent="0.45">
      <c r="A84" s="29"/>
      <c r="B84" s="15"/>
      <c r="C84" s="15"/>
      <c r="D84" s="55"/>
      <c r="E84" s="20"/>
      <c r="F84" s="17"/>
      <c r="G84" s="15"/>
      <c r="H84" s="15"/>
    </row>
    <row r="85" spans="1:8" x14ac:dyDescent="0.4">
      <c r="A85" s="29"/>
      <c r="B85" s="21" t="s">
        <v>21</v>
      </c>
      <c r="C85" s="15"/>
      <c r="D85" s="55"/>
      <c r="E85" s="20"/>
      <c r="F85" s="17"/>
      <c r="G85" s="22" t="s">
        <v>63</v>
      </c>
      <c r="H85" s="42" t="s">
        <v>61</v>
      </c>
    </row>
    <row r="86" spans="1:8" x14ac:dyDescent="0.4">
      <c r="A86" s="29">
        <v>3</v>
      </c>
      <c r="B86" s="15" t="s">
        <v>66</v>
      </c>
      <c r="C86" s="15" t="s">
        <v>18</v>
      </c>
      <c r="D86" s="55">
        <v>1700</v>
      </c>
      <c r="E86" s="6">
        <v>1.1000000000000001</v>
      </c>
      <c r="F86" s="17">
        <f t="shared" ref="F86:F87" si="11">D86*E86</f>
        <v>1870.0000000000002</v>
      </c>
      <c r="G86" s="25" t="s">
        <v>59</v>
      </c>
      <c r="H86" s="43">
        <v>0.9</v>
      </c>
    </row>
    <row r="87" spans="1:8" ht="11.6" thickBot="1" x14ac:dyDescent="0.45">
      <c r="A87" s="29">
        <v>4</v>
      </c>
      <c r="B87" s="15" t="s">
        <v>22</v>
      </c>
      <c r="C87" s="15" t="s">
        <v>18</v>
      </c>
      <c r="D87" s="55">
        <v>200</v>
      </c>
      <c r="E87" s="6">
        <v>1.1000000000000001</v>
      </c>
      <c r="F87" s="17">
        <f t="shared" si="11"/>
        <v>220.00000000000003</v>
      </c>
      <c r="G87" s="27" t="s">
        <v>60</v>
      </c>
      <c r="H87" s="44">
        <v>1.1000000000000001</v>
      </c>
    </row>
    <row r="88" spans="1:8" s="11" customFormat="1" ht="11.6" thickBot="1" x14ac:dyDescent="0.45">
      <c r="A88" s="29"/>
      <c r="B88" s="15"/>
      <c r="C88" s="15"/>
      <c r="D88" s="55"/>
      <c r="E88" s="20"/>
      <c r="F88" s="17"/>
      <c r="G88" s="15"/>
      <c r="H88" s="15"/>
    </row>
    <row r="89" spans="1:8" x14ac:dyDescent="0.4">
      <c r="A89" s="29"/>
      <c r="B89" s="21" t="s">
        <v>25</v>
      </c>
      <c r="C89" s="15"/>
      <c r="D89" s="55"/>
      <c r="E89" s="20"/>
      <c r="F89" s="17"/>
      <c r="G89" s="22" t="s">
        <v>62</v>
      </c>
      <c r="H89" s="42" t="s">
        <v>61</v>
      </c>
    </row>
    <row r="90" spans="1:8" x14ac:dyDescent="0.4">
      <c r="A90" s="29">
        <v>5</v>
      </c>
      <c r="B90" s="15" t="s">
        <v>64</v>
      </c>
      <c r="C90" s="15" t="s">
        <v>18</v>
      </c>
      <c r="D90" s="55">
        <v>800</v>
      </c>
      <c r="E90" s="6">
        <v>1.5</v>
      </c>
      <c r="F90" s="17">
        <f t="shared" ref="F90:F91" si="12">D90*E90</f>
        <v>1200</v>
      </c>
      <c r="G90" s="25" t="s">
        <v>59</v>
      </c>
      <c r="H90" s="43">
        <v>1.3</v>
      </c>
    </row>
    <row r="91" spans="1:8" ht="11.6" thickBot="1" x14ac:dyDescent="0.45">
      <c r="A91" s="29">
        <v>6</v>
      </c>
      <c r="B91" s="15" t="s">
        <v>65</v>
      </c>
      <c r="C91" s="15" t="s">
        <v>18</v>
      </c>
      <c r="D91" s="55">
        <v>100</v>
      </c>
      <c r="E91" s="6">
        <v>1.5</v>
      </c>
      <c r="F91" s="17">
        <f t="shared" si="12"/>
        <v>150</v>
      </c>
      <c r="G91" s="27" t="s">
        <v>60</v>
      </c>
      <c r="H91" s="44">
        <v>1.5</v>
      </c>
    </row>
    <row r="92" spans="1:8" s="11" customFormat="1" x14ac:dyDescent="0.4">
      <c r="A92" s="29"/>
      <c r="B92" s="15"/>
      <c r="C92" s="15"/>
      <c r="D92" s="15"/>
      <c r="E92" s="31"/>
      <c r="F92" s="17"/>
      <c r="G92" s="15"/>
      <c r="H92" s="15"/>
    </row>
    <row r="93" spans="1:8" s="11" customFormat="1" x14ac:dyDescent="0.4">
      <c r="A93" s="29"/>
      <c r="B93" s="21" t="s">
        <v>36</v>
      </c>
      <c r="C93" s="15"/>
      <c r="D93" s="15"/>
      <c r="E93" s="31"/>
      <c r="F93" s="32">
        <f>SUM(F82:F91)</f>
        <v>4352.5</v>
      </c>
      <c r="G93" s="15"/>
      <c r="H93" s="15"/>
    </row>
    <row r="94" spans="1:8" x14ac:dyDescent="0.4">
      <c r="A94" s="33"/>
      <c r="B94" s="34" t="s">
        <v>58</v>
      </c>
      <c r="C94" s="35"/>
      <c r="D94" s="19"/>
      <c r="E94" s="31"/>
      <c r="F94" s="36">
        <f>10*(((F82+F83+(H87*D86+H87*D87+H91*D90+H91*D91))-F93))/((F82+F83+(H87*D86+H87*D87+H91*D90+H91*D91))-(F82+F83+(H86*D86+H86*D87+H90*D90+H90*D91)))</f>
        <v>0</v>
      </c>
      <c r="G94" s="15"/>
      <c r="H94" s="15"/>
    </row>
    <row r="95" spans="1:8" s="49" customFormat="1" x14ac:dyDescent="0.4">
      <c r="A95" s="37"/>
      <c r="B95" s="50"/>
      <c r="C95" s="38"/>
      <c r="D95" s="38"/>
      <c r="E95" s="39"/>
      <c r="F95" s="39"/>
      <c r="G95" s="38"/>
    </row>
    <row r="96" spans="1:8" s="49" customFormat="1" x14ac:dyDescent="0.4">
      <c r="A96" s="37"/>
      <c r="B96" s="50"/>
      <c r="C96" s="38"/>
      <c r="D96" s="38"/>
      <c r="E96" s="39"/>
      <c r="F96" s="39"/>
      <c r="G96" s="38"/>
    </row>
    <row r="97" spans="1:7" s="11" customFormat="1" ht="17.05" customHeight="1" x14ac:dyDescent="0.4">
      <c r="A97" s="76" t="s">
        <v>47</v>
      </c>
      <c r="B97" s="76"/>
      <c r="C97" s="82" t="s">
        <v>1</v>
      </c>
      <c r="D97" s="82" t="s">
        <v>23</v>
      </c>
      <c r="E97" s="76" t="s">
        <v>16</v>
      </c>
      <c r="F97" s="76"/>
      <c r="G97" s="76"/>
    </row>
    <row r="98" spans="1:7" x14ac:dyDescent="0.4">
      <c r="A98" s="29"/>
      <c r="B98" s="29"/>
      <c r="C98" s="15"/>
      <c r="D98" s="15"/>
      <c r="E98" s="65"/>
      <c r="F98" s="65"/>
      <c r="G98" s="65"/>
    </row>
    <row r="99" spans="1:7" s="11" customFormat="1" x14ac:dyDescent="0.4">
      <c r="A99" s="15">
        <v>1</v>
      </c>
      <c r="B99" s="15" t="s">
        <v>50</v>
      </c>
      <c r="C99" s="15" t="s">
        <v>48</v>
      </c>
      <c r="D99" s="17">
        <v>20</v>
      </c>
      <c r="E99" s="66" t="s">
        <v>53</v>
      </c>
      <c r="F99" s="66"/>
      <c r="G99" s="66"/>
    </row>
    <row r="100" spans="1:7" x14ac:dyDescent="0.4">
      <c r="A100" s="29">
        <v>2</v>
      </c>
      <c r="B100" s="29" t="s">
        <v>49</v>
      </c>
      <c r="C100" s="15" t="s">
        <v>48</v>
      </c>
      <c r="D100" s="17">
        <v>25</v>
      </c>
      <c r="E100" s="66" t="s">
        <v>54</v>
      </c>
      <c r="F100" s="66"/>
      <c r="G100" s="66"/>
    </row>
    <row r="101" spans="1:7" s="11" customFormat="1" x14ac:dyDescent="0.4">
      <c r="A101" s="15"/>
      <c r="B101" s="15"/>
      <c r="C101" s="15"/>
      <c r="D101" s="51"/>
      <c r="E101" s="66"/>
      <c r="F101" s="66"/>
      <c r="G101" s="66"/>
    </row>
    <row r="102" spans="1:7" x14ac:dyDescent="0.4">
      <c r="C102" s="46"/>
      <c r="D102" s="46"/>
    </row>
    <row r="103" spans="1:7" x14ac:dyDescent="0.4">
      <c r="C103" s="46"/>
      <c r="D103" s="46"/>
    </row>
    <row r="104" spans="1:7" x14ac:dyDescent="0.4">
      <c r="B104" s="64" t="s">
        <v>12</v>
      </c>
      <c r="C104" s="64"/>
      <c r="D104" s="64"/>
      <c r="E104" s="64"/>
      <c r="F104" s="64"/>
    </row>
    <row r="105" spans="1:7" ht="21.9" customHeight="1" x14ac:dyDescent="0.4">
      <c r="B105" s="64" t="s">
        <v>24</v>
      </c>
      <c r="C105" s="64"/>
      <c r="D105" s="64"/>
      <c r="E105" s="64"/>
      <c r="F105" s="64"/>
      <c r="G105" s="52"/>
    </row>
    <row r="106" spans="1:7" x14ac:dyDescent="0.4">
      <c r="B106" s="7"/>
      <c r="C106" s="7"/>
      <c r="D106" s="7"/>
      <c r="E106" s="7"/>
      <c r="F106" s="7"/>
    </row>
    <row r="107" spans="1:7" s="11" customFormat="1" x14ac:dyDescent="0.4">
      <c r="B107" s="3" t="s">
        <v>2</v>
      </c>
      <c r="C107" s="3"/>
      <c r="D107" s="3"/>
      <c r="E107" s="3"/>
      <c r="F107" s="3"/>
    </row>
    <row r="108" spans="1:7" x14ac:dyDescent="0.4">
      <c r="B108" s="1" t="s">
        <v>3</v>
      </c>
      <c r="C108" s="61" t="s">
        <v>4</v>
      </c>
      <c r="D108" s="62"/>
      <c r="E108" s="62"/>
      <c r="F108" s="63"/>
    </row>
    <row r="109" spans="1:7" x14ac:dyDescent="0.4">
      <c r="B109" s="1" t="s">
        <v>5</v>
      </c>
      <c r="C109" s="61" t="s">
        <v>6</v>
      </c>
      <c r="D109" s="62"/>
      <c r="E109" s="62"/>
      <c r="F109" s="63"/>
    </row>
    <row r="110" spans="1:7" x14ac:dyDescent="0.4">
      <c r="B110" s="1" t="s">
        <v>7</v>
      </c>
      <c r="C110" s="61" t="s">
        <v>8</v>
      </c>
      <c r="D110" s="62"/>
      <c r="E110" s="62"/>
      <c r="F110" s="63"/>
    </row>
    <row r="111" spans="1:7" x14ac:dyDescent="0.4">
      <c r="B111" s="1" t="s">
        <v>9</v>
      </c>
      <c r="C111" s="60" t="s">
        <v>10</v>
      </c>
      <c r="D111" s="60"/>
      <c r="E111" s="60"/>
      <c r="F111" s="60"/>
    </row>
    <row r="112" spans="1:7" ht="55.75" x14ac:dyDescent="0.4">
      <c r="B112" s="1" t="s">
        <v>71</v>
      </c>
      <c r="C112" s="60"/>
      <c r="D112" s="60"/>
      <c r="E112" s="60"/>
      <c r="F112" s="60"/>
    </row>
    <row r="113" spans="2:6" x14ac:dyDescent="0.4">
      <c r="B113" s="3" t="s">
        <v>11</v>
      </c>
      <c r="C113" s="7"/>
      <c r="D113" s="7"/>
      <c r="E113" s="7"/>
      <c r="F113" s="7"/>
    </row>
    <row r="114" spans="2:6" x14ac:dyDescent="0.4">
      <c r="B114" s="4" t="s">
        <v>3</v>
      </c>
      <c r="C114" s="60" t="s">
        <v>4</v>
      </c>
      <c r="D114" s="60"/>
      <c r="E114" s="60"/>
      <c r="F114" s="60"/>
    </row>
    <row r="115" spans="2:6" x14ac:dyDescent="0.4">
      <c r="B115" s="4" t="s">
        <v>5</v>
      </c>
      <c r="C115" s="60" t="s">
        <v>6</v>
      </c>
      <c r="D115" s="60"/>
      <c r="E115" s="60"/>
      <c r="F115" s="60"/>
    </row>
    <row r="116" spans="2:6" x14ac:dyDescent="0.4">
      <c r="B116" s="4" t="s">
        <v>7</v>
      </c>
      <c r="C116" s="60" t="s">
        <v>8</v>
      </c>
      <c r="D116" s="60"/>
      <c r="E116" s="60"/>
      <c r="F116" s="60"/>
    </row>
    <row r="117" spans="2:6" x14ac:dyDescent="0.4">
      <c r="B117" s="5" t="s">
        <v>9</v>
      </c>
      <c r="C117" s="60" t="s">
        <v>10</v>
      </c>
      <c r="D117" s="60"/>
      <c r="E117" s="60"/>
      <c r="F117" s="60"/>
    </row>
    <row r="118" spans="2:6" ht="55.75" x14ac:dyDescent="0.4">
      <c r="B118" s="2" t="s">
        <v>71</v>
      </c>
      <c r="C118" s="60"/>
      <c r="D118" s="60"/>
      <c r="E118" s="60"/>
      <c r="F118" s="60"/>
    </row>
  </sheetData>
  <sheetProtection algorithmName="SHA-512" hashValue="TTL6MNUMC+dTLJ7xmdplnqanpuSUChvl+z3SAMkNLwzIlZKK57ZfR/Gc5+cf52bJPxd0II16jrsINUfi/DblGg==" saltValue="/mZMPgR3nMyj4x14XdRryw==" spinCount="100000" sheet="1" selectLockedCells="1"/>
  <mergeCells count="29">
    <mergeCell ref="A18:B18"/>
    <mergeCell ref="A79:B79"/>
    <mergeCell ref="B105:F105"/>
    <mergeCell ref="A25:B25"/>
    <mergeCell ref="A43:B43"/>
    <mergeCell ref="A61:B61"/>
    <mergeCell ref="B104:F104"/>
    <mergeCell ref="A97:B97"/>
    <mergeCell ref="E97:G97"/>
    <mergeCell ref="E98:G98"/>
    <mergeCell ref="E100:G100"/>
    <mergeCell ref="E99:G99"/>
    <mergeCell ref="E101:G101"/>
    <mergeCell ref="E19:H22"/>
    <mergeCell ref="E18:H18"/>
    <mergeCell ref="G25:H25"/>
    <mergeCell ref="G43:H43"/>
    <mergeCell ref="G61:H61"/>
    <mergeCell ref="G79:H79"/>
    <mergeCell ref="C118:F118"/>
    <mergeCell ref="C111:F111"/>
    <mergeCell ref="C112:F112"/>
    <mergeCell ref="C114:F114"/>
    <mergeCell ref="C115:F115"/>
    <mergeCell ref="C108:F108"/>
    <mergeCell ref="C109:F109"/>
    <mergeCell ref="C110:F110"/>
    <mergeCell ref="C116:F116"/>
    <mergeCell ref="C117:F117"/>
  </mergeCells>
  <dataValidations count="8">
    <dataValidation type="decimal" allowBlank="1" showInputMessage="1" showErrorMessage="1" errorTitle="Buiten bandbreedte" error="Het ingevoerde tarief valt buiten de bandbreedte." promptTitle="Bandbreedte" prompt="Voor dit tarief geldt de bandbreedte zoals rechts in het oranje kader weergegeven." sqref="E54:E55">
      <formula1>H$54</formula1>
      <formula2>H$55</formula2>
    </dataValidation>
    <dataValidation type="decimal" allowBlank="1" showInputMessage="1" showErrorMessage="1" errorTitle="Buiten bandbreedte" error="Het ingevoerde tarief ligt buiten de bandbreedte." promptTitle="Bandbreedte" prompt="Voor dit tarief geldt de bandbreedte zoals rechts in het oranje kader weergegeven." sqref="E50:E51">
      <formula1>H$50</formula1>
      <formula2>H$51</formula2>
    </dataValidation>
    <dataValidation type="decimal" allowBlank="1" showInputMessage="1" showErrorMessage="1" errorTitle="Buiten bandbreedte" error="Het ingevoerde tarief ligt buiten de bandbreedte." promptTitle="Bandbreedte" prompt="Voor dit tarief geldt de bandbreedte zoals rechts in het oranje kader weergegeven." sqref="E32:E33">
      <formula1>H$32</formula1>
      <formula2>H$33</formula2>
    </dataValidation>
    <dataValidation type="decimal" allowBlank="1" showInputMessage="1" showErrorMessage="1" errorTitle="Buiten bandbreedte" error="Het ingevoerde tarief valt buiten de bandbreedte." promptTitle="Bandbreedte" prompt="Voor dit tarief geldt de bandbreedte zoals rechts in het oranje kader weergegeven." sqref="E36:E37">
      <formula1>H$36</formula1>
      <formula2>H$37</formula2>
    </dataValidation>
    <dataValidation type="decimal" allowBlank="1" showInputMessage="1" showErrorMessage="1" errorTitle="Buiten bandbreedte" error="Het ingevoerde tarief ligt buiten de bandbreedte." promptTitle="Bandbreedte" prompt="Voor dit tarief geldt de bandbreedte zoals rechts in het oranje kader weergegeven." sqref="E68:E69">
      <formula1>H$68</formula1>
      <formula2>H$69</formula2>
    </dataValidation>
    <dataValidation type="decimal" allowBlank="1" showInputMessage="1" showErrorMessage="1" errorTitle="Buiten bandbreedte" error="Het ingevoerde tarief valt buiten de bandbreedte." promptTitle="Bandbreedte" prompt="Voor dit tarief geldt de bandbreedte zoals rechts in het oranje kader weergegeven." sqref="E72:E73">
      <formula1>H$72</formula1>
      <formula2>H$73</formula2>
    </dataValidation>
    <dataValidation type="decimal" allowBlank="1" showInputMessage="1" showErrorMessage="1" errorTitle="Buiten bandbreedte" error="Het ingevoerde tarief valt buiten de bandbreedte." promptTitle="Bandbreedte" prompt="Voor dit tarief geldt de bandbreedte zoals rechts in het oranje kader weergegeven." sqref="E90:E91">
      <formula1>H$90</formula1>
      <formula2>H$91</formula2>
    </dataValidation>
    <dataValidation type="decimal" allowBlank="1" showInputMessage="1" showErrorMessage="1" errorTitle="Buiten bandbreedte" error="Het ingevoerde tarief ligt buiten de bandbreedte." promptTitle="Bandbreedte" prompt="Voor dit tarief geldt de bandbreedte zoals rechts in het oranje kader weergegeven." sqref="E86:E87">
      <formula1>H$86</formula1>
      <formula2>H$87</formula2>
    </dataValidation>
  </dataValidations>
  <printOptions gridLines="1"/>
  <pageMargins left="0.7" right="0.7" top="0.75" bottom="0.75" header="0.3" footer="0.3"/>
  <pageSetup paperSize="8"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Inschrijfstaat 200028REG</vt:lpstr>
    </vt:vector>
  </TitlesOfParts>
  <Company>Servicecentrum 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Raven, MJ</dc:creator>
  <cp:lastModifiedBy>Clement, SR (Sander)</cp:lastModifiedBy>
  <cp:lastPrinted>2021-01-23T13:53:35Z</cp:lastPrinted>
  <dcterms:created xsi:type="dcterms:W3CDTF">2015-02-24T13:17:05Z</dcterms:created>
  <dcterms:modified xsi:type="dcterms:W3CDTF">2021-03-11T15:35:49Z</dcterms:modified>
</cp:coreProperties>
</file>