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vb939.sharepoint.com/teams/DiversekleineprojectenMetro/I2120023 Raamcontract componenten gelijkrichtersta/06. Inkoopdossier/11.1 Nota van inlichtingen 1/"/>
    </mc:Choice>
  </mc:AlternateContent>
  <xr:revisionPtr revIDLastSave="173" documentId="13_ncr:1_{B5F27CBA-A46A-49DB-B55E-4F3E0D9A58E7}" xr6:coauthVersionLast="45" xr6:coauthVersionMax="47" xr10:uidLastSave="{BCC98BCC-6A9D-4CFA-973E-E33ADF7EBE95}"/>
  <bookViews>
    <workbookView xWindow="-120" yWindow="-120" windowWidth="29040" windowHeight="15840" xr2:uid="{82199202-B469-464F-A406-D7442708E3FA}"/>
  </bookViews>
  <sheets>
    <sheet name="1. Totaalprijs" sheetId="1" r:id="rId1"/>
    <sheet name="2. Standaard assortiment" sheetId="7" r:id="rId2"/>
    <sheet name="3. Service onderhoud&amp;opleiding " sheetId="4" r:id="rId3"/>
    <sheet name="4. TCO" sheetId="5" r:id="rId4"/>
  </sheets>
  <externalReferences>
    <externalReference r:id="rId5"/>
    <externalReference r:id="rId6"/>
  </externalReferences>
  <definedNames>
    <definedName name="_Toc74844300" localSheetId="2">'3. Service onderhoud&amp;opleiding '!$A$29</definedName>
    <definedName name="RWS.BTW_perc">[1]RWS_Keuzeparameters!$E$13</definedName>
    <definedName name="RWS.Datum_raming">[1]Colofon!$C$21</definedName>
    <definedName name="RWS.Dossiernummer">[1]Colofon!$C$30</definedName>
    <definedName name="RWS.Naam_opdrachtgever">[1]Colofon!$C$14</definedName>
    <definedName name="RWS.Naam_project">[1]Colofon!$C$11</definedName>
    <definedName name="RWS.Prijspeil">[1]Colofon!$C$26</definedName>
    <definedName name="RWS.Ramer">[1]Colofon!$C$22</definedName>
    <definedName name="RWS.Status">[1]Colofon!$C$25</definedName>
    <definedName name="RWS.Versie">[1]Colofon!$C$24</definedName>
    <definedName name="RWS.Versienummer">[1]RWS_Keuzeparameters!$C$31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1" l="1"/>
  <c r="G98" i="7" l="1"/>
  <c r="I98" i="7"/>
  <c r="K98" i="7"/>
  <c r="M98" i="7"/>
  <c r="O98" i="7"/>
  <c r="Q98" i="7"/>
  <c r="S98" i="7"/>
  <c r="U98" i="7"/>
  <c r="W98" i="7"/>
  <c r="Y98" i="7"/>
  <c r="AA98" i="7"/>
  <c r="AC98" i="7"/>
  <c r="AE98" i="7"/>
  <c r="AG98" i="7"/>
  <c r="AI98" i="7"/>
  <c r="AK98" i="7"/>
  <c r="AM98" i="7"/>
  <c r="AO98" i="7"/>
  <c r="G99" i="7"/>
  <c r="I99" i="7"/>
  <c r="K99" i="7"/>
  <c r="M99" i="7"/>
  <c r="O99" i="7"/>
  <c r="Q99" i="7"/>
  <c r="S99" i="7"/>
  <c r="U99" i="7"/>
  <c r="W99" i="7"/>
  <c r="Y99" i="7"/>
  <c r="AA99" i="7"/>
  <c r="AC99" i="7"/>
  <c r="AE99" i="7"/>
  <c r="AG99" i="7"/>
  <c r="AI99" i="7"/>
  <c r="AK99" i="7"/>
  <c r="AM99" i="7"/>
  <c r="AO99" i="7"/>
  <c r="AO110" i="7" l="1"/>
  <c r="AM110" i="7"/>
  <c r="AK110" i="7"/>
  <c r="AI110" i="7"/>
  <c r="AG110" i="7"/>
  <c r="AE110" i="7"/>
  <c r="AC110" i="7"/>
  <c r="AA110" i="7"/>
  <c r="Y110" i="7"/>
  <c r="W110" i="7"/>
  <c r="U110" i="7"/>
  <c r="S110" i="7"/>
  <c r="Q110" i="7"/>
  <c r="O110" i="7"/>
  <c r="M110" i="7"/>
  <c r="K110" i="7"/>
  <c r="I110" i="7"/>
  <c r="G110" i="7"/>
  <c r="AO109" i="7"/>
  <c r="AM109" i="7"/>
  <c r="AK109" i="7"/>
  <c r="AI109" i="7"/>
  <c r="AG109" i="7"/>
  <c r="AE109" i="7"/>
  <c r="AC109" i="7"/>
  <c r="AA109" i="7"/>
  <c r="Y109" i="7"/>
  <c r="W109" i="7"/>
  <c r="U109" i="7"/>
  <c r="S109" i="7"/>
  <c r="Q109" i="7"/>
  <c r="O109" i="7"/>
  <c r="M109" i="7"/>
  <c r="K109" i="7"/>
  <c r="I109" i="7"/>
  <c r="G109" i="7"/>
  <c r="AO108" i="7"/>
  <c r="AM108" i="7"/>
  <c r="AK108" i="7"/>
  <c r="AI108" i="7"/>
  <c r="AG108" i="7"/>
  <c r="AE108" i="7"/>
  <c r="AC108" i="7"/>
  <c r="AA108" i="7"/>
  <c r="Y108" i="7"/>
  <c r="W108" i="7"/>
  <c r="U108" i="7"/>
  <c r="S108" i="7"/>
  <c r="Q108" i="7"/>
  <c r="O108" i="7"/>
  <c r="M108" i="7"/>
  <c r="K108" i="7"/>
  <c r="I108" i="7"/>
  <c r="G108" i="7"/>
  <c r="AO107" i="7"/>
  <c r="AM107" i="7"/>
  <c r="AK107" i="7"/>
  <c r="AI107" i="7"/>
  <c r="AG107" i="7"/>
  <c r="AE107" i="7"/>
  <c r="AC107" i="7"/>
  <c r="AA107" i="7"/>
  <c r="Y107" i="7"/>
  <c r="W107" i="7"/>
  <c r="U107" i="7"/>
  <c r="S107" i="7"/>
  <c r="Q107" i="7"/>
  <c r="O107" i="7"/>
  <c r="M107" i="7"/>
  <c r="K107" i="7"/>
  <c r="I107" i="7"/>
  <c r="G107" i="7"/>
  <c r="AO106" i="7"/>
  <c r="AM106" i="7"/>
  <c r="AK106" i="7"/>
  <c r="AI106" i="7"/>
  <c r="AG106" i="7"/>
  <c r="AE106" i="7"/>
  <c r="AC106" i="7"/>
  <c r="AA106" i="7"/>
  <c r="Y106" i="7"/>
  <c r="W106" i="7"/>
  <c r="U106" i="7"/>
  <c r="S106" i="7"/>
  <c r="Q106" i="7"/>
  <c r="O106" i="7"/>
  <c r="M106" i="7"/>
  <c r="K106" i="7"/>
  <c r="I106" i="7"/>
  <c r="G106" i="7"/>
  <c r="AO105" i="7"/>
  <c r="AM105" i="7"/>
  <c r="AK105" i="7"/>
  <c r="AI105" i="7"/>
  <c r="AG105" i="7"/>
  <c r="AE105" i="7"/>
  <c r="AC105" i="7"/>
  <c r="AA105" i="7"/>
  <c r="Y105" i="7"/>
  <c r="W105" i="7"/>
  <c r="U105" i="7"/>
  <c r="S105" i="7"/>
  <c r="Q105" i="7"/>
  <c r="O105" i="7"/>
  <c r="M105" i="7"/>
  <c r="K105" i="7"/>
  <c r="I105" i="7"/>
  <c r="G105" i="7"/>
  <c r="AO104" i="7"/>
  <c r="AM104" i="7"/>
  <c r="AK104" i="7"/>
  <c r="AI104" i="7"/>
  <c r="AG104" i="7"/>
  <c r="AE104" i="7"/>
  <c r="AC104" i="7"/>
  <c r="AA104" i="7"/>
  <c r="Y104" i="7"/>
  <c r="W104" i="7"/>
  <c r="U104" i="7"/>
  <c r="S104" i="7"/>
  <c r="Q104" i="7"/>
  <c r="O104" i="7"/>
  <c r="M104" i="7"/>
  <c r="K104" i="7"/>
  <c r="I104" i="7"/>
  <c r="G104" i="7"/>
  <c r="AO103" i="7"/>
  <c r="AM103" i="7"/>
  <c r="AK103" i="7"/>
  <c r="AI103" i="7"/>
  <c r="AG103" i="7"/>
  <c r="AE103" i="7"/>
  <c r="AC103" i="7"/>
  <c r="AA103" i="7"/>
  <c r="Y103" i="7"/>
  <c r="W103" i="7"/>
  <c r="U103" i="7"/>
  <c r="S103" i="7"/>
  <c r="Q103" i="7"/>
  <c r="O103" i="7"/>
  <c r="M103" i="7"/>
  <c r="K103" i="7"/>
  <c r="I103" i="7"/>
  <c r="G103" i="7"/>
  <c r="AO102" i="7"/>
  <c r="AM102" i="7"/>
  <c r="AK102" i="7"/>
  <c r="AI102" i="7"/>
  <c r="AG102" i="7"/>
  <c r="AE102" i="7"/>
  <c r="AC102" i="7"/>
  <c r="AA102" i="7"/>
  <c r="Y102" i="7"/>
  <c r="W102" i="7"/>
  <c r="U102" i="7"/>
  <c r="S102" i="7"/>
  <c r="Q102" i="7"/>
  <c r="O102" i="7"/>
  <c r="M102" i="7"/>
  <c r="K102" i="7"/>
  <c r="I102" i="7"/>
  <c r="G102" i="7"/>
  <c r="AO101" i="7"/>
  <c r="AM101" i="7"/>
  <c r="AK101" i="7"/>
  <c r="AI101" i="7"/>
  <c r="AG101" i="7"/>
  <c r="AE101" i="7"/>
  <c r="AC101" i="7"/>
  <c r="AA101" i="7"/>
  <c r="Y101" i="7"/>
  <c r="W101" i="7"/>
  <c r="U101" i="7"/>
  <c r="S101" i="7"/>
  <c r="Q101" i="7"/>
  <c r="O101" i="7"/>
  <c r="M101" i="7"/>
  <c r="K101" i="7"/>
  <c r="I101" i="7"/>
  <c r="G101" i="7"/>
  <c r="AO100" i="7"/>
  <c r="AM100" i="7"/>
  <c r="AK100" i="7"/>
  <c r="AI100" i="7"/>
  <c r="AG100" i="7"/>
  <c r="AE100" i="7"/>
  <c r="AC100" i="7"/>
  <c r="AA100" i="7"/>
  <c r="Y100" i="7"/>
  <c r="W100" i="7"/>
  <c r="U100" i="7"/>
  <c r="S100" i="7"/>
  <c r="Q100" i="7"/>
  <c r="O100" i="7"/>
  <c r="M100" i="7"/>
  <c r="K100" i="7"/>
  <c r="I100" i="7"/>
  <c r="G100" i="7"/>
  <c r="AO97" i="7"/>
  <c r="AM97" i="7"/>
  <c r="AK97" i="7"/>
  <c r="AI97" i="7"/>
  <c r="AG97" i="7"/>
  <c r="AE97" i="7"/>
  <c r="AC97" i="7"/>
  <c r="AA97" i="7"/>
  <c r="Y97" i="7"/>
  <c r="W97" i="7"/>
  <c r="U97" i="7"/>
  <c r="S97" i="7"/>
  <c r="Q97" i="7"/>
  <c r="O97" i="7"/>
  <c r="M97" i="7"/>
  <c r="K97" i="7"/>
  <c r="I97" i="7"/>
  <c r="G97" i="7"/>
  <c r="AO96" i="7"/>
  <c r="AM96" i="7"/>
  <c r="AK96" i="7"/>
  <c r="AI96" i="7"/>
  <c r="AG96" i="7"/>
  <c r="AE96" i="7"/>
  <c r="AC96" i="7"/>
  <c r="AA96" i="7"/>
  <c r="Y96" i="7"/>
  <c r="W96" i="7"/>
  <c r="U96" i="7"/>
  <c r="S96" i="7"/>
  <c r="Q96" i="7"/>
  <c r="O96" i="7"/>
  <c r="M96" i="7"/>
  <c r="K96" i="7"/>
  <c r="I96" i="7"/>
  <c r="G96" i="7"/>
  <c r="AO94" i="7"/>
  <c r="AM94" i="7"/>
  <c r="AK94" i="7"/>
  <c r="AI94" i="7"/>
  <c r="AG94" i="7"/>
  <c r="AE94" i="7"/>
  <c r="AC94" i="7"/>
  <c r="AA94" i="7"/>
  <c r="Y94" i="7"/>
  <c r="W94" i="7"/>
  <c r="U94" i="7"/>
  <c r="S94" i="7"/>
  <c r="Q94" i="7"/>
  <c r="O94" i="7"/>
  <c r="M94" i="7"/>
  <c r="K94" i="7"/>
  <c r="I94" i="7"/>
  <c r="G94" i="7"/>
  <c r="AO93" i="7"/>
  <c r="AM93" i="7"/>
  <c r="AK93" i="7"/>
  <c r="AI93" i="7"/>
  <c r="AG93" i="7"/>
  <c r="AE93" i="7"/>
  <c r="AC93" i="7"/>
  <c r="AA93" i="7"/>
  <c r="Y93" i="7"/>
  <c r="W93" i="7"/>
  <c r="U93" i="7"/>
  <c r="S93" i="7"/>
  <c r="Q93" i="7"/>
  <c r="O93" i="7"/>
  <c r="M93" i="7"/>
  <c r="K93" i="7"/>
  <c r="I93" i="7"/>
  <c r="G93" i="7"/>
  <c r="AO92" i="7"/>
  <c r="AM92" i="7"/>
  <c r="AK92" i="7"/>
  <c r="AI92" i="7"/>
  <c r="AG92" i="7"/>
  <c r="AE92" i="7"/>
  <c r="AC92" i="7"/>
  <c r="AA92" i="7"/>
  <c r="Y92" i="7"/>
  <c r="W92" i="7"/>
  <c r="U92" i="7"/>
  <c r="S92" i="7"/>
  <c r="Q92" i="7"/>
  <c r="O92" i="7"/>
  <c r="M92" i="7"/>
  <c r="K92" i="7"/>
  <c r="I92" i="7"/>
  <c r="G92" i="7"/>
  <c r="AO91" i="7"/>
  <c r="AM91" i="7"/>
  <c r="AK91" i="7"/>
  <c r="AI91" i="7"/>
  <c r="AG91" i="7"/>
  <c r="AE91" i="7"/>
  <c r="AC91" i="7"/>
  <c r="AA91" i="7"/>
  <c r="Y91" i="7"/>
  <c r="W91" i="7"/>
  <c r="U91" i="7"/>
  <c r="S91" i="7"/>
  <c r="Q91" i="7"/>
  <c r="O91" i="7"/>
  <c r="M91" i="7"/>
  <c r="K91" i="7"/>
  <c r="I91" i="7"/>
  <c r="G91" i="7"/>
  <c r="AO90" i="7"/>
  <c r="AM90" i="7"/>
  <c r="AK90" i="7"/>
  <c r="AI90" i="7"/>
  <c r="AG90" i="7"/>
  <c r="AE90" i="7"/>
  <c r="AC90" i="7"/>
  <c r="AA90" i="7"/>
  <c r="Y90" i="7"/>
  <c r="W90" i="7"/>
  <c r="U90" i="7"/>
  <c r="S90" i="7"/>
  <c r="Q90" i="7"/>
  <c r="O90" i="7"/>
  <c r="M90" i="7"/>
  <c r="K90" i="7"/>
  <c r="I90" i="7"/>
  <c r="G90" i="7"/>
  <c r="AO89" i="7"/>
  <c r="AM89" i="7"/>
  <c r="AK89" i="7"/>
  <c r="AI89" i="7"/>
  <c r="AG89" i="7"/>
  <c r="AG111" i="7" s="1"/>
  <c r="AE89" i="7"/>
  <c r="AE111" i="7" s="1"/>
  <c r="AC89" i="7"/>
  <c r="AA89" i="7"/>
  <c r="Y89" i="7"/>
  <c r="W89" i="7"/>
  <c r="U89" i="7"/>
  <c r="S89" i="7"/>
  <c r="Q89" i="7"/>
  <c r="Q111" i="7" s="1"/>
  <c r="O89" i="7"/>
  <c r="O111" i="7" s="1"/>
  <c r="M89" i="7"/>
  <c r="K89" i="7"/>
  <c r="I89" i="7"/>
  <c r="G89" i="7"/>
  <c r="AO88" i="7"/>
  <c r="AM88" i="7"/>
  <c r="AK88" i="7"/>
  <c r="AK111" i="7" s="1"/>
  <c r="AI88" i="7"/>
  <c r="AI111" i="7" s="1"/>
  <c r="AG88" i="7"/>
  <c r="AE88" i="7"/>
  <c r="AC88" i="7"/>
  <c r="AA88" i="7"/>
  <c r="Y88" i="7"/>
  <c r="W88" i="7"/>
  <c r="U88" i="7"/>
  <c r="U111" i="7" s="1"/>
  <c r="S88" i="7"/>
  <c r="S111" i="7" s="1"/>
  <c r="Q88" i="7"/>
  <c r="O88" i="7"/>
  <c r="M88" i="7"/>
  <c r="K88" i="7"/>
  <c r="I88" i="7"/>
  <c r="G88" i="7"/>
  <c r="AO87" i="7"/>
  <c r="AM87" i="7"/>
  <c r="AK87" i="7"/>
  <c r="AI87" i="7"/>
  <c r="AG87" i="7"/>
  <c r="AE87" i="7"/>
  <c r="AC87" i="7"/>
  <c r="AA87" i="7"/>
  <c r="Y87" i="7"/>
  <c r="W87" i="7"/>
  <c r="U87" i="7"/>
  <c r="S87" i="7"/>
  <c r="Q87" i="7"/>
  <c r="O87" i="7"/>
  <c r="M87" i="7"/>
  <c r="K87" i="7"/>
  <c r="I87" i="7"/>
  <c r="G87" i="7"/>
  <c r="AO86" i="7"/>
  <c r="AO111" i="7" s="1"/>
  <c r="AM86" i="7"/>
  <c r="AM111" i="7" s="1"/>
  <c r="AK86" i="7"/>
  <c r="AI86" i="7"/>
  <c r="AG86" i="7"/>
  <c r="AE86" i="7"/>
  <c r="AC86" i="7"/>
  <c r="AC111" i="7" s="1"/>
  <c r="AA86" i="7"/>
  <c r="AA111" i="7" s="1"/>
  <c r="Y86" i="7"/>
  <c r="Y111" i="7" s="1"/>
  <c r="W86" i="7"/>
  <c r="W111" i="7" s="1"/>
  <c r="U86" i="7"/>
  <c r="S86" i="7"/>
  <c r="Q86" i="7"/>
  <c r="O86" i="7"/>
  <c r="M86" i="7"/>
  <c r="M111" i="7" s="1"/>
  <c r="K86" i="7"/>
  <c r="K111" i="7" s="1"/>
  <c r="I86" i="7"/>
  <c r="I111" i="7" s="1"/>
  <c r="G86" i="7"/>
  <c r="G111" i="7" s="1"/>
  <c r="AE84" i="7"/>
  <c r="AC84" i="7"/>
  <c r="AA84" i="7"/>
  <c r="O84" i="7"/>
  <c r="M84" i="7"/>
  <c r="K84" i="7"/>
  <c r="I76" i="7"/>
  <c r="AO84" i="7" s="1"/>
  <c r="I75" i="7"/>
  <c r="AM84" i="7" s="1"/>
  <c r="I74" i="7"/>
  <c r="AK84" i="7" s="1"/>
  <c r="I73" i="7"/>
  <c r="I72" i="7"/>
  <c r="I71" i="7"/>
  <c r="AI84" i="7" s="1"/>
  <c r="I70" i="7"/>
  <c r="AG84" i="7" s="1"/>
  <c r="I69" i="7"/>
  <c r="I68" i="7"/>
  <c r="I67" i="7"/>
  <c r="I66" i="7"/>
  <c r="Y84" i="7" s="1"/>
  <c r="I65" i="7"/>
  <c r="W84" i="7" s="1"/>
  <c r="I64" i="7"/>
  <c r="U84" i="7" s="1"/>
  <c r="I63" i="7"/>
  <c r="S84" i="7" s="1"/>
  <c r="I62" i="7"/>
  <c r="Q84" i="7" s="1"/>
  <c r="I61" i="7"/>
  <c r="I60" i="7"/>
  <c r="I59" i="7"/>
  <c r="I58" i="7"/>
  <c r="I84" i="7" s="1"/>
  <c r="I57" i="7"/>
  <c r="G84" i="7" s="1"/>
  <c r="AI48" i="7"/>
  <c r="AG48" i="7"/>
  <c r="AE48" i="7"/>
  <c r="AC48" i="7"/>
  <c r="AA48" i="7"/>
  <c r="Y48" i="7"/>
  <c r="W48" i="7"/>
  <c r="U48" i="7"/>
  <c r="S48" i="7"/>
  <c r="Q48" i="7"/>
  <c r="O48" i="7"/>
  <c r="M48" i="7"/>
  <c r="K48" i="7"/>
  <c r="I48" i="7"/>
  <c r="G48" i="7"/>
  <c r="AI47" i="7"/>
  <c r="AG47" i="7"/>
  <c r="AE47" i="7"/>
  <c r="AC47" i="7"/>
  <c r="AA47" i="7"/>
  <c r="Y47" i="7"/>
  <c r="W47" i="7"/>
  <c r="U47" i="7"/>
  <c r="S47" i="7"/>
  <c r="Q47" i="7"/>
  <c r="O47" i="7"/>
  <c r="M47" i="7"/>
  <c r="K47" i="7"/>
  <c r="I47" i="7"/>
  <c r="G47" i="7"/>
  <c r="AI46" i="7"/>
  <c r="AG46" i="7"/>
  <c r="AE46" i="7"/>
  <c r="AC46" i="7"/>
  <c r="AA46" i="7"/>
  <c r="Y46" i="7"/>
  <c r="W46" i="7"/>
  <c r="U46" i="7"/>
  <c r="S46" i="7"/>
  <c r="Q46" i="7"/>
  <c r="O46" i="7"/>
  <c r="M46" i="7"/>
  <c r="K46" i="7"/>
  <c r="I46" i="7"/>
  <c r="G46" i="7"/>
  <c r="AI45" i="7"/>
  <c r="AG45" i="7"/>
  <c r="AE45" i="7"/>
  <c r="AC45" i="7"/>
  <c r="AA45" i="7"/>
  <c r="Y45" i="7"/>
  <c r="W45" i="7"/>
  <c r="U45" i="7"/>
  <c r="S45" i="7"/>
  <c r="Q45" i="7"/>
  <c r="O45" i="7"/>
  <c r="M45" i="7"/>
  <c r="K45" i="7"/>
  <c r="I45" i="7"/>
  <c r="G45" i="7"/>
  <c r="AI44" i="7"/>
  <c r="AG44" i="7"/>
  <c r="AE44" i="7"/>
  <c r="AC44" i="7"/>
  <c r="AA44" i="7"/>
  <c r="Y44" i="7"/>
  <c r="W44" i="7"/>
  <c r="U44" i="7"/>
  <c r="S44" i="7"/>
  <c r="Q44" i="7"/>
  <c r="O44" i="7"/>
  <c r="M44" i="7"/>
  <c r="K44" i="7"/>
  <c r="I44" i="7"/>
  <c r="G44" i="7"/>
  <c r="AI43" i="7"/>
  <c r="AG43" i="7"/>
  <c r="AE43" i="7"/>
  <c r="AC43" i="7"/>
  <c r="AA43" i="7"/>
  <c r="Y43" i="7"/>
  <c r="W43" i="7"/>
  <c r="U43" i="7"/>
  <c r="S43" i="7"/>
  <c r="Q43" i="7"/>
  <c r="O43" i="7"/>
  <c r="M43" i="7"/>
  <c r="K43" i="7"/>
  <c r="I43" i="7"/>
  <c r="G43" i="7"/>
  <c r="AI42" i="7"/>
  <c r="AG42" i="7"/>
  <c r="AE42" i="7"/>
  <c r="AC42" i="7"/>
  <c r="AA42" i="7"/>
  <c r="Y42" i="7"/>
  <c r="W42" i="7"/>
  <c r="U42" i="7"/>
  <c r="S42" i="7"/>
  <c r="Q42" i="7"/>
  <c r="O42" i="7"/>
  <c r="M42" i="7"/>
  <c r="K42" i="7"/>
  <c r="I42" i="7"/>
  <c r="G42" i="7"/>
  <c r="AI41" i="7"/>
  <c r="AG41" i="7"/>
  <c r="AE41" i="7"/>
  <c r="AC41" i="7"/>
  <c r="AA41" i="7"/>
  <c r="Y41" i="7"/>
  <c r="W41" i="7"/>
  <c r="U41" i="7"/>
  <c r="S41" i="7"/>
  <c r="Q41" i="7"/>
  <c r="O41" i="7"/>
  <c r="M41" i="7"/>
  <c r="K41" i="7"/>
  <c r="I41" i="7"/>
  <c r="G41" i="7"/>
  <c r="AI40" i="7"/>
  <c r="AG40" i="7"/>
  <c r="AE40" i="7"/>
  <c r="AC40" i="7"/>
  <c r="AA40" i="7"/>
  <c r="Y40" i="7"/>
  <c r="W40" i="7"/>
  <c r="U40" i="7"/>
  <c r="S40" i="7"/>
  <c r="Q40" i="7"/>
  <c r="O40" i="7"/>
  <c r="M40" i="7"/>
  <c r="K40" i="7"/>
  <c r="I40" i="7"/>
  <c r="G40" i="7"/>
  <c r="AI39" i="7"/>
  <c r="AG39" i="7"/>
  <c r="AE39" i="7"/>
  <c r="AC39" i="7"/>
  <c r="AA39" i="7"/>
  <c r="Y39" i="7"/>
  <c r="W39" i="7"/>
  <c r="U39" i="7"/>
  <c r="S39" i="7"/>
  <c r="Q39" i="7"/>
  <c r="O39" i="7"/>
  <c r="M39" i="7"/>
  <c r="K39" i="7"/>
  <c r="I39" i="7"/>
  <c r="G39" i="7"/>
  <c r="AI38" i="7"/>
  <c r="AG38" i="7"/>
  <c r="AE38" i="7"/>
  <c r="AC38" i="7"/>
  <c r="AA38" i="7"/>
  <c r="Y38" i="7"/>
  <c r="W38" i="7"/>
  <c r="U38" i="7"/>
  <c r="S38" i="7"/>
  <c r="Q38" i="7"/>
  <c r="O38" i="7"/>
  <c r="M38" i="7"/>
  <c r="K38" i="7"/>
  <c r="I38" i="7"/>
  <c r="G38" i="7"/>
  <c r="AI37" i="7"/>
  <c r="AG37" i="7"/>
  <c r="AE37" i="7"/>
  <c r="AC37" i="7"/>
  <c r="AA37" i="7"/>
  <c r="Y37" i="7"/>
  <c r="W37" i="7"/>
  <c r="U37" i="7"/>
  <c r="S37" i="7"/>
  <c r="Q37" i="7"/>
  <c r="O37" i="7"/>
  <c r="M37" i="7"/>
  <c r="K37" i="7"/>
  <c r="I37" i="7"/>
  <c r="G37" i="7"/>
  <c r="AI36" i="7"/>
  <c r="AG36" i="7"/>
  <c r="AE36" i="7"/>
  <c r="AC36" i="7"/>
  <c r="AA36" i="7"/>
  <c r="Y36" i="7"/>
  <c r="W36" i="7"/>
  <c r="U36" i="7"/>
  <c r="S36" i="7"/>
  <c r="Q36" i="7"/>
  <c r="O36" i="7"/>
  <c r="M36" i="7"/>
  <c r="K36" i="7"/>
  <c r="I36" i="7"/>
  <c r="G36" i="7"/>
  <c r="AI33" i="7"/>
  <c r="AG33" i="7"/>
  <c r="AE33" i="7"/>
  <c r="AC33" i="7"/>
  <c r="AA33" i="7"/>
  <c r="Y33" i="7"/>
  <c r="W33" i="7"/>
  <c r="U33" i="7"/>
  <c r="S33" i="7"/>
  <c r="Q33" i="7"/>
  <c r="O33" i="7"/>
  <c r="M33" i="7"/>
  <c r="K33" i="7"/>
  <c r="I33" i="7"/>
  <c r="G33" i="7"/>
  <c r="AI32" i="7"/>
  <c r="AG32" i="7"/>
  <c r="AE32" i="7"/>
  <c r="AC32" i="7"/>
  <c r="AA32" i="7"/>
  <c r="Y32" i="7"/>
  <c r="W32" i="7"/>
  <c r="U32" i="7"/>
  <c r="S32" i="7"/>
  <c r="Q32" i="7"/>
  <c r="O32" i="7"/>
  <c r="M32" i="7"/>
  <c r="K32" i="7"/>
  <c r="I32" i="7"/>
  <c r="G32" i="7"/>
  <c r="AI31" i="7"/>
  <c r="AG31" i="7"/>
  <c r="AE31" i="7"/>
  <c r="AC31" i="7"/>
  <c r="AA31" i="7"/>
  <c r="Y31" i="7"/>
  <c r="W31" i="7"/>
  <c r="W49" i="7" s="1"/>
  <c r="U31" i="7"/>
  <c r="U49" i="7" s="1"/>
  <c r="S31" i="7"/>
  <c r="Q31" i="7"/>
  <c r="O31" i="7"/>
  <c r="M31" i="7"/>
  <c r="K31" i="7"/>
  <c r="I31" i="7"/>
  <c r="G31" i="7"/>
  <c r="G49" i="7" s="1"/>
  <c r="AI30" i="7"/>
  <c r="AG30" i="7"/>
  <c r="AE30" i="7"/>
  <c r="AC30" i="7"/>
  <c r="AA30" i="7"/>
  <c r="Y30" i="7"/>
  <c r="W30" i="7"/>
  <c r="U30" i="7"/>
  <c r="S30" i="7"/>
  <c r="Q30" i="7"/>
  <c r="O30" i="7"/>
  <c r="M30" i="7"/>
  <c r="K30" i="7"/>
  <c r="I30" i="7"/>
  <c r="G30" i="7"/>
  <c r="AI29" i="7"/>
  <c r="AI49" i="7" s="1"/>
  <c r="AG29" i="7"/>
  <c r="AE29" i="7"/>
  <c r="AC29" i="7"/>
  <c r="AA29" i="7"/>
  <c r="Y29" i="7"/>
  <c r="W29" i="7"/>
  <c r="U29" i="7"/>
  <c r="S29" i="7"/>
  <c r="S49" i="7" s="1"/>
  <c r="Q29" i="7"/>
  <c r="O29" i="7"/>
  <c r="M29" i="7"/>
  <c r="K29" i="7"/>
  <c r="I29" i="7"/>
  <c r="G29" i="7"/>
  <c r="AI28" i="7"/>
  <c r="AG28" i="7"/>
  <c r="AG49" i="7" s="1"/>
  <c r="AE28" i="7"/>
  <c r="AE49" i="7" s="1"/>
  <c r="AC28" i="7"/>
  <c r="AC49" i="7" s="1"/>
  <c r="AA28" i="7"/>
  <c r="AA49" i="7" s="1"/>
  <c r="Y28" i="7"/>
  <c r="Y49" i="7" s="1"/>
  <c r="W28" i="7"/>
  <c r="U28" i="7"/>
  <c r="S28" i="7"/>
  <c r="Q28" i="7"/>
  <c r="Q49" i="7" s="1"/>
  <c r="O28" i="7"/>
  <c r="O49" i="7" s="1"/>
  <c r="M28" i="7"/>
  <c r="M49" i="7" s="1"/>
  <c r="K28" i="7"/>
  <c r="K49" i="7" s="1"/>
  <c r="I28" i="7"/>
  <c r="I49" i="7" s="1"/>
  <c r="G28" i="7"/>
  <c r="AG26" i="7"/>
  <c r="AE26" i="7"/>
  <c r="AC26" i="7"/>
  <c r="AA26" i="7"/>
  <c r="Q26" i="7"/>
  <c r="O26" i="7"/>
  <c r="M26" i="7"/>
  <c r="K26" i="7"/>
  <c r="I19" i="7"/>
  <c r="AI26" i="7" s="1"/>
  <c r="I18" i="7"/>
  <c r="I17" i="7"/>
  <c r="I16" i="7"/>
  <c r="I15" i="7"/>
  <c r="I14" i="7"/>
  <c r="Y26" i="7" s="1"/>
  <c r="I13" i="7"/>
  <c r="W26" i="7" s="1"/>
  <c r="I12" i="7"/>
  <c r="U26" i="7" s="1"/>
  <c r="I11" i="7"/>
  <c r="S26" i="7" s="1"/>
  <c r="I10" i="7"/>
  <c r="I9" i="7"/>
  <c r="I8" i="7"/>
  <c r="I7" i="7"/>
  <c r="I6" i="7"/>
  <c r="I26" i="7" s="1"/>
  <c r="I5" i="7"/>
  <c r="G26" i="7" s="1"/>
  <c r="C118" i="7" l="1"/>
  <c r="C122" i="7" s="1"/>
  <c r="C53" i="7"/>
  <c r="AF50" i="5" l="1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C51" i="5" s="1"/>
  <c r="D30" i="5" l="1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C30" i="5"/>
  <c r="C31" i="5" s="1"/>
  <c r="C53" i="5" s="1"/>
  <c r="B28" i="1" s="1"/>
  <c r="B27" i="1" l="1"/>
  <c r="B29" i="1" l="1"/>
  <c r="D34" i="4"/>
  <c r="D33" i="4"/>
  <c r="D24" i="4"/>
  <c r="D14" i="4"/>
  <c r="D6" i="4"/>
  <c r="D7" i="4"/>
  <c r="D8" i="4"/>
  <c r="D9" i="4"/>
  <c r="D10" i="4"/>
  <c r="D11" i="4"/>
  <c r="D12" i="4"/>
  <c r="D28" i="4"/>
  <c r="D29" i="4"/>
  <c r="D30" i="4"/>
  <c r="D31" i="4"/>
  <c r="D18" i="4"/>
  <c r="D19" i="4"/>
  <c r="D20" i="4"/>
  <c r="D21" i="4"/>
  <c r="D32" i="4"/>
  <c r="D23" i="4"/>
  <c r="D22" i="4"/>
  <c r="D13" i="4"/>
</calcChain>
</file>

<file path=xl/sharedStrings.xml><?xml version="1.0" encoding="utf-8"?>
<sst xmlns="http://schemas.openxmlformats.org/spreadsheetml/2006/main" count="504" uniqueCount="252">
  <si>
    <t>Raamovereenkomst koop en levering tractievoedings-</t>
  </si>
  <si>
    <t>componenten voor gelijkrichterstations tram en metro</t>
  </si>
  <si>
    <t>Bijlage 9 Prijzenblad</t>
  </si>
  <si>
    <t>Invulinstructie</t>
  </si>
  <si>
    <t xml:space="preserve">Op dit 1e tabblad zijn de totaalprijzen opgenomen en is bedoeld voor ondertekening. De op dit tabblad opgenomen prijzen worden automatisch gegenereerd door </t>
  </si>
  <si>
    <t>de 3 andere tabbladen. Aan de Inschrijver wordt gevraagd om dit formulier in te vullen. Daarbij geldt de volgende instructie:</t>
  </si>
  <si>
    <t>Inschrijver dient uitsluitend de geel gekleurde cellen te voorzien van de gevraagde informatie;</t>
  </si>
  <si>
    <t>Inschrijvers dienen alle gevraagde prijzen volledig in te vullen met gebruikmaking van het prijzenblad;</t>
  </si>
  <si>
    <t>De opgegeven prijzen dienen op maximaal twee cijfers achter de komma te worden afgerond;</t>
  </si>
  <si>
    <t>Het verkeerd interpreteren van het prijzenblad komt voor verantwoordelijkheid van de Inschrijver.</t>
  </si>
  <si>
    <t>Vragen omtrent dit prijzenblad kunnen gesteld worden, conform de mogelijkheden die staan beschreven in de Aanbestedingsleidraad;</t>
  </si>
  <si>
    <t xml:space="preserve">Het niet volledig invullen van deze bijlage, het aanbrengen van wijzigingen of het doen van aanvullingen in de prijzenbladen leidt tot </t>
  </si>
  <si>
    <t>ongeldigverklaring van uw inschrijving en derhalve tot uitsluiting;</t>
  </si>
  <si>
    <t xml:space="preserve">Het indienen van prijzen welke niet voldoen aan de gestelde eisen in paragraaf 5.3.1. van de Aanbestedingsleidraad zoals negatieve prijzen, </t>
  </si>
  <si>
    <t>nul prijzen en niet te verantwoorden prijzen is niet toegestaan op straffe van uitsluiting;</t>
  </si>
  <si>
    <t xml:space="preserve">De prijzen dienen alle kosten te bevatten die nodig zijn voor het uitvoeren van de werkzaamheden, inclusief overhead, uitvoeringskosten, </t>
  </si>
  <si>
    <t>reiskosten, algemene kosten, winst en risico, afschrijvingskosten en dergelijke. Kosten welke niet in de template zijn opgenomen kunnen niet bij GVB in rekening worden gebracht;</t>
  </si>
  <si>
    <t>De prijsopgave dient in Euro’s en exclusief BTW te geschieden;</t>
  </si>
  <si>
    <t>Aangeboden prijzen:</t>
  </si>
  <si>
    <t>Tabblad 2 standaard assortiment</t>
  </si>
  <si>
    <t>Tabblad 3 Service, onderhoud &amp; opleiding</t>
  </si>
  <si>
    <t>Tabblad 4 TCO</t>
  </si>
  <si>
    <t>Totaalprijs:</t>
  </si>
  <si>
    <t>Datum:</t>
  </si>
  <si>
    <t>Organisatie:</t>
  </si>
  <si>
    <r>
      <rPr>
        <b/>
        <sz val="10"/>
        <color theme="1"/>
        <rFont val="Arial"/>
        <family val="2"/>
      </rPr>
      <t>Naam rechtsgeldig vertegenwoordiger Inschrijver :</t>
    </r>
    <r>
      <rPr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Let op: tekenbevoegdheid moet blijken uit het KvK uittreksel</t>
    </r>
    <r>
      <rPr>
        <sz val="10"/>
        <color theme="1"/>
        <rFont val="Arial"/>
        <family val="2"/>
      </rPr>
      <t xml:space="preserve"> </t>
    </r>
  </si>
  <si>
    <t>Functie :</t>
  </si>
  <si>
    <t>Handtekening :</t>
  </si>
  <si>
    <t>Onderdeel 1 Tarieven ontwerp, levering, testen en inbedrijfstelling Tractie voedings installaties</t>
  </si>
  <si>
    <t>Onderdeel Tram</t>
  </si>
  <si>
    <t>Nummer</t>
  </si>
  <si>
    <t>Locatie</t>
  </si>
  <si>
    <t>Gelijkrichterstation/sectieschakelinrichting</t>
  </si>
  <si>
    <t>Aantal</t>
  </si>
  <si>
    <r>
      <t xml:space="preserve">Aantal tractiegroepen
</t>
    </r>
    <r>
      <rPr>
        <b/>
        <sz val="8"/>
        <color theme="1"/>
        <rFont val="Arial"/>
        <family val="2"/>
      </rPr>
      <t>(combinatie van trafo en gelijkrichter)</t>
    </r>
  </si>
  <si>
    <t>Variant</t>
  </si>
  <si>
    <t>Aantal snelschakelaarvelden</t>
  </si>
  <si>
    <t>Aantal afgaande secties</t>
  </si>
  <si>
    <t>Variant/velden/secties</t>
  </si>
  <si>
    <t>GS Vlietstraat</t>
  </si>
  <si>
    <t>Gelijkrichterstation</t>
  </si>
  <si>
    <t>GS Lijnbaansgracht</t>
  </si>
  <si>
    <t>GS Ecuplein</t>
  </si>
  <si>
    <t>GS Middenweg</t>
  </si>
  <si>
    <t>GS Emmastraat</t>
  </si>
  <si>
    <t>GS Oetewalerpad</t>
  </si>
  <si>
    <t>GS Cornelis Lelylaan</t>
  </si>
  <si>
    <t>GS Olympiaplein</t>
  </si>
  <si>
    <t>GS Christoffel Plantijnpad</t>
  </si>
  <si>
    <t>GS Osdorp</t>
  </si>
  <si>
    <t>GS Leidsebosje</t>
  </si>
  <si>
    <t>GS IJtram1</t>
  </si>
  <si>
    <t>GS IJtram2</t>
  </si>
  <si>
    <t>GS Slotermeer</t>
  </si>
  <si>
    <t>Transformator*</t>
  </si>
  <si>
    <t>T</t>
  </si>
  <si>
    <t>Prijsopgave Tram</t>
  </si>
  <si>
    <t xml:space="preserve">Af te prijzen onderdeel </t>
  </si>
  <si>
    <t>Leveren hoogspanningsverdeelinrichting (HVI) (PvE deel 1A)</t>
  </si>
  <si>
    <t>n.v.t.</t>
  </si>
  <si>
    <t>Leveren tractietransformator (PvE deel 1A)</t>
  </si>
  <si>
    <t>Leveren gelijkrichter (PvE deel 1A)</t>
  </si>
  <si>
    <t>Leveren gelijkstroomverdeelinrichting (GVI) (PvE deel 1A)</t>
  </si>
  <si>
    <t>Leveren sectieschakelinrichting (SSI) (PvE deel 1A)</t>
  </si>
  <si>
    <t>Leveren beveiliging (PvE deel 1A)</t>
  </si>
  <si>
    <t>Leveren lokale besturing inclusief beheersoftware (PvE deel 1A)</t>
  </si>
  <si>
    <t>Leveren laagspanningsvoorziening inclusief eigenbedrijfstransformator (EBT) (PvE deel 1A)</t>
  </si>
  <si>
    <t>Engineering tractievoedingsinstallatie (PvE deel 1A en deel 2)</t>
  </si>
  <si>
    <t>Engineering Lokale besturing (PvE deel 1A en deel 2)</t>
  </si>
  <si>
    <t>Coordinatie koppeling met CBI (PvE deel 1A en deel 2)</t>
  </si>
  <si>
    <t>Voorbereiden en uitvoeren FAT (PvE deel 1A en deel 2)</t>
  </si>
  <si>
    <t>Voorbereiden en uitvoeren FIT (PvE deel 1A en deel 2)</t>
  </si>
  <si>
    <t>Ondersteuning installateur bij gecombineerd uitvoeren SAT/SIT (PvE deel 1A en deel 2)</t>
  </si>
  <si>
    <t>Ondersteuning installateur bij inbedrijfstelling (PvE deel 1A en deel 2)</t>
  </si>
  <si>
    <t>Ondersteuning installateur bij uitvoeren kortsluitproeven (PvE deel 1A en deel 2)</t>
  </si>
  <si>
    <t>*Project betreft vervanging van vier tractietransformatoren in vier verschillende gelikrichterstations ivm tractieverzwaring tram</t>
  </si>
  <si>
    <t>Totaalprijs Tram:</t>
  </si>
  <si>
    <t>Onderdeel Metro</t>
  </si>
  <si>
    <t>GS Ringvaart</t>
  </si>
  <si>
    <t>GS Spaklerweg</t>
  </si>
  <si>
    <t>GS Verrijn Stuartweg</t>
  </si>
  <si>
    <t>GS Kraaiennest</t>
  </si>
  <si>
    <t>GS Venserpolder</t>
  </si>
  <si>
    <t>GS Reigersbos</t>
  </si>
  <si>
    <t>GS Nieuwmarkt</t>
  </si>
  <si>
    <t>GS Weesperplein</t>
  </si>
  <si>
    <t>GS Rozenoordbrug</t>
  </si>
  <si>
    <t>GS Schninkelbrug</t>
  </si>
  <si>
    <t>GS Heemstedestraat</t>
  </si>
  <si>
    <t>GS Postjesweg</t>
  </si>
  <si>
    <t>GS Haarlemmerweg</t>
  </si>
  <si>
    <t>Schakelstation</t>
  </si>
  <si>
    <t>Recovery unit***</t>
  </si>
  <si>
    <t>Recovery Unit</t>
  </si>
  <si>
    <t>Baanscheiders****</t>
  </si>
  <si>
    <t>Baanscheiders</t>
  </si>
  <si>
    <t>Transformator Energievoorziening Stations*****</t>
  </si>
  <si>
    <t>Transformator</t>
  </si>
  <si>
    <t>Prijsopgave Metro</t>
  </si>
  <si>
    <t>SS Gaasperplas**</t>
  </si>
  <si>
    <t>SS Van der Madeweg**</t>
  </si>
  <si>
    <t>Baanscheider****</t>
  </si>
  <si>
    <t>Leveren baanscheider (PvE deel 1C)</t>
  </si>
  <si>
    <t>**Project betreft realiseren van twee nieuwe schakelstations t.b.v. metro</t>
  </si>
  <si>
    <t>Totaalprijs Metro:</t>
  </si>
  <si>
    <t>*** Project omvat het invoegen van drie recovery units in gelijkrichterstations Metro In uw prijsopgave dient u bij de recovery units de extra kosten voor het toevoegen van recovery units aan te bieden.</t>
  </si>
  <si>
    <t>**** Gedurende de looptijd van de raamovereenkomst zullen er circa 25 baanscheiders vervangen worden. In het prijzenblad vult u de prijzen in voor 1 baanscheider. De sheet rekent uw prijzen door naar afname van 25 baanscheiders.</t>
  </si>
  <si>
    <t>***** Gedurende de looptijd van de raamovereenkomst zullen er circa 10 stationstransformatoren vervangen worden. In het prijzenblad vult u de prijzen in voor 1 transformator. De sheet rekent uw prijzen door naar afname van 10 transformatoren.</t>
  </si>
  <si>
    <t>Totale prijs (tram &amp; metro):</t>
  </si>
  <si>
    <t>Onderdeel 2 Tarieven service, onderhoud, opleiding en after sales support</t>
  </si>
  <si>
    <t>Prijs/uur</t>
  </si>
  <si>
    <t>Totale kosten excl. BTW (TCO)</t>
  </si>
  <si>
    <t>Prijsitem 2.1</t>
  </si>
  <si>
    <t>excl. BTW</t>
  </si>
  <si>
    <t>Uurtarieven Service &amp; onderhoud</t>
  </si>
  <si>
    <t>Toelichting: Dit betreft tarieven voor op afroep uit te voeren service &amp; onderhoudswerkzaamheden uutarieven voor ondersteuning van GVB EV monteurs. Het gaat om integrale uurtarieven dus inclusief reisuren, reiskosten, parkeerkosten en eventuele andere kosten.</t>
  </si>
  <si>
    <t>Fictief aantal uren</t>
  </si>
  <si>
    <t xml:space="preserve">a) Monteur op WEB 3 niveau uurtarief tijdens kantooruren (07:00 tot 18:00 uur) </t>
  </si>
  <si>
    <t xml:space="preserve">a) Monteur op WEB 3 niveau uurtarief tijdens avond uren (18:00 tot 23:00 uur) </t>
  </si>
  <si>
    <t xml:space="preserve">a) Monteur op WEB 3 niveau uurtarief tijdens weekenduren (07:00 uur tot 23:00 uur) </t>
  </si>
  <si>
    <t xml:space="preserve">a) Monteur op WEB 3 niveau uurtarief tijdens nacht/weekenduren (23:00 uur tot 07:00 uur) </t>
  </si>
  <si>
    <t xml:space="preserve">b)Senior  Monteur op WEB4  niveau uurtarief tijdens kantooruren (07:00 tot 18:00 uur) </t>
  </si>
  <si>
    <t xml:space="preserve">b) Senior Monteur op WEB 4 niveau uurtarief tijdens avond uren (18:00 tot 23:00 uur) </t>
  </si>
  <si>
    <t xml:space="preserve">b) Senior Monteur op WEB 4 niveau uurtarief tijdens weekenduren (07:00 uur tot 23:00 uur) </t>
  </si>
  <si>
    <t xml:space="preserve">b) Senior Monteur op WEB 4 niveau uurtarief tijdens nacht/weekenduren (23:00 uur tot 07:00 uur) </t>
  </si>
  <si>
    <t>Subtotaal onderdeel 2.1:</t>
  </si>
  <si>
    <t>Prijsitem 2.2</t>
  </si>
  <si>
    <t>Uutarieven Ontwerp, advies, testen  en projectmanagement</t>
  </si>
  <si>
    <t>Toelichting: Dit betreft uren voor uit te voeren extra ontwerp en advieswerkzaamheden, testwerkzaamheden en projectmanagement buiten deelprojecten om. Deze tarieven zijn ook van toepassing ins geval van meer/minderwerk in deelprojecten. Het gaat om integrale uurtarieven dus inclusief reisuren, reiskosten, parkeerkosten en eventuele andere kosten.</t>
  </si>
  <si>
    <t xml:space="preserve">c) werkverantwoordelijke uurtarief tijdens kantooruren (07:00 tot 18:00 uur) </t>
  </si>
  <si>
    <t xml:space="preserve">c)Werkverantwoordelijke  uurtarief tijdens avond uren (18:00 tot 23:00 uur) </t>
  </si>
  <si>
    <t xml:space="preserve">c) Werkverantwoordelijke uurtarief  tijdens weekenduren (07:00 uur tot 23:00 uur) </t>
  </si>
  <si>
    <t xml:space="preserve">c) Werkverantwoordelijke  uurtarief tijdens nacht/weekenduren (23:00 uur tot 07:00 uur) </t>
  </si>
  <si>
    <t xml:space="preserve">d) 	Uurtarief Projectleider uurtarief tijdens kantooruren (07:00 tot 18:00 uur) </t>
  </si>
  <si>
    <t xml:space="preserve">e)	Engineer HBO/Wo niveau Uurtarief Consultantuurtarief tijdens kantooruren (07:00 tot 18:00 uur) </t>
  </si>
  <si>
    <t>Subtotaal onderdeel 2.2:</t>
  </si>
  <si>
    <t>Prijsitem 2.3</t>
  </si>
  <si>
    <t>Tarieven training en opleiding</t>
  </si>
  <si>
    <t>Toelichting: Dit betreft de integrale kosten voor training en opleding van GVB medewerkers. Opleidingen bij de start van de overeenkomst vinden plaats p locatie bij GVB. Het gaat om integrale tarieven dus inclusief verstrekking studie- en cursusmateriaal en inclusief alle kosten voor de cursuslieder zoals reisuren, reiskosten, parkeerkosten en eventuele andere kosten.</t>
  </si>
  <si>
    <t>Fictief aantal af te nemen opleidingen</t>
  </si>
  <si>
    <t xml:space="preserve">f) Tarief Opleiding  Onderhoudstechnici (MBO-niveau) conform eis L-MT-098-003 </t>
  </si>
  <si>
    <t>g) Tarief opleiding Opleiding   Bedieningsdeskundigen (MBO-niveau) conform eis L-MT-098-004</t>
  </si>
  <si>
    <t>h) Tarief Opleiding Installatieverantwoordelijke en (maintenance) engineers (HBO-niveau) conform eis L-MT-098-005</t>
  </si>
  <si>
    <t xml:space="preserve">i) Tarief aanvullende opleiding Recoveryunit conform eis L-MT-098-007 </t>
  </si>
  <si>
    <t xml:space="preserve">i) Tarief aanvullende opleiding Schakelstation conform eis L-MT-098-007 </t>
  </si>
  <si>
    <t>Subtotaalonderdeel 2.3:</t>
  </si>
  <si>
    <t>Totaalprijs Onderdeel 2 Service, onderhoud, opleiding en training:</t>
  </si>
  <si>
    <t>Onderdeel 3 Overzicht TCO kosten</t>
  </si>
  <si>
    <t>Uitgangspunten raming TCO kosten:</t>
  </si>
  <si>
    <t>Opdrachtgever voert alle onderhoud in eigen beheer met eigen medewerkers uit. Opdrachtnemer levert alleen op verzoek ondersteuning.</t>
  </si>
  <si>
    <t>In de TCO kostenraming moeten alle kosten inzichtelijk gemaakt worden. Ook de inzet van eigen uren van opdrachtgever.</t>
  </si>
  <si>
    <t>Eigen uren van opdrachtgever worden tegen een tarief van 80 euro per uur verwerkt in de TCO</t>
  </si>
  <si>
    <t>Bij storingsonderhoud dient opdrachtnemer op basis van kengetallen de te verwachten kosten voor storingsonderhoud in te voegen.</t>
  </si>
  <si>
    <t>Bij preventief onderhoud geeft opdrachtnemer de te verwachten kosten die van toepassing zijn als het onderhoud conform de onderhoudsinstructie wordt uitgevoerd.</t>
  </si>
  <si>
    <t xml:space="preserve">Een aantal onderdelen gaan niet 30 jaar of langer mee. Deze zijn opgenomen in de lijst voor planmatige vervanging. </t>
  </si>
  <si>
    <t>Opdrachtnemer dient aan te geven in welk jaar deze onderdelen vervangen moeten worden door in het betreffende jaar de voor dit onderdeel toepasselijke kosten in te voegen.</t>
  </si>
  <si>
    <t xml:space="preserve">Opdrachtnemer is wel steeds verantwoordelijk voor ontwerp, de FAT en voor het begeleiden van Installateur bij SAT en inbedrijfstelling van de onderdelen. </t>
  </si>
  <si>
    <t>Opdrachtnemer neemt alleen die arbeidskosten mee die hij zal maken i.h.k.v. vervanging van onderdelen. Doorgaans zal een Installateur de onderdelen monteren.</t>
  </si>
  <si>
    <t>Alle op te geven prijzen zijn exclusief BTW en op basis van prijspeil 2021. Inschrijver vult uitsluitend de geel gemarkeerde velden.</t>
  </si>
  <si>
    <t>TCO kosten Tram</t>
  </si>
  <si>
    <t>Overzicht TCO kosten gelijkrichterstation tram o.b.v.Gelijkrichterstation Lijnbaansgracht</t>
  </si>
  <si>
    <t xml:space="preserve">Station Lijnbaansgracht is variant 2 en bestaat uit 2 tractiegroepen, vermogen per tractiegroep is 2,0 MVA, 5 snelschakelvelden, </t>
  </si>
  <si>
    <t>Soort onderhoud</t>
  </si>
  <si>
    <t>Omschrijving onderhoud</t>
  </si>
  <si>
    <t>Storingsonderhoud</t>
  </si>
  <si>
    <t>herstellen van storingen</t>
  </si>
  <si>
    <t>Preventief onderhoud</t>
  </si>
  <si>
    <t>Reinigen installatie</t>
  </si>
  <si>
    <t>Preventief vervangen onderdelen</t>
  </si>
  <si>
    <t>Onderhouden software lokale besturing</t>
  </si>
  <si>
    <t xml:space="preserve">Planmatige vervanging </t>
  </si>
  <si>
    <t>Vervangen beveilingsrelais</t>
  </si>
  <si>
    <t>UPS gelijkrichter hulpspanning</t>
  </si>
  <si>
    <t>Vervangen accu's</t>
  </si>
  <si>
    <t>Vervangen lokale besturing/HMI</t>
  </si>
  <si>
    <t>Totale onderhoudskosten per jaar</t>
  </si>
  <si>
    <t>Totale onderhoudskosten over 30 jaar</t>
  </si>
  <si>
    <t>TCO kosten Metro</t>
  </si>
  <si>
    <t>Overzicht TCO kosten gelijkrichterstation metro o.b.v.Gelijkrichterstation Verrijn Stuartweg</t>
  </si>
  <si>
    <t xml:space="preserve">Station Verrijn Stuartweg is variant 3 en bestaat uit 3 tractiegroepen, vermogen per tractiegroep is 2,5 MVA, 5 snelschakelvelden en 7 afgaande secties </t>
  </si>
  <si>
    <t>Vervangen baancontroller</t>
  </si>
  <si>
    <t>TCO totaal (tram &amp; metro):</t>
  </si>
  <si>
    <t>Code</t>
  </si>
  <si>
    <t>Omschrijving</t>
  </si>
  <si>
    <t>Hoeveelheid</t>
  </si>
  <si>
    <t>Prijs per post</t>
  </si>
  <si>
    <t>3.1.2.20.100</t>
  </si>
  <si>
    <t>HVI Tram</t>
  </si>
  <si>
    <t>3.1.3.20.100</t>
  </si>
  <si>
    <t>Tractietrafo Tram</t>
  </si>
  <si>
    <t>3.1.4.20.100</t>
  </si>
  <si>
    <t>Gelijkrichter Tram</t>
  </si>
  <si>
    <t>3.1.6.20.100</t>
  </si>
  <si>
    <t>Snelschakelaarveld Tram</t>
  </si>
  <si>
    <t>3.1.6.30.100</t>
  </si>
  <si>
    <t>Minusveld Tram</t>
  </si>
  <si>
    <t>3.1.6.50.100</t>
  </si>
  <si>
    <t>Plusveld Tram</t>
  </si>
  <si>
    <t>in prijs snelschakelaarveld</t>
  </si>
  <si>
    <t xml:space="preserve"> </t>
  </si>
  <si>
    <t>3.1.10.10.100</t>
  </si>
  <si>
    <t>Besturing Tram</t>
  </si>
  <si>
    <t>3.1.11.10.100</t>
  </si>
  <si>
    <t>Laagspanningsvoorziening incl eigen bedrijfstrafo</t>
  </si>
  <si>
    <t>Leveren hulpspanningsvoorziening (UPS) (PvE deel 1A)</t>
  </si>
  <si>
    <t>3.1.12.30.100</t>
  </si>
  <si>
    <t>UPS</t>
  </si>
  <si>
    <t>Selectiviteitsstudie (PvE deel 1A)</t>
  </si>
  <si>
    <t>Totaalprijs per locatie</t>
  </si>
  <si>
    <t>2a</t>
  </si>
  <si>
    <t>3a</t>
  </si>
  <si>
    <t>1a</t>
  </si>
  <si>
    <t>SS</t>
  </si>
  <si>
    <t>Koppeling NZL CS</t>
  </si>
  <si>
    <t>Koppeling NZL SET</t>
  </si>
  <si>
    <t>Uitbreiding gs</t>
  </si>
  <si>
    <t>SET</t>
  </si>
  <si>
    <t>R</t>
  </si>
  <si>
    <t>B</t>
  </si>
  <si>
    <t>3.1.2.10.100</t>
  </si>
  <si>
    <t>HVI Metro met inkoopverdeler</t>
  </si>
  <si>
    <t>3.1.3.10.100</t>
  </si>
  <si>
    <t>Tractietrafo Metro</t>
  </si>
  <si>
    <t>3.1.4.10.100</t>
  </si>
  <si>
    <t>Gelijkrichter Metro</t>
  </si>
  <si>
    <t>Leveren Recovery Unit (PvE deel 1D)</t>
  </si>
  <si>
    <t>3.1.5.10.100</t>
  </si>
  <si>
    <t>Recovery Unit Metro</t>
  </si>
  <si>
    <t>3.1.6.10.100</t>
  </si>
  <si>
    <t>Snelschakelaarveld Metro</t>
  </si>
  <si>
    <t>Minusveld Metro</t>
  </si>
  <si>
    <t>Plusveld/Lastschakelaar Metro</t>
  </si>
  <si>
    <t>3.1.7.10.100</t>
  </si>
  <si>
    <t>Koppelveld</t>
  </si>
  <si>
    <t>3.1.7.30.100</t>
  </si>
  <si>
    <t>3-standenschakelaar</t>
  </si>
  <si>
    <t>in prijs snelschakelaar</t>
  </si>
  <si>
    <t>Besturing Metro</t>
  </si>
  <si>
    <t>Leveren transformator energievoorzieing (PvE deel 1E)</t>
  </si>
  <si>
    <t>Prijspeil 1 januari 2021</t>
  </si>
  <si>
    <t>Genoemde bedrafgen zijn excl . BTW</t>
  </si>
  <si>
    <t>Prijs per eenheid</t>
  </si>
  <si>
    <t>Projectmanagement voor nummer 10 t/m 18</t>
  </si>
  <si>
    <t>Projectmanagement voor nummer 12 t/m 21</t>
  </si>
  <si>
    <t>Prijs</t>
  </si>
  <si>
    <t>Score</t>
  </si>
  <si>
    <t>Vul prijzen en scores in van maximumprijs, omslagpunt en minimumprijs</t>
  </si>
  <si>
    <t>Maximumprijs</t>
  </si>
  <si>
    <t>Omslagpunt</t>
  </si>
  <si>
    <t>Minimumprijs</t>
  </si>
  <si>
    <t>Schaal</t>
  </si>
  <si>
    <t>Toelichting: De puntenscore voor uw totaalprijs voor het standaard assormtiment wordt op basis van deze grafiek bepaald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</si>
</sst>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€&quot;\ * #,##0_ ;_ &quot;€&quot;\ * \-#,##0_ ;_ &quot;€&quot;\ * &quot;-&quot;_ ;_ @_ "/>
    <numFmt numFmtId="164" formatCode="&quot;€&quot;\ #,##0.00"/>
    <numFmt numFmtId="165" formatCode="0.0"/>
    <numFmt numFmtId="166" formatCode="&quot;€&quot;\ #,##0"/>
  </numFmts>
  <fonts count="23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u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Corbel"/>
      <family val="2"/>
    </font>
    <font>
      <b/>
      <sz val="16"/>
      <color theme="1"/>
      <name val="Arial"/>
      <family val="2"/>
    </font>
    <font>
      <sz val="10"/>
      <color theme="1"/>
      <name val="Corbel"/>
      <family val="2"/>
    </font>
    <font>
      <i/>
      <sz val="8"/>
      <color theme="1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21"/>
      <color rgb="FF202124"/>
      <name val="Inherit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/>
      <top/>
      <bottom style="thin">
        <color theme="4" tint="0.39997558519241921"/>
      </bottom>
      <diagonal/>
    </border>
    <border>
      <left/>
      <right style="thin">
        <color auto="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4506668294322"/>
      </top>
      <bottom style="thin">
        <color theme="4" tint="0.39997558519241921"/>
      </bottom>
      <diagonal/>
    </border>
    <border>
      <left/>
      <right/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18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/>
    <xf numFmtId="0" fontId="0" fillId="0" borderId="0" xfId="0" applyBorder="1"/>
    <xf numFmtId="0" fontId="2" fillId="0" borderId="7" xfId="0" applyFont="1" applyBorder="1"/>
    <xf numFmtId="0" fontId="0" fillId="3" borderId="10" xfId="0" applyFill="1" applyBorder="1"/>
    <xf numFmtId="0" fontId="0" fillId="3" borderId="0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9" xfId="0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0" xfId="0" applyFill="1" applyBorder="1"/>
    <xf numFmtId="164" fontId="0" fillId="0" borderId="4" xfId="0" applyNumberFormat="1" applyBorder="1"/>
    <xf numFmtId="164" fontId="2" fillId="0" borderId="8" xfId="0" applyNumberFormat="1" applyFont="1" applyBorder="1"/>
    <xf numFmtId="164" fontId="0" fillId="2" borderId="10" xfId="0" applyNumberFormat="1" applyFill="1" applyBorder="1"/>
    <xf numFmtId="0" fontId="6" fillId="0" borderId="0" xfId="0" applyFont="1"/>
    <xf numFmtId="0" fontId="5" fillId="0" borderId="6" xfId="0" applyFont="1" applyBorder="1"/>
    <xf numFmtId="0" fontId="5" fillId="0" borderId="7" xfId="0" applyFont="1" applyBorder="1"/>
    <xf numFmtId="0" fontId="6" fillId="0" borderId="7" xfId="0" applyFont="1" applyBorder="1" applyAlignment="1">
      <alignment horizontal="right"/>
    </xf>
    <xf numFmtId="164" fontId="6" fillId="0" borderId="1" xfId="0" applyNumberFormat="1" applyFont="1" applyBorder="1"/>
    <xf numFmtId="164" fontId="0" fillId="3" borderId="9" xfId="0" applyNumberFormat="1" applyFill="1" applyBorder="1"/>
    <xf numFmtId="0" fontId="0" fillId="4" borderId="10" xfId="0" applyFill="1" applyBorder="1"/>
    <xf numFmtId="164" fontId="0" fillId="4" borderId="10" xfId="0" applyNumberFormat="1" applyFill="1" applyBorder="1"/>
    <xf numFmtId="164" fontId="2" fillId="0" borderId="3" xfId="0" applyNumberFormat="1" applyFont="1" applyBorder="1"/>
    <xf numFmtId="0" fontId="7" fillId="0" borderId="9" xfId="0" applyFont="1" applyBorder="1" applyAlignment="1">
      <alignment vertical="center"/>
    </xf>
    <xf numFmtId="0" fontId="2" fillId="3" borderId="9" xfId="0" applyFont="1" applyFill="1" applyBorder="1"/>
    <xf numFmtId="164" fontId="0" fillId="3" borderId="10" xfId="0" applyNumberFormat="1" applyFill="1" applyBorder="1"/>
    <xf numFmtId="0" fontId="2" fillId="3" borderId="2" xfId="0" applyFont="1" applyFill="1" applyBorder="1"/>
    <xf numFmtId="164" fontId="2" fillId="3" borderId="3" xfId="0" applyNumberFormat="1" applyFont="1" applyFill="1" applyBorder="1"/>
    <xf numFmtId="0" fontId="2" fillId="3" borderId="3" xfId="0" applyFont="1" applyFill="1" applyBorder="1" applyAlignment="1">
      <alignment wrapText="1"/>
    </xf>
    <xf numFmtId="0" fontId="2" fillId="3" borderId="10" xfId="0" applyFont="1" applyFill="1" applyBorder="1"/>
    <xf numFmtId="0" fontId="0" fillId="3" borderId="0" xfId="0" applyFill="1"/>
    <xf numFmtId="0" fontId="2" fillId="4" borderId="1" xfId="0" applyFont="1" applyFill="1" applyBorder="1"/>
    <xf numFmtId="164" fontId="2" fillId="4" borderId="1" xfId="0" applyNumberFormat="1" applyFont="1" applyFill="1" applyBorder="1"/>
    <xf numFmtId="0" fontId="8" fillId="0" borderId="0" xfId="0" applyFont="1"/>
    <xf numFmtId="0" fontId="9" fillId="0" borderId="10" xfId="0" applyFont="1" applyBorder="1" applyAlignment="1">
      <alignment wrapText="1"/>
    </xf>
    <xf numFmtId="0" fontId="9" fillId="0" borderId="10" xfId="0" applyFont="1" applyBorder="1"/>
    <xf numFmtId="0" fontId="9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right" vertical="center"/>
    </xf>
    <xf numFmtId="0" fontId="6" fillId="0" borderId="16" xfId="0" applyFont="1" applyBorder="1" applyAlignment="1">
      <alignment horizontal="right"/>
    </xf>
    <xf numFmtId="0" fontId="6" fillId="0" borderId="16" xfId="0" applyFont="1" applyBorder="1" applyAlignment="1">
      <alignment horizontal="right" vertical="center"/>
    </xf>
    <xf numFmtId="164" fontId="6" fillId="0" borderId="4" xfId="0" applyNumberFormat="1" applyFont="1" applyBorder="1"/>
    <xf numFmtId="164" fontId="6" fillId="0" borderId="5" xfId="0" applyNumberFormat="1" applyFont="1" applyBorder="1"/>
    <xf numFmtId="164" fontId="11" fillId="5" borderId="5" xfId="0" applyNumberFormat="1" applyFont="1" applyFill="1" applyBorder="1"/>
    <xf numFmtId="164" fontId="0" fillId="2" borderId="0" xfId="0" applyNumberFormat="1" applyFill="1" applyBorder="1"/>
    <xf numFmtId="164" fontId="0" fillId="2" borderId="4" xfId="0" applyNumberFormat="1" applyFill="1" applyBorder="1"/>
    <xf numFmtId="164" fontId="0" fillId="2" borderId="11" xfId="0" applyNumberFormat="1" applyFill="1" applyBorder="1"/>
    <xf numFmtId="0" fontId="0" fillId="0" borderId="7" xfId="0" applyBorder="1"/>
    <xf numFmtId="0" fontId="6" fillId="0" borderId="0" xfId="0" applyFont="1" applyAlignment="1">
      <alignment horizontal="right"/>
    </xf>
    <xf numFmtId="164" fontId="6" fillId="0" borderId="0" xfId="0" applyNumberFormat="1" applyFont="1"/>
    <xf numFmtId="0" fontId="2" fillId="0" borderId="6" xfId="0" applyFont="1" applyBorder="1"/>
    <xf numFmtId="0" fontId="0" fillId="0" borderId="6" xfId="0" applyBorder="1"/>
    <xf numFmtId="0" fontId="2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 applyAlignment="1">
      <alignment wrapText="1"/>
    </xf>
    <xf numFmtId="0" fontId="2" fillId="0" borderId="1" xfId="0" applyFont="1" applyBorder="1"/>
    <xf numFmtId="0" fontId="16" fillId="0" borderId="1" xfId="0" applyFont="1" applyBorder="1"/>
    <xf numFmtId="164" fontId="0" fillId="0" borderId="1" xfId="0" applyNumberFormat="1" applyBorder="1"/>
    <xf numFmtId="0" fontId="0" fillId="0" borderId="0" xfId="0" applyFont="1"/>
    <xf numFmtId="0" fontId="17" fillId="0" borderId="0" xfId="0" applyFont="1"/>
    <xf numFmtId="164" fontId="0" fillId="2" borderId="9" xfId="0" applyNumberFormat="1" applyFill="1" applyBorder="1"/>
    <xf numFmtId="0" fontId="6" fillId="0" borderId="6" xfId="0" applyFont="1" applyBorder="1" applyAlignment="1">
      <alignment vertical="center"/>
    </xf>
    <xf numFmtId="0" fontId="6" fillId="0" borderId="8" xfId="0" applyFont="1" applyBorder="1"/>
    <xf numFmtId="0" fontId="1" fillId="0" borderId="0" xfId="1"/>
    <xf numFmtId="0" fontId="6" fillId="0" borderId="0" xfId="1" applyFont="1"/>
    <xf numFmtId="0" fontId="2" fillId="0" borderId="23" xfId="1" applyFont="1" applyBorder="1"/>
    <xf numFmtId="0" fontId="2" fillId="0" borderId="23" xfId="1" applyFont="1" applyBorder="1" applyAlignment="1">
      <alignment wrapText="1"/>
    </xf>
    <xf numFmtId="0" fontId="1" fillId="6" borderId="24" xfId="1" applyFill="1" applyBorder="1"/>
    <xf numFmtId="0" fontId="1" fillId="6" borderId="21" xfId="1" applyFill="1" applyBorder="1"/>
    <xf numFmtId="0" fontId="14" fillId="6" borderId="17" xfId="1" applyFont="1" applyFill="1" applyBorder="1"/>
    <xf numFmtId="0" fontId="14" fillId="6" borderId="21" xfId="1" applyFont="1" applyFill="1" applyBorder="1"/>
    <xf numFmtId="0" fontId="1" fillId="6" borderId="21" xfId="1" applyFill="1" applyBorder="1" applyAlignment="1">
      <alignment horizontal="right"/>
    </xf>
    <xf numFmtId="0" fontId="1" fillId="0" borderId="18" xfId="1" applyBorder="1"/>
    <xf numFmtId="0" fontId="1" fillId="0" borderId="17" xfId="1" applyBorder="1"/>
    <xf numFmtId="0" fontId="14" fillId="0" borderId="17" xfId="1" applyFont="1" applyBorder="1"/>
    <xf numFmtId="49" fontId="1" fillId="0" borderId="17" xfId="1" applyNumberFormat="1" applyBorder="1" applyAlignment="1">
      <alignment horizontal="right"/>
    </xf>
    <xf numFmtId="0" fontId="1" fillId="6" borderId="18" xfId="1" applyFill="1" applyBorder="1"/>
    <xf numFmtId="0" fontId="1" fillId="6" borderId="17" xfId="1" applyFill="1" applyBorder="1"/>
    <xf numFmtId="49" fontId="1" fillId="6" borderId="17" xfId="1" applyNumberFormat="1" applyFill="1" applyBorder="1" applyAlignment="1">
      <alignment horizontal="right"/>
    </xf>
    <xf numFmtId="0" fontId="13" fillId="0" borderId="17" xfId="1" applyFont="1" applyBorder="1"/>
    <xf numFmtId="49" fontId="14" fillId="0" borderId="17" xfId="1" applyNumberFormat="1" applyFont="1" applyBorder="1" applyAlignment="1">
      <alignment horizontal="right"/>
    </xf>
    <xf numFmtId="0" fontId="13" fillId="6" borderId="17" xfId="1" applyFont="1" applyFill="1" applyBorder="1"/>
    <xf numFmtId="49" fontId="14" fillId="6" borderId="17" xfId="1" applyNumberFormat="1" applyFont="1" applyFill="1" applyBorder="1" applyAlignment="1">
      <alignment horizontal="right"/>
    </xf>
    <xf numFmtId="0" fontId="13" fillId="6" borderId="17" xfId="1" applyFont="1" applyFill="1" applyBorder="1" applyAlignment="1">
      <alignment horizontal="right"/>
    </xf>
    <xf numFmtId="0" fontId="12" fillId="0" borderId="0" xfId="1" applyFont="1"/>
    <xf numFmtId="165" fontId="12" fillId="0" borderId="0" xfId="1" applyNumberFormat="1" applyFont="1"/>
    <xf numFmtId="0" fontId="1" fillId="0" borderId="0" xfId="1" applyAlignment="1">
      <alignment horizontal="right"/>
    </xf>
    <xf numFmtId="0" fontId="12" fillId="0" borderId="0" xfId="1" applyFont="1" applyAlignment="1">
      <alignment horizontal="right"/>
    </xf>
    <xf numFmtId="0" fontId="2" fillId="0" borderId="6" xfId="1" applyFont="1" applyBorder="1"/>
    <xf numFmtId="0" fontId="2" fillId="0" borderId="6" xfId="1" applyFont="1" applyBorder="1" applyAlignment="1">
      <alignment wrapText="1"/>
    </xf>
    <xf numFmtId="0" fontId="1" fillId="0" borderId="9" xfId="1" applyBorder="1"/>
    <xf numFmtId="0" fontId="1" fillId="0" borderId="9" xfId="1" applyBorder="1" applyAlignment="1">
      <alignment textRotation="180" wrapText="1"/>
    </xf>
    <xf numFmtId="0" fontId="1" fillId="0" borderId="10" xfId="1" applyBorder="1"/>
    <xf numFmtId="0" fontId="1" fillId="0" borderId="10" xfId="1" applyBorder="1" applyAlignment="1">
      <alignment textRotation="180" wrapText="1"/>
    </xf>
    <xf numFmtId="0" fontId="1" fillId="6" borderId="27" xfId="1" applyFill="1" applyBorder="1" applyAlignment="1">
      <alignment horizontal="center" wrapText="1"/>
    </xf>
    <xf numFmtId="0" fontId="1" fillId="6" borderId="28" xfId="1" applyFill="1" applyBorder="1" applyAlignment="1">
      <alignment horizontal="center" wrapText="1"/>
    </xf>
    <xf numFmtId="0" fontId="1" fillId="0" borderId="27" xfId="1" applyBorder="1" applyAlignment="1">
      <alignment horizontal="center" wrapText="1"/>
    </xf>
    <xf numFmtId="0" fontId="1" fillId="0" borderId="28" xfId="1" applyBorder="1" applyAlignment="1">
      <alignment horizontal="center" wrapText="1"/>
    </xf>
    <xf numFmtId="0" fontId="1" fillId="0" borderId="20" xfId="1" applyBorder="1" applyAlignment="1">
      <alignment textRotation="180" wrapText="1"/>
    </xf>
    <xf numFmtId="0" fontId="1" fillId="7" borderId="20" xfId="1" applyFill="1" applyBorder="1" applyAlignment="1">
      <alignment horizontal="center" textRotation="180" wrapText="1"/>
    </xf>
    <xf numFmtId="0" fontId="1" fillId="0" borderId="20" xfId="1" applyBorder="1" applyAlignment="1">
      <alignment horizontal="center" textRotation="180" wrapText="1"/>
    </xf>
    <xf numFmtId="164" fontId="1" fillId="2" borderId="10" xfId="1" applyNumberFormat="1" applyFill="1" applyBorder="1"/>
    <xf numFmtId="1" fontId="1" fillId="0" borderId="10" xfId="1" applyNumberFormat="1" applyBorder="1"/>
    <xf numFmtId="164" fontId="1" fillId="0" borderId="10" xfId="1" applyNumberFormat="1" applyBorder="1"/>
    <xf numFmtId="0" fontId="1" fillId="0" borderId="11" xfId="1" applyBorder="1"/>
    <xf numFmtId="1" fontId="1" fillId="0" borderId="11" xfId="1" applyNumberFormat="1" applyBorder="1"/>
    <xf numFmtId="164" fontId="1" fillId="0" borderId="11" xfId="1" applyNumberFormat="1" applyBorder="1"/>
    <xf numFmtId="1" fontId="2" fillId="0" borderId="6" xfId="1" applyNumberFormat="1" applyFont="1" applyBorder="1"/>
    <xf numFmtId="164" fontId="2" fillId="0" borderId="1" xfId="1" applyNumberFormat="1" applyFont="1" applyBorder="1"/>
    <xf numFmtId="0" fontId="2" fillId="0" borderId="0" xfId="1" applyFont="1"/>
    <xf numFmtId="1" fontId="2" fillId="0" borderId="0" xfId="1" applyNumberFormat="1" applyFont="1"/>
    <xf numFmtId="164" fontId="2" fillId="0" borderId="0" xfId="1" applyNumberFormat="1" applyFont="1"/>
    <xf numFmtId="0" fontId="6" fillId="0" borderId="0" xfId="1" applyFont="1" applyAlignment="1">
      <alignment horizontal="right"/>
    </xf>
    <xf numFmtId="164" fontId="6" fillId="0" borderId="0" xfId="1" applyNumberFormat="1" applyFont="1"/>
    <xf numFmtId="0" fontId="1" fillId="6" borderId="29" xfId="1" applyFill="1" applyBorder="1"/>
    <xf numFmtId="0" fontId="1" fillId="6" borderId="30" xfId="1" applyFill="1" applyBorder="1"/>
    <xf numFmtId="0" fontId="1" fillId="6" borderId="30" xfId="1" applyFill="1" applyBorder="1" applyAlignment="1">
      <alignment horizontal="right"/>
    </xf>
    <xf numFmtId="0" fontId="1" fillId="0" borderId="17" xfId="1" applyBorder="1" applyAlignment="1">
      <alignment horizontal="right"/>
    </xf>
    <xf numFmtId="49" fontId="1" fillId="0" borderId="19" xfId="1" applyNumberFormat="1" applyBorder="1" applyAlignment="1">
      <alignment horizontal="right"/>
    </xf>
    <xf numFmtId="0" fontId="1" fillId="6" borderId="17" xfId="1" applyFill="1" applyBorder="1" applyAlignment="1">
      <alignment horizontal="right"/>
    </xf>
    <xf numFmtId="49" fontId="1" fillId="6" borderId="19" xfId="1" applyNumberFormat="1" applyFill="1" applyBorder="1" applyAlignment="1">
      <alignment horizontal="right"/>
    </xf>
    <xf numFmtId="0" fontId="1" fillId="6" borderId="22" xfId="1" applyFill="1" applyBorder="1"/>
    <xf numFmtId="0" fontId="1" fillId="0" borderId="22" xfId="1" applyBorder="1"/>
    <xf numFmtId="0" fontId="1" fillId="0" borderId="31" xfId="1" applyBorder="1"/>
    <xf numFmtId="0" fontId="1" fillId="0" borderId="32" xfId="1" applyBorder="1"/>
    <xf numFmtId="0" fontId="1" fillId="0" borderId="32" xfId="1" applyBorder="1" applyAlignment="1">
      <alignment horizontal="right"/>
    </xf>
    <xf numFmtId="49" fontId="1" fillId="0" borderId="32" xfId="1" applyNumberFormat="1" applyBorder="1" applyAlignment="1">
      <alignment horizontal="right"/>
    </xf>
    <xf numFmtId="49" fontId="1" fillId="0" borderId="0" xfId="1" applyNumberFormat="1"/>
    <xf numFmtId="0" fontId="2" fillId="0" borderId="0" xfId="1" applyFont="1" applyAlignment="1">
      <alignment textRotation="180" wrapText="1"/>
    </xf>
    <xf numFmtId="0" fontId="11" fillId="0" borderId="0" xfId="1" applyFont="1"/>
    <xf numFmtId="0" fontId="18" fillId="0" borderId="0" xfId="2" applyAlignment="1">
      <alignment horizontal="left" vertical="center" indent="1"/>
    </xf>
    <xf numFmtId="164" fontId="1" fillId="0" borderId="15" xfId="1" applyNumberFormat="1" applyBorder="1"/>
    <xf numFmtId="164" fontId="1" fillId="0" borderId="0" xfId="1" applyNumberFormat="1"/>
    <xf numFmtId="0" fontId="1" fillId="6" borderId="25" xfId="1" applyFill="1" applyBorder="1" applyAlignment="1">
      <alignment horizontal="center" wrapText="1"/>
    </xf>
    <xf numFmtId="0" fontId="1" fillId="6" borderId="26" xfId="1" applyFill="1" applyBorder="1" applyAlignment="1">
      <alignment horizontal="center" wrapText="1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1" fillId="0" borderId="25" xfId="1" applyBorder="1" applyAlignment="1">
      <alignment horizontal="center" wrapText="1"/>
    </xf>
    <xf numFmtId="0" fontId="1" fillId="0" borderId="26" xfId="1" applyBorder="1" applyAlignment="1">
      <alignment horizontal="center" wrapText="1"/>
    </xf>
    <xf numFmtId="0" fontId="20" fillId="0" borderId="0" xfId="0" applyFont="1"/>
    <xf numFmtId="2" fontId="20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1" fontId="20" fillId="0" borderId="0" xfId="0" applyNumberFormat="1" applyFont="1" applyAlignment="1">
      <alignment horizontal="right"/>
    </xf>
    <xf numFmtId="1" fontId="20" fillId="0" borderId="0" xfId="0" applyNumberFormat="1" applyFont="1"/>
    <xf numFmtId="1" fontId="21" fillId="0" borderId="0" xfId="0" applyNumberFormat="1" applyFont="1"/>
    <xf numFmtId="1" fontId="21" fillId="0" borderId="0" xfId="0" applyNumberFormat="1" applyFont="1" applyAlignment="1">
      <alignment horizontal="center"/>
    </xf>
    <xf numFmtId="0" fontId="20" fillId="0" borderId="0" xfId="0" applyFont="1" applyAlignment="1">
      <alignment horizontal="right"/>
    </xf>
    <xf numFmtId="42" fontId="20" fillId="8" borderId="1" xfId="0" applyNumberFormat="1" applyFont="1" applyFill="1" applyBorder="1"/>
    <xf numFmtId="1" fontId="20" fillId="8" borderId="1" xfId="0" applyNumberFormat="1" applyFont="1" applyFill="1" applyBorder="1" applyAlignment="1">
      <alignment horizontal="center"/>
    </xf>
    <xf numFmtId="0" fontId="2" fillId="2" borderId="33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36" xfId="0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0" fontId="20" fillId="0" borderId="0" xfId="0" applyFont="1" applyFill="1" applyBorder="1"/>
    <xf numFmtId="0" fontId="21" fillId="0" borderId="0" xfId="0" applyFont="1" applyFill="1" applyBorder="1"/>
    <xf numFmtId="0" fontId="21" fillId="0" borderId="0" xfId="0" applyFont="1" applyFill="1" applyBorder="1" applyAlignment="1">
      <alignment horizontal="center"/>
    </xf>
    <xf numFmtId="166" fontId="20" fillId="0" borderId="0" xfId="0" applyNumberFormat="1" applyFont="1" applyFill="1" applyBorder="1"/>
    <xf numFmtId="2" fontId="20" fillId="0" borderId="0" xfId="0" applyNumberFormat="1" applyFont="1" applyFill="1" applyBorder="1" applyAlignment="1">
      <alignment horizontal="center"/>
    </xf>
    <xf numFmtId="1" fontId="20" fillId="0" borderId="0" xfId="0" applyNumberFormat="1" applyFont="1" applyFill="1" applyBorder="1"/>
    <xf numFmtId="1" fontId="21" fillId="0" borderId="0" xfId="0" applyNumberFormat="1" applyFont="1" applyFill="1" applyBorder="1"/>
    <xf numFmtId="1" fontId="21" fillId="0" borderId="0" xfId="0" applyNumberFormat="1" applyFont="1" applyFill="1" applyBorder="1" applyAlignment="1">
      <alignment horizontal="center"/>
    </xf>
    <xf numFmtId="42" fontId="20" fillId="0" borderId="0" xfId="0" applyNumberFormat="1" applyFont="1" applyFill="1" applyBorder="1"/>
    <xf numFmtId="1" fontId="20" fillId="0" borderId="0" xfId="0" applyNumberFormat="1" applyFont="1" applyFill="1" applyBorder="1" applyAlignment="1">
      <alignment horizontal="center"/>
    </xf>
    <xf numFmtId="166" fontId="0" fillId="0" borderId="0" xfId="0" applyNumberFormat="1"/>
    <xf numFmtId="1" fontId="16" fillId="0" borderId="0" xfId="0" applyNumberFormat="1" applyFont="1" applyAlignment="1">
      <alignment horizontal="left"/>
    </xf>
    <xf numFmtId="0" fontId="22" fillId="0" borderId="0" xfId="0" applyFont="1" applyAlignment="1">
      <alignment horizontal="left" vertical="center"/>
    </xf>
  </cellXfs>
  <cellStyles count="3">
    <cellStyle name="Standaard" xfId="0" builtinId="0"/>
    <cellStyle name="Standaard 2" xfId="2" xr:uid="{38870D66-C184-4CDA-B2F4-74B7785F8731}"/>
    <cellStyle name="Standaard 3" xfId="1" xr:uid="{E9C9F625-C2B6-4CA7-9FCB-45648BB399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'[2]Gewogen factor - lineair'!$C$67:$C$69</c:f>
              <c:numCache>
                <c:formatCode>General</c:formatCode>
                <c:ptCount val="3"/>
                <c:pt idx="0" formatCode="_(&quot;€&quot;* #,##0_);_(&quot;€&quot;* \(#,##0\);_(&quot;€&quot;* &quot;-&quot;_);_(@_)">
                  <c:v>35000000</c:v>
                </c:pt>
                <c:pt idx="1">
                  <c:v>24557932.841742299</c:v>
                </c:pt>
                <c:pt idx="2" formatCode="_(&quot;€&quot;* #,##0_);_(&quot;€&quot;* \(#,##0\);_(&quot;€&quot;* &quot;-&quot;_);_(@_)">
                  <c:v>0</c:v>
                </c:pt>
              </c:numCache>
            </c:numRef>
          </c:xVal>
          <c:yVal>
            <c:numRef>
              <c:f>'[2]Gewogen factor - lineair'!$D$67:$D$69</c:f>
              <c:numCache>
                <c:formatCode>0</c:formatCode>
                <c:ptCount val="3"/>
                <c:pt idx="0">
                  <c:v>0</c:v>
                </c:pt>
                <c:pt idx="1">
                  <c:v>35</c:v>
                </c:pt>
                <c:pt idx="2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43-46DB-8123-9CD9606C7AD6}"/>
            </c:ext>
          </c:extLst>
        </c:ser>
        <c:ser>
          <c:idx val="2"/>
          <c:order val="1"/>
          <c:tx>
            <c:v>Inschrijver 2</c:v>
          </c:tx>
          <c:marker>
            <c:symbol val="diamond"/>
            <c:size val="7"/>
          </c:marker>
          <c:xVal>
            <c:numRef>
              <c:f>'[2]Gewogen factor - lineair'!$C$59</c:f>
              <c:numCache>
                <c:formatCode>"€"\ #,##0</c:formatCode>
                <c:ptCount val="1"/>
              </c:numCache>
            </c:numRef>
          </c:xVal>
          <c:yVal>
            <c:numRef>
              <c:f>'[2]Gewogen factor - lineair'!$G$83</c:f>
              <c:numCache>
                <c:formatCode>0.0</c:formatCode>
                <c:ptCount val="1"/>
                <c:pt idx="0">
                  <c:v>28.5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43-46DB-8123-9CD9606C7AD6}"/>
            </c:ext>
          </c:extLst>
        </c:ser>
        <c:ser>
          <c:idx val="3"/>
          <c:order val="2"/>
          <c:tx>
            <c:v>Inschrijver 3</c:v>
          </c:tx>
          <c:marker>
            <c:symbol val="triangle"/>
            <c:size val="7"/>
          </c:marker>
          <c:xVal>
            <c:numRef>
              <c:f>'[2]Gewogen factor - lineair'!$C$60</c:f>
              <c:numCache>
                <c:formatCode>"€"\ #,##0</c:formatCode>
                <c:ptCount val="1"/>
              </c:numCache>
            </c:numRef>
          </c:xVal>
          <c:yVal>
            <c:numRef>
              <c:f>'[2]Gewogen factor - lineair'!$I$83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C43-46DB-8123-9CD9606C7AD6}"/>
            </c:ext>
          </c:extLst>
        </c:ser>
        <c:ser>
          <c:idx val="4"/>
          <c:order val="3"/>
          <c:tx>
            <c:v>Inschrijver 4</c:v>
          </c:tx>
          <c:marker>
            <c:symbol val="circle"/>
            <c:size val="7"/>
          </c:marker>
          <c:xVal>
            <c:numRef>
              <c:f>'[2]Gewogen factor - lineair'!$C$61</c:f>
              <c:numCache>
                <c:formatCode>"€"\ #,##0</c:formatCode>
                <c:ptCount val="1"/>
              </c:numCache>
            </c:numRef>
          </c:xVal>
          <c:yVal>
            <c:numRef>
              <c:f>'[2]Gewogen factor - lineair'!$K$83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C43-46DB-8123-9CD9606C7AD6}"/>
            </c:ext>
          </c:extLst>
        </c:ser>
        <c:ser>
          <c:idx val="5"/>
          <c:order val="4"/>
          <c:tx>
            <c:v>Inschrijver 5</c:v>
          </c:tx>
          <c:marker>
            <c:symbol val="square"/>
            <c:size val="7"/>
          </c:marker>
          <c:xVal>
            <c:numRef>
              <c:f>'[2]Gewogen factor - lineair'!$C$62</c:f>
              <c:numCache>
                <c:formatCode>"€"\ #,##0</c:formatCode>
                <c:ptCount val="1"/>
              </c:numCache>
            </c:numRef>
          </c:xVal>
          <c:yVal>
            <c:numRef>
              <c:f>'[2]Gewogen factor - lineair'!$M$83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C43-46DB-8123-9CD9606C7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770880"/>
        <c:axId val="141516800"/>
      </c:scatterChart>
      <c:valAx>
        <c:axId val="1557708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41516800"/>
        <c:crossesAt val="0"/>
        <c:crossBetween val="midCat"/>
      </c:valAx>
      <c:valAx>
        <c:axId val="141516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5577088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0070C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1476375</xdr:colOff>
      <xdr:row>1</xdr:row>
      <xdr:rowOff>180975</xdr:rowOff>
    </xdr:from>
    <xdr:to>
      <xdr:col>3</xdr:col>
      <xdr:colOff>742950</xdr:colOff>
      <xdr:row>6</xdr:row>
      <xdr:rowOff>47625</xdr:rowOff>
    </xdr:to>
    <xdr:pic>
      <xdr:nvPicPr>
        <xdr:cNvPr id="2" name="Afbeelding 1" descr="GVB_Lijn_Dun_Rapport">
          <a:extLst>
            <a:ext uri="{FF2B5EF4-FFF2-40B4-BE49-F238E27FC236}">
              <a16:creationId xmlns:a16="http://schemas.microsoft.com/office/drawing/2014/main" id="{221D352C-8535-41D5-B14F-23D13E41B1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342900"/>
          <a:ext cx="5743575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654844</xdr:colOff>
      <xdr:row>31</xdr:row>
      <xdr:rowOff>59531</xdr:rowOff>
    </xdr:from>
    <xdr:to>
      <xdr:col>3</xdr:col>
      <xdr:colOff>500063</xdr:colOff>
      <xdr:row>45</xdr:row>
      <xdr:rowOff>35719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18293F96-665B-4150-9267-E9CECEB36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ams/DiversekleineprojectenMetro/I2120023%20Raamcontract%20componenten%20gelijkrichtersta/06.%20Inkoopdossier/20.%20Directieraming/Raming%20totaal%20metro/4235_19.XLSM%20-%20SSK%20Metro%20bestaand%20-%20reken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teams/DiversekleineprojectenMetro/I2120023%20Raamcontract%20componenten%20gelijkrichtersta/06.%20Inkoopdossier/04.%20Productie%20aanbestedingsleidraad%20&amp;%20bijlagen/Kopie%20van%20Beoordelingsmatrix%20gewogen%20factor%20-%20lineair.xlsx?36E13F4E" TargetMode="External"/><Relationship Id="rId1" Type="http://schemas.openxmlformats.org/officeDocument/2006/relationships/externalLinkPath" Target="file:///\\36E13F4E\Kopie%20van%20Beoordelingsmatrix%20gewogen%20factor%20-%20linea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fon"/>
      <sheetName val="Scope en uitgangspunten"/>
      <sheetName val="Samenvatting LCC"/>
      <sheetName val="Samenvatting SSK"/>
      <sheetName val="Prob. resultaten"/>
      <sheetName val="Objectoverstijgende risico's"/>
      <sheetName val="RWS_Keuzeparameters"/>
      <sheetName val="RWS_Dummy"/>
      <sheetName val="Nieuw GRS Metro inkoop"/>
      <sheetName val="Nieuw GRS Metro installatie"/>
      <sheetName val="NW GRS Metro reserve"/>
      <sheetName val="Bestaand GRS Metro inkoop"/>
      <sheetName val="Bestaand GRS Metro installatie"/>
      <sheetName val="B GRS Metro reserve"/>
      <sheetName val="Nieuw GRS Tram inkoop"/>
      <sheetName val="Nieuw GRS Tram installatie"/>
      <sheetName val="Nieuw GRS Tram reserve"/>
      <sheetName val="Bestaand GRS Tram inkoop"/>
      <sheetName val="Bestaand GRS Tram installatie"/>
      <sheetName val="B GRS Tram reserve"/>
      <sheetName val="Prijzenboek"/>
      <sheetName val="Aanbiedingsstaat"/>
      <sheetName val="Versiebeheer"/>
    </sheetNames>
    <sheetDataSet>
      <sheetData sheetId="0">
        <row r="11">
          <cell r="C11" t="str">
            <v>Vervangen Gelijkrichterstations openbaar vervoer Amsterdam</v>
          </cell>
        </row>
        <row r="14">
          <cell r="C14" t="str">
            <v>Gemeente Amsterdam</v>
          </cell>
        </row>
        <row r="21">
          <cell r="C21">
            <v>44187</v>
          </cell>
        </row>
        <row r="22">
          <cell r="C22" t="str">
            <v>Pieter Zijlmans</v>
          </cell>
        </row>
        <row r="24">
          <cell r="C24" t="str">
            <v>3.0</v>
          </cell>
        </row>
        <row r="25">
          <cell r="C25" t="str">
            <v>Vrijgegeven</v>
          </cell>
        </row>
        <row r="26">
          <cell r="C26">
            <v>44197</v>
          </cell>
        </row>
        <row r="30">
          <cell r="C30">
            <v>77549250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3">
          <cell r="E13">
            <v>0.21</v>
          </cell>
        </row>
        <row r="31">
          <cell r="C31" t="str">
            <v>Versie 3.05a (18 juni 2014)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wogen factor - lineair"/>
    </sheetNames>
    <sheetDataSet>
      <sheetData sheetId="0">
        <row r="58">
          <cell r="C58">
            <v>23000000</v>
          </cell>
        </row>
        <row r="67">
          <cell r="C67">
            <v>35000000</v>
          </cell>
          <cell r="D67">
            <v>0</v>
          </cell>
        </row>
        <row r="68">
          <cell r="C68">
            <v>24557932.841742299</v>
          </cell>
          <cell r="D68">
            <v>35</v>
          </cell>
        </row>
        <row r="69">
          <cell r="C69">
            <v>0</v>
          </cell>
          <cell r="D69">
            <v>50</v>
          </cell>
        </row>
        <row r="83">
          <cell r="E83">
            <v>35.95158630723239</v>
          </cell>
          <cell r="G83">
            <v>28.5</v>
          </cell>
          <cell r="I83" t="str">
            <v/>
          </cell>
          <cell r="K83" t="str">
            <v/>
          </cell>
          <cell r="M83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anto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to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to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5422-A3B7-4DF6-8BA5-081146113EF8}">
  <dimension ref="A2:R57"/>
  <sheetViews>
    <sheetView tabSelected="1" zoomScale="80" zoomScaleNormal="80" workbookViewId="0">
      <selection activeCell="D43" sqref="D43"/>
    </sheetView>
  </sheetViews>
  <sheetFormatPr defaultRowHeight="12.75"/>
  <cols>
    <col min="1" max="1" width="51" customWidth="1"/>
    <col min="2" max="2" width="22.28515625" customWidth="1"/>
    <col min="3" max="3" width="23.85546875" customWidth="1"/>
    <col min="4" max="4" width="24.7109375" customWidth="1"/>
    <col min="13" max="13" width="9.28515625" customWidth="1"/>
    <col min="14" max="14" width="0" hidden="1" customWidth="1"/>
    <col min="15" max="15" width="15.140625" hidden="1" customWidth="1"/>
    <col min="16" max="16" width="30" hidden="1" customWidth="1"/>
    <col min="17" max="17" width="7.28515625" hidden="1" customWidth="1"/>
    <col min="18" max="23" width="0" hidden="1" customWidth="1"/>
  </cols>
  <sheetData>
    <row r="2" spans="1:1" ht="15">
      <c r="A2" s="1" t="s">
        <v>0</v>
      </c>
    </row>
    <row r="3" spans="1:1" ht="15">
      <c r="A3" s="1" t="s">
        <v>1</v>
      </c>
    </row>
    <row r="7" spans="1:1" ht="20.25">
      <c r="A7" s="37" t="s">
        <v>2</v>
      </c>
    </row>
    <row r="9" spans="1:1">
      <c r="A9" s="2" t="s">
        <v>3</v>
      </c>
    </row>
    <row r="10" spans="1:1">
      <c r="A10" s="3" t="s">
        <v>4</v>
      </c>
    </row>
    <row r="11" spans="1:1">
      <c r="A11" s="3" t="s">
        <v>5</v>
      </c>
    </row>
    <row r="12" spans="1:1">
      <c r="A12" s="3" t="s">
        <v>6</v>
      </c>
    </row>
    <row r="13" spans="1:1">
      <c r="A13" s="3" t="s">
        <v>7</v>
      </c>
    </row>
    <row r="14" spans="1:1">
      <c r="A14" s="3" t="s">
        <v>8</v>
      </c>
    </row>
    <row r="15" spans="1:1">
      <c r="A15" s="3" t="s">
        <v>9</v>
      </c>
    </row>
    <row r="16" spans="1:1">
      <c r="A16" s="3" t="s">
        <v>10</v>
      </c>
    </row>
    <row r="17" spans="1:13">
      <c r="A17" s="3" t="s">
        <v>11</v>
      </c>
    </row>
    <row r="18" spans="1:13">
      <c r="A18" s="3" t="s">
        <v>12</v>
      </c>
    </row>
    <row r="19" spans="1:13">
      <c r="A19" s="3" t="s">
        <v>13</v>
      </c>
    </row>
    <row r="20" spans="1:13">
      <c r="A20" s="3" t="s">
        <v>14</v>
      </c>
    </row>
    <row r="21" spans="1:13">
      <c r="A21" s="3" t="s">
        <v>15</v>
      </c>
    </row>
    <row r="22" spans="1:13">
      <c r="A22" s="3" t="s">
        <v>16</v>
      </c>
    </row>
    <row r="23" spans="1:13">
      <c r="A23" s="3" t="s">
        <v>17</v>
      </c>
    </row>
    <row r="25" spans="1:13" ht="15.75">
      <c r="A25" s="73" t="s">
        <v>18</v>
      </c>
      <c r="B25" s="74"/>
    </row>
    <row r="26" spans="1:13" ht="15.75">
      <c r="A26" s="48" t="s">
        <v>19</v>
      </c>
      <c r="B26" s="59">
        <f>'2. Standaard assortiment'!$C$122</f>
        <v>0</v>
      </c>
    </row>
    <row r="27" spans="1:13" ht="15.75">
      <c r="A27" s="48" t="s">
        <v>20</v>
      </c>
      <c r="B27" s="51">
        <f>'3. Service onderhoud&amp;opleiding '!$D$34</f>
        <v>0</v>
      </c>
    </row>
    <row r="28" spans="1:13" ht="15.75">
      <c r="A28" s="50" t="s">
        <v>21</v>
      </c>
      <c r="B28" s="52">
        <f>'4. TCO'!$C$53</f>
        <v>0</v>
      </c>
    </row>
    <row r="29" spans="1:13" ht="15.75">
      <c r="A29" s="49" t="s">
        <v>22</v>
      </c>
      <c r="B29" s="53">
        <f>SUM(B26:B28)</f>
        <v>0</v>
      </c>
    </row>
    <row r="31" spans="1:13" ht="15">
      <c r="A31" s="152"/>
      <c r="B31" s="176"/>
      <c r="C31" s="176"/>
      <c r="D31" s="152"/>
      <c r="E31" s="152"/>
      <c r="F31" s="152"/>
      <c r="G31" s="152"/>
      <c r="H31" s="153"/>
      <c r="I31" s="152"/>
      <c r="J31" s="154"/>
      <c r="K31" s="152"/>
      <c r="L31" s="152"/>
      <c r="M31" s="152"/>
    </row>
    <row r="32" spans="1:13" ht="8.25" customHeight="1">
      <c r="A32" s="155"/>
      <c r="B32" s="177"/>
      <c r="C32" s="176"/>
      <c r="D32" s="152"/>
      <c r="E32" s="152"/>
      <c r="F32" s="152"/>
      <c r="G32" s="152"/>
      <c r="H32" s="153"/>
      <c r="I32" s="152"/>
      <c r="J32" s="154"/>
      <c r="K32" s="152"/>
      <c r="L32" s="152"/>
      <c r="M32" s="152"/>
    </row>
    <row r="33" spans="1:18" ht="15" hidden="1">
      <c r="A33" s="155"/>
      <c r="B33" s="178"/>
      <c r="C33" s="178"/>
      <c r="D33" s="152"/>
      <c r="E33" s="152"/>
      <c r="F33" s="152"/>
      <c r="G33" s="152"/>
      <c r="H33" s="153"/>
      <c r="I33" s="152"/>
      <c r="J33" s="154"/>
      <c r="K33" s="152"/>
      <c r="L33" s="152"/>
      <c r="M33" s="152"/>
    </row>
    <row r="34" spans="1:18" ht="15" hidden="1">
      <c r="A34" s="157"/>
      <c r="B34" s="179"/>
      <c r="C34" s="180"/>
      <c r="D34" s="152"/>
      <c r="E34" s="152"/>
      <c r="F34" s="152"/>
      <c r="G34" s="152"/>
      <c r="H34" s="153"/>
      <c r="I34" s="152"/>
      <c r="J34" s="154"/>
      <c r="K34" s="152"/>
      <c r="L34" s="152"/>
      <c r="M34" s="152"/>
    </row>
    <row r="35" spans="1:18" ht="33.75" customHeight="1">
      <c r="A35" s="188"/>
      <c r="B35" s="179"/>
      <c r="C35" s="180"/>
      <c r="D35" s="152"/>
      <c r="E35" s="152"/>
      <c r="F35" s="152"/>
      <c r="G35" s="152"/>
      <c r="H35" s="153"/>
      <c r="I35" s="152"/>
      <c r="J35" s="154"/>
      <c r="K35" s="152"/>
      <c r="L35" s="152"/>
      <c r="M35" s="152"/>
    </row>
    <row r="36" spans="1:18" ht="53.25" customHeight="1">
      <c r="A36" s="157"/>
      <c r="B36" s="179"/>
      <c r="C36" s="180"/>
      <c r="D36" s="152"/>
      <c r="E36" s="152"/>
      <c r="F36" s="152"/>
      <c r="G36" s="152"/>
      <c r="H36" s="153"/>
      <c r="I36" s="152"/>
      <c r="J36" s="154"/>
      <c r="K36" s="152"/>
      <c r="L36" s="152"/>
      <c r="M36" s="152"/>
      <c r="O36" s="155"/>
      <c r="P36" s="159" t="s">
        <v>246</v>
      </c>
      <c r="Q36" s="152"/>
      <c r="R36" s="152"/>
    </row>
    <row r="37" spans="1:18" ht="15">
      <c r="A37" s="157"/>
      <c r="B37" s="179"/>
      <c r="C37" s="180"/>
      <c r="D37" s="152"/>
      <c r="E37" s="152"/>
      <c r="F37" s="152"/>
      <c r="G37" s="152"/>
      <c r="H37" s="153"/>
      <c r="I37" s="152"/>
      <c r="J37" s="154"/>
      <c r="K37" s="152"/>
      <c r="L37" s="152"/>
      <c r="M37" s="152"/>
      <c r="O37" s="155"/>
      <c r="P37" s="160" t="s">
        <v>244</v>
      </c>
      <c r="Q37" s="156" t="s">
        <v>245</v>
      </c>
      <c r="R37" s="152"/>
    </row>
    <row r="38" spans="1:18" ht="21" customHeight="1">
      <c r="A38" s="157"/>
      <c r="B38" s="179"/>
      <c r="C38" s="180"/>
      <c r="D38" s="152"/>
      <c r="E38" s="152"/>
      <c r="F38" s="152"/>
      <c r="G38" s="152"/>
      <c r="H38" s="153"/>
      <c r="I38" s="152"/>
      <c r="J38" s="154"/>
      <c r="K38" s="152"/>
      <c r="L38" s="152"/>
      <c r="M38" s="152"/>
      <c r="O38" s="161" t="s">
        <v>247</v>
      </c>
      <c r="P38" s="162">
        <v>20000000</v>
      </c>
      <c r="Q38" s="163">
        <v>0</v>
      </c>
      <c r="R38" s="152"/>
    </row>
    <row r="39" spans="1:18" ht="47.25" customHeight="1">
      <c r="A39" s="152"/>
      <c r="B39" s="181"/>
      <c r="C39" s="176"/>
      <c r="D39" s="152"/>
      <c r="E39" s="152"/>
      <c r="F39" s="152"/>
      <c r="G39" s="152"/>
      <c r="H39" s="153"/>
      <c r="I39" s="152"/>
      <c r="J39" s="154"/>
      <c r="K39" s="152"/>
      <c r="L39" s="152"/>
      <c r="M39" s="152"/>
      <c r="O39" s="161" t="s">
        <v>248</v>
      </c>
      <c r="P39" s="162">
        <v>17000000</v>
      </c>
      <c r="Q39" s="163">
        <v>20</v>
      </c>
      <c r="R39" s="152"/>
    </row>
    <row r="40" spans="1:18" ht="15">
      <c r="A40" s="152"/>
      <c r="B40" s="158"/>
      <c r="C40" s="152"/>
      <c r="D40" s="152"/>
      <c r="E40" s="152"/>
      <c r="F40" s="152"/>
      <c r="G40" s="152"/>
      <c r="H40" s="153"/>
      <c r="I40" s="152"/>
      <c r="J40" s="154"/>
      <c r="K40" s="152"/>
      <c r="L40" s="152"/>
      <c r="M40" s="152"/>
      <c r="O40" s="161" t="s">
        <v>249</v>
      </c>
      <c r="P40" s="162">
        <v>0</v>
      </c>
      <c r="Q40" s="163">
        <v>50</v>
      </c>
      <c r="R40" s="152"/>
    </row>
    <row r="41" spans="1:18" ht="15">
      <c r="A41" s="155"/>
      <c r="B41" s="182"/>
      <c r="C41" s="176"/>
      <c r="D41" s="176"/>
      <c r="E41" s="152"/>
      <c r="F41" s="152"/>
      <c r="G41" s="152"/>
      <c r="H41" s="153"/>
      <c r="I41" s="152"/>
      <c r="J41" s="154"/>
      <c r="K41" s="152"/>
      <c r="L41" s="152"/>
      <c r="M41" s="152"/>
      <c r="O41" s="155"/>
      <c r="P41" s="159"/>
      <c r="Q41" s="152"/>
      <c r="R41" s="152"/>
    </row>
    <row r="42" spans="1:18" ht="15">
      <c r="A42" s="155"/>
      <c r="B42" s="183"/>
      <c r="C42" s="178"/>
      <c r="D42" s="176"/>
      <c r="E42" s="152"/>
      <c r="F42" s="152"/>
      <c r="G42" s="152"/>
      <c r="H42" s="153"/>
      <c r="I42" s="152"/>
      <c r="J42" s="154"/>
      <c r="K42" s="152"/>
      <c r="L42" s="152"/>
      <c r="M42" s="152"/>
      <c r="P42" t="s">
        <v>250</v>
      </c>
    </row>
    <row r="43" spans="1:18" ht="15">
      <c r="A43" s="161"/>
      <c r="B43" s="184"/>
      <c r="C43" s="185"/>
      <c r="D43" s="176"/>
      <c r="E43" s="152"/>
      <c r="F43" s="152"/>
      <c r="G43" s="152"/>
      <c r="H43" s="153"/>
      <c r="I43" s="152"/>
      <c r="J43" s="154"/>
      <c r="K43" s="152"/>
      <c r="L43" s="152"/>
      <c r="M43" s="152"/>
      <c r="P43" s="186">
        <v>5000000</v>
      </c>
    </row>
    <row r="44" spans="1:18" ht="15">
      <c r="A44" s="161"/>
      <c r="B44" s="184"/>
      <c r="C44" s="185"/>
      <c r="D44" s="176"/>
      <c r="E44" s="152"/>
      <c r="F44" s="152"/>
      <c r="G44" s="152"/>
      <c r="H44" s="153"/>
      <c r="I44" s="152"/>
      <c r="J44" s="154"/>
      <c r="K44" s="152"/>
      <c r="L44" s="152"/>
      <c r="M44" s="152"/>
      <c r="P44" s="186">
        <v>10000000</v>
      </c>
    </row>
    <row r="45" spans="1:18" ht="15">
      <c r="A45" s="161"/>
      <c r="B45" s="184"/>
      <c r="C45" s="185"/>
      <c r="D45" s="176"/>
      <c r="E45" s="152"/>
      <c r="F45" s="152"/>
      <c r="G45" s="152"/>
      <c r="H45" s="153"/>
      <c r="I45" s="152"/>
      <c r="J45" s="154"/>
      <c r="K45" s="152"/>
      <c r="L45" s="152"/>
      <c r="M45" s="152"/>
      <c r="P45" s="186">
        <v>15000000</v>
      </c>
    </row>
    <row r="46" spans="1:18" ht="15">
      <c r="A46" s="155"/>
      <c r="B46" s="182"/>
      <c r="C46" s="176"/>
      <c r="D46" s="176"/>
      <c r="E46" s="152"/>
      <c r="F46" s="152"/>
      <c r="G46" s="152"/>
      <c r="H46" s="153"/>
      <c r="I46" s="152"/>
      <c r="J46" s="154"/>
      <c r="K46" s="152"/>
      <c r="L46" s="152"/>
      <c r="M46" s="152"/>
      <c r="P46" s="186">
        <v>20000000</v>
      </c>
    </row>
    <row r="47" spans="1:18" ht="15">
      <c r="A47" s="152"/>
      <c r="B47" s="181"/>
      <c r="C47" s="176"/>
      <c r="D47" s="176"/>
      <c r="E47" s="152"/>
      <c r="F47" s="152"/>
      <c r="G47" s="152"/>
      <c r="H47" s="152"/>
      <c r="I47" s="154"/>
      <c r="J47" s="154"/>
      <c r="K47" s="152"/>
      <c r="L47" s="152"/>
      <c r="M47" s="152"/>
      <c r="P47" s="186">
        <v>25000000</v>
      </c>
    </row>
    <row r="48" spans="1:18" ht="15">
      <c r="A48" s="187" t="s">
        <v>251</v>
      </c>
      <c r="B48" s="158"/>
      <c r="C48" s="152"/>
      <c r="D48" s="152"/>
      <c r="E48" s="152"/>
      <c r="F48" s="152"/>
      <c r="G48" s="152"/>
      <c r="H48" s="152"/>
      <c r="I48" s="154"/>
      <c r="J48" s="154"/>
      <c r="K48" s="152"/>
      <c r="L48" s="152"/>
      <c r="M48" s="152"/>
      <c r="P48" s="186">
        <v>30000000</v>
      </c>
    </row>
    <row r="52" spans="1:5" ht="13.5" thickBot="1"/>
    <row r="53" spans="1:5">
      <c r="A53" s="44" t="s">
        <v>23</v>
      </c>
      <c r="B53" s="173"/>
      <c r="C53" s="174"/>
      <c r="D53" s="174"/>
      <c r="E53" s="175"/>
    </row>
    <row r="54" spans="1:5">
      <c r="A54" s="45" t="s">
        <v>24</v>
      </c>
      <c r="B54" s="167"/>
      <c r="C54" s="168"/>
      <c r="D54" s="168"/>
      <c r="E54" s="169"/>
    </row>
    <row r="55" spans="1:5" ht="36.75">
      <c r="A55" s="46" t="s">
        <v>25</v>
      </c>
      <c r="B55" s="170"/>
      <c r="C55" s="171"/>
      <c r="D55" s="171"/>
      <c r="E55" s="172"/>
    </row>
    <row r="56" spans="1:5">
      <c r="A56" s="45" t="s">
        <v>26</v>
      </c>
      <c r="B56" s="167"/>
      <c r="C56" s="168"/>
      <c r="D56" s="168"/>
      <c r="E56" s="169"/>
    </row>
    <row r="57" spans="1:5" ht="13.5" thickBot="1">
      <c r="A57" s="47" t="s">
        <v>27</v>
      </c>
      <c r="B57" s="164"/>
      <c r="C57" s="165"/>
      <c r="D57" s="165"/>
      <c r="E57" s="166"/>
    </row>
  </sheetData>
  <mergeCells count="5">
    <mergeCell ref="B53:E53"/>
    <mergeCell ref="B54:E54"/>
    <mergeCell ref="B55:E55"/>
    <mergeCell ref="B56:E56"/>
    <mergeCell ref="B57:E5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17445-7B6C-497A-B754-2F3631F971E6}">
  <dimension ref="A1:AO138"/>
  <sheetViews>
    <sheetView topLeftCell="A22" zoomScale="80" zoomScaleNormal="80" workbookViewId="0">
      <pane xSplit="5" topLeftCell="F1" activePane="topRight" state="frozen"/>
      <selection pane="topRight" activeCell="C122" sqref="C122"/>
    </sheetView>
  </sheetViews>
  <sheetFormatPr defaultRowHeight="12.75"/>
  <cols>
    <col min="1" max="1" width="9.140625" style="75"/>
    <col min="2" max="2" width="72.85546875" style="75" customWidth="1"/>
    <col min="3" max="3" width="19.28515625" style="75" customWidth="1"/>
    <col min="4" max="4" width="24.42578125" style="75" customWidth="1"/>
    <col min="5" max="5" width="15" style="75" customWidth="1"/>
    <col min="6" max="6" width="12.7109375" style="75" customWidth="1"/>
    <col min="7" max="7" width="13.42578125" style="75" bestFit="1" customWidth="1"/>
    <col min="8" max="8" width="12.7109375" style="75" customWidth="1"/>
    <col min="9" max="9" width="14.28515625" style="75" bestFit="1" customWidth="1"/>
    <col min="10" max="10" width="12.7109375" style="75" customWidth="1"/>
    <col min="11" max="11" width="14.28515625" style="75" bestFit="1" customWidth="1"/>
    <col min="12" max="12" width="16.5703125" style="75" bestFit="1" customWidth="1"/>
    <col min="13" max="20" width="12.7109375" style="75" customWidth="1"/>
    <col min="21" max="21" width="14.28515625" style="75" bestFit="1" customWidth="1"/>
    <col min="22" max="35" width="12.7109375" style="75" customWidth="1"/>
    <col min="36" max="36" width="9.140625" style="75"/>
    <col min="37" max="37" width="14.28515625" style="75" bestFit="1" customWidth="1"/>
    <col min="38" max="38" width="13" style="75" customWidth="1"/>
    <col min="39" max="39" width="12.42578125" style="75" bestFit="1" customWidth="1"/>
    <col min="40" max="40" width="11.42578125" style="75" customWidth="1"/>
    <col min="41" max="41" width="12.140625" style="75" customWidth="1"/>
    <col min="42" max="16384" width="9.140625" style="75"/>
  </cols>
  <sheetData>
    <row r="1" spans="1:9" ht="15.75">
      <c r="B1" s="76" t="s">
        <v>28</v>
      </c>
    </row>
    <row r="2" spans="1:9" ht="15.75">
      <c r="B2" s="76"/>
    </row>
    <row r="3" spans="1:9" ht="15.75">
      <c r="B3" s="76" t="s">
        <v>29</v>
      </c>
    </row>
    <row r="4" spans="1:9" ht="59.25">
      <c r="A4" s="77" t="s">
        <v>30</v>
      </c>
      <c r="B4" s="77" t="s">
        <v>31</v>
      </c>
      <c r="C4" s="78" t="s">
        <v>32</v>
      </c>
      <c r="D4" s="77" t="s">
        <v>33</v>
      </c>
      <c r="E4" s="78" t="s">
        <v>34</v>
      </c>
      <c r="F4" s="77" t="s">
        <v>35</v>
      </c>
      <c r="G4" s="78" t="s">
        <v>36</v>
      </c>
      <c r="H4" s="78" t="s">
        <v>37</v>
      </c>
      <c r="I4" s="78" t="s">
        <v>38</v>
      </c>
    </row>
    <row r="5" spans="1:9">
      <c r="A5" s="79">
        <v>1</v>
      </c>
      <c r="B5" s="80" t="s">
        <v>39</v>
      </c>
      <c r="C5" s="80" t="s">
        <v>40</v>
      </c>
      <c r="D5" s="80">
        <v>1</v>
      </c>
      <c r="E5" s="81">
        <v>1</v>
      </c>
      <c r="F5" s="80">
        <v>2</v>
      </c>
      <c r="G5" s="82">
        <v>5</v>
      </c>
      <c r="H5" s="80">
        <v>5</v>
      </c>
      <c r="I5" s="83" t="str">
        <f>F5&amp;"/"&amp;G5&amp;"/"&amp;H5</f>
        <v>2/5/5</v>
      </c>
    </row>
    <row r="6" spans="1:9">
      <c r="A6" s="84">
        <v>2</v>
      </c>
      <c r="B6" s="85" t="s">
        <v>41</v>
      </c>
      <c r="C6" s="85" t="s">
        <v>40</v>
      </c>
      <c r="D6" s="85">
        <v>1</v>
      </c>
      <c r="E6" s="86">
        <v>1</v>
      </c>
      <c r="F6" s="85">
        <v>2</v>
      </c>
      <c r="G6" s="86">
        <v>5</v>
      </c>
      <c r="H6" s="85">
        <v>5</v>
      </c>
      <c r="I6" s="87" t="str">
        <f t="shared" ref="I6:I19" si="0">F6&amp;"/"&amp;G6&amp;"/"&amp;H6</f>
        <v>2/5/5</v>
      </c>
    </row>
    <row r="7" spans="1:9">
      <c r="A7" s="88">
        <v>3</v>
      </c>
      <c r="B7" s="89" t="s">
        <v>42</v>
      </c>
      <c r="C7" s="89" t="s">
        <v>40</v>
      </c>
      <c r="D7" s="89">
        <v>1</v>
      </c>
      <c r="E7" s="81">
        <v>1</v>
      </c>
      <c r="F7" s="89">
        <v>2</v>
      </c>
      <c r="G7" s="81">
        <v>2</v>
      </c>
      <c r="H7" s="89">
        <v>2</v>
      </c>
      <c r="I7" s="90" t="str">
        <f t="shared" si="0"/>
        <v>2/2/2</v>
      </c>
    </row>
    <row r="8" spans="1:9">
      <c r="A8" s="84">
        <v>4</v>
      </c>
      <c r="B8" s="85" t="s">
        <v>43</v>
      </c>
      <c r="C8" s="85" t="s">
        <v>40</v>
      </c>
      <c r="D8" s="85">
        <v>1</v>
      </c>
      <c r="E8" s="86">
        <v>1</v>
      </c>
      <c r="F8" s="85">
        <v>2</v>
      </c>
      <c r="G8" s="86">
        <v>2</v>
      </c>
      <c r="H8" s="85">
        <v>2</v>
      </c>
      <c r="I8" s="87" t="str">
        <f t="shared" si="0"/>
        <v>2/2/2</v>
      </c>
    </row>
    <row r="9" spans="1:9">
      <c r="A9" s="88">
        <v>5</v>
      </c>
      <c r="B9" s="89" t="s">
        <v>44</v>
      </c>
      <c r="C9" s="89" t="s">
        <v>40</v>
      </c>
      <c r="D9" s="89">
        <v>1</v>
      </c>
      <c r="E9" s="81">
        <v>1</v>
      </c>
      <c r="F9" s="89">
        <v>2</v>
      </c>
      <c r="G9" s="81">
        <v>4</v>
      </c>
      <c r="H9" s="89">
        <v>4</v>
      </c>
      <c r="I9" s="90" t="str">
        <f t="shared" si="0"/>
        <v>2/4/4</v>
      </c>
    </row>
    <row r="10" spans="1:9">
      <c r="A10" s="84">
        <v>6</v>
      </c>
      <c r="B10" s="85" t="s">
        <v>45</v>
      </c>
      <c r="C10" s="85" t="s">
        <v>40</v>
      </c>
      <c r="D10" s="85">
        <v>1</v>
      </c>
      <c r="E10" s="86">
        <v>1</v>
      </c>
      <c r="F10" s="85">
        <v>2</v>
      </c>
      <c r="G10" s="86">
        <v>4</v>
      </c>
      <c r="H10" s="85">
        <v>4</v>
      </c>
      <c r="I10" s="87" t="str">
        <f t="shared" si="0"/>
        <v>2/4/4</v>
      </c>
    </row>
    <row r="11" spans="1:9">
      <c r="A11" s="88">
        <v>7</v>
      </c>
      <c r="B11" s="89" t="s">
        <v>46</v>
      </c>
      <c r="C11" s="89" t="s">
        <v>40</v>
      </c>
      <c r="D11" s="89">
        <v>1</v>
      </c>
      <c r="E11" s="81">
        <v>1</v>
      </c>
      <c r="F11" s="89">
        <v>2</v>
      </c>
      <c r="G11" s="81">
        <v>2</v>
      </c>
      <c r="H11" s="89">
        <v>2</v>
      </c>
      <c r="I11" s="90" t="str">
        <f t="shared" si="0"/>
        <v>2/2/2</v>
      </c>
    </row>
    <row r="12" spans="1:9">
      <c r="A12" s="84">
        <v>8</v>
      </c>
      <c r="B12" s="85" t="s">
        <v>47</v>
      </c>
      <c r="C12" s="85" t="s">
        <v>40</v>
      </c>
      <c r="D12" s="85">
        <v>1</v>
      </c>
      <c r="E12" s="86">
        <v>1</v>
      </c>
      <c r="F12" s="85">
        <v>2</v>
      </c>
      <c r="G12" s="86">
        <v>2</v>
      </c>
      <c r="H12" s="85">
        <v>2</v>
      </c>
      <c r="I12" s="87" t="str">
        <f t="shared" si="0"/>
        <v>2/2/2</v>
      </c>
    </row>
    <row r="13" spans="1:9">
      <c r="A13" s="88">
        <v>9</v>
      </c>
      <c r="B13" s="89" t="s">
        <v>48</v>
      </c>
      <c r="C13" s="89" t="s">
        <v>40</v>
      </c>
      <c r="D13" s="89">
        <v>1</v>
      </c>
      <c r="E13" s="81">
        <v>1</v>
      </c>
      <c r="F13" s="89">
        <v>2</v>
      </c>
      <c r="G13" s="81">
        <v>2</v>
      </c>
      <c r="H13" s="89">
        <v>2</v>
      </c>
      <c r="I13" s="90" t="str">
        <f t="shared" si="0"/>
        <v>2/2/2</v>
      </c>
    </row>
    <row r="14" spans="1:9">
      <c r="A14" s="84">
        <v>10</v>
      </c>
      <c r="B14" s="85" t="s">
        <v>49</v>
      </c>
      <c r="C14" s="85" t="s">
        <v>40</v>
      </c>
      <c r="D14" s="85">
        <v>1</v>
      </c>
      <c r="E14" s="86">
        <v>1</v>
      </c>
      <c r="F14" s="85">
        <v>2</v>
      </c>
      <c r="G14" s="86">
        <v>2</v>
      </c>
      <c r="H14" s="85">
        <v>2</v>
      </c>
      <c r="I14" s="87" t="str">
        <f t="shared" si="0"/>
        <v>2/2/2</v>
      </c>
    </row>
    <row r="15" spans="1:9">
      <c r="A15" s="88">
        <v>11</v>
      </c>
      <c r="B15" s="89" t="s">
        <v>50</v>
      </c>
      <c r="C15" s="89" t="s">
        <v>40</v>
      </c>
      <c r="D15" s="89">
        <v>1</v>
      </c>
      <c r="E15" s="81">
        <v>1</v>
      </c>
      <c r="F15" s="89">
        <v>2</v>
      </c>
      <c r="G15" s="81">
        <v>2</v>
      </c>
      <c r="H15" s="89">
        <v>2</v>
      </c>
      <c r="I15" s="90" t="str">
        <f t="shared" si="0"/>
        <v>2/2/2</v>
      </c>
    </row>
    <row r="16" spans="1:9" ht="15">
      <c r="A16" s="84">
        <v>12</v>
      </c>
      <c r="B16" s="85" t="s">
        <v>51</v>
      </c>
      <c r="C16" s="85" t="s">
        <v>40</v>
      </c>
      <c r="D16" s="85">
        <v>1</v>
      </c>
      <c r="E16" s="91">
        <v>1</v>
      </c>
      <c r="F16" s="85">
        <v>2</v>
      </c>
      <c r="G16" s="91">
        <v>2</v>
      </c>
      <c r="H16" s="85">
        <v>2</v>
      </c>
      <c r="I16" s="92" t="str">
        <f t="shared" si="0"/>
        <v>2/2/2</v>
      </c>
    </row>
    <row r="17" spans="1:35" ht="15">
      <c r="A17" s="88">
        <v>13</v>
      </c>
      <c r="B17" s="89" t="s">
        <v>52</v>
      </c>
      <c r="C17" s="89" t="s">
        <v>40</v>
      </c>
      <c r="D17" s="89">
        <v>1</v>
      </c>
      <c r="E17" s="93">
        <v>1</v>
      </c>
      <c r="F17" s="89">
        <v>2</v>
      </c>
      <c r="G17" s="93">
        <v>2</v>
      </c>
      <c r="H17" s="89">
        <v>2</v>
      </c>
      <c r="I17" s="94" t="str">
        <f t="shared" si="0"/>
        <v>2/2/2</v>
      </c>
    </row>
    <row r="18" spans="1:35" ht="15">
      <c r="A18" s="84">
        <v>14</v>
      </c>
      <c r="B18" s="85" t="s">
        <v>53</v>
      </c>
      <c r="C18" s="85" t="s">
        <v>40</v>
      </c>
      <c r="D18" s="85">
        <v>1</v>
      </c>
      <c r="E18" s="91">
        <v>1</v>
      </c>
      <c r="F18" s="85">
        <v>2</v>
      </c>
      <c r="G18" s="91">
        <v>3</v>
      </c>
      <c r="H18" s="85">
        <v>3</v>
      </c>
      <c r="I18" s="92" t="str">
        <f t="shared" si="0"/>
        <v>2/3/3</v>
      </c>
    </row>
    <row r="19" spans="1:35" ht="15">
      <c r="A19" s="88">
        <v>15</v>
      </c>
      <c r="B19" s="89" t="s">
        <v>54</v>
      </c>
      <c r="C19" s="89"/>
      <c r="D19" s="89">
        <v>4</v>
      </c>
      <c r="E19" s="89"/>
      <c r="F19" s="95" t="s">
        <v>55</v>
      </c>
      <c r="G19" s="93">
        <v>0</v>
      </c>
      <c r="H19" s="89">
        <v>0</v>
      </c>
      <c r="I19" s="90" t="str">
        <f t="shared" si="0"/>
        <v>T/0/0</v>
      </c>
    </row>
    <row r="20" spans="1:35" ht="15">
      <c r="C20" s="96"/>
      <c r="D20" s="97"/>
      <c r="F20" s="96"/>
      <c r="H20" s="96"/>
      <c r="I20" s="98"/>
      <c r="J20" s="98"/>
    </row>
    <row r="21" spans="1:35" ht="15">
      <c r="C21" s="96"/>
      <c r="D21" s="97"/>
      <c r="F21" s="96"/>
      <c r="I21" s="98"/>
      <c r="J21" s="98"/>
    </row>
    <row r="22" spans="1:35" ht="15.75">
      <c r="A22" s="76" t="s">
        <v>56</v>
      </c>
      <c r="C22" s="96"/>
      <c r="D22" s="97"/>
      <c r="E22" s="99"/>
      <c r="F22" s="96"/>
      <c r="I22" s="98"/>
      <c r="J22" s="98"/>
    </row>
    <row r="24" spans="1:35" ht="25.5" customHeight="1">
      <c r="A24" s="100" t="s">
        <v>30</v>
      </c>
      <c r="B24" s="100" t="s">
        <v>57</v>
      </c>
      <c r="C24" s="100" t="s">
        <v>182</v>
      </c>
      <c r="D24" s="100" t="s">
        <v>183</v>
      </c>
      <c r="E24" s="101" t="s">
        <v>241</v>
      </c>
      <c r="F24" s="147" t="s">
        <v>31</v>
      </c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9"/>
    </row>
    <row r="25" spans="1:35">
      <c r="A25" s="102"/>
      <c r="B25" s="102"/>
      <c r="C25" s="102"/>
      <c r="D25" s="102"/>
      <c r="E25" s="103"/>
      <c r="F25" s="145" t="s">
        <v>39</v>
      </c>
      <c r="G25" s="146"/>
      <c r="H25" s="150" t="s">
        <v>41</v>
      </c>
      <c r="I25" s="151"/>
      <c r="J25" s="145" t="s">
        <v>42</v>
      </c>
      <c r="K25" s="146"/>
      <c r="L25" s="150" t="s">
        <v>43</v>
      </c>
      <c r="M25" s="151"/>
      <c r="N25" s="145" t="s">
        <v>44</v>
      </c>
      <c r="O25" s="146"/>
      <c r="P25" s="150" t="s">
        <v>45</v>
      </c>
      <c r="Q25" s="151"/>
      <c r="R25" s="145" t="s">
        <v>46</v>
      </c>
      <c r="S25" s="146"/>
      <c r="T25" s="150" t="s">
        <v>47</v>
      </c>
      <c r="U25" s="151"/>
      <c r="V25" s="145" t="s">
        <v>48</v>
      </c>
      <c r="W25" s="146"/>
      <c r="X25" s="150" t="s">
        <v>49</v>
      </c>
      <c r="Y25" s="151"/>
      <c r="Z25" s="145" t="s">
        <v>50</v>
      </c>
      <c r="AA25" s="146"/>
      <c r="AB25" s="150" t="s">
        <v>51</v>
      </c>
      <c r="AC25" s="151"/>
      <c r="AD25" s="145" t="s">
        <v>52</v>
      </c>
      <c r="AE25" s="146"/>
      <c r="AF25" s="150" t="s">
        <v>53</v>
      </c>
      <c r="AG25" s="151"/>
      <c r="AH25" s="145" t="s">
        <v>54</v>
      </c>
      <c r="AI25" s="146"/>
    </row>
    <row r="26" spans="1:35">
      <c r="A26" s="104"/>
      <c r="B26" s="104"/>
      <c r="C26" s="104"/>
      <c r="D26" s="104"/>
      <c r="E26" s="105"/>
      <c r="F26" s="106" t="s">
        <v>35</v>
      </c>
      <c r="G26" s="107" t="str">
        <f>VLOOKUP(F$25,$B$5:$J$19,8,FALSE)</f>
        <v>2/5/5</v>
      </c>
      <c r="H26" s="108" t="s">
        <v>35</v>
      </c>
      <c r="I26" s="109" t="str">
        <f t="shared" ref="I26" si="1">VLOOKUP(H$25,$B$5:$J$19,8,FALSE)</f>
        <v>2/5/5</v>
      </c>
      <c r="J26" s="106" t="s">
        <v>35</v>
      </c>
      <c r="K26" s="107" t="str">
        <f t="shared" ref="K26" si="2">VLOOKUP(J$25,$B$5:$J$19,8,FALSE)</f>
        <v>2/2/2</v>
      </c>
      <c r="L26" s="108" t="s">
        <v>35</v>
      </c>
      <c r="M26" s="109" t="str">
        <f t="shared" ref="M26" si="3">VLOOKUP(L$25,$B$5:$J$19,8,FALSE)</f>
        <v>2/2/2</v>
      </c>
      <c r="N26" s="106" t="s">
        <v>35</v>
      </c>
      <c r="O26" s="107" t="str">
        <f t="shared" ref="O26" si="4">VLOOKUP(N$25,$B$5:$J$19,8,FALSE)</f>
        <v>2/4/4</v>
      </c>
      <c r="P26" s="108" t="s">
        <v>35</v>
      </c>
      <c r="Q26" s="109" t="str">
        <f t="shared" ref="Q26" si="5">VLOOKUP(P$25,$B$5:$J$19,8,FALSE)</f>
        <v>2/4/4</v>
      </c>
      <c r="R26" s="106" t="s">
        <v>35</v>
      </c>
      <c r="S26" s="107" t="str">
        <f t="shared" ref="S26" si="6">VLOOKUP(R$25,$B$5:$J$19,8,FALSE)</f>
        <v>2/2/2</v>
      </c>
      <c r="T26" s="108" t="s">
        <v>35</v>
      </c>
      <c r="U26" s="109" t="str">
        <f t="shared" ref="U26" si="7">VLOOKUP(T$25,$B$5:$J$19,8,FALSE)</f>
        <v>2/2/2</v>
      </c>
      <c r="V26" s="106" t="s">
        <v>35</v>
      </c>
      <c r="W26" s="107" t="str">
        <f t="shared" ref="W26" si="8">VLOOKUP(V$25,$B$5:$J$19,8,FALSE)</f>
        <v>2/2/2</v>
      </c>
      <c r="X26" s="108" t="s">
        <v>35</v>
      </c>
      <c r="Y26" s="109" t="str">
        <f t="shared" ref="Y26" si="9">VLOOKUP(X$25,$B$5:$J$19,8,FALSE)</f>
        <v>2/2/2</v>
      </c>
      <c r="Z26" s="106" t="s">
        <v>35</v>
      </c>
      <c r="AA26" s="107" t="str">
        <f t="shared" ref="AA26" si="10">VLOOKUP(Z$25,$B$5:$J$19,8,FALSE)</f>
        <v>2/2/2</v>
      </c>
      <c r="AB26" s="108" t="s">
        <v>35</v>
      </c>
      <c r="AC26" s="109" t="str">
        <f t="shared" ref="AC26" si="11">VLOOKUP(AB$25,$B$5:$J$19,8,FALSE)</f>
        <v>2/2/2</v>
      </c>
      <c r="AD26" s="106" t="s">
        <v>35</v>
      </c>
      <c r="AE26" s="107" t="str">
        <f t="shared" ref="AE26" si="12">VLOOKUP(AD$25,$B$5:$J$19,8,FALSE)</f>
        <v>2/2/2</v>
      </c>
      <c r="AF26" s="108" t="s">
        <v>35</v>
      </c>
      <c r="AG26" s="109" t="str">
        <f t="shared" ref="AG26" si="13">VLOOKUP(AF$25,$B$5:$J$19,8,FALSE)</f>
        <v>2/3/3</v>
      </c>
      <c r="AH26" s="106" t="s">
        <v>35</v>
      </c>
      <c r="AI26" s="107" t="str">
        <f t="shared" ref="AI26" si="14">VLOOKUP(AH$25,$B$5:$J$19,8,FALSE)</f>
        <v>T/0/0</v>
      </c>
    </row>
    <row r="27" spans="1:35" ht="103.5" customHeight="1">
      <c r="A27" s="104"/>
      <c r="B27" s="104"/>
      <c r="C27" s="104"/>
      <c r="D27" s="104"/>
      <c r="E27" s="110"/>
      <c r="F27" s="111" t="s">
        <v>184</v>
      </c>
      <c r="G27" s="111" t="s">
        <v>185</v>
      </c>
      <c r="H27" s="112" t="s">
        <v>184</v>
      </c>
      <c r="I27" s="112" t="s">
        <v>185</v>
      </c>
      <c r="J27" s="111" t="s">
        <v>184</v>
      </c>
      <c r="K27" s="111" t="s">
        <v>185</v>
      </c>
      <c r="L27" s="112" t="s">
        <v>184</v>
      </c>
      <c r="M27" s="112" t="s">
        <v>185</v>
      </c>
      <c r="N27" s="111" t="s">
        <v>184</v>
      </c>
      <c r="O27" s="111" t="s">
        <v>185</v>
      </c>
      <c r="P27" s="112" t="s">
        <v>184</v>
      </c>
      <c r="Q27" s="112" t="s">
        <v>185</v>
      </c>
      <c r="R27" s="111" t="s">
        <v>184</v>
      </c>
      <c r="S27" s="111" t="s">
        <v>185</v>
      </c>
      <c r="T27" s="112" t="s">
        <v>184</v>
      </c>
      <c r="U27" s="112" t="s">
        <v>185</v>
      </c>
      <c r="V27" s="111" t="s">
        <v>184</v>
      </c>
      <c r="W27" s="111" t="s">
        <v>185</v>
      </c>
      <c r="X27" s="112" t="s">
        <v>184</v>
      </c>
      <c r="Y27" s="112" t="s">
        <v>185</v>
      </c>
      <c r="Z27" s="111" t="s">
        <v>184</v>
      </c>
      <c r="AA27" s="111" t="s">
        <v>185</v>
      </c>
      <c r="AB27" s="112" t="s">
        <v>184</v>
      </c>
      <c r="AC27" s="112" t="s">
        <v>185</v>
      </c>
      <c r="AD27" s="111" t="s">
        <v>184</v>
      </c>
      <c r="AE27" s="111" t="s">
        <v>185</v>
      </c>
      <c r="AF27" s="112" t="s">
        <v>184</v>
      </c>
      <c r="AG27" s="112" t="s">
        <v>185</v>
      </c>
      <c r="AH27" s="111" t="s">
        <v>184</v>
      </c>
      <c r="AI27" s="111" t="s">
        <v>185</v>
      </c>
    </row>
    <row r="28" spans="1:35">
      <c r="A28" s="104">
        <v>1</v>
      </c>
      <c r="B28" s="104" t="s">
        <v>58</v>
      </c>
      <c r="C28" s="104" t="s">
        <v>186</v>
      </c>
      <c r="D28" s="104" t="s">
        <v>187</v>
      </c>
      <c r="E28" s="113">
        <v>0</v>
      </c>
      <c r="F28" s="114">
        <v>3</v>
      </c>
      <c r="G28" s="115">
        <f>$E28*F28</f>
        <v>0</v>
      </c>
      <c r="H28" s="114">
        <v>3</v>
      </c>
      <c r="I28" s="115">
        <f t="shared" ref="I28:I33" si="15">$E28*H28</f>
        <v>0</v>
      </c>
      <c r="J28" s="114">
        <v>3</v>
      </c>
      <c r="K28" s="115">
        <f t="shared" ref="K28:K33" si="16">$E28*J28</f>
        <v>0</v>
      </c>
      <c r="L28" s="114">
        <v>3</v>
      </c>
      <c r="M28" s="115">
        <f t="shared" ref="M28:M33" si="17">$E28*L28</f>
        <v>0</v>
      </c>
      <c r="N28" s="114">
        <v>3</v>
      </c>
      <c r="O28" s="115">
        <f t="shared" ref="O28:O33" si="18">$E28*N28</f>
        <v>0</v>
      </c>
      <c r="P28" s="114">
        <v>3</v>
      </c>
      <c r="Q28" s="115">
        <f t="shared" ref="Q28:Q33" si="19">$E28*P28</f>
        <v>0</v>
      </c>
      <c r="R28" s="114">
        <v>3</v>
      </c>
      <c r="S28" s="115">
        <f t="shared" ref="S28:S33" si="20">$E28*R28</f>
        <v>0</v>
      </c>
      <c r="T28" s="114">
        <v>3</v>
      </c>
      <c r="U28" s="115">
        <f t="shared" ref="U28:U33" si="21">$E28*T28</f>
        <v>0</v>
      </c>
      <c r="V28" s="114">
        <v>3</v>
      </c>
      <c r="W28" s="115">
        <f t="shared" ref="W28:W33" si="22">$E28*V28</f>
        <v>0</v>
      </c>
      <c r="X28" s="114">
        <v>3</v>
      </c>
      <c r="Y28" s="115">
        <f t="shared" ref="Y28:Y33" si="23">$E28*X28</f>
        <v>0</v>
      </c>
      <c r="Z28" s="114">
        <v>3</v>
      </c>
      <c r="AA28" s="115">
        <f t="shared" ref="AA28:AA33" si="24">$E28*Z28</f>
        <v>0</v>
      </c>
      <c r="AB28" s="114">
        <v>3</v>
      </c>
      <c r="AC28" s="115">
        <f t="shared" ref="AC28:AC33" si="25">$E28*AB28</f>
        <v>0</v>
      </c>
      <c r="AD28" s="114">
        <v>3</v>
      </c>
      <c r="AE28" s="115">
        <f t="shared" ref="AE28:AE33" si="26">$E28*AD28</f>
        <v>0</v>
      </c>
      <c r="AF28" s="114">
        <v>3</v>
      </c>
      <c r="AG28" s="115">
        <f t="shared" ref="AG28:AG33" si="27">$E28*AF28</f>
        <v>0</v>
      </c>
      <c r="AH28" s="114">
        <v>0</v>
      </c>
      <c r="AI28" s="115">
        <f t="shared" ref="AI28:AI33" si="28">$E28*AH28</f>
        <v>0</v>
      </c>
    </row>
    <row r="29" spans="1:35">
      <c r="A29" s="104">
        <v>2</v>
      </c>
      <c r="B29" s="104" t="s">
        <v>60</v>
      </c>
      <c r="C29" s="104" t="s">
        <v>188</v>
      </c>
      <c r="D29" s="104" t="s">
        <v>189</v>
      </c>
      <c r="E29" s="113">
        <v>0</v>
      </c>
      <c r="F29" s="114">
        <v>2</v>
      </c>
      <c r="G29" s="115">
        <f t="shared" ref="G29:G48" si="29">$E29*F29</f>
        <v>0</v>
      </c>
      <c r="H29" s="114">
        <v>2</v>
      </c>
      <c r="I29" s="115">
        <f t="shared" si="15"/>
        <v>0</v>
      </c>
      <c r="J29" s="114">
        <v>1</v>
      </c>
      <c r="K29" s="115">
        <f t="shared" si="16"/>
        <v>0</v>
      </c>
      <c r="L29" s="114">
        <v>1</v>
      </c>
      <c r="M29" s="115">
        <f t="shared" si="17"/>
        <v>0</v>
      </c>
      <c r="N29" s="114">
        <v>1</v>
      </c>
      <c r="O29" s="115">
        <f t="shared" si="18"/>
        <v>0</v>
      </c>
      <c r="P29" s="114">
        <v>1</v>
      </c>
      <c r="Q29" s="115">
        <f t="shared" si="19"/>
        <v>0</v>
      </c>
      <c r="R29" s="114">
        <v>1</v>
      </c>
      <c r="S29" s="115">
        <f t="shared" si="20"/>
        <v>0</v>
      </c>
      <c r="T29" s="114">
        <v>1</v>
      </c>
      <c r="U29" s="115">
        <f t="shared" si="21"/>
        <v>0</v>
      </c>
      <c r="V29" s="114">
        <v>1</v>
      </c>
      <c r="W29" s="115">
        <f t="shared" si="22"/>
        <v>0</v>
      </c>
      <c r="X29" s="114">
        <v>1</v>
      </c>
      <c r="Y29" s="115">
        <f t="shared" si="23"/>
        <v>0</v>
      </c>
      <c r="Z29" s="114">
        <v>1</v>
      </c>
      <c r="AA29" s="115">
        <f t="shared" si="24"/>
        <v>0</v>
      </c>
      <c r="AB29" s="114">
        <v>1</v>
      </c>
      <c r="AC29" s="115">
        <f t="shared" si="25"/>
        <v>0</v>
      </c>
      <c r="AD29" s="114">
        <v>1</v>
      </c>
      <c r="AE29" s="115">
        <f t="shared" si="26"/>
        <v>0</v>
      </c>
      <c r="AF29" s="114">
        <v>1</v>
      </c>
      <c r="AG29" s="115">
        <f t="shared" si="27"/>
        <v>0</v>
      </c>
      <c r="AH29" s="114">
        <v>4</v>
      </c>
      <c r="AI29" s="115">
        <f t="shared" si="28"/>
        <v>0</v>
      </c>
    </row>
    <row r="30" spans="1:35">
      <c r="A30" s="104">
        <v>3</v>
      </c>
      <c r="B30" s="104" t="s">
        <v>61</v>
      </c>
      <c r="C30" s="104" t="s">
        <v>190</v>
      </c>
      <c r="D30" s="104" t="s">
        <v>191</v>
      </c>
      <c r="E30" s="113">
        <v>0</v>
      </c>
      <c r="F30" s="114">
        <v>2</v>
      </c>
      <c r="G30" s="115">
        <f t="shared" si="29"/>
        <v>0</v>
      </c>
      <c r="H30" s="114">
        <v>2</v>
      </c>
      <c r="I30" s="115">
        <f t="shared" si="15"/>
        <v>0</v>
      </c>
      <c r="J30" s="114">
        <v>1</v>
      </c>
      <c r="K30" s="115">
        <f t="shared" si="16"/>
        <v>0</v>
      </c>
      <c r="L30" s="114">
        <v>1</v>
      </c>
      <c r="M30" s="115">
        <f t="shared" si="17"/>
        <v>0</v>
      </c>
      <c r="N30" s="114">
        <v>1</v>
      </c>
      <c r="O30" s="115">
        <f t="shared" si="18"/>
        <v>0</v>
      </c>
      <c r="P30" s="114">
        <v>1</v>
      </c>
      <c r="Q30" s="115">
        <f t="shared" si="19"/>
        <v>0</v>
      </c>
      <c r="R30" s="114">
        <v>1</v>
      </c>
      <c r="S30" s="115">
        <f t="shared" si="20"/>
        <v>0</v>
      </c>
      <c r="T30" s="114">
        <v>1</v>
      </c>
      <c r="U30" s="115">
        <f t="shared" si="21"/>
        <v>0</v>
      </c>
      <c r="V30" s="114">
        <v>1</v>
      </c>
      <c r="W30" s="115">
        <f t="shared" si="22"/>
        <v>0</v>
      </c>
      <c r="X30" s="114">
        <v>1</v>
      </c>
      <c r="Y30" s="115">
        <f t="shared" si="23"/>
        <v>0</v>
      </c>
      <c r="Z30" s="114">
        <v>1</v>
      </c>
      <c r="AA30" s="115">
        <f t="shared" si="24"/>
        <v>0</v>
      </c>
      <c r="AB30" s="114">
        <v>1</v>
      </c>
      <c r="AC30" s="115">
        <f t="shared" si="25"/>
        <v>0</v>
      </c>
      <c r="AD30" s="114">
        <v>1</v>
      </c>
      <c r="AE30" s="115">
        <f t="shared" si="26"/>
        <v>0</v>
      </c>
      <c r="AF30" s="114">
        <v>1</v>
      </c>
      <c r="AG30" s="115">
        <f t="shared" si="27"/>
        <v>0</v>
      </c>
      <c r="AH30" s="114">
        <v>0</v>
      </c>
      <c r="AI30" s="115">
        <f t="shared" si="28"/>
        <v>0</v>
      </c>
    </row>
    <row r="31" spans="1:35">
      <c r="A31" s="104">
        <v>4</v>
      </c>
      <c r="B31" s="104" t="s">
        <v>62</v>
      </c>
      <c r="C31" s="104" t="s">
        <v>192</v>
      </c>
      <c r="D31" s="104" t="s">
        <v>193</v>
      </c>
      <c r="E31" s="113">
        <v>0</v>
      </c>
      <c r="F31" s="114">
        <v>5</v>
      </c>
      <c r="G31" s="115">
        <f t="shared" si="29"/>
        <v>0</v>
      </c>
      <c r="H31" s="114">
        <v>5</v>
      </c>
      <c r="I31" s="115">
        <f t="shared" si="15"/>
        <v>0</v>
      </c>
      <c r="J31" s="114">
        <v>2</v>
      </c>
      <c r="K31" s="115">
        <f t="shared" si="16"/>
        <v>0</v>
      </c>
      <c r="L31" s="114">
        <v>2</v>
      </c>
      <c r="M31" s="115">
        <f t="shared" si="17"/>
        <v>0</v>
      </c>
      <c r="N31" s="114">
        <v>4</v>
      </c>
      <c r="O31" s="115">
        <f t="shared" si="18"/>
        <v>0</v>
      </c>
      <c r="P31" s="114">
        <v>4</v>
      </c>
      <c r="Q31" s="115">
        <f t="shared" si="19"/>
        <v>0</v>
      </c>
      <c r="R31" s="114">
        <v>2</v>
      </c>
      <c r="S31" s="115">
        <f t="shared" si="20"/>
        <v>0</v>
      </c>
      <c r="T31" s="114">
        <v>2</v>
      </c>
      <c r="U31" s="115">
        <f t="shared" si="21"/>
        <v>0</v>
      </c>
      <c r="V31" s="114">
        <v>2</v>
      </c>
      <c r="W31" s="115">
        <f t="shared" si="22"/>
        <v>0</v>
      </c>
      <c r="X31" s="114">
        <v>2</v>
      </c>
      <c r="Y31" s="115">
        <f t="shared" si="23"/>
        <v>0</v>
      </c>
      <c r="Z31" s="114">
        <v>2</v>
      </c>
      <c r="AA31" s="115">
        <f t="shared" si="24"/>
        <v>0</v>
      </c>
      <c r="AB31" s="114">
        <v>2</v>
      </c>
      <c r="AC31" s="115">
        <f t="shared" si="25"/>
        <v>0</v>
      </c>
      <c r="AD31" s="114">
        <v>2</v>
      </c>
      <c r="AE31" s="115">
        <f t="shared" si="26"/>
        <v>0</v>
      </c>
      <c r="AF31" s="114">
        <v>3</v>
      </c>
      <c r="AG31" s="115">
        <f t="shared" si="27"/>
        <v>0</v>
      </c>
      <c r="AH31" s="114">
        <v>0</v>
      </c>
      <c r="AI31" s="115">
        <f t="shared" si="28"/>
        <v>0</v>
      </c>
    </row>
    <row r="32" spans="1:35">
      <c r="A32" s="104">
        <v>4</v>
      </c>
      <c r="B32" s="104" t="s">
        <v>62</v>
      </c>
      <c r="C32" s="104" t="s">
        <v>194</v>
      </c>
      <c r="D32" s="104" t="s">
        <v>195</v>
      </c>
      <c r="E32" s="113">
        <v>0</v>
      </c>
      <c r="F32" s="114">
        <v>1</v>
      </c>
      <c r="G32" s="115">
        <f t="shared" si="29"/>
        <v>0</v>
      </c>
      <c r="H32" s="114">
        <v>1</v>
      </c>
      <c r="I32" s="115">
        <f t="shared" si="15"/>
        <v>0</v>
      </c>
      <c r="J32" s="114">
        <v>1</v>
      </c>
      <c r="K32" s="115">
        <f t="shared" si="16"/>
        <v>0</v>
      </c>
      <c r="L32" s="114">
        <v>1</v>
      </c>
      <c r="M32" s="115">
        <f t="shared" si="17"/>
        <v>0</v>
      </c>
      <c r="N32" s="114">
        <v>1</v>
      </c>
      <c r="O32" s="115">
        <f t="shared" si="18"/>
        <v>0</v>
      </c>
      <c r="P32" s="114">
        <v>1</v>
      </c>
      <c r="Q32" s="115">
        <f t="shared" si="19"/>
        <v>0</v>
      </c>
      <c r="R32" s="114">
        <v>1</v>
      </c>
      <c r="S32" s="115">
        <f t="shared" si="20"/>
        <v>0</v>
      </c>
      <c r="T32" s="114">
        <v>1</v>
      </c>
      <c r="U32" s="115">
        <f t="shared" si="21"/>
        <v>0</v>
      </c>
      <c r="V32" s="114">
        <v>1</v>
      </c>
      <c r="W32" s="115">
        <f t="shared" si="22"/>
        <v>0</v>
      </c>
      <c r="X32" s="114">
        <v>1</v>
      </c>
      <c r="Y32" s="115">
        <f t="shared" si="23"/>
        <v>0</v>
      </c>
      <c r="Z32" s="114">
        <v>1</v>
      </c>
      <c r="AA32" s="115">
        <f t="shared" si="24"/>
        <v>0</v>
      </c>
      <c r="AB32" s="114">
        <v>1</v>
      </c>
      <c r="AC32" s="115">
        <f t="shared" si="25"/>
        <v>0</v>
      </c>
      <c r="AD32" s="114">
        <v>1</v>
      </c>
      <c r="AE32" s="115">
        <f t="shared" si="26"/>
        <v>0</v>
      </c>
      <c r="AF32" s="114">
        <v>1</v>
      </c>
      <c r="AG32" s="115">
        <f t="shared" si="27"/>
        <v>0</v>
      </c>
      <c r="AH32" s="114">
        <v>0</v>
      </c>
      <c r="AI32" s="115">
        <f t="shared" si="28"/>
        <v>0</v>
      </c>
    </row>
    <row r="33" spans="1:35">
      <c r="A33" s="104">
        <v>4</v>
      </c>
      <c r="B33" s="104" t="s">
        <v>62</v>
      </c>
      <c r="C33" s="104" t="s">
        <v>196</v>
      </c>
      <c r="D33" s="104" t="s">
        <v>197</v>
      </c>
      <c r="E33" s="113">
        <v>0</v>
      </c>
      <c r="F33" s="114">
        <v>1</v>
      </c>
      <c r="G33" s="115">
        <f t="shared" si="29"/>
        <v>0</v>
      </c>
      <c r="H33" s="114">
        <v>1</v>
      </c>
      <c r="I33" s="115">
        <f t="shared" si="15"/>
        <v>0</v>
      </c>
      <c r="J33" s="114">
        <v>1</v>
      </c>
      <c r="K33" s="115">
        <f t="shared" si="16"/>
        <v>0</v>
      </c>
      <c r="L33" s="114">
        <v>1</v>
      </c>
      <c r="M33" s="115">
        <f t="shared" si="17"/>
        <v>0</v>
      </c>
      <c r="N33" s="114">
        <v>1</v>
      </c>
      <c r="O33" s="115">
        <f t="shared" si="18"/>
        <v>0</v>
      </c>
      <c r="P33" s="114">
        <v>1</v>
      </c>
      <c r="Q33" s="115">
        <f t="shared" si="19"/>
        <v>0</v>
      </c>
      <c r="R33" s="114">
        <v>1</v>
      </c>
      <c r="S33" s="115">
        <f t="shared" si="20"/>
        <v>0</v>
      </c>
      <c r="T33" s="114">
        <v>1</v>
      </c>
      <c r="U33" s="115">
        <f t="shared" si="21"/>
        <v>0</v>
      </c>
      <c r="V33" s="114">
        <v>1</v>
      </c>
      <c r="W33" s="115">
        <f t="shared" si="22"/>
        <v>0</v>
      </c>
      <c r="X33" s="114">
        <v>1</v>
      </c>
      <c r="Y33" s="115">
        <f t="shared" si="23"/>
        <v>0</v>
      </c>
      <c r="Z33" s="114">
        <v>1</v>
      </c>
      <c r="AA33" s="115">
        <f t="shared" si="24"/>
        <v>0</v>
      </c>
      <c r="AB33" s="114">
        <v>1</v>
      </c>
      <c r="AC33" s="115">
        <f t="shared" si="25"/>
        <v>0</v>
      </c>
      <c r="AD33" s="114">
        <v>1</v>
      </c>
      <c r="AE33" s="115">
        <f t="shared" si="26"/>
        <v>0</v>
      </c>
      <c r="AF33" s="114">
        <v>1</v>
      </c>
      <c r="AG33" s="115">
        <f t="shared" si="27"/>
        <v>0</v>
      </c>
      <c r="AH33" s="114">
        <v>0</v>
      </c>
      <c r="AI33" s="115">
        <f t="shared" si="28"/>
        <v>0</v>
      </c>
    </row>
    <row r="34" spans="1:35">
      <c r="A34" s="104">
        <v>5</v>
      </c>
      <c r="B34" s="104" t="s">
        <v>63</v>
      </c>
      <c r="C34" s="104" t="s">
        <v>59</v>
      </c>
      <c r="D34" s="104"/>
      <c r="E34" s="115"/>
      <c r="F34" s="114"/>
      <c r="G34" s="115"/>
      <c r="H34" s="114"/>
      <c r="I34" s="115"/>
      <c r="J34" s="114"/>
      <c r="K34" s="115"/>
      <c r="L34" s="114"/>
      <c r="M34" s="115"/>
      <c r="N34" s="114"/>
      <c r="O34" s="115"/>
      <c r="P34" s="114"/>
      <c r="Q34" s="115"/>
      <c r="R34" s="114"/>
      <c r="S34" s="115"/>
      <c r="T34" s="114"/>
      <c r="U34" s="115"/>
      <c r="V34" s="114"/>
      <c r="W34" s="115"/>
      <c r="X34" s="114"/>
      <c r="Y34" s="115"/>
      <c r="Z34" s="114"/>
      <c r="AA34" s="115"/>
      <c r="AB34" s="114"/>
      <c r="AC34" s="115"/>
      <c r="AD34" s="114"/>
      <c r="AE34" s="115"/>
      <c r="AF34" s="114"/>
      <c r="AG34" s="115"/>
      <c r="AH34" s="114"/>
      <c r="AI34" s="115"/>
    </row>
    <row r="35" spans="1:35">
      <c r="A35" s="104">
        <v>6</v>
      </c>
      <c r="B35" s="104" t="s">
        <v>64</v>
      </c>
      <c r="C35" s="104" t="s">
        <v>198</v>
      </c>
      <c r="D35" s="104" t="s">
        <v>199</v>
      </c>
      <c r="E35" s="115"/>
      <c r="F35" s="114"/>
      <c r="G35" s="115"/>
      <c r="H35" s="114"/>
      <c r="I35" s="115"/>
      <c r="J35" s="114"/>
      <c r="K35" s="115"/>
      <c r="L35" s="114"/>
      <c r="M35" s="115"/>
      <c r="N35" s="114"/>
      <c r="O35" s="115"/>
      <c r="P35" s="114"/>
      <c r="Q35" s="115"/>
      <c r="R35" s="114"/>
      <c r="S35" s="115"/>
      <c r="T35" s="114"/>
      <c r="U35" s="115"/>
      <c r="V35" s="114"/>
      <c r="W35" s="115"/>
      <c r="X35" s="114"/>
      <c r="Y35" s="115"/>
      <c r="Z35" s="114"/>
      <c r="AA35" s="115"/>
      <c r="AB35" s="114"/>
      <c r="AC35" s="115"/>
      <c r="AD35" s="114"/>
      <c r="AE35" s="115"/>
      <c r="AF35" s="114"/>
      <c r="AG35" s="115"/>
      <c r="AH35" s="114"/>
      <c r="AI35" s="115"/>
    </row>
    <row r="36" spans="1:35">
      <c r="A36" s="104">
        <v>7</v>
      </c>
      <c r="B36" s="104" t="s">
        <v>65</v>
      </c>
      <c r="C36" s="104" t="s">
        <v>200</v>
      </c>
      <c r="D36" s="104" t="s">
        <v>201</v>
      </c>
      <c r="E36" s="113">
        <v>0</v>
      </c>
      <c r="F36" s="114">
        <v>1</v>
      </c>
      <c r="G36" s="115">
        <f t="shared" si="29"/>
        <v>0</v>
      </c>
      <c r="H36" s="114">
        <v>1</v>
      </c>
      <c r="I36" s="115">
        <f t="shared" ref="I36:I48" si="30">$E36*H36</f>
        <v>0</v>
      </c>
      <c r="J36" s="114">
        <v>1</v>
      </c>
      <c r="K36" s="115">
        <f t="shared" ref="K36:K48" si="31">$E36*J36</f>
        <v>0</v>
      </c>
      <c r="L36" s="114">
        <v>1</v>
      </c>
      <c r="M36" s="115">
        <f t="shared" ref="M36:M48" si="32">$E36*L36</f>
        <v>0</v>
      </c>
      <c r="N36" s="114">
        <v>1</v>
      </c>
      <c r="O36" s="115">
        <f t="shared" ref="O36:O48" si="33">$E36*N36</f>
        <v>0</v>
      </c>
      <c r="P36" s="114">
        <v>1</v>
      </c>
      <c r="Q36" s="115">
        <f t="shared" ref="Q36:Q48" si="34">$E36*P36</f>
        <v>0</v>
      </c>
      <c r="R36" s="114">
        <v>1</v>
      </c>
      <c r="S36" s="115">
        <f t="shared" ref="S36:S48" si="35">$E36*R36</f>
        <v>0</v>
      </c>
      <c r="T36" s="114">
        <v>1</v>
      </c>
      <c r="U36" s="115">
        <f t="shared" ref="U36:U48" si="36">$E36*T36</f>
        <v>0</v>
      </c>
      <c r="V36" s="114">
        <v>1</v>
      </c>
      <c r="W36" s="115">
        <f t="shared" ref="W36:W48" si="37">$E36*V36</f>
        <v>0</v>
      </c>
      <c r="X36" s="114">
        <v>1</v>
      </c>
      <c r="Y36" s="115">
        <f t="shared" ref="Y36:Y48" si="38">$E36*X36</f>
        <v>0</v>
      </c>
      <c r="Z36" s="114">
        <v>1</v>
      </c>
      <c r="AA36" s="115">
        <f t="shared" ref="AA36:AA48" si="39">$E36*Z36</f>
        <v>0</v>
      </c>
      <c r="AB36" s="114">
        <v>1</v>
      </c>
      <c r="AC36" s="115">
        <f t="shared" ref="AC36:AC48" si="40">$E36*AB36</f>
        <v>0</v>
      </c>
      <c r="AD36" s="114">
        <v>1</v>
      </c>
      <c r="AE36" s="115">
        <f t="shared" ref="AE36:AE48" si="41">$E36*AD36</f>
        <v>0</v>
      </c>
      <c r="AF36" s="114">
        <v>1</v>
      </c>
      <c r="AG36" s="115">
        <f t="shared" ref="AG36:AG48" si="42">$E36*AF36</f>
        <v>0</v>
      </c>
      <c r="AH36" s="114">
        <v>0</v>
      </c>
      <c r="AI36" s="115">
        <f t="shared" ref="AI36:AI48" si="43">$E36*AH36</f>
        <v>0</v>
      </c>
    </row>
    <row r="37" spans="1:35">
      <c r="A37" s="104">
        <v>8</v>
      </c>
      <c r="B37" s="104" t="s">
        <v>66</v>
      </c>
      <c r="C37" s="104" t="s">
        <v>202</v>
      </c>
      <c r="D37" s="104" t="s">
        <v>203</v>
      </c>
      <c r="E37" s="113">
        <v>0</v>
      </c>
      <c r="F37" s="114">
        <v>1</v>
      </c>
      <c r="G37" s="115">
        <f t="shared" si="29"/>
        <v>0</v>
      </c>
      <c r="H37" s="114">
        <v>1</v>
      </c>
      <c r="I37" s="115">
        <f t="shared" si="30"/>
        <v>0</v>
      </c>
      <c r="J37" s="114">
        <v>1</v>
      </c>
      <c r="K37" s="115">
        <f t="shared" si="31"/>
        <v>0</v>
      </c>
      <c r="L37" s="114">
        <v>1</v>
      </c>
      <c r="M37" s="115">
        <f t="shared" si="32"/>
        <v>0</v>
      </c>
      <c r="N37" s="114">
        <v>1</v>
      </c>
      <c r="O37" s="115">
        <f t="shared" si="33"/>
        <v>0</v>
      </c>
      <c r="P37" s="114">
        <v>1</v>
      </c>
      <c r="Q37" s="115">
        <f t="shared" si="34"/>
        <v>0</v>
      </c>
      <c r="R37" s="114">
        <v>1</v>
      </c>
      <c r="S37" s="115">
        <f t="shared" si="35"/>
        <v>0</v>
      </c>
      <c r="T37" s="114">
        <v>1</v>
      </c>
      <c r="U37" s="115">
        <f t="shared" si="36"/>
        <v>0</v>
      </c>
      <c r="V37" s="114">
        <v>1</v>
      </c>
      <c r="W37" s="115">
        <f t="shared" si="37"/>
        <v>0</v>
      </c>
      <c r="X37" s="114">
        <v>1</v>
      </c>
      <c r="Y37" s="115">
        <f t="shared" si="38"/>
        <v>0</v>
      </c>
      <c r="Z37" s="114">
        <v>1</v>
      </c>
      <c r="AA37" s="115">
        <f t="shared" si="39"/>
        <v>0</v>
      </c>
      <c r="AB37" s="114">
        <v>1</v>
      </c>
      <c r="AC37" s="115">
        <f t="shared" si="40"/>
        <v>0</v>
      </c>
      <c r="AD37" s="114">
        <v>1</v>
      </c>
      <c r="AE37" s="115">
        <f t="shared" si="41"/>
        <v>0</v>
      </c>
      <c r="AF37" s="114">
        <v>1</v>
      </c>
      <c r="AG37" s="115">
        <f t="shared" si="42"/>
        <v>0</v>
      </c>
      <c r="AH37" s="114">
        <v>0</v>
      </c>
      <c r="AI37" s="115">
        <f t="shared" si="43"/>
        <v>0</v>
      </c>
    </row>
    <row r="38" spans="1:35">
      <c r="A38" s="104">
        <v>9</v>
      </c>
      <c r="B38" s="104" t="s">
        <v>204</v>
      </c>
      <c r="C38" s="104" t="s">
        <v>205</v>
      </c>
      <c r="D38" s="104" t="s">
        <v>206</v>
      </c>
      <c r="E38" s="113">
        <v>0</v>
      </c>
      <c r="F38" s="114">
        <v>1</v>
      </c>
      <c r="G38" s="115">
        <f t="shared" si="29"/>
        <v>0</v>
      </c>
      <c r="H38" s="114">
        <v>1</v>
      </c>
      <c r="I38" s="115">
        <f t="shared" si="30"/>
        <v>0</v>
      </c>
      <c r="J38" s="114">
        <v>1</v>
      </c>
      <c r="K38" s="115">
        <f t="shared" si="31"/>
        <v>0</v>
      </c>
      <c r="L38" s="114">
        <v>1</v>
      </c>
      <c r="M38" s="115">
        <f t="shared" si="32"/>
        <v>0</v>
      </c>
      <c r="N38" s="114">
        <v>1</v>
      </c>
      <c r="O38" s="115">
        <f t="shared" si="33"/>
        <v>0</v>
      </c>
      <c r="P38" s="114">
        <v>1</v>
      </c>
      <c r="Q38" s="115">
        <f t="shared" si="34"/>
        <v>0</v>
      </c>
      <c r="R38" s="114">
        <v>1</v>
      </c>
      <c r="S38" s="115">
        <f t="shared" si="35"/>
        <v>0</v>
      </c>
      <c r="T38" s="114">
        <v>1</v>
      </c>
      <c r="U38" s="115">
        <f t="shared" si="36"/>
        <v>0</v>
      </c>
      <c r="V38" s="114">
        <v>1</v>
      </c>
      <c r="W38" s="115">
        <f t="shared" si="37"/>
        <v>0</v>
      </c>
      <c r="X38" s="114">
        <v>1</v>
      </c>
      <c r="Y38" s="115">
        <f t="shared" si="38"/>
        <v>0</v>
      </c>
      <c r="Z38" s="114">
        <v>1</v>
      </c>
      <c r="AA38" s="115">
        <f t="shared" si="39"/>
        <v>0</v>
      </c>
      <c r="AB38" s="114">
        <v>1</v>
      </c>
      <c r="AC38" s="115">
        <f t="shared" si="40"/>
        <v>0</v>
      </c>
      <c r="AD38" s="114">
        <v>1</v>
      </c>
      <c r="AE38" s="115">
        <f t="shared" si="41"/>
        <v>0</v>
      </c>
      <c r="AF38" s="114">
        <v>1</v>
      </c>
      <c r="AG38" s="115">
        <f t="shared" si="42"/>
        <v>0</v>
      </c>
      <c r="AH38" s="114">
        <v>0</v>
      </c>
      <c r="AI38" s="115">
        <f t="shared" si="43"/>
        <v>0</v>
      </c>
    </row>
    <row r="39" spans="1:35">
      <c r="A39" s="104">
        <v>10</v>
      </c>
      <c r="B39" s="104" t="s">
        <v>67</v>
      </c>
      <c r="C39" s="104" t="s">
        <v>199</v>
      </c>
      <c r="D39" s="104"/>
      <c r="E39" s="113">
        <v>0</v>
      </c>
      <c r="F39" s="114">
        <v>1</v>
      </c>
      <c r="G39" s="115">
        <f t="shared" si="29"/>
        <v>0</v>
      </c>
      <c r="H39" s="114">
        <v>1</v>
      </c>
      <c r="I39" s="115">
        <f t="shared" si="30"/>
        <v>0</v>
      </c>
      <c r="J39" s="114">
        <v>1</v>
      </c>
      <c r="K39" s="115">
        <f t="shared" si="31"/>
        <v>0</v>
      </c>
      <c r="L39" s="114">
        <v>1</v>
      </c>
      <c r="M39" s="115">
        <f t="shared" si="32"/>
        <v>0</v>
      </c>
      <c r="N39" s="114">
        <v>1</v>
      </c>
      <c r="O39" s="115">
        <f t="shared" si="33"/>
        <v>0</v>
      </c>
      <c r="P39" s="114">
        <v>1</v>
      </c>
      <c r="Q39" s="115">
        <f t="shared" si="34"/>
        <v>0</v>
      </c>
      <c r="R39" s="114">
        <v>1</v>
      </c>
      <c r="S39" s="115">
        <f t="shared" si="35"/>
        <v>0</v>
      </c>
      <c r="T39" s="114">
        <v>1</v>
      </c>
      <c r="U39" s="115">
        <f t="shared" si="36"/>
        <v>0</v>
      </c>
      <c r="V39" s="114">
        <v>1</v>
      </c>
      <c r="W39" s="115">
        <f t="shared" si="37"/>
        <v>0</v>
      </c>
      <c r="X39" s="114">
        <v>1</v>
      </c>
      <c r="Y39" s="115">
        <f t="shared" si="38"/>
        <v>0</v>
      </c>
      <c r="Z39" s="114">
        <v>1</v>
      </c>
      <c r="AA39" s="115">
        <f t="shared" si="39"/>
        <v>0</v>
      </c>
      <c r="AB39" s="114">
        <v>1</v>
      </c>
      <c r="AC39" s="115">
        <f t="shared" si="40"/>
        <v>0</v>
      </c>
      <c r="AD39" s="114">
        <v>1</v>
      </c>
      <c r="AE39" s="115">
        <f t="shared" si="41"/>
        <v>0</v>
      </c>
      <c r="AF39" s="114">
        <v>1</v>
      </c>
      <c r="AG39" s="115">
        <f t="shared" si="42"/>
        <v>0</v>
      </c>
      <c r="AH39" s="114">
        <v>0</v>
      </c>
      <c r="AI39" s="115">
        <f t="shared" si="43"/>
        <v>0</v>
      </c>
    </row>
    <row r="40" spans="1:35">
      <c r="A40" s="104">
        <v>11</v>
      </c>
      <c r="B40" s="104" t="s">
        <v>68</v>
      </c>
      <c r="C40" s="104" t="s">
        <v>199</v>
      </c>
      <c r="D40" s="104"/>
      <c r="E40" s="113">
        <v>0</v>
      </c>
      <c r="F40" s="114">
        <v>1</v>
      </c>
      <c r="G40" s="115">
        <f t="shared" si="29"/>
        <v>0</v>
      </c>
      <c r="H40" s="114">
        <v>1</v>
      </c>
      <c r="I40" s="115">
        <f t="shared" si="30"/>
        <v>0</v>
      </c>
      <c r="J40" s="114">
        <v>1</v>
      </c>
      <c r="K40" s="115">
        <f t="shared" si="31"/>
        <v>0</v>
      </c>
      <c r="L40" s="114">
        <v>1</v>
      </c>
      <c r="M40" s="115">
        <f t="shared" si="32"/>
        <v>0</v>
      </c>
      <c r="N40" s="114">
        <v>1</v>
      </c>
      <c r="O40" s="115">
        <f t="shared" si="33"/>
        <v>0</v>
      </c>
      <c r="P40" s="114">
        <v>1</v>
      </c>
      <c r="Q40" s="115">
        <f t="shared" si="34"/>
        <v>0</v>
      </c>
      <c r="R40" s="114">
        <v>1</v>
      </c>
      <c r="S40" s="115">
        <f t="shared" si="35"/>
        <v>0</v>
      </c>
      <c r="T40" s="114">
        <v>1</v>
      </c>
      <c r="U40" s="115">
        <f t="shared" si="36"/>
        <v>0</v>
      </c>
      <c r="V40" s="114">
        <v>1</v>
      </c>
      <c r="W40" s="115">
        <f t="shared" si="37"/>
        <v>0</v>
      </c>
      <c r="X40" s="114">
        <v>1</v>
      </c>
      <c r="Y40" s="115">
        <f t="shared" si="38"/>
        <v>0</v>
      </c>
      <c r="Z40" s="114">
        <v>1</v>
      </c>
      <c r="AA40" s="115">
        <f t="shared" si="39"/>
        <v>0</v>
      </c>
      <c r="AB40" s="114">
        <v>1</v>
      </c>
      <c r="AC40" s="115">
        <f t="shared" si="40"/>
        <v>0</v>
      </c>
      <c r="AD40" s="114">
        <v>1</v>
      </c>
      <c r="AE40" s="115">
        <f t="shared" si="41"/>
        <v>0</v>
      </c>
      <c r="AF40" s="114">
        <v>1</v>
      </c>
      <c r="AG40" s="115">
        <f t="shared" si="42"/>
        <v>0</v>
      </c>
      <c r="AH40" s="114">
        <v>0</v>
      </c>
      <c r="AI40" s="115">
        <f t="shared" si="43"/>
        <v>0</v>
      </c>
    </row>
    <row r="41" spans="1:35">
      <c r="A41" s="104">
        <v>12</v>
      </c>
      <c r="B41" s="104" t="s">
        <v>69</v>
      </c>
      <c r="C41" s="104" t="s">
        <v>199</v>
      </c>
      <c r="D41" s="104"/>
      <c r="E41" s="113">
        <v>0</v>
      </c>
      <c r="F41" s="114">
        <v>1</v>
      </c>
      <c r="G41" s="115">
        <f t="shared" si="29"/>
        <v>0</v>
      </c>
      <c r="H41" s="114">
        <v>1</v>
      </c>
      <c r="I41" s="115">
        <f t="shared" si="30"/>
        <v>0</v>
      </c>
      <c r="J41" s="114">
        <v>1</v>
      </c>
      <c r="K41" s="115">
        <f t="shared" si="31"/>
        <v>0</v>
      </c>
      <c r="L41" s="114">
        <v>1</v>
      </c>
      <c r="M41" s="115">
        <f t="shared" si="32"/>
        <v>0</v>
      </c>
      <c r="N41" s="114">
        <v>1</v>
      </c>
      <c r="O41" s="115">
        <f t="shared" si="33"/>
        <v>0</v>
      </c>
      <c r="P41" s="114">
        <v>1</v>
      </c>
      <c r="Q41" s="115">
        <f t="shared" si="34"/>
        <v>0</v>
      </c>
      <c r="R41" s="114">
        <v>1</v>
      </c>
      <c r="S41" s="115">
        <f t="shared" si="35"/>
        <v>0</v>
      </c>
      <c r="T41" s="114">
        <v>1</v>
      </c>
      <c r="U41" s="115">
        <f t="shared" si="36"/>
        <v>0</v>
      </c>
      <c r="V41" s="114">
        <v>1</v>
      </c>
      <c r="W41" s="115">
        <f t="shared" si="37"/>
        <v>0</v>
      </c>
      <c r="X41" s="114">
        <v>1</v>
      </c>
      <c r="Y41" s="115">
        <f t="shared" si="38"/>
        <v>0</v>
      </c>
      <c r="Z41" s="114">
        <v>1</v>
      </c>
      <c r="AA41" s="115">
        <f t="shared" si="39"/>
        <v>0</v>
      </c>
      <c r="AB41" s="114">
        <v>1</v>
      </c>
      <c r="AC41" s="115">
        <f t="shared" si="40"/>
        <v>0</v>
      </c>
      <c r="AD41" s="114">
        <v>1</v>
      </c>
      <c r="AE41" s="115">
        <f t="shared" si="41"/>
        <v>0</v>
      </c>
      <c r="AF41" s="114">
        <v>1</v>
      </c>
      <c r="AG41" s="115">
        <f t="shared" si="42"/>
        <v>0</v>
      </c>
      <c r="AH41" s="114">
        <v>0</v>
      </c>
      <c r="AI41" s="115">
        <f t="shared" si="43"/>
        <v>0</v>
      </c>
    </row>
    <row r="42" spans="1:35">
      <c r="A42" s="104">
        <v>13</v>
      </c>
      <c r="B42" s="104" t="s">
        <v>70</v>
      </c>
      <c r="C42" s="104" t="s">
        <v>199</v>
      </c>
      <c r="D42" s="104"/>
      <c r="E42" s="113">
        <v>0</v>
      </c>
      <c r="F42" s="114">
        <v>1</v>
      </c>
      <c r="G42" s="115">
        <f t="shared" si="29"/>
        <v>0</v>
      </c>
      <c r="H42" s="114">
        <v>1</v>
      </c>
      <c r="I42" s="115">
        <f t="shared" si="30"/>
        <v>0</v>
      </c>
      <c r="J42" s="114">
        <v>1</v>
      </c>
      <c r="K42" s="115">
        <f t="shared" si="31"/>
        <v>0</v>
      </c>
      <c r="L42" s="114">
        <v>1</v>
      </c>
      <c r="M42" s="115">
        <f t="shared" si="32"/>
        <v>0</v>
      </c>
      <c r="N42" s="114">
        <v>1</v>
      </c>
      <c r="O42" s="115">
        <f t="shared" si="33"/>
        <v>0</v>
      </c>
      <c r="P42" s="114">
        <v>1</v>
      </c>
      <c r="Q42" s="115">
        <f t="shared" si="34"/>
        <v>0</v>
      </c>
      <c r="R42" s="114">
        <v>1</v>
      </c>
      <c r="S42" s="115">
        <f t="shared" si="35"/>
        <v>0</v>
      </c>
      <c r="T42" s="114">
        <v>1</v>
      </c>
      <c r="U42" s="115">
        <f t="shared" si="36"/>
        <v>0</v>
      </c>
      <c r="V42" s="114">
        <v>1</v>
      </c>
      <c r="W42" s="115">
        <f t="shared" si="37"/>
        <v>0</v>
      </c>
      <c r="X42" s="114">
        <v>1</v>
      </c>
      <c r="Y42" s="115">
        <f t="shared" si="38"/>
        <v>0</v>
      </c>
      <c r="Z42" s="114">
        <v>1</v>
      </c>
      <c r="AA42" s="115">
        <f t="shared" si="39"/>
        <v>0</v>
      </c>
      <c r="AB42" s="114">
        <v>1</v>
      </c>
      <c r="AC42" s="115">
        <f t="shared" si="40"/>
        <v>0</v>
      </c>
      <c r="AD42" s="114">
        <v>1</v>
      </c>
      <c r="AE42" s="115">
        <f t="shared" si="41"/>
        <v>0</v>
      </c>
      <c r="AF42" s="114">
        <v>1</v>
      </c>
      <c r="AG42" s="115">
        <f t="shared" si="42"/>
        <v>0</v>
      </c>
      <c r="AH42" s="114">
        <v>1</v>
      </c>
      <c r="AI42" s="115">
        <f t="shared" si="43"/>
        <v>0</v>
      </c>
    </row>
    <row r="43" spans="1:35">
      <c r="A43" s="104">
        <v>14</v>
      </c>
      <c r="B43" s="104" t="s">
        <v>71</v>
      </c>
      <c r="C43" s="104" t="s">
        <v>199</v>
      </c>
      <c r="D43" s="104"/>
      <c r="E43" s="113">
        <v>0</v>
      </c>
      <c r="F43" s="114">
        <v>1</v>
      </c>
      <c r="G43" s="115">
        <f t="shared" si="29"/>
        <v>0</v>
      </c>
      <c r="H43" s="114">
        <v>1</v>
      </c>
      <c r="I43" s="115">
        <f t="shared" si="30"/>
        <v>0</v>
      </c>
      <c r="J43" s="114">
        <v>1</v>
      </c>
      <c r="K43" s="115">
        <f t="shared" si="31"/>
        <v>0</v>
      </c>
      <c r="L43" s="114">
        <v>1</v>
      </c>
      <c r="M43" s="115">
        <f t="shared" si="32"/>
        <v>0</v>
      </c>
      <c r="N43" s="114">
        <v>1</v>
      </c>
      <c r="O43" s="115">
        <f t="shared" si="33"/>
        <v>0</v>
      </c>
      <c r="P43" s="114">
        <v>1</v>
      </c>
      <c r="Q43" s="115">
        <f t="shared" si="34"/>
        <v>0</v>
      </c>
      <c r="R43" s="114">
        <v>1</v>
      </c>
      <c r="S43" s="115">
        <f t="shared" si="35"/>
        <v>0</v>
      </c>
      <c r="T43" s="114">
        <v>1</v>
      </c>
      <c r="U43" s="115">
        <f t="shared" si="36"/>
        <v>0</v>
      </c>
      <c r="V43" s="114">
        <v>1</v>
      </c>
      <c r="W43" s="115">
        <f t="shared" si="37"/>
        <v>0</v>
      </c>
      <c r="X43" s="114">
        <v>1</v>
      </c>
      <c r="Y43" s="115">
        <f t="shared" si="38"/>
        <v>0</v>
      </c>
      <c r="Z43" s="114">
        <v>1</v>
      </c>
      <c r="AA43" s="115">
        <f t="shared" si="39"/>
        <v>0</v>
      </c>
      <c r="AB43" s="114">
        <v>1</v>
      </c>
      <c r="AC43" s="115">
        <f t="shared" si="40"/>
        <v>0</v>
      </c>
      <c r="AD43" s="114">
        <v>1</v>
      </c>
      <c r="AE43" s="115">
        <f t="shared" si="41"/>
        <v>0</v>
      </c>
      <c r="AF43" s="114">
        <v>1</v>
      </c>
      <c r="AG43" s="115">
        <f t="shared" si="42"/>
        <v>0</v>
      </c>
      <c r="AH43" s="114">
        <v>0</v>
      </c>
      <c r="AI43" s="115">
        <f t="shared" si="43"/>
        <v>0</v>
      </c>
    </row>
    <row r="44" spans="1:35">
      <c r="A44" s="104">
        <v>15</v>
      </c>
      <c r="B44" s="104" t="s">
        <v>72</v>
      </c>
      <c r="C44" s="104" t="s">
        <v>199</v>
      </c>
      <c r="D44" s="104"/>
      <c r="E44" s="113">
        <v>0</v>
      </c>
      <c r="F44" s="114">
        <v>1</v>
      </c>
      <c r="G44" s="115">
        <f t="shared" si="29"/>
        <v>0</v>
      </c>
      <c r="H44" s="114">
        <v>1</v>
      </c>
      <c r="I44" s="115">
        <f t="shared" si="30"/>
        <v>0</v>
      </c>
      <c r="J44" s="114">
        <v>1</v>
      </c>
      <c r="K44" s="115">
        <f t="shared" si="31"/>
        <v>0</v>
      </c>
      <c r="L44" s="114">
        <v>1</v>
      </c>
      <c r="M44" s="115">
        <f t="shared" si="32"/>
        <v>0</v>
      </c>
      <c r="N44" s="114">
        <v>1</v>
      </c>
      <c r="O44" s="115">
        <f t="shared" si="33"/>
        <v>0</v>
      </c>
      <c r="P44" s="114">
        <v>1</v>
      </c>
      <c r="Q44" s="115">
        <f t="shared" si="34"/>
        <v>0</v>
      </c>
      <c r="R44" s="114">
        <v>1</v>
      </c>
      <c r="S44" s="115">
        <f t="shared" si="35"/>
        <v>0</v>
      </c>
      <c r="T44" s="114">
        <v>1</v>
      </c>
      <c r="U44" s="115">
        <f t="shared" si="36"/>
        <v>0</v>
      </c>
      <c r="V44" s="114">
        <v>1</v>
      </c>
      <c r="W44" s="115">
        <f t="shared" si="37"/>
        <v>0</v>
      </c>
      <c r="X44" s="114">
        <v>1</v>
      </c>
      <c r="Y44" s="115">
        <f t="shared" si="38"/>
        <v>0</v>
      </c>
      <c r="Z44" s="114">
        <v>1</v>
      </c>
      <c r="AA44" s="115">
        <f t="shared" si="39"/>
        <v>0</v>
      </c>
      <c r="AB44" s="114">
        <v>1</v>
      </c>
      <c r="AC44" s="115">
        <f t="shared" si="40"/>
        <v>0</v>
      </c>
      <c r="AD44" s="114">
        <v>1</v>
      </c>
      <c r="AE44" s="115">
        <f t="shared" si="41"/>
        <v>0</v>
      </c>
      <c r="AF44" s="114">
        <v>1</v>
      </c>
      <c r="AG44" s="115">
        <f t="shared" si="42"/>
        <v>0</v>
      </c>
      <c r="AH44" s="114">
        <v>1</v>
      </c>
      <c r="AI44" s="115">
        <f t="shared" si="43"/>
        <v>0</v>
      </c>
    </row>
    <row r="45" spans="1:35">
      <c r="A45" s="104">
        <v>16</v>
      </c>
      <c r="B45" s="104" t="s">
        <v>73</v>
      </c>
      <c r="C45" s="104" t="s">
        <v>199</v>
      </c>
      <c r="D45" s="104"/>
      <c r="E45" s="113">
        <v>0</v>
      </c>
      <c r="F45" s="114">
        <v>1</v>
      </c>
      <c r="G45" s="115">
        <f t="shared" si="29"/>
        <v>0</v>
      </c>
      <c r="H45" s="114">
        <v>1</v>
      </c>
      <c r="I45" s="115">
        <f t="shared" si="30"/>
        <v>0</v>
      </c>
      <c r="J45" s="114">
        <v>1</v>
      </c>
      <c r="K45" s="115">
        <f t="shared" si="31"/>
        <v>0</v>
      </c>
      <c r="L45" s="114">
        <v>1</v>
      </c>
      <c r="M45" s="115">
        <f t="shared" si="32"/>
        <v>0</v>
      </c>
      <c r="N45" s="114">
        <v>1</v>
      </c>
      <c r="O45" s="115">
        <f t="shared" si="33"/>
        <v>0</v>
      </c>
      <c r="P45" s="114">
        <v>1</v>
      </c>
      <c r="Q45" s="115">
        <f t="shared" si="34"/>
        <v>0</v>
      </c>
      <c r="R45" s="114">
        <v>1</v>
      </c>
      <c r="S45" s="115">
        <f t="shared" si="35"/>
        <v>0</v>
      </c>
      <c r="T45" s="114">
        <v>1</v>
      </c>
      <c r="U45" s="115">
        <f t="shared" si="36"/>
        <v>0</v>
      </c>
      <c r="V45" s="114">
        <v>1</v>
      </c>
      <c r="W45" s="115">
        <f t="shared" si="37"/>
        <v>0</v>
      </c>
      <c r="X45" s="114">
        <v>1</v>
      </c>
      <c r="Y45" s="115">
        <f t="shared" si="38"/>
        <v>0</v>
      </c>
      <c r="Z45" s="114">
        <v>1</v>
      </c>
      <c r="AA45" s="115">
        <f t="shared" si="39"/>
        <v>0</v>
      </c>
      <c r="AB45" s="114">
        <v>1</v>
      </c>
      <c r="AC45" s="115">
        <f t="shared" si="40"/>
        <v>0</v>
      </c>
      <c r="AD45" s="114">
        <v>1</v>
      </c>
      <c r="AE45" s="115">
        <f t="shared" si="41"/>
        <v>0</v>
      </c>
      <c r="AF45" s="114">
        <v>1</v>
      </c>
      <c r="AG45" s="115">
        <f t="shared" si="42"/>
        <v>0</v>
      </c>
      <c r="AH45" s="114">
        <v>1</v>
      </c>
      <c r="AI45" s="115">
        <f t="shared" si="43"/>
        <v>0</v>
      </c>
    </row>
    <row r="46" spans="1:35">
      <c r="A46" s="104">
        <v>17</v>
      </c>
      <c r="B46" s="104" t="s">
        <v>207</v>
      </c>
      <c r="C46" s="104" t="s">
        <v>199</v>
      </c>
      <c r="D46" s="104"/>
      <c r="E46" s="113">
        <v>0</v>
      </c>
      <c r="F46" s="114">
        <v>1</v>
      </c>
      <c r="G46" s="115">
        <f t="shared" si="29"/>
        <v>0</v>
      </c>
      <c r="H46" s="114">
        <v>1</v>
      </c>
      <c r="I46" s="115">
        <f t="shared" si="30"/>
        <v>0</v>
      </c>
      <c r="J46" s="114">
        <v>1</v>
      </c>
      <c r="K46" s="115">
        <f t="shared" si="31"/>
        <v>0</v>
      </c>
      <c r="L46" s="114">
        <v>1</v>
      </c>
      <c r="M46" s="115">
        <f t="shared" si="32"/>
        <v>0</v>
      </c>
      <c r="N46" s="114">
        <v>1</v>
      </c>
      <c r="O46" s="115">
        <f t="shared" si="33"/>
        <v>0</v>
      </c>
      <c r="P46" s="114">
        <v>1</v>
      </c>
      <c r="Q46" s="115">
        <f t="shared" si="34"/>
        <v>0</v>
      </c>
      <c r="R46" s="114">
        <v>1</v>
      </c>
      <c r="S46" s="115">
        <f t="shared" si="35"/>
        <v>0</v>
      </c>
      <c r="T46" s="114">
        <v>1</v>
      </c>
      <c r="U46" s="115">
        <f t="shared" si="36"/>
        <v>0</v>
      </c>
      <c r="V46" s="114">
        <v>1</v>
      </c>
      <c r="W46" s="115">
        <f t="shared" si="37"/>
        <v>0</v>
      </c>
      <c r="X46" s="114">
        <v>1</v>
      </c>
      <c r="Y46" s="115">
        <f t="shared" si="38"/>
        <v>0</v>
      </c>
      <c r="Z46" s="114">
        <v>1</v>
      </c>
      <c r="AA46" s="115">
        <f t="shared" si="39"/>
        <v>0</v>
      </c>
      <c r="AB46" s="114">
        <v>1</v>
      </c>
      <c r="AC46" s="115">
        <f t="shared" si="40"/>
        <v>0</v>
      </c>
      <c r="AD46" s="114">
        <v>1</v>
      </c>
      <c r="AE46" s="115">
        <f t="shared" si="41"/>
        <v>0</v>
      </c>
      <c r="AF46" s="114">
        <v>1</v>
      </c>
      <c r="AG46" s="115">
        <f t="shared" si="42"/>
        <v>0</v>
      </c>
      <c r="AH46" s="114">
        <v>0</v>
      </c>
      <c r="AI46" s="115">
        <f t="shared" si="43"/>
        <v>0</v>
      </c>
    </row>
    <row r="47" spans="1:35">
      <c r="A47" s="104">
        <v>18</v>
      </c>
      <c r="B47" s="104" t="s">
        <v>74</v>
      </c>
      <c r="C47" s="104" t="s">
        <v>199</v>
      </c>
      <c r="D47" s="104"/>
      <c r="E47" s="113">
        <v>0</v>
      </c>
      <c r="F47" s="114">
        <v>1</v>
      </c>
      <c r="G47" s="115">
        <f t="shared" si="29"/>
        <v>0</v>
      </c>
      <c r="H47" s="114">
        <v>1</v>
      </c>
      <c r="I47" s="115">
        <f t="shared" si="30"/>
        <v>0</v>
      </c>
      <c r="J47" s="114">
        <v>1</v>
      </c>
      <c r="K47" s="115">
        <f t="shared" si="31"/>
        <v>0</v>
      </c>
      <c r="L47" s="114">
        <v>1</v>
      </c>
      <c r="M47" s="115">
        <f t="shared" si="32"/>
        <v>0</v>
      </c>
      <c r="N47" s="114">
        <v>1</v>
      </c>
      <c r="O47" s="115">
        <f t="shared" si="33"/>
        <v>0</v>
      </c>
      <c r="P47" s="114">
        <v>1</v>
      </c>
      <c r="Q47" s="115">
        <f t="shared" si="34"/>
        <v>0</v>
      </c>
      <c r="R47" s="114">
        <v>1</v>
      </c>
      <c r="S47" s="115">
        <f t="shared" si="35"/>
        <v>0</v>
      </c>
      <c r="T47" s="114">
        <v>1</v>
      </c>
      <c r="U47" s="115">
        <f t="shared" si="36"/>
        <v>0</v>
      </c>
      <c r="V47" s="114">
        <v>1</v>
      </c>
      <c r="W47" s="115">
        <f t="shared" si="37"/>
        <v>0</v>
      </c>
      <c r="X47" s="114">
        <v>1</v>
      </c>
      <c r="Y47" s="115">
        <f t="shared" si="38"/>
        <v>0</v>
      </c>
      <c r="Z47" s="114">
        <v>1</v>
      </c>
      <c r="AA47" s="115">
        <f t="shared" si="39"/>
        <v>0</v>
      </c>
      <c r="AB47" s="114">
        <v>1</v>
      </c>
      <c r="AC47" s="115">
        <f t="shared" si="40"/>
        <v>0</v>
      </c>
      <c r="AD47" s="114">
        <v>1</v>
      </c>
      <c r="AE47" s="115">
        <f t="shared" si="41"/>
        <v>0</v>
      </c>
      <c r="AF47" s="114">
        <v>1</v>
      </c>
      <c r="AG47" s="115">
        <f t="shared" si="42"/>
        <v>0</v>
      </c>
      <c r="AH47" s="114">
        <v>0</v>
      </c>
      <c r="AI47" s="115">
        <f t="shared" si="43"/>
        <v>0</v>
      </c>
    </row>
    <row r="48" spans="1:35">
      <c r="A48" s="116">
        <v>19</v>
      </c>
      <c r="B48" s="116" t="s">
        <v>242</v>
      </c>
      <c r="C48" s="116" t="s">
        <v>199</v>
      </c>
      <c r="D48" s="116"/>
      <c r="E48" s="113">
        <v>0</v>
      </c>
      <c r="F48" s="117">
        <v>1</v>
      </c>
      <c r="G48" s="118">
        <f t="shared" si="29"/>
        <v>0</v>
      </c>
      <c r="H48" s="117">
        <v>1</v>
      </c>
      <c r="I48" s="118">
        <f t="shared" si="30"/>
        <v>0</v>
      </c>
      <c r="J48" s="117">
        <v>1</v>
      </c>
      <c r="K48" s="118">
        <f t="shared" si="31"/>
        <v>0</v>
      </c>
      <c r="L48" s="117">
        <v>1</v>
      </c>
      <c r="M48" s="118">
        <f t="shared" si="32"/>
        <v>0</v>
      </c>
      <c r="N48" s="117">
        <v>1</v>
      </c>
      <c r="O48" s="118">
        <f t="shared" si="33"/>
        <v>0</v>
      </c>
      <c r="P48" s="117">
        <v>1</v>
      </c>
      <c r="Q48" s="118">
        <f t="shared" si="34"/>
        <v>0</v>
      </c>
      <c r="R48" s="117">
        <v>1</v>
      </c>
      <c r="S48" s="118">
        <f t="shared" si="35"/>
        <v>0</v>
      </c>
      <c r="T48" s="117">
        <v>1</v>
      </c>
      <c r="U48" s="118">
        <f t="shared" si="36"/>
        <v>0</v>
      </c>
      <c r="V48" s="117">
        <v>1</v>
      </c>
      <c r="W48" s="118">
        <f t="shared" si="37"/>
        <v>0</v>
      </c>
      <c r="X48" s="117">
        <v>1</v>
      </c>
      <c r="Y48" s="118">
        <f t="shared" si="38"/>
        <v>0</v>
      </c>
      <c r="Z48" s="117">
        <v>1</v>
      </c>
      <c r="AA48" s="118">
        <f t="shared" si="39"/>
        <v>0</v>
      </c>
      <c r="AB48" s="117">
        <v>1</v>
      </c>
      <c r="AC48" s="118">
        <f t="shared" si="40"/>
        <v>0</v>
      </c>
      <c r="AD48" s="117">
        <v>1</v>
      </c>
      <c r="AE48" s="118">
        <f t="shared" si="41"/>
        <v>0</v>
      </c>
      <c r="AF48" s="117">
        <v>1</v>
      </c>
      <c r="AG48" s="118">
        <f t="shared" si="42"/>
        <v>0</v>
      </c>
      <c r="AH48" s="117">
        <v>1</v>
      </c>
      <c r="AI48" s="118">
        <f t="shared" si="43"/>
        <v>0</v>
      </c>
    </row>
    <row r="49" spans="1:35">
      <c r="B49" s="100" t="s">
        <v>208</v>
      </c>
      <c r="C49" s="100"/>
      <c r="D49" s="100"/>
      <c r="E49" s="100"/>
      <c r="F49" s="119"/>
      <c r="G49" s="120">
        <f>SUM(G28:G48)</f>
        <v>0</v>
      </c>
      <c r="H49" s="120"/>
      <c r="I49" s="120">
        <f>SUM(I28:I48)</f>
        <v>0</v>
      </c>
      <c r="J49" s="120"/>
      <c r="K49" s="120">
        <f>SUM(K28:K48)</f>
        <v>0</v>
      </c>
      <c r="L49" s="120"/>
      <c r="M49" s="120">
        <f>SUM(M28:M48)</f>
        <v>0</v>
      </c>
      <c r="N49" s="120"/>
      <c r="O49" s="120">
        <f>SUM(O28:O48)</f>
        <v>0</v>
      </c>
      <c r="P49" s="120"/>
      <c r="Q49" s="120">
        <f>SUM(Q28:Q48)</f>
        <v>0</v>
      </c>
      <c r="R49" s="120"/>
      <c r="S49" s="120">
        <f>SUM(S28:S48)</f>
        <v>0</v>
      </c>
      <c r="T49" s="120"/>
      <c r="U49" s="120">
        <f>SUM(U28:U48)</f>
        <v>0</v>
      </c>
      <c r="V49" s="120"/>
      <c r="W49" s="120">
        <f>SUM(W28:W48)</f>
        <v>0</v>
      </c>
      <c r="X49" s="120"/>
      <c r="Y49" s="120">
        <f>SUM(Y28:Y48)</f>
        <v>0</v>
      </c>
      <c r="Z49" s="120"/>
      <c r="AA49" s="120">
        <f>SUM(AA28:AA48)</f>
        <v>0</v>
      </c>
      <c r="AB49" s="120"/>
      <c r="AC49" s="120">
        <f>SUM(AC28:AC48)</f>
        <v>0</v>
      </c>
      <c r="AD49" s="120"/>
      <c r="AE49" s="120">
        <f>SUM(AE28:AE48)</f>
        <v>0</v>
      </c>
      <c r="AF49" s="120"/>
      <c r="AG49" s="120">
        <f>SUM(AG28:AG48)</f>
        <v>0</v>
      </c>
      <c r="AH49" s="120"/>
      <c r="AI49" s="120">
        <f>SUM(AI28:AI48)</f>
        <v>0</v>
      </c>
    </row>
    <row r="50" spans="1:35">
      <c r="C50" s="121"/>
      <c r="D50" s="121"/>
      <c r="E50" s="121"/>
      <c r="F50" s="122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</row>
    <row r="51" spans="1:35">
      <c r="B51" s="75" t="s">
        <v>75</v>
      </c>
    </row>
    <row r="53" spans="1:35" ht="15.75">
      <c r="B53" s="124" t="s">
        <v>76</v>
      </c>
      <c r="C53" s="125">
        <f>SUM(F49:AI49)</f>
        <v>0</v>
      </c>
    </row>
    <row r="55" spans="1:35" ht="15.75">
      <c r="B55" s="76" t="s">
        <v>77</v>
      </c>
    </row>
    <row r="56" spans="1:35" ht="59.25">
      <c r="A56" s="77" t="s">
        <v>30</v>
      </c>
      <c r="B56" s="77" t="s">
        <v>31</v>
      </c>
      <c r="C56" s="78" t="s">
        <v>32</v>
      </c>
      <c r="D56" s="77" t="s">
        <v>33</v>
      </c>
      <c r="E56" s="78" t="s">
        <v>34</v>
      </c>
      <c r="F56" s="77" t="s">
        <v>35</v>
      </c>
      <c r="G56" s="78" t="s">
        <v>36</v>
      </c>
      <c r="H56" s="78" t="s">
        <v>37</v>
      </c>
      <c r="I56" s="78" t="s">
        <v>38</v>
      </c>
    </row>
    <row r="57" spans="1:35">
      <c r="A57" s="126">
        <v>1</v>
      </c>
      <c r="B57" s="127" t="s">
        <v>78</v>
      </c>
      <c r="C57" s="127" t="s">
        <v>40</v>
      </c>
      <c r="D57" s="127">
        <v>1</v>
      </c>
      <c r="E57" s="127">
        <v>2</v>
      </c>
      <c r="F57" s="128" t="s">
        <v>209</v>
      </c>
      <c r="G57" s="127">
        <v>4</v>
      </c>
      <c r="H57" s="127">
        <v>4</v>
      </c>
      <c r="I57" s="83" t="str">
        <f>F57&amp;"/"&amp;G57&amp;"/"&amp;H57</f>
        <v>2a/4/4</v>
      </c>
    </row>
    <row r="58" spans="1:35">
      <c r="A58" s="84">
        <v>2</v>
      </c>
      <c r="B58" s="85" t="s">
        <v>79</v>
      </c>
      <c r="C58" s="85" t="s">
        <v>40</v>
      </c>
      <c r="D58" s="85">
        <v>1</v>
      </c>
      <c r="E58" s="85">
        <v>3</v>
      </c>
      <c r="F58" s="129" t="s">
        <v>210</v>
      </c>
      <c r="G58" s="85">
        <v>7</v>
      </c>
      <c r="H58" s="85">
        <v>12</v>
      </c>
      <c r="I58" s="130" t="str">
        <f t="shared" ref="I58:I76" si="44">F58&amp;"/"&amp;G58&amp;"/"&amp;H58</f>
        <v>3a/7/12</v>
      </c>
    </row>
    <row r="59" spans="1:35">
      <c r="A59" s="88">
        <v>3</v>
      </c>
      <c r="B59" s="89" t="s">
        <v>80</v>
      </c>
      <c r="C59" s="89" t="s">
        <v>40</v>
      </c>
      <c r="D59" s="89">
        <v>1</v>
      </c>
      <c r="E59" s="89">
        <v>3</v>
      </c>
      <c r="F59" s="131" t="s">
        <v>210</v>
      </c>
      <c r="G59" s="89">
        <v>5</v>
      </c>
      <c r="H59" s="89">
        <v>7</v>
      </c>
      <c r="I59" s="132" t="str">
        <f t="shared" si="44"/>
        <v>3a/5/7</v>
      </c>
    </row>
    <row r="60" spans="1:35">
      <c r="A60" s="84">
        <v>4</v>
      </c>
      <c r="B60" s="85" t="s">
        <v>81</v>
      </c>
      <c r="C60" s="85" t="s">
        <v>40</v>
      </c>
      <c r="D60" s="85">
        <v>1</v>
      </c>
      <c r="E60" s="85">
        <v>2</v>
      </c>
      <c r="F60" s="129" t="s">
        <v>209</v>
      </c>
      <c r="G60" s="85">
        <v>4</v>
      </c>
      <c r="H60" s="85">
        <v>4</v>
      </c>
      <c r="I60" s="130" t="str">
        <f t="shared" si="44"/>
        <v>2a/4/4</v>
      </c>
    </row>
    <row r="61" spans="1:35">
      <c r="A61" s="88">
        <v>5</v>
      </c>
      <c r="B61" s="89" t="s">
        <v>82</v>
      </c>
      <c r="C61" s="89" t="s">
        <v>40</v>
      </c>
      <c r="D61" s="89">
        <v>1</v>
      </c>
      <c r="E61" s="89">
        <v>2</v>
      </c>
      <c r="F61" s="131" t="s">
        <v>209</v>
      </c>
      <c r="G61" s="89">
        <v>4</v>
      </c>
      <c r="H61" s="89">
        <v>4</v>
      </c>
      <c r="I61" s="132" t="str">
        <f t="shared" si="44"/>
        <v>2a/4/4</v>
      </c>
    </row>
    <row r="62" spans="1:35">
      <c r="A62" s="84">
        <v>6</v>
      </c>
      <c r="B62" s="85" t="s">
        <v>83</v>
      </c>
      <c r="C62" s="85" t="s">
        <v>40</v>
      </c>
      <c r="D62" s="85">
        <v>1</v>
      </c>
      <c r="E62" s="85">
        <v>2</v>
      </c>
      <c r="F62" s="129" t="s">
        <v>209</v>
      </c>
      <c r="G62" s="85">
        <v>4</v>
      </c>
      <c r="H62" s="85">
        <v>4</v>
      </c>
      <c r="I62" s="130" t="str">
        <f t="shared" si="44"/>
        <v>2a/4/4</v>
      </c>
    </row>
    <row r="63" spans="1:35">
      <c r="A63" s="88">
        <v>7</v>
      </c>
      <c r="B63" s="89" t="s">
        <v>84</v>
      </c>
      <c r="C63" s="89" t="s">
        <v>40</v>
      </c>
      <c r="D63" s="89">
        <v>1</v>
      </c>
      <c r="E63" s="89">
        <v>2</v>
      </c>
      <c r="F63" s="131" t="s">
        <v>209</v>
      </c>
      <c r="G63" s="89">
        <v>4</v>
      </c>
      <c r="H63" s="89">
        <v>4</v>
      </c>
      <c r="I63" s="132" t="str">
        <f t="shared" si="44"/>
        <v>2a/4/4</v>
      </c>
    </row>
    <row r="64" spans="1:35">
      <c r="A64" s="84">
        <v>8</v>
      </c>
      <c r="B64" s="85" t="s">
        <v>85</v>
      </c>
      <c r="C64" s="85" t="s">
        <v>40</v>
      </c>
      <c r="D64" s="85">
        <v>1</v>
      </c>
      <c r="E64" s="85">
        <v>2</v>
      </c>
      <c r="F64" s="129" t="s">
        <v>209</v>
      </c>
      <c r="G64" s="85">
        <v>4</v>
      </c>
      <c r="H64" s="85">
        <v>6</v>
      </c>
      <c r="I64" s="130" t="str">
        <f t="shared" si="44"/>
        <v>2a/4/6</v>
      </c>
    </row>
    <row r="65" spans="1:10">
      <c r="A65" s="88">
        <v>9</v>
      </c>
      <c r="B65" s="89" t="s">
        <v>86</v>
      </c>
      <c r="C65" s="89" t="s">
        <v>40</v>
      </c>
      <c r="D65" s="89">
        <v>1</v>
      </c>
      <c r="E65" s="89">
        <v>1</v>
      </c>
      <c r="F65" s="131" t="s">
        <v>211</v>
      </c>
      <c r="G65" s="89">
        <v>4</v>
      </c>
      <c r="H65" s="89">
        <v>4</v>
      </c>
      <c r="I65" s="132" t="str">
        <f t="shared" si="44"/>
        <v>1a/4/4</v>
      </c>
    </row>
    <row r="66" spans="1:10">
      <c r="A66" s="84">
        <v>10</v>
      </c>
      <c r="B66" s="85" t="s">
        <v>87</v>
      </c>
      <c r="C66" s="85" t="s">
        <v>40</v>
      </c>
      <c r="D66" s="85">
        <v>1</v>
      </c>
      <c r="E66" s="85">
        <v>1</v>
      </c>
      <c r="F66" s="129" t="s">
        <v>211</v>
      </c>
      <c r="G66" s="85">
        <v>4</v>
      </c>
      <c r="H66" s="85">
        <v>4</v>
      </c>
      <c r="I66" s="130" t="str">
        <f t="shared" si="44"/>
        <v>1a/4/4</v>
      </c>
    </row>
    <row r="67" spans="1:10">
      <c r="A67" s="88">
        <v>11</v>
      </c>
      <c r="B67" s="89" t="s">
        <v>88</v>
      </c>
      <c r="C67" s="89" t="s">
        <v>40</v>
      </c>
      <c r="D67" s="89">
        <v>1</v>
      </c>
      <c r="E67" s="89">
        <v>1</v>
      </c>
      <c r="F67" s="131" t="s">
        <v>211</v>
      </c>
      <c r="G67" s="89">
        <v>4</v>
      </c>
      <c r="H67" s="89">
        <v>4</v>
      </c>
      <c r="I67" s="132" t="str">
        <f t="shared" si="44"/>
        <v>1a/4/4</v>
      </c>
    </row>
    <row r="68" spans="1:10">
      <c r="A68" s="84">
        <v>12</v>
      </c>
      <c r="B68" s="85" t="s">
        <v>89</v>
      </c>
      <c r="C68" s="85" t="s">
        <v>40</v>
      </c>
      <c r="D68" s="85">
        <v>1</v>
      </c>
      <c r="E68" s="85">
        <v>1</v>
      </c>
      <c r="F68" s="129" t="s">
        <v>211</v>
      </c>
      <c r="G68" s="85">
        <v>4</v>
      </c>
      <c r="H68" s="85">
        <v>4</v>
      </c>
      <c r="I68" s="130" t="str">
        <f t="shared" si="44"/>
        <v>1a/4/4</v>
      </c>
    </row>
    <row r="69" spans="1:10">
      <c r="A69" s="88">
        <v>13</v>
      </c>
      <c r="B69" s="89" t="s">
        <v>90</v>
      </c>
      <c r="C69" s="89" t="s">
        <v>40</v>
      </c>
      <c r="D69" s="89">
        <v>1</v>
      </c>
      <c r="E69" s="89">
        <v>1</v>
      </c>
      <c r="F69" s="131" t="s">
        <v>211</v>
      </c>
      <c r="G69" s="89">
        <v>4</v>
      </c>
      <c r="H69" s="89">
        <v>4</v>
      </c>
      <c r="I69" s="132" t="str">
        <f t="shared" si="44"/>
        <v>1a/4/4</v>
      </c>
    </row>
    <row r="70" spans="1:10">
      <c r="A70" s="84">
        <v>14</v>
      </c>
      <c r="B70" s="85" t="s">
        <v>99</v>
      </c>
      <c r="C70" s="85" t="s">
        <v>91</v>
      </c>
      <c r="D70" s="85">
        <v>1</v>
      </c>
      <c r="E70" s="85">
        <v>0</v>
      </c>
      <c r="F70" s="129" t="s">
        <v>212</v>
      </c>
      <c r="G70" s="85">
        <v>4</v>
      </c>
      <c r="H70" s="85">
        <v>4</v>
      </c>
      <c r="I70" s="130" t="str">
        <f t="shared" si="44"/>
        <v>SS/4/4</v>
      </c>
    </row>
    <row r="71" spans="1:10">
      <c r="A71" s="88">
        <v>15</v>
      </c>
      <c r="B71" s="89" t="s">
        <v>100</v>
      </c>
      <c r="C71" s="89" t="s">
        <v>91</v>
      </c>
      <c r="D71" s="89">
        <v>1</v>
      </c>
      <c r="E71" s="89">
        <v>0</v>
      </c>
      <c r="F71" s="131" t="s">
        <v>212</v>
      </c>
      <c r="G71" s="89">
        <v>8</v>
      </c>
      <c r="H71" s="89">
        <v>8</v>
      </c>
      <c r="I71" s="132" t="str">
        <f t="shared" si="44"/>
        <v>SS/8/8</v>
      </c>
    </row>
    <row r="72" spans="1:10">
      <c r="A72" s="84">
        <v>16</v>
      </c>
      <c r="B72" s="85" t="s">
        <v>213</v>
      </c>
      <c r="C72" s="85" t="s">
        <v>91</v>
      </c>
      <c r="D72" s="85">
        <v>1</v>
      </c>
      <c r="E72" s="85">
        <v>0</v>
      </c>
      <c r="F72" s="129" t="s">
        <v>212</v>
      </c>
      <c r="G72" s="85">
        <v>3</v>
      </c>
      <c r="H72" s="85">
        <v>2</v>
      </c>
      <c r="I72" s="130" t="str">
        <f t="shared" si="44"/>
        <v>SS/3/2</v>
      </c>
    </row>
    <row r="73" spans="1:10">
      <c r="A73" s="133">
        <v>17</v>
      </c>
      <c r="B73" s="89" t="s">
        <v>214</v>
      </c>
      <c r="C73" s="89" t="s">
        <v>215</v>
      </c>
      <c r="D73" s="89">
        <v>1</v>
      </c>
      <c r="E73" s="89">
        <v>0</v>
      </c>
      <c r="F73" s="131" t="s">
        <v>216</v>
      </c>
      <c r="G73" s="89">
        <v>2</v>
      </c>
      <c r="H73" s="89">
        <v>2</v>
      </c>
      <c r="I73" s="132" t="str">
        <f t="shared" si="44"/>
        <v>SET/2/2</v>
      </c>
    </row>
    <row r="74" spans="1:10">
      <c r="A74" s="134">
        <v>18</v>
      </c>
      <c r="B74" s="85" t="s">
        <v>92</v>
      </c>
      <c r="C74" s="85" t="s">
        <v>93</v>
      </c>
      <c r="D74" s="85">
        <v>3</v>
      </c>
      <c r="E74" s="85">
        <v>0</v>
      </c>
      <c r="F74" s="129" t="s">
        <v>217</v>
      </c>
      <c r="G74" s="85">
        <v>0</v>
      </c>
      <c r="H74" s="85">
        <v>0</v>
      </c>
      <c r="I74" s="130" t="str">
        <f t="shared" si="44"/>
        <v>R/0/0</v>
      </c>
    </row>
    <row r="75" spans="1:10">
      <c r="A75" s="88">
        <v>19</v>
      </c>
      <c r="B75" s="89" t="s">
        <v>94</v>
      </c>
      <c r="C75" s="89" t="s">
        <v>95</v>
      </c>
      <c r="D75" s="89">
        <v>25</v>
      </c>
      <c r="E75" s="89">
        <v>0</v>
      </c>
      <c r="F75" s="131" t="s">
        <v>218</v>
      </c>
      <c r="G75" s="89">
        <v>0</v>
      </c>
      <c r="H75" s="89">
        <v>0</v>
      </c>
      <c r="I75" s="132" t="str">
        <f t="shared" si="44"/>
        <v>B/0/0</v>
      </c>
    </row>
    <row r="76" spans="1:10">
      <c r="A76" s="135">
        <v>20</v>
      </c>
      <c r="B76" s="136" t="s">
        <v>96</v>
      </c>
      <c r="C76" s="136" t="s">
        <v>97</v>
      </c>
      <c r="D76" s="136">
        <v>10</v>
      </c>
      <c r="E76" s="136">
        <v>0</v>
      </c>
      <c r="F76" s="137" t="s">
        <v>55</v>
      </c>
      <c r="G76" s="136">
        <v>0</v>
      </c>
      <c r="H76" s="136">
        <v>0</v>
      </c>
      <c r="I76" s="138" t="str">
        <f t="shared" si="44"/>
        <v>T/0/0</v>
      </c>
    </row>
    <row r="77" spans="1:10">
      <c r="I77" s="139"/>
      <c r="J77" s="98"/>
    </row>
    <row r="78" spans="1:10">
      <c r="I78" s="139"/>
      <c r="J78" s="98"/>
    </row>
    <row r="80" spans="1:10" ht="15.75">
      <c r="A80" s="76" t="s">
        <v>98</v>
      </c>
      <c r="C80" s="96"/>
      <c r="D80" s="97"/>
      <c r="E80" s="99"/>
      <c r="F80" s="96"/>
      <c r="I80" s="98"/>
      <c r="J80" s="98"/>
    </row>
    <row r="81" spans="1:41">
      <c r="O81" s="123"/>
      <c r="S81" s="140"/>
      <c r="T81" s="140"/>
    </row>
    <row r="82" spans="1:41" ht="25.5" customHeight="1">
      <c r="A82" s="100" t="s">
        <v>30</v>
      </c>
      <c r="B82" s="100" t="s">
        <v>57</v>
      </c>
      <c r="C82" s="100" t="s">
        <v>182</v>
      </c>
      <c r="D82" s="100" t="s">
        <v>183</v>
      </c>
      <c r="E82" s="101" t="s">
        <v>241</v>
      </c>
      <c r="F82" s="147" t="s">
        <v>31</v>
      </c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9"/>
    </row>
    <row r="83" spans="1:41" ht="12.75" customHeight="1">
      <c r="A83" s="102"/>
      <c r="B83" s="102"/>
      <c r="C83" s="102"/>
      <c r="D83" s="102"/>
      <c r="E83" s="103"/>
      <c r="F83" s="145" t="s">
        <v>78</v>
      </c>
      <c r="G83" s="146"/>
      <c r="H83" s="150" t="s">
        <v>79</v>
      </c>
      <c r="I83" s="151"/>
      <c r="J83" s="145" t="s">
        <v>80</v>
      </c>
      <c r="K83" s="146"/>
      <c r="L83" s="150" t="s">
        <v>81</v>
      </c>
      <c r="M83" s="151"/>
      <c r="N83" s="145" t="s">
        <v>82</v>
      </c>
      <c r="O83" s="146"/>
      <c r="P83" s="150" t="s">
        <v>83</v>
      </c>
      <c r="Q83" s="151"/>
      <c r="R83" s="145" t="s">
        <v>84</v>
      </c>
      <c r="S83" s="146"/>
      <c r="T83" s="150" t="s">
        <v>85</v>
      </c>
      <c r="U83" s="151"/>
      <c r="V83" s="145" t="s">
        <v>86</v>
      </c>
      <c r="W83" s="146"/>
      <c r="X83" s="150" t="s">
        <v>87</v>
      </c>
      <c r="Y83" s="151"/>
      <c r="Z83" s="145" t="s">
        <v>88</v>
      </c>
      <c r="AA83" s="146"/>
      <c r="AB83" s="150" t="s">
        <v>89</v>
      </c>
      <c r="AC83" s="151"/>
      <c r="AD83" s="145" t="s">
        <v>90</v>
      </c>
      <c r="AE83" s="146"/>
      <c r="AF83" s="150" t="s">
        <v>99</v>
      </c>
      <c r="AG83" s="151"/>
      <c r="AH83" s="145" t="s">
        <v>100</v>
      </c>
      <c r="AI83" s="146"/>
      <c r="AJ83" s="150" t="s">
        <v>92</v>
      </c>
      <c r="AK83" s="151"/>
      <c r="AL83" s="145" t="s">
        <v>101</v>
      </c>
      <c r="AM83" s="146"/>
      <c r="AN83" s="150" t="s">
        <v>96</v>
      </c>
      <c r="AO83" s="151"/>
    </row>
    <row r="84" spans="1:41">
      <c r="A84" s="104"/>
      <c r="B84" s="104"/>
      <c r="C84" s="104"/>
      <c r="D84" s="104"/>
      <c r="E84" s="105"/>
      <c r="F84" s="106" t="s">
        <v>35</v>
      </c>
      <c r="G84" s="107" t="str">
        <f>VLOOKUP(F$83,$B$57:$J$76,8,FALSE)</f>
        <v>2a/4/4</v>
      </c>
      <c r="H84" s="108" t="s">
        <v>35</v>
      </c>
      <c r="I84" s="109" t="str">
        <f t="shared" ref="I84" si="45">VLOOKUP(H$83,$B$57:$J$76,8,FALSE)</f>
        <v>3a/7/12</v>
      </c>
      <c r="J84" s="106" t="s">
        <v>35</v>
      </c>
      <c r="K84" s="107" t="str">
        <f t="shared" ref="K84" si="46">VLOOKUP(J$83,$B$57:$J$76,8,FALSE)</f>
        <v>3a/5/7</v>
      </c>
      <c r="L84" s="108" t="s">
        <v>35</v>
      </c>
      <c r="M84" s="109" t="str">
        <f t="shared" ref="M84" si="47">VLOOKUP(L$83,$B$57:$J$76,8,FALSE)</f>
        <v>2a/4/4</v>
      </c>
      <c r="N84" s="106" t="s">
        <v>35</v>
      </c>
      <c r="O84" s="107" t="str">
        <f t="shared" ref="O84" si="48">VLOOKUP(N$83,$B$57:$J$76,8,FALSE)</f>
        <v>2a/4/4</v>
      </c>
      <c r="P84" s="108" t="s">
        <v>35</v>
      </c>
      <c r="Q84" s="109" t="str">
        <f t="shared" ref="Q84" si="49">VLOOKUP(P$83,$B$57:$J$76,8,FALSE)</f>
        <v>2a/4/4</v>
      </c>
      <c r="R84" s="106" t="s">
        <v>35</v>
      </c>
      <c r="S84" s="107" t="str">
        <f t="shared" ref="S84" si="50">VLOOKUP(R$83,$B$57:$J$76,8,FALSE)</f>
        <v>2a/4/4</v>
      </c>
      <c r="T84" s="108" t="s">
        <v>35</v>
      </c>
      <c r="U84" s="109" t="str">
        <f t="shared" ref="U84" si="51">VLOOKUP(T$83,$B$57:$J$76,8,FALSE)</f>
        <v>2a/4/6</v>
      </c>
      <c r="V84" s="106" t="s">
        <v>35</v>
      </c>
      <c r="W84" s="107" t="str">
        <f t="shared" ref="W84" si="52">VLOOKUP(V$83,$B$57:$J$76,8,FALSE)</f>
        <v>1a/4/4</v>
      </c>
      <c r="X84" s="108" t="s">
        <v>35</v>
      </c>
      <c r="Y84" s="109" t="str">
        <f t="shared" ref="Y84" si="53">VLOOKUP(X$83,$B$57:$J$76,8,FALSE)</f>
        <v>1a/4/4</v>
      </c>
      <c r="Z84" s="106" t="s">
        <v>35</v>
      </c>
      <c r="AA84" s="107" t="str">
        <f t="shared" ref="AA84" si="54">VLOOKUP(Z$83,$B$57:$J$76,8,FALSE)</f>
        <v>1a/4/4</v>
      </c>
      <c r="AB84" s="108" t="s">
        <v>35</v>
      </c>
      <c r="AC84" s="109" t="str">
        <f t="shared" ref="AC84" si="55">VLOOKUP(AB$83,$B$57:$J$76,8,FALSE)</f>
        <v>1a/4/4</v>
      </c>
      <c r="AD84" s="106" t="s">
        <v>35</v>
      </c>
      <c r="AE84" s="107" t="str">
        <f t="shared" ref="AE84" si="56">VLOOKUP(AD$83,$B$57:$J$76,8,FALSE)</f>
        <v>1a/4/4</v>
      </c>
      <c r="AF84" s="108" t="s">
        <v>35</v>
      </c>
      <c r="AG84" s="109" t="str">
        <f t="shared" ref="AG84" si="57">VLOOKUP(AF$83,$B$57:$J$76,8,FALSE)</f>
        <v>SS/4/4</v>
      </c>
      <c r="AH84" s="106" t="s">
        <v>35</v>
      </c>
      <c r="AI84" s="107" t="str">
        <f t="shared" ref="AI84" si="58">VLOOKUP(AH$83,$B$57:$J$76,8,FALSE)</f>
        <v>SS/8/8</v>
      </c>
      <c r="AJ84" s="108" t="s">
        <v>35</v>
      </c>
      <c r="AK84" s="109" t="str">
        <f t="shared" ref="AK84" si="59">VLOOKUP(AJ$83,$B$57:$J$76,8,FALSE)</f>
        <v>R/0/0</v>
      </c>
      <c r="AL84" s="106" t="s">
        <v>35</v>
      </c>
      <c r="AM84" s="107" t="str">
        <f t="shared" ref="AM84" si="60">VLOOKUP(AL$83,$B$57:$J$76,8,FALSE)</f>
        <v>B/0/0</v>
      </c>
      <c r="AN84" s="108" t="s">
        <v>35</v>
      </c>
      <c r="AO84" s="109" t="str">
        <f t="shared" ref="AO84" si="61">VLOOKUP(AN$83,$B$57:$J$76,8,FALSE)</f>
        <v>T/0/0</v>
      </c>
    </row>
    <row r="85" spans="1:41" ht="103.5" customHeight="1">
      <c r="A85" s="104"/>
      <c r="B85" s="104"/>
      <c r="C85" s="104"/>
      <c r="D85" s="104"/>
      <c r="E85" s="110"/>
      <c r="F85" s="111" t="s">
        <v>184</v>
      </c>
      <c r="G85" s="111" t="s">
        <v>185</v>
      </c>
      <c r="H85" s="112" t="s">
        <v>184</v>
      </c>
      <c r="I85" s="112" t="s">
        <v>185</v>
      </c>
      <c r="J85" s="111" t="s">
        <v>184</v>
      </c>
      <c r="K85" s="111" t="s">
        <v>185</v>
      </c>
      <c r="L85" s="112" t="s">
        <v>184</v>
      </c>
      <c r="M85" s="112" t="s">
        <v>185</v>
      </c>
      <c r="N85" s="111" t="s">
        <v>184</v>
      </c>
      <c r="O85" s="111" t="s">
        <v>185</v>
      </c>
      <c r="P85" s="112" t="s">
        <v>184</v>
      </c>
      <c r="Q85" s="112" t="s">
        <v>185</v>
      </c>
      <c r="R85" s="111" t="s">
        <v>184</v>
      </c>
      <c r="S85" s="111" t="s">
        <v>185</v>
      </c>
      <c r="T85" s="112" t="s">
        <v>184</v>
      </c>
      <c r="U85" s="112" t="s">
        <v>185</v>
      </c>
      <c r="V85" s="111" t="s">
        <v>184</v>
      </c>
      <c r="W85" s="111" t="s">
        <v>185</v>
      </c>
      <c r="X85" s="112" t="s">
        <v>184</v>
      </c>
      <c r="Y85" s="112" t="s">
        <v>185</v>
      </c>
      <c r="Z85" s="111" t="s">
        <v>184</v>
      </c>
      <c r="AA85" s="111" t="s">
        <v>185</v>
      </c>
      <c r="AB85" s="112" t="s">
        <v>184</v>
      </c>
      <c r="AC85" s="112" t="s">
        <v>185</v>
      </c>
      <c r="AD85" s="111" t="s">
        <v>184</v>
      </c>
      <c r="AE85" s="111" t="s">
        <v>185</v>
      </c>
      <c r="AF85" s="112" t="s">
        <v>184</v>
      </c>
      <c r="AG85" s="112" t="s">
        <v>185</v>
      </c>
      <c r="AH85" s="111" t="s">
        <v>184</v>
      </c>
      <c r="AI85" s="111" t="s">
        <v>185</v>
      </c>
      <c r="AJ85" s="112" t="s">
        <v>184</v>
      </c>
      <c r="AK85" s="112" t="s">
        <v>185</v>
      </c>
      <c r="AL85" s="111" t="s">
        <v>184</v>
      </c>
      <c r="AM85" s="111" t="s">
        <v>185</v>
      </c>
      <c r="AN85" s="112" t="s">
        <v>184</v>
      </c>
      <c r="AO85" s="112" t="s">
        <v>185</v>
      </c>
    </row>
    <row r="86" spans="1:41">
      <c r="A86" s="104">
        <v>1</v>
      </c>
      <c r="B86" s="104" t="s">
        <v>58</v>
      </c>
      <c r="C86" s="104" t="s">
        <v>219</v>
      </c>
      <c r="D86" s="104" t="s">
        <v>220</v>
      </c>
      <c r="E86" s="113">
        <v>0</v>
      </c>
      <c r="F86" s="114">
        <v>2</v>
      </c>
      <c r="G86" s="115">
        <f>$E86*F86</f>
        <v>0</v>
      </c>
      <c r="H86" s="114">
        <v>2</v>
      </c>
      <c r="I86" s="115">
        <f t="shared" ref="I86:I94" si="62">$E86*H86</f>
        <v>0</v>
      </c>
      <c r="J86" s="114">
        <v>2</v>
      </c>
      <c r="K86" s="115">
        <f t="shared" ref="K86:K94" si="63">$E86*J86</f>
        <v>0</v>
      </c>
      <c r="L86" s="114">
        <v>2</v>
      </c>
      <c r="M86" s="115">
        <f t="shared" ref="M86:M94" si="64">$E86*L86</f>
        <v>0</v>
      </c>
      <c r="N86" s="114">
        <v>2</v>
      </c>
      <c r="O86" s="115">
        <f t="shared" ref="O86:O94" si="65">$E86*N86</f>
        <v>0</v>
      </c>
      <c r="P86" s="114">
        <v>2</v>
      </c>
      <c r="Q86" s="115">
        <f t="shared" ref="Q86:Q94" si="66">$E86*P86</f>
        <v>0</v>
      </c>
      <c r="R86" s="114">
        <v>2</v>
      </c>
      <c r="S86" s="115">
        <f t="shared" ref="S86:S94" si="67">$E86*R86</f>
        <v>0</v>
      </c>
      <c r="T86" s="114">
        <v>2</v>
      </c>
      <c r="U86" s="115">
        <f t="shared" ref="U86:U94" si="68">$E86*T86</f>
        <v>0</v>
      </c>
      <c r="V86" s="114">
        <v>2</v>
      </c>
      <c r="W86" s="115">
        <f t="shared" ref="W86:W94" si="69">$E86*V86</f>
        <v>0</v>
      </c>
      <c r="X86" s="114">
        <v>2</v>
      </c>
      <c r="Y86" s="115">
        <f t="shared" ref="Y86:Y94" si="70">$E86*X86</f>
        <v>0</v>
      </c>
      <c r="Z86" s="114">
        <v>2</v>
      </c>
      <c r="AA86" s="115">
        <f t="shared" ref="AA86:AA94" si="71">$E86*Z86</f>
        <v>0</v>
      </c>
      <c r="AB86" s="114">
        <v>2</v>
      </c>
      <c r="AC86" s="115">
        <f t="shared" ref="AC86:AC94" si="72">$E86*AB86</f>
        <v>0</v>
      </c>
      <c r="AD86" s="114">
        <v>2</v>
      </c>
      <c r="AE86" s="115">
        <f t="shared" ref="AE86:AE94" si="73">$E86*AD86</f>
        <v>0</v>
      </c>
      <c r="AF86" s="114">
        <v>0</v>
      </c>
      <c r="AG86" s="115">
        <f t="shared" ref="AG86:AG94" si="74">$E86*AF86</f>
        <v>0</v>
      </c>
      <c r="AH86" s="114">
        <v>0</v>
      </c>
      <c r="AI86" s="115">
        <f t="shared" ref="AI86:AI94" si="75">$E86*AH86</f>
        <v>0</v>
      </c>
      <c r="AJ86" s="114">
        <v>0</v>
      </c>
      <c r="AK86" s="115">
        <f t="shared" ref="AK86:AK94" si="76">$E86*AJ86</f>
        <v>0</v>
      </c>
      <c r="AL86" s="114">
        <v>0</v>
      </c>
      <c r="AM86" s="115">
        <f t="shared" ref="AM86:AM94" si="77">$E86*AL86</f>
        <v>0</v>
      </c>
      <c r="AN86" s="114">
        <v>0</v>
      </c>
      <c r="AO86" s="115">
        <f t="shared" ref="AO86:AO94" si="78">$E86*AN86</f>
        <v>0</v>
      </c>
    </row>
    <row r="87" spans="1:41">
      <c r="A87" s="104">
        <v>2</v>
      </c>
      <c r="B87" s="104" t="s">
        <v>60</v>
      </c>
      <c r="C87" s="104" t="s">
        <v>221</v>
      </c>
      <c r="D87" s="104" t="s">
        <v>222</v>
      </c>
      <c r="E87" s="113">
        <v>0</v>
      </c>
      <c r="F87" s="114">
        <v>2</v>
      </c>
      <c r="G87" s="115">
        <f t="shared" ref="G87:G110" si="79">$E87*F87</f>
        <v>0</v>
      </c>
      <c r="H87" s="114">
        <v>2</v>
      </c>
      <c r="I87" s="115">
        <f t="shared" si="62"/>
        <v>0</v>
      </c>
      <c r="J87" s="114">
        <v>2</v>
      </c>
      <c r="K87" s="115">
        <f t="shared" si="63"/>
        <v>0</v>
      </c>
      <c r="L87" s="114">
        <v>2</v>
      </c>
      <c r="M87" s="115">
        <f t="shared" si="64"/>
        <v>0</v>
      </c>
      <c r="N87" s="114">
        <v>2</v>
      </c>
      <c r="O87" s="115">
        <f t="shared" si="65"/>
        <v>0</v>
      </c>
      <c r="P87" s="114">
        <v>2</v>
      </c>
      <c r="Q87" s="115">
        <f t="shared" si="66"/>
        <v>0</v>
      </c>
      <c r="R87" s="114">
        <v>2</v>
      </c>
      <c r="S87" s="115">
        <f t="shared" si="67"/>
        <v>0</v>
      </c>
      <c r="T87" s="114">
        <v>2</v>
      </c>
      <c r="U87" s="115">
        <f t="shared" si="68"/>
        <v>0</v>
      </c>
      <c r="V87" s="114">
        <v>1</v>
      </c>
      <c r="W87" s="115">
        <f t="shared" si="69"/>
        <v>0</v>
      </c>
      <c r="X87" s="114">
        <v>1</v>
      </c>
      <c r="Y87" s="115">
        <f t="shared" si="70"/>
        <v>0</v>
      </c>
      <c r="Z87" s="114">
        <v>1</v>
      </c>
      <c r="AA87" s="115">
        <f t="shared" si="71"/>
        <v>0</v>
      </c>
      <c r="AB87" s="114">
        <v>1</v>
      </c>
      <c r="AC87" s="115">
        <f t="shared" si="72"/>
        <v>0</v>
      </c>
      <c r="AD87" s="114">
        <v>1</v>
      </c>
      <c r="AE87" s="115">
        <f t="shared" si="73"/>
        <v>0</v>
      </c>
      <c r="AF87" s="114">
        <v>0</v>
      </c>
      <c r="AG87" s="115">
        <f t="shared" si="74"/>
        <v>0</v>
      </c>
      <c r="AH87" s="114">
        <v>0</v>
      </c>
      <c r="AI87" s="115">
        <f t="shared" si="75"/>
        <v>0</v>
      </c>
      <c r="AJ87" s="114">
        <v>0</v>
      </c>
      <c r="AK87" s="115">
        <f t="shared" si="76"/>
        <v>0</v>
      </c>
      <c r="AL87" s="114">
        <v>0</v>
      </c>
      <c r="AM87" s="115">
        <f t="shared" si="77"/>
        <v>0</v>
      </c>
      <c r="AN87" s="114">
        <v>0</v>
      </c>
      <c r="AO87" s="115">
        <f t="shared" si="78"/>
        <v>0</v>
      </c>
    </row>
    <row r="88" spans="1:41">
      <c r="A88" s="104">
        <v>3</v>
      </c>
      <c r="B88" s="104" t="s">
        <v>61</v>
      </c>
      <c r="C88" s="104" t="s">
        <v>223</v>
      </c>
      <c r="D88" s="104" t="s">
        <v>224</v>
      </c>
      <c r="E88" s="113">
        <v>0</v>
      </c>
      <c r="F88" s="114">
        <v>2</v>
      </c>
      <c r="G88" s="115">
        <f t="shared" si="79"/>
        <v>0</v>
      </c>
      <c r="H88" s="114">
        <v>2</v>
      </c>
      <c r="I88" s="115">
        <f t="shared" si="62"/>
        <v>0</v>
      </c>
      <c r="J88" s="114">
        <v>2</v>
      </c>
      <c r="K88" s="115">
        <f t="shared" si="63"/>
        <v>0</v>
      </c>
      <c r="L88" s="114">
        <v>2</v>
      </c>
      <c r="M88" s="115">
        <f t="shared" si="64"/>
        <v>0</v>
      </c>
      <c r="N88" s="114">
        <v>2</v>
      </c>
      <c r="O88" s="115">
        <f t="shared" si="65"/>
        <v>0</v>
      </c>
      <c r="P88" s="114">
        <v>2</v>
      </c>
      <c r="Q88" s="115">
        <f t="shared" si="66"/>
        <v>0</v>
      </c>
      <c r="R88" s="114">
        <v>2</v>
      </c>
      <c r="S88" s="115">
        <f t="shared" si="67"/>
        <v>0</v>
      </c>
      <c r="T88" s="114">
        <v>2</v>
      </c>
      <c r="U88" s="115">
        <f t="shared" si="68"/>
        <v>0</v>
      </c>
      <c r="V88" s="114">
        <v>1</v>
      </c>
      <c r="W88" s="115">
        <f t="shared" si="69"/>
        <v>0</v>
      </c>
      <c r="X88" s="114">
        <v>1</v>
      </c>
      <c r="Y88" s="115">
        <f t="shared" si="70"/>
        <v>0</v>
      </c>
      <c r="Z88" s="114">
        <v>1</v>
      </c>
      <c r="AA88" s="115">
        <f t="shared" si="71"/>
        <v>0</v>
      </c>
      <c r="AB88" s="114">
        <v>1</v>
      </c>
      <c r="AC88" s="115">
        <f t="shared" si="72"/>
        <v>0</v>
      </c>
      <c r="AD88" s="114">
        <v>1</v>
      </c>
      <c r="AE88" s="115">
        <f t="shared" si="73"/>
        <v>0</v>
      </c>
      <c r="AF88" s="114">
        <v>0</v>
      </c>
      <c r="AG88" s="115">
        <f t="shared" si="74"/>
        <v>0</v>
      </c>
      <c r="AH88" s="114">
        <v>0</v>
      </c>
      <c r="AI88" s="115">
        <f t="shared" si="75"/>
        <v>0</v>
      </c>
      <c r="AJ88" s="114">
        <v>0</v>
      </c>
      <c r="AK88" s="115">
        <f t="shared" si="76"/>
        <v>0</v>
      </c>
      <c r="AL88" s="114">
        <v>0</v>
      </c>
      <c r="AM88" s="115">
        <f t="shared" si="77"/>
        <v>0</v>
      </c>
      <c r="AN88" s="114">
        <v>0</v>
      </c>
      <c r="AO88" s="115">
        <f t="shared" si="78"/>
        <v>0</v>
      </c>
    </row>
    <row r="89" spans="1:41">
      <c r="A89" s="104">
        <v>4</v>
      </c>
      <c r="B89" s="104" t="s">
        <v>225</v>
      </c>
      <c r="C89" s="104" t="s">
        <v>226</v>
      </c>
      <c r="D89" s="104" t="s">
        <v>227</v>
      </c>
      <c r="E89" s="113">
        <v>0</v>
      </c>
      <c r="F89" s="114">
        <v>0</v>
      </c>
      <c r="G89" s="115">
        <f t="shared" si="79"/>
        <v>0</v>
      </c>
      <c r="H89" s="114">
        <v>0</v>
      </c>
      <c r="I89" s="115">
        <f t="shared" si="62"/>
        <v>0</v>
      </c>
      <c r="J89" s="114">
        <v>0</v>
      </c>
      <c r="K89" s="115">
        <f t="shared" si="63"/>
        <v>0</v>
      </c>
      <c r="L89" s="114">
        <v>0</v>
      </c>
      <c r="M89" s="115">
        <f t="shared" si="64"/>
        <v>0</v>
      </c>
      <c r="N89" s="114">
        <v>0</v>
      </c>
      <c r="O89" s="115">
        <f t="shared" si="65"/>
        <v>0</v>
      </c>
      <c r="P89" s="114">
        <v>0</v>
      </c>
      <c r="Q89" s="115">
        <f t="shared" si="66"/>
        <v>0</v>
      </c>
      <c r="R89" s="114">
        <v>0</v>
      </c>
      <c r="S89" s="115">
        <f t="shared" si="67"/>
        <v>0</v>
      </c>
      <c r="T89" s="114">
        <v>0</v>
      </c>
      <c r="U89" s="115">
        <f t="shared" si="68"/>
        <v>0</v>
      </c>
      <c r="V89" s="114">
        <v>0</v>
      </c>
      <c r="W89" s="115">
        <f t="shared" si="69"/>
        <v>0</v>
      </c>
      <c r="X89" s="114">
        <v>0</v>
      </c>
      <c r="Y89" s="115">
        <f t="shared" si="70"/>
        <v>0</v>
      </c>
      <c r="Z89" s="114">
        <v>0</v>
      </c>
      <c r="AA89" s="115">
        <f t="shared" si="71"/>
        <v>0</v>
      </c>
      <c r="AB89" s="114">
        <v>0</v>
      </c>
      <c r="AC89" s="115">
        <f t="shared" si="72"/>
        <v>0</v>
      </c>
      <c r="AD89" s="114">
        <v>0</v>
      </c>
      <c r="AE89" s="115">
        <f t="shared" si="73"/>
        <v>0</v>
      </c>
      <c r="AF89" s="114">
        <v>0</v>
      </c>
      <c r="AG89" s="115">
        <f t="shared" si="74"/>
        <v>0</v>
      </c>
      <c r="AH89" s="114">
        <v>0</v>
      </c>
      <c r="AI89" s="115">
        <f t="shared" si="75"/>
        <v>0</v>
      </c>
      <c r="AJ89" s="114">
        <v>3</v>
      </c>
      <c r="AK89" s="115">
        <f t="shared" si="76"/>
        <v>0</v>
      </c>
      <c r="AL89" s="114">
        <v>0</v>
      </c>
      <c r="AM89" s="115">
        <f t="shared" si="77"/>
        <v>0</v>
      </c>
      <c r="AN89" s="114">
        <v>0</v>
      </c>
      <c r="AO89" s="115">
        <f t="shared" si="78"/>
        <v>0</v>
      </c>
    </row>
    <row r="90" spans="1:41">
      <c r="A90" s="104">
        <v>5</v>
      </c>
      <c r="B90" s="104" t="s">
        <v>62</v>
      </c>
      <c r="C90" s="104" t="s">
        <v>228</v>
      </c>
      <c r="D90" s="104" t="s">
        <v>229</v>
      </c>
      <c r="E90" s="113">
        <v>0</v>
      </c>
      <c r="F90" s="114">
        <v>4</v>
      </c>
      <c r="G90" s="115">
        <f t="shared" si="79"/>
        <v>0</v>
      </c>
      <c r="H90" s="114">
        <v>7</v>
      </c>
      <c r="I90" s="115">
        <f t="shared" si="62"/>
        <v>0</v>
      </c>
      <c r="J90" s="114">
        <v>5</v>
      </c>
      <c r="K90" s="115">
        <f t="shared" si="63"/>
        <v>0</v>
      </c>
      <c r="L90" s="114">
        <v>4</v>
      </c>
      <c r="M90" s="115">
        <f t="shared" si="64"/>
        <v>0</v>
      </c>
      <c r="N90" s="114">
        <v>4</v>
      </c>
      <c r="O90" s="115">
        <f t="shared" si="65"/>
        <v>0</v>
      </c>
      <c r="P90" s="114">
        <v>4</v>
      </c>
      <c r="Q90" s="115">
        <f t="shared" si="66"/>
        <v>0</v>
      </c>
      <c r="R90" s="114">
        <v>4</v>
      </c>
      <c r="S90" s="115">
        <f t="shared" si="67"/>
        <v>0</v>
      </c>
      <c r="T90" s="114">
        <v>6</v>
      </c>
      <c r="U90" s="115">
        <f t="shared" si="68"/>
        <v>0</v>
      </c>
      <c r="V90" s="114">
        <v>4</v>
      </c>
      <c r="W90" s="115">
        <f t="shared" si="69"/>
        <v>0</v>
      </c>
      <c r="X90" s="114">
        <v>4</v>
      </c>
      <c r="Y90" s="115">
        <f t="shared" si="70"/>
        <v>0</v>
      </c>
      <c r="Z90" s="114">
        <v>4</v>
      </c>
      <c r="AA90" s="115">
        <f t="shared" si="71"/>
        <v>0</v>
      </c>
      <c r="AB90" s="114">
        <v>4</v>
      </c>
      <c r="AC90" s="115">
        <f t="shared" si="72"/>
        <v>0</v>
      </c>
      <c r="AD90" s="114">
        <v>4</v>
      </c>
      <c r="AE90" s="115">
        <f t="shared" si="73"/>
        <v>0</v>
      </c>
      <c r="AF90" s="114">
        <v>4</v>
      </c>
      <c r="AG90" s="115">
        <f t="shared" si="74"/>
        <v>0</v>
      </c>
      <c r="AH90" s="114">
        <v>8</v>
      </c>
      <c r="AI90" s="115">
        <f t="shared" si="75"/>
        <v>0</v>
      </c>
      <c r="AJ90" s="114">
        <v>0</v>
      </c>
      <c r="AK90" s="115">
        <f t="shared" si="76"/>
        <v>0</v>
      </c>
      <c r="AL90" s="114">
        <v>0</v>
      </c>
      <c r="AM90" s="115">
        <f t="shared" si="77"/>
        <v>0</v>
      </c>
      <c r="AN90" s="114">
        <v>0</v>
      </c>
      <c r="AO90" s="115">
        <f t="shared" si="78"/>
        <v>0</v>
      </c>
    </row>
    <row r="91" spans="1:41">
      <c r="A91" s="104">
        <v>5</v>
      </c>
      <c r="B91" s="104" t="s">
        <v>62</v>
      </c>
      <c r="C91" s="104" t="s">
        <v>194</v>
      </c>
      <c r="D91" s="104" t="s">
        <v>230</v>
      </c>
      <c r="E91" s="113">
        <v>0</v>
      </c>
      <c r="F91" s="114">
        <v>2</v>
      </c>
      <c r="G91" s="115">
        <f t="shared" si="79"/>
        <v>0</v>
      </c>
      <c r="H91" s="114">
        <v>2</v>
      </c>
      <c r="I91" s="115">
        <f t="shared" si="62"/>
        <v>0</v>
      </c>
      <c r="J91" s="114">
        <v>2</v>
      </c>
      <c r="K91" s="115">
        <f t="shared" si="63"/>
        <v>0</v>
      </c>
      <c r="L91" s="114">
        <v>2</v>
      </c>
      <c r="M91" s="115">
        <f t="shared" si="64"/>
        <v>0</v>
      </c>
      <c r="N91" s="114">
        <v>2</v>
      </c>
      <c r="O91" s="115">
        <f t="shared" si="65"/>
        <v>0</v>
      </c>
      <c r="P91" s="114">
        <v>2</v>
      </c>
      <c r="Q91" s="115">
        <f t="shared" si="66"/>
        <v>0</v>
      </c>
      <c r="R91" s="114">
        <v>2</v>
      </c>
      <c r="S91" s="115">
        <f t="shared" si="67"/>
        <v>0</v>
      </c>
      <c r="T91" s="114">
        <v>2</v>
      </c>
      <c r="U91" s="115">
        <f t="shared" si="68"/>
        <v>0</v>
      </c>
      <c r="V91" s="114">
        <v>1</v>
      </c>
      <c r="W91" s="115">
        <f t="shared" si="69"/>
        <v>0</v>
      </c>
      <c r="X91" s="114">
        <v>1</v>
      </c>
      <c r="Y91" s="115">
        <f t="shared" si="70"/>
        <v>0</v>
      </c>
      <c r="Z91" s="114">
        <v>1</v>
      </c>
      <c r="AA91" s="115">
        <f t="shared" si="71"/>
        <v>0</v>
      </c>
      <c r="AB91" s="114">
        <v>1</v>
      </c>
      <c r="AC91" s="115">
        <f t="shared" si="72"/>
        <v>0</v>
      </c>
      <c r="AD91" s="114">
        <v>1</v>
      </c>
      <c r="AE91" s="115">
        <f t="shared" si="73"/>
        <v>0</v>
      </c>
      <c r="AF91" s="114">
        <v>1</v>
      </c>
      <c r="AG91" s="115">
        <f t="shared" si="74"/>
        <v>0</v>
      </c>
      <c r="AH91" s="114">
        <v>1</v>
      </c>
      <c r="AI91" s="115">
        <f t="shared" si="75"/>
        <v>0</v>
      </c>
      <c r="AJ91" s="114">
        <v>0</v>
      </c>
      <c r="AK91" s="115">
        <f t="shared" si="76"/>
        <v>0</v>
      </c>
      <c r="AL91" s="114">
        <v>0</v>
      </c>
      <c r="AM91" s="115">
        <f t="shared" si="77"/>
        <v>0</v>
      </c>
      <c r="AN91" s="114">
        <v>0</v>
      </c>
      <c r="AO91" s="115">
        <f t="shared" si="78"/>
        <v>0</v>
      </c>
    </row>
    <row r="92" spans="1:41">
      <c r="A92" s="104">
        <v>5</v>
      </c>
      <c r="B92" s="104" t="s">
        <v>62</v>
      </c>
      <c r="C92" s="104" t="s">
        <v>196</v>
      </c>
      <c r="D92" s="104" t="s">
        <v>231</v>
      </c>
      <c r="E92" s="113">
        <v>0</v>
      </c>
      <c r="F92" s="114">
        <v>1</v>
      </c>
      <c r="G92" s="115">
        <f t="shared" si="79"/>
        <v>0</v>
      </c>
      <c r="H92" s="114">
        <v>1</v>
      </c>
      <c r="I92" s="115">
        <f t="shared" si="62"/>
        <v>0</v>
      </c>
      <c r="J92" s="114">
        <v>1</v>
      </c>
      <c r="K92" s="115">
        <f t="shared" si="63"/>
        <v>0</v>
      </c>
      <c r="L92" s="114">
        <v>1</v>
      </c>
      <c r="M92" s="115">
        <f t="shared" si="64"/>
        <v>0</v>
      </c>
      <c r="N92" s="114">
        <v>1</v>
      </c>
      <c r="O92" s="115">
        <f t="shared" si="65"/>
        <v>0</v>
      </c>
      <c r="P92" s="114">
        <v>1</v>
      </c>
      <c r="Q92" s="115">
        <f t="shared" si="66"/>
        <v>0</v>
      </c>
      <c r="R92" s="114">
        <v>1</v>
      </c>
      <c r="S92" s="115">
        <f t="shared" si="67"/>
        <v>0</v>
      </c>
      <c r="T92" s="114">
        <v>1</v>
      </c>
      <c r="U92" s="115">
        <f t="shared" si="68"/>
        <v>0</v>
      </c>
      <c r="V92" s="114">
        <v>1</v>
      </c>
      <c r="W92" s="115">
        <f t="shared" si="69"/>
        <v>0</v>
      </c>
      <c r="X92" s="114">
        <v>1</v>
      </c>
      <c r="Y92" s="115">
        <f t="shared" si="70"/>
        <v>0</v>
      </c>
      <c r="Z92" s="114">
        <v>1</v>
      </c>
      <c r="AA92" s="115">
        <f t="shared" si="71"/>
        <v>0</v>
      </c>
      <c r="AB92" s="114">
        <v>1</v>
      </c>
      <c r="AC92" s="115">
        <f t="shared" si="72"/>
        <v>0</v>
      </c>
      <c r="AD92" s="114">
        <v>1</v>
      </c>
      <c r="AE92" s="115">
        <f t="shared" si="73"/>
        <v>0</v>
      </c>
      <c r="AF92" s="114">
        <v>0</v>
      </c>
      <c r="AG92" s="115">
        <f t="shared" si="74"/>
        <v>0</v>
      </c>
      <c r="AH92" s="114">
        <v>0</v>
      </c>
      <c r="AI92" s="115">
        <f t="shared" si="75"/>
        <v>0</v>
      </c>
      <c r="AJ92" s="114">
        <v>3</v>
      </c>
      <c r="AK92" s="115">
        <f t="shared" si="76"/>
        <v>0</v>
      </c>
      <c r="AL92" s="114">
        <v>0</v>
      </c>
      <c r="AM92" s="115">
        <f t="shared" si="77"/>
        <v>0</v>
      </c>
      <c r="AN92" s="114">
        <v>0</v>
      </c>
      <c r="AO92" s="115">
        <f t="shared" si="78"/>
        <v>0</v>
      </c>
    </row>
    <row r="93" spans="1:41">
      <c r="A93" s="104">
        <v>6</v>
      </c>
      <c r="B93" s="104" t="s">
        <v>63</v>
      </c>
      <c r="C93" s="104" t="s">
        <v>232</v>
      </c>
      <c r="D93" s="104" t="s">
        <v>233</v>
      </c>
      <c r="E93" s="113">
        <v>0</v>
      </c>
      <c r="F93" s="114">
        <v>2</v>
      </c>
      <c r="G93" s="115">
        <f t="shared" si="79"/>
        <v>0</v>
      </c>
      <c r="H93" s="114">
        <v>6</v>
      </c>
      <c r="I93" s="115">
        <f t="shared" si="62"/>
        <v>0</v>
      </c>
      <c r="J93" s="114">
        <v>3</v>
      </c>
      <c r="K93" s="115">
        <f t="shared" si="63"/>
        <v>0</v>
      </c>
      <c r="L93" s="114">
        <v>2</v>
      </c>
      <c r="M93" s="115">
        <f t="shared" si="64"/>
        <v>0</v>
      </c>
      <c r="N93" s="114">
        <v>2</v>
      </c>
      <c r="O93" s="115">
        <f t="shared" si="65"/>
        <v>0</v>
      </c>
      <c r="P93" s="114">
        <v>2</v>
      </c>
      <c r="Q93" s="115">
        <f t="shared" si="66"/>
        <v>0</v>
      </c>
      <c r="R93" s="114">
        <v>2</v>
      </c>
      <c r="S93" s="115">
        <f t="shared" si="67"/>
        <v>0</v>
      </c>
      <c r="T93" s="114">
        <v>3</v>
      </c>
      <c r="U93" s="115">
        <f t="shared" si="68"/>
        <v>0</v>
      </c>
      <c r="V93" s="114">
        <v>2</v>
      </c>
      <c r="W93" s="115">
        <f t="shared" si="69"/>
        <v>0</v>
      </c>
      <c r="X93" s="114">
        <v>2</v>
      </c>
      <c r="Y93" s="115">
        <f t="shared" si="70"/>
        <v>0</v>
      </c>
      <c r="Z93" s="114">
        <v>2</v>
      </c>
      <c r="AA93" s="115">
        <f t="shared" si="71"/>
        <v>0</v>
      </c>
      <c r="AB93" s="114">
        <v>2</v>
      </c>
      <c r="AC93" s="115">
        <f t="shared" si="72"/>
        <v>0</v>
      </c>
      <c r="AD93" s="114">
        <v>2</v>
      </c>
      <c r="AE93" s="115">
        <f t="shared" si="73"/>
        <v>0</v>
      </c>
      <c r="AF93" s="114">
        <v>2</v>
      </c>
      <c r="AG93" s="115">
        <f t="shared" si="74"/>
        <v>0</v>
      </c>
      <c r="AH93" s="114">
        <v>4</v>
      </c>
      <c r="AI93" s="115">
        <f t="shared" si="75"/>
        <v>0</v>
      </c>
      <c r="AJ93" s="114">
        <v>0</v>
      </c>
      <c r="AK93" s="115">
        <f t="shared" si="76"/>
        <v>0</v>
      </c>
      <c r="AL93" s="114">
        <v>0</v>
      </c>
      <c r="AM93" s="115">
        <f t="shared" si="77"/>
        <v>0</v>
      </c>
      <c r="AN93" s="114">
        <v>0</v>
      </c>
      <c r="AO93" s="115">
        <f t="shared" si="78"/>
        <v>0</v>
      </c>
    </row>
    <row r="94" spans="1:41">
      <c r="A94" s="104">
        <v>6</v>
      </c>
      <c r="B94" s="104" t="s">
        <v>63</v>
      </c>
      <c r="C94" s="104" t="s">
        <v>234</v>
      </c>
      <c r="D94" s="104" t="s">
        <v>235</v>
      </c>
      <c r="E94" s="113">
        <v>0</v>
      </c>
      <c r="F94" s="114">
        <v>4</v>
      </c>
      <c r="G94" s="115">
        <f t="shared" si="79"/>
        <v>0</v>
      </c>
      <c r="H94" s="114">
        <v>12</v>
      </c>
      <c r="I94" s="115">
        <f t="shared" si="62"/>
        <v>0</v>
      </c>
      <c r="J94" s="114">
        <v>7</v>
      </c>
      <c r="K94" s="115">
        <f t="shared" si="63"/>
        <v>0</v>
      </c>
      <c r="L94" s="114">
        <v>4</v>
      </c>
      <c r="M94" s="115">
        <f t="shared" si="64"/>
        <v>0</v>
      </c>
      <c r="N94" s="114">
        <v>4</v>
      </c>
      <c r="O94" s="115">
        <f t="shared" si="65"/>
        <v>0</v>
      </c>
      <c r="P94" s="114">
        <v>4</v>
      </c>
      <c r="Q94" s="115">
        <f t="shared" si="66"/>
        <v>0</v>
      </c>
      <c r="R94" s="114">
        <v>4</v>
      </c>
      <c r="S94" s="115">
        <f t="shared" si="67"/>
        <v>0</v>
      </c>
      <c r="T94" s="114">
        <v>6</v>
      </c>
      <c r="U94" s="115">
        <f t="shared" si="68"/>
        <v>0</v>
      </c>
      <c r="V94" s="114">
        <v>4</v>
      </c>
      <c r="W94" s="115">
        <f t="shared" si="69"/>
        <v>0</v>
      </c>
      <c r="X94" s="114">
        <v>4</v>
      </c>
      <c r="Y94" s="115">
        <f t="shared" si="70"/>
        <v>0</v>
      </c>
      <c r="Z94" s="114">
        <v>4</v>
      </c>
      <c r="AA94" s="115">
        <f t="shared" si="71"/>
        <v>0</v>
      </c>
      <c r="AB94" s="114">
        <v>4</v>
      </c>
      <c r="AC94" s="115">
        <f t="shared" si="72"/>
        <v>0</v>
      </c>
      <c r="AD94" s="114">
        <v>4</v>
      </c>
      <c r="AE94" s="115">
        <f t="shared" si="73"/>
        <v>0</v>
      </c>
      <c r="AF94" s="114">
        <v>4</v>
      </c>
      <c r="AG94" s="115">
        <f t="shared" si="74"/>
        <v>0</v>
      </c>
      <c r="AH94" s="114">
        <v>8</v>
      </c>
      <c r="AI94" s="115">
        <f t="shared" si="75"/>
        <v>0</v>
      </c>
      <c r="AJ94" s="114">
        <v>0</v>
      </c>
      <c r="AK94" s="115">
        <f t="shared" si="76"/>
        <v>0</v>
      </c>
      <c r="AL94" s="114">
        <v>0</v>
      </c>
      <c r="AM94" s="115">
        <f t="shared" si="77"/>
        <v>0</v>
      </c>
      <c r="AN94" s="114">
        <v>0</v>
      </c>
      <c r="AO94" s="115">
        <f t="shared" si="78"/>
        <v>0</v>
      </c>
    </row>
    <row r="95" spans="1:41">
      <c r="A95" s="104">
        <v>7</v>
      </c>
      <c r="B95" s="104" t="s">
        <v>64</v>
      </c>
      <c r="C95" s="104" t="s">
        <v>236</v>
      </c>
      <c r="D95" s="104"/>
      <c r="E95" s="115"/>
      <c r="F95" s="114"/>
      <c r="G95" s="115"/>
      <c r="H95" s="114"/>
      <c r="I95" s="115"/>
      <c r="J95" s="114"/>
      <c r="K95" s="115"/>
      <c r="L95" s="114"/>
      <c r="M95" s="115"/>
      <c r="N95" s="114"/>
      <c r="O95" s="115"/>
      <c r="P95" s="114"/>
      <c r="Q95" s="115"/>
      <c r="R95" s="114"/>
      <c r="S95" s="115"/>
      <c r="T95" s="114"/>
      <c r="U95" s="115"/>
      <c r="V95" s="114"/>
      <c r="W95" s="115"/>
      <c r="X95" s="114"/>
      <c r="Y95" s="115"/>
      <c r="Z95" s="114"/>
      <c r="AA95" s="115"/>
      <c r="AB95" s="114"/>
      <c r="AC95" s="115"/>
      <c r="AD95" s="114"/>
      <c r="AE95" s="115"/>
      <c r="AF95" s="114"/>
      <c r="AG95" s="115"/>
      <c r="AH95" s="114"/>
      <c r="AI95" s="115"/>
      <c r="AJ95" s="114"/>
      <c r="AK95" s="115"/>
      <c r="AL95" s="114"/>
      <c r="AM95" s="115"/>
      <c r="AN95" s="114"/>
      <c r="AO95" s="115"/>
    </row>
    <row r="96" spans="1:41">
      <c r="A96" s="104">
        <v>8</v>
      </c>
      <c r="B96" s="104" t="s">
        <v>65</v>
      </c>
      <c r="C96" s="104" t="s">
        <v>200</v>
      </c>
      <c r="D96" s="104" t="s">
        <v>237</v>
      </c>
      <c r="E96" s="113">
        <v>0</v>
      </c>
      <c r="F96" s="114">
        <v>1</v>
      </c>
      <c r="G96" s="115">
        <f t="shared" si="79"/>
        <v>0</v>
      </c>
      <c r="H96" s="114">
        <v>1</v>
      </c>
      <c r="I96" s="115">
        <f t="shared" ref="I96:I110" si="80">$E96*H96</f>
        <v>0</v>
      </c>
      <c r="J96" s="114">
        <v>1</v>
      </c>
      <c r="K96" s="115">
        <f t="shared" ref="K96:K110" si="81">$E96*J96</f>
        <v>0</v>
      </c>
      <c r="L96" s="114">
        <v>1</v>
      </c>
      <c r="M96" s="115">
        <f t="shared" ref="M96:M110" si="82">$E96*L96</f>
        <v>0</v>
      </c>
      <c r="N96" s="114">
        <v>1</v>
      </c>
      <c r="O96" s="115">
        <f t="shared" ref="O96:O110" si="83">$E96*N96</f>
        <v>0</v>
      </c>
      <c r="P96" s="114">
        <v>1</v>
      </c>
      <c r="Q96" s="115">
        <f t="shared" ref="Q96:Q110" si="84">$E96*P96</f>
        <v>0</v>
      </c>
      <c r="R96" s="114">
        <v>1</v>
      </c>
      <c r="S96" s="115">
        <f t="shared" ref="S96:S110" si="85">$E96*R96</f>
        <v>0</v>
      </c>
      <c r="T96" s="114">
        <v>1</v>
      </c>
      <c r="U96" s="115">
        <f t="shared" ref="U96:U110" si="86">$E96*T96</f>
        <v>0</v>
      </c>
      <c r="V96" s="114">
        <v>1</v>
      </c>
      <c r="W96" s="115">
        <f t="shared" ref="W96:W110" si="87">$E96*V96</f>
        <v>0</v>
      </c>
      <c r="X96" s="114">
        <v>1</v>
      </c>
      <c r="Y96" s="115">
        <f t="shared" ref="Y96:Y110" si="88">$E96*X96</f>
        <v>0</v>
      </c>
      <c r="Z96" s="114">
        <v>1</v>
      </c>
      <c r="AA96" s="115">
        <f t="shared" ref="AA96:AA110" si="89">$E96*Z96</f>
        <v>0</v>
      </c>
      <c r="AB96" s="114">
        <v>1</v>
      </c>
      <c r="AC96" s="115">
        <f t="shared" ref="AC96:AC110" si="90">$E96*AB96</f>
        <v>0</v>
      </c>
      <c r="AD96" s="114">
        <v>1</v>
      </c>
      <c r="AE96" s="115">
        <f t="shared" ref="AE96:AE110" si="91">$E96*AD96</f>
        <v>0</v>
      </c>
      <c r="AF96" s="114">
        <v>1</v>
      </c>
      <c r="AG96" s="115">
        <f t="shared" ref="AG96:AG110" si="92">$E96*AF96</f>
        <v>0</v>
      </c>
      <c r="AH96" s="114">
        <v>1</v>
      </c>
      <c r="AI96" s="115">
        <f t="shared" ref="AI96:AI110" si="93">$E96*AH96</f>
        <v>0</v>
      </c>
      <c r="AJ96" s="114">
        <v>0</v>
      </c>
      <c r="AK96" s="115">
        <f t="shared" ref="AK96:AK110" si="94">$E96*AJ96</f>
        <v>0</v>
      </c>
      <c r="AL96" s="114">
        <v>0</v>
      </c>
      <c r="AM96" s="115">
        <f t="shared" ref="AM96:AM110" si="95">$E96*AL96</f>
        <v>0</v>
      </c>
      <c r="AN96" s="114">
        <v>0</v>
      </c>
      <c r="AO96" s="115">
        <f t="shared" ref="AO96:AO110" si="96">$E96*AN96</f>
        <v>0</v>
      </c>
    </row>
    <row r="97" spans="1:41">
      <c r="A97" s="104">
        <v>9</v>
      </c>
      <c r="B97" s="104" t="s">
        <v>66</v>
      </c>
      <c r="C97" s="104" t="s">
        <v>202</v>
      </c>
      <c r="D97" s="104" t="s">
        <v>203</v>
      </c>
      <c r="E97" s="113">
        <v>0</v>
      </c>
      <c r="F97" s="114">
        <v>1</v>
      </c>
      <c r="G97" s="115">
        <f t="shared" si="79"/>
        <v>0</v>
      </c>
      <c r="H97" s="114">
        <v>1</v>
      </c>
      <c r="I97" s="115">
        <f t="shared" si="80"/>
        <v>0</v>
      </c>
      <c r="J97" s="114">
        <v>1</v>
      </c>
      <c r="K97" s="115">
        <f t="shared" si="81"/>
        <v>0</v>
      </c>
      <c r="L97" s="114">
        <v>1</v>
      </c>
      <c r="M97" s="115">
        <f t="shared" si="82"/>
        <v>0</v>
      </c>
      <c r="N97" s="114">
        <v>1</v>
      </c>
      <c r="O97" s="115">
        <f t="shared" si="83"/>
        <v>0</v>
      </c>
      <c r="P97" s="114">
        <v>1</v>
      </c>
      <c r="Q97" s="115">
        <f t="shared" si="84"/>
        <v>0</v>
      </c>
      <c r="R97" s="114">
        <v>1</v>
      </c>
      <c r="S97" s="115">
        <f t="shared" si="85"/>
        <v>0</v>
      </c>
      <c r="T97" s="114">
        <v>1</v>
      </c>
      <c r="U97" s="115">
        <f t="shared" si="86"/>
        <v>0</v>
      </c>
      <c r="V97" s="114">
        <v>1</v>
      </c>
      <c r="W97" s="115">
        <f t="shared" si="87"/>
        <v>0</v>
      </c>
      <c r="X97" s="114">
        <v>1</v>
      </c>
      <c r="Y97" s="115">
        <f t="shared" si="88"/>
        <v>0</v>
      </c>
      <c r="Z97" s="114">
        <v>1</v>
      </c>
      <c r="AA97" s="115">
        <f t="shared" si="89"/>
        <v>0</v>
      </c>
      <c r="AB97" s="114">
        <v>1</v>
      </c>
      <c r="AC97" s="115">
        <f t="shared" si="90"/>
        <v>0</v>
      </c>
      <c r="AD97" s="114">
        <v>1</v>
      </c>
      <c r="AE97" s="115">
        <f t="shared" si="91"/>
        <v>0</v>
      </c>
      <c r="AF97" s="114">
        <v>1</v>
      </c>
      <c r="AG97" s="115">
        <f t="shared" si="92"/>
        <v>0</v>
      </c>
      <c r="AH97" s="114">
        <v>1</v>
      </c>
      <c r="AI97" s="115">
        <f t="shared" si="93"/>
        <v>0</v>
      </c>
      <c r="AJ97" s="114">
        <v>0</v>
      </c>
      <c r="AK97" s="115">
        <f t="shared" si="94"/>
        <v>0</v>
      </c>
      <c r="AL97" s="114">
        <v>0</v>
      </c>
      <c r="AM97" s="115">
        <f t="shared" si="95"/>
        <v>0</v>
      </c>
      <c r="AN97" s="114">
        <v>0</v>
      </c>
      <c r="AO97" s="115">
        <f t="shared" si="96"/>
        <v>0</v>
      </c>
    </row>
    <row r="98" spans="1:41">
      <c r="A98" s="104">
        <v>10</v>
      </c>
      <c r="B98" s="104" t="s">
        <v>204</v>
      </c>
      <c r="C98" s="104" t="s">
        <v>205</v>
      </c>
      <c r="D98" s="104" t="s">
        <v>206</v>
      </c>
      <c r="E98" s="113">
        <v>0</v>
      </c>
      <c r="F98" s="114">
        <v>1</v>
      </c>
      <c r="G98" s="115">
        <f t="shared" ref="G98" si="97">$E98*F98</f>
        <v>0</v>
      </c>
      <c r="H98" s="114">
        <v>1</v>
      </c>
      <c r="I98" s="115">
        <f t="shared" ref="I98" si="98">$E98*H98</f>
        <v>0</v>
      </c>
      <c r="J98" s="114">
        <v>1</v>
      </c>
      <c r="K98" s="115">
        <f t="shared" ref="K98" si="99">$E98*J98</f>
        <v>0</v>
      </c>
      <c r="L98" s="114">
        <v>1</v>
      </c>
      <c r="M98" s="115">
        <f t="shared" ref="M98" si="100">$E98*L98</f>
        <v>0</v>
      </c>
      <c r="N98" s="114">
        <v>1</v>
      </c>
      <c r="O98" s="115">
        <f t="shared" ref="O98" si="101">$E98*N98</f>
        <v>0</v>
      </c>
      <c r="P98" s="114">
        <v>1</v>
      </c>
      <c r="Q98" s="115">
        <f t="shared" ref="Q98" si="102">$E98*P98</f>
        <v>0</v>
      </c>
      <c r="R98" s="114">
        <v>1</v>
      </c>
      <c r="S98" s="115">
        <f t="shared" ref="S98" si="103">$E98*R98</f>
        <v>0</v>
      </c>
      <c r="T98" s="114">
        <v>1</v>
      </c>
      <c r="U98" s="115">
        <f t="shared" ref="U98" si="104">$E98*T98</f>
        <v>0</v>
      </c>
      <c r="V98" s="114">
        <v>1</v>
      </c>
      <c r="W98" s="115">
        <f t="shared" ref="W98" si="105">$E98*V98</f>
        <v>0</v>
      </c>
      <c r="X98" s="114">
        <v>1</v>
      </c>
      <c r="Y98" s="115">
        <f t="shared" ref="Y98" si="106">$E98*X98</f>
        <v>0</v>
      </c>
      <c r="Z98" s="114">
        <v>1</v>
      </c>
      <c r="AA98" s="115">
        <f t="shared" ref="AA98" si="107">$E98*Z98</f>
        <v>0</v>
      </c>
      <c r="AB98" s="114">
        <v>1</v>
      </c>
      <c r="AC98" s="115">
        <f t="shared" ref="AC98" si="108">$E98*AB98</f>
        <v>0</v>
      </c>
      <c r="AD98" s="114">
        <v>1</v>
      </c>
      <c r="AE98" s="115">
        <f t="shared" ref="AE98" si="109">$E98*AD98</f>
        <v>0</v>
      </c>
      <c r="AF98" s="114">
        <v>1</v>
      </c>
      <c r="AG98" s="115">
        <f t="shared" ref="AG98" si="110">$E98*AF98</f>
        <v>0</v>
      </c>
      <c r="AH98" s="114">
        <v>1</v>
      </c>
      <c r="AI98" s="115">
        <f t="shared" ref="AI98" si="111">$E98*AH98</f>
        <v>0</v>
      </c>
      <c r="AJ98" s="114">
        <v>0</v>
      </c>
      <c r="AK98" s="115">
        <f t="shared" ref="AK98" si="112">$E98*AJ98</f>
        <v>0</v>
      </c>
      <c r="AL98" s="114">
        <v>0</v>
      </c>
      <c r="AM98" s="115">
        <f t="shared" ref="AM98" si="113">$E98*AL98</f>
        <v>0</v>
      </c>
      <c r="AN98" s="114">
        <v>0</v>
      </c>
      <c r="AO98" s="115">
        <f t="shared" ref="AO98" si="114">$E98*AN98</f>
        <v>0</v>
      </c>
    </row>
    <row r="99" spans="1:41">
      <c r="A99" s="104">
        <v>11</v>
      </c>
      <c r="B99" s="104" t="s">
        <v>102</v>
      </c>
      <c r="C99" s="104"/>
      <c r="D99" s="104"/>
      <c r="E99" s="113">
        <v>0</v>
      </c>
      <c r="F99" s="114">
        <v>0</v>
      </c>
      <c r="G99" s="115">
        <f t="shared" si="79"/>
        <v>0</v>
      </c>
      <c r="H99" s="114">
        <v>0</v>
      </c>
      <c r="I99" s="115">
        <f t="shared" si="80"/>
        <v>0</v>
      </c>
      <c r="J99" s="114">
        <v>0</v>
      </c>
      <c r="K99" s="115">
        <f t="shared" si="81"/>
        <v>0</v>
      </c>
      <c r="L99" s="114">
        <v>0</v>
      </c>
      <c r="M99" s="115">
        <f t="shared" si="82"/>
        <v>0</v>
      </c>
      <c r="N99" s="114">
        <v>0</v>
      </c>
      <c r="O99" s="115">
        <f t="shared" si="83"/>
        <v>0</v>
      </c>
      <c r="P99" s="114">
        <v>0</v>
      </c>
      <c r="Q99" s="115">
        <f t="shared" si="84"/>
        <v>0</v>
      </c>
      <c r="R99" s="114">
        <v>0</v>
      </c>
      <c r="S99" s="115">
        <f t="shared" si="85"/>
        <v>0</v>
      </c>
      <c r="T99" s="114">
        <v>0</v>
      </c>
      <c r="U99" s="115">
        <f t="shared" si="86"/>
        <v>0</v>
      </c>
      <c r="V99" s="114">
        <v>0</v>
      </c>
      <c r="W99" s="115">
        <f t="shared" si="87"/>
        <v>0</v>
      </c>
      <c r="X99" s="114">
        <v>0</v>
      </c>
      <c r="Y99" s="115">
        <f t="shared" si="88"/>
        <v>0</v>
      </c>
      <c r="Z99" s="114">
        <v>0</v>
      </c>
      <c r="AA99" s="115">
        <f t="shared" si="89"/>
        <v>0</v>
      </c>
      <c r="AB99" s="114">
        <v>0</v>
      </c>
      <c r="AC99" s="115">
        <f t="shared" si="90"/>
        <v>0</v>
      </c>
      <c r="AD99" s="114">
        <v>0</v>
      </c>
      <c r="AE99" s="115">
        <f t="shared" si="91"/>
        <v>0</v>
      </c>
      <c r="AF99" s="114">
        <v>0</v>
      </c>
      <c r="AG99" s="115">
        <f t="shared" si="92"/>
        <v>0</v>
      </c>
      <c r="AH99" s="114">
        <v>0</v>
      </c>
      <c r="AI99" s="115">
        <f t="shared" si="93"/>
        <v>0</v>
      </c>
      <c r="AJ99" s="114">
        <v>0</v>
      </c>
      <c r="AK99" s="115">
        <f t="shared" si="94"/>
        <v>0</v>
      </c>
      <c r="AL99" s="114">
        <v>25</v>
      </c>
      <c r="AM99" s="115">
        <f t="shared" si="95"/>
        <v>0</v>
      </c>
      <c r="AN99" s="114">
        <v>0</v>
      </c>
      <c r="AO99" s="115">
        <f t="shared" si="96"/>
        <v>0</v>
      </c>
    </row>
    <row r="100" spans="1:41">
      <c r="A100" s="104">
        <v>12</v>
      </c>
      <c r="B100" s="104" t="s">
        <v>238</v>
      </c>
      <c r="C100" s="104"/>
      <c r="D100" s="104"/>
      <c r="E100" s="113">
        <v>0</v>
      </c>
      <c r="F100" s="114">
        <v>0</v>
      </c>
      <c r="G100" s="115">
        <f t="shared" si="79"/>
        <v>0</v>
      </c>
      <c r="H100" s="114">
        <v>0</v>
      </c>
      <c r="I100" s="115">
        <f t="shared" si="80"/>
        <v>0</v>
      </c>
      <c r="J100" s="114">
        <v>0</v>
      </c>
      <c r="K100" s="115">
        <f t="shared" si="81"/>
        <v>0</v>
      </c>
      <c r="L100" s="114">
        <v>0</v>
      </c>
      <c r="M100" s="115">
        <f t="shared" si="82"/>
        <v>0</v>
      </c>
      <c r="N100" s="114">
        <v>0</v>
      </c>
      <c r="O100" s="115">
        <f t="shared" si="83"/>
        <v>0</v>
      </c>
      <c r="P100" s="114">
        <v>0</v>
      </c>
      <c r="Q100" s="115">
        <f t="shared" si="84"/>
        <v>0</v>
      </c>
      <c r="R100" s="114">
        <v>0</v>
      </c>
      <c r="S100" s="115">
        <f t="shared" si="85"/>
        <v>0</v>
      </c>
      <c r="T100" s="114">
        <v>0</v>
      </c>
      <c r="U100" s="115">
        <f t="shared" si="86"/>
        <v>0</v>
      </c>
      <c r="V100" s="114">
        <v>0</v>
      </c>
      <c r="W100" s="115">
        <f t="shared" si="87"/>
        <v>0</v>
      </c>
      <c r="X100" s="114">
        <v>0</v>
      </c>
      <c r="Y100" s="115">
        <f t="shared" si="88"/>
        <v>0</v>
      </c>
      <c r="Z100" s="114">
        <v>0</v>
      </c>
      <c r="AA100" s="115">
        <f t="shared" si="89"/>
        <v>0</v>
      </c>
      <c r="AB100" s="114">
        <v>0</v>
      </c>
      <c r="AC100" s="115">
        <f t="shared" si="90"/>
        <v>0</v>
      </c>
      <c r="AD100" s="114">
        <v>0</v>
      </c>
      <c r="AE100" s="115">
        <f t="shared" si="91"/>
        <v>0</v>
      </c>
      <c r="AF100" s="114">
        <v>0</v>
      </c>
      <c r="AG100" s="115">
        <f t="shared" si="92"/>
        <v>0</v>
      </c>
      <c r="AH100" s="114">
        <v>0</v>
      </c>
      <c r="AI100" s="115">
        <f t="shared" si="93"/>
        <v>0</v>
      </c>
      <c r="AJ100" s="114">
        <v>0</v>
      </c>
      <c r="AK100" s="115">
        <f t="shared" si="94"/>
        <v>0</v>
      </c>
      <c r="AL100" s="114">
        <v>0</v>
      </c>
      <c r="AM100" s="115">
        <f t="shared" si="95"/>
        <v>0</v>
      </c>
      <c r="AN100" s="114">
        <v>10</v>
      </c>
      <c r="AO100" s="115">
        <f t="shared" si="96"/>
        <v>0</v>
      </c>
    </row>
    <row r="101" spans="1:41">
      <c r="A101" s="104">
        <v>13</v>
      </c>
      <c r="B101" s="104" t="s">
        <v>67</v>
      </c>
      <c r="C101" s="104" t="s">
        <v>199</v>
      </c>
      <c r="D101" s="104"/>
      <c r="E101" s="113">
        <v>0</v>
      </c>
      <c r="F101" s="114">
        <v>1</v>
      </c>
      <c r="G101" s="115">
        <f t="shared" si="79"/>
        <v>0</v>
      </c>
      <c r="H101" s="114">
        <v>1</v>
      </c>
      <c r="I101" s="115">
        <f t="shared" si="80"/>
        <v>0</v>
      </c>
      <c r="J101" s="114">
        <v>1</v>
      </c>
      <c r="K101" s="115">
        <f t="shared" si="81"/>
        <v>0</v>
      </c>
      <c r="L101" s="114">
        <v>1</v>
      </c>
      <c r="M101" s="115">
        <f t="shared" si="82"/>
        <v>0</v>
      </c>
      <c r="N101" s="114">
        <v>1</v>
      </c>
      <c r="O101" s="115">
        <f t="shared" si="83"/>
        <v>0</v>
      </c>
      <c r="P101" s="114">
        <v>1</v>
      </c>
      <c r="Q101" s="115">
        <f t="shared" si="84"/>
        <v>0</v>
      </c>
      <c r="R101" s="114">
        <v>1</v>
      </c>
      <c r="S101" s="115">
        <f t="shared" si="85"/>
        <v>0</v>
      </c>
      <c r="T101" s="114">
        <v>1</v>
      </c>
      <c r="U101" s="115">
        <f t="shared" si="86"/>
        <v>0</v>
      </c>
      <c r="V101" s="114">
        <v>1</v>
      </c>
      <c r="W101" s="115">
        <f t="shared" si="87"/>
        <v>0</v>
      </c>
      <c r="X101" s="114">
        <v>1</v>
      </c>
      <c r="Y101" s="115">
        <f t="shared" si="88"/>
        <v>0</v>
      </c>
      <c r="Z101" s="114">
        <v>1</v>
      </c>
      <c r="AA101" s="115">
        <f t="shared" si="89"/>
        <v>0</v>
      </c>
      <c r="AB101" s="114">
        <v>1</v>
      </c>
      <c r="AC101" s="115">
        <f t="shared" si="90"/>
        <v>0</v>
      </c>
      <c r="AD101" s="114">
        <v>1</v>
      </c>
      <c r="AE101" s="115">
        <f t="shared" si="91"/>
        <v>0</v>
      </c>
      <c r="AF101" s="114">
        <v>1</v>
      </c>
      <c r="AG101" s="115">
        <f t="shared" si="92"/>
        <v>0</v>
      </c>
      <c r="AH101" s="114">
        <v>1</v>
      </c>
      <c r="AI101" s="115">
        <f t="shared" si="93"/>
        <v>0</v>
      </c>
      <c r="AJ101" s="114">
        <v>1</v>
      </c>
      <c r="AK101" s="115">
        <f t="shared" si="94"/>
        <v>0</v>
      </c>
      <c r="AL101" s="114">
        <v>0</v>
      </c>
      <c r="AM101" s="115">
        <f t="shared" si="95"/>
        <v>0</v>
      </c>
      <c r="AN101" s="114">
        <v>0</v>
      </c>
      <c r="AO101" s="115">
        <f t="shared" si="96"/>
        <v>0</v>
      </c>
    </row>
    <row r="102" spans="1:41">
      <c r="A102" s="104">
        <v>14</v>
      </c>
      <c r="B102" s="104" t="s">
        <v>68</v>
      </c>
      <c r="C102" s="104"/>
      <c r="D102" s="104"/>
      <c r="E102" s="113">
        <v>0</v>
      </c>
      <c r="F102" s="114">
        <v>1</v>
      </c>
      <c r="G102" s="115">
        <f t="shared" si="79"/>
        <v>0</v>
      </c>
      <c r="H102" s="114">
        <v>1</v>
      </c>
      <c r="I102" s="115">
        <f t="shared" si="80"/>
        <v>0</v>
      </c>
      <c r="J102" s="114">
        <v>1</v>
      </c>
      <c r="K102" s="115">
        <f t="shared" si="81"/>
        <v>0</v>
      </c>
      <c r="L102" s="114">
        <v>1</v>
      </c>
      <c r="M102" s="115">
        <f t="shared" si="82"/>
        <v>0</v>
      </c>
      <c r="N102" s="114">
        <v>1</v>
      </c>
      <c r="O102" s="115">
        <f t="shared" si="83"/>
        <v>0</v>
      </c>
      <c r="P102" s="114">
        <v>1</v>
      </c>
      <c r="Q102" s="115">
        <f t="shared" si="84"/>
        <v>0</v>
      </c>
      <c r="R102" s="114">
        <v>1</v>
      </c>
      <c r="S102" s="115">
        <f t="shared" si="85"/>
        <v>0</v>
      </c>
      <c r="T102" s="114">
        <v>1</v>
      </c>
      <c r="U102" s="115">
        <f t="shared" si="86"/>
        <v>0</v>
      </c>
      <c r="V102" s="114">
        <v>1</v>
      </c>
      <c r="W102" s="115">
        <f t="shared" si="87"/>
        <v>0</v>
      </c>
      <c r="X102" s="114">
        <v>1</v>
      </c>
      <c r="Y102" s="115">
        <f t="shared" si="88"/>
        <v>0</v>
      </c>
      <c r="Z102" s="114">
        <v>1</v>
      </c>
      <c r="AA102" s="115">
        <f t="shared" si="89"/>
        <v>0</v>
      </c>
      <c r="AB102" s="114">
        <v>1</v>
      </c>
      <c r="AC102" s="115">
        <f t="shared" si="90"/>
        <v>0</v>
      </c>
      <c r="AD102" s="114">
        <v>1</v>
      </c>
      <c r="AE102" s="115">
        <f t="shared" si="91"/>
        <v>0</v>
      </c>
      <c r="AF102" s="114">
        <v>1</v>
      </c>
      <c r="AG102" s="115">
        <f t="shared" si="92"/>
        <v>0</v>
      </c>
      <c r="AH102" s="114">
        <v>1</v>
      </c>
      <c r="AI102" s="115">
        <f t="shared" si="93"/>
        <v>0</v>
      </c>
      <c r="AJ102" s="114">
        <v>1</v>
      </c>
      <c r="AK102" s="115">
        <f t="shared" si="94"/>
        <v>0</v>
      </c>
      <c r="AL102" s="114">
        <v>1</v>
      </c>
      <c r="AM102" s="115">
        <f t="shared" si="95"/>
        <v>0</v>
      </c>
      <c r="AN102" s="114">
        <v>0</v>
      </c>
      <c r="AO102" s="115">
        <f t="shared" si="96"/>
        <v>0</v>
      </c>
    </row>
    <row r="103" spans="1:41">
      <c r="A103" s="104">
        <v>15</v>
      </c>
      <c r="B103" s="104" t="s">
        <v>69</v>
      </c>
      <c r="C103" s="104"/>
      <c r="D103" s="104"/>
      <c r="E103" s="113">
        <v>0</v>
      </c>
      <c r="F103" s="114">
        <v>1</v>
      </c>
      <c r="G103" s="115">
        <f t="shared" si="79"/>
        <v>0</v>
      </c>
      <c r="H103" s="114">
        <v>1</v>
      </c>
      <c r="I103" s="115">
        <f t="shared" si="80"/>
        <v>0</v>
      </c>
      <c r="J103" s="114">
        <v>1</v>
      </c>
      <c r="K103" s="115">
        <f t="shared" si="81"/>
        <v>0</v>
      </c>
      <c r="L103" s="114">
        <v>1</v>
      </c>
      <c r="M103" s="115">
        <f t="shared" si="82"/>
        <v>0</v>
      </c>
      <c r="N103" s="114">
        <v>1</v>
      </c>
      <c r="O103" s="115">
        <f t="shared" si="83"/>
        <v>0</v>
      </c>
      <c r="P103" s="114">
        <v>1</v>
      </c>
      <c r="Q103" s="115">
        <f t="shared" si="84"/>
        <v>0</v>
      </c>
      <c r="R103" s="114">
        <v>1</v>
      </c>
      <c r="S103" s="115">
        <f t="shared" si="85"/>
        <v>0</v>
      </c>
      <c r="T103" s="114">
        <v>1</v>
      </c>
      <c r="U103" s="115">
        <f t="shared" si="86"/>
        <v>0</v>
      </c>
      <c r="V103" s="114">
        <v>1</v>
      </c>
      <c r="W103" s="115">
        <f t="shared" si="87"/>
        <v>0</v>
      </c>
      <c r="X103" s="114">
        <v>1</v>
      </c>
      <c r="Y103" s="115">
        <f t="shared" si="88"/>
        <v>0</v>
      </c>
      <c r="Z103" s="114">
        <v>1</v>
      </c>
      <c r="AA103" s="115">
        <f t="shared" si="89"/>
        <v>0</v>
      </c>
      <c r="AB103" s="114">
        <v>1</v>
      </c>
      <c r="AC103" s="115">
        <f t="shared" si="90"/>
        <v>0</v>
      </c>
      <c r="AD103" s="114">
        <v>1</v>
      </c>
      <c r="AE103" s="115">
        <f t="shared" si="91"/>
        <v>0</v>
      </c>
      <c r="AF103" s="114">
        <v>1</v>
      </c>
      <c r="AG103" s="115">
        <f t="shared" si="92"/>
        <v>0</v>
      </c>
      <c r="AH103" s="114">
        <v>1</v>
      </c>
      <c r="AI103" s="115">
        <f t="shared" si="93"/>
        <v>0</v>
      </c>
      <c r="AJ103" s="114">
        <v>1</v>
      </c>
      <c r="AK103" s="115">
        <f t="shared" si="94"/>
        <v>0</v>
      </c>
      <c r="AL103" s="114">
        <v>1</v>
      </c>
      <c r="AM103" s="115">
        <f t="shared" si="95"/>
        <v>0</v>
      </c>
      <c r="AN103" s="114">
        <v>0</v>
      </c>
      <c r="AO103" s="115">
        <f t="shared" si="96"/>
        <v>0</v>
      </c>
    </row>
    <row r="104" spans="1:41">
      <c r="A104" s="104">
        <v>16</v>
      </c>
      <c r="B104" s="104" t="s">
        <v>70</v>
      </c>
      <c r="C104" s="104" t="s">
        <v>199</v>
      </c>
      <c r="D104" s="104"/>
      <c r="E104" s="113">
        <v>0</v>
      </c>
      <c r="F104" s="114">
        <v>1</v>
      </c>
      <c r="G104" s="115">
        <f t="shared" si="79"/>
        <v>0</v>
      </c>
      <c r="H104" s="114">
        <v>1</v>
      </c>
      <c r="I104" s="115">
        <f t="shared" si="80"/>
        <v>0</v>
      </c>
      <c r="J104" s="114">
        <v>1</v>
      </c>
      <c r="K104" s="115">
        <f t="shared" si="81"/>
        <v>0</v>
      </c>
      <c r="L104" s="114">
        <v>1</v>
      </c>
      <c r="M104" s="115">
        <f t="shared" si="82"/>
        <v>0</v>
      </c>
      <c r="N104" s="114">
        <v>1</v>
      </c>
      <c r="O104" s="115">
        <f t="shared" si="83"/>
        <v>0</v>
      </c>
      <c r="P104" s="114">
        <v>1</v>
      </c>
      <c r="Q104" s="115">
        <f t="shared" si="84"/>
        <v>0</v>
      </c>
      <c r="R104" s="114">
        <v>1</v>
      </c>
      <c r="S104" s="115">
        <f t="shared" si="85"/>
        <v>0</v>
      </c>
      <c r="T104" s="114">
        <v>1</v>
      </c>
      <c r="U104" s="115">
        <f t="shared" si="86"/>
        <v>0</v>
      </c>
      <c r="V104" s="114">
        <v>1</v>
      </c>
      <c r="W104" s="115">
        <f t="shared" si="87"/>
        <v>0</v>
      </c>
      <c r="X104" s="114">
        <v>1</v>
      </c>
      <c r="Y104" s="115">
        <f t="shared" si="88"/>
        <v>0</v>
      </c>
      <c r="Z104" s="114">
        <v>1</v>
      </c>
      <c r="AA104" s="115">
        <f t="shared" si="89"/>
        <v>0</v>
      </c>
      <c r="AB104" s="114">
        <v>1</v>
      </c>
      <c r="AC104" s="115">
        <f t="shared" si="90"/>
        <v>0</v>
      </c>
      <c r="AD104" s="114">
        <v>1</v>
      </c>
      <c r="AE104" s="115">
        <f t="shared" si="91"/>
        <v>0</v>
      </c>
      <c r="AF104" s="114">
        <v>1</v>
      </c>
      <c r="AG104" s="115">
        <f t="shared" si="92"/>
        <v>0</v>
      </c>
      <c r="AH104" s="114">
        <v>1</v>
      </c>
      <c r="AI104" s="115">
        <f t="shared" si="93"/>
        <v>0</v>
      </c>
      <c r="AJ104" s="114">
        <v>1</v>
      </c>
      <c r="AK104" s="115">
        <f t="shared" si="94"/>
        <v>0</v>
      </c>
      <c r="AL104" s="114">
        <v>1</v>
      </c>
      <c r="AM104" s="115">
        <f t="shared" si="95"/>
        <v>0</v>
      </c>
      <c r="AN104" s="114">
        <v>1</v>
      </c>
      <c r="AO104" s="115">
        <f t="shared" si="96"/>
        <v>0</v>
      </c>
    </row>
    <row r="105" spans="1:41">
      <c r="A105" s="104">
        <v>17</v>
      </c>
      <c r="B105" s="104" t="s">
        <v>71</v>
      </c>
      <c r="C105" s="104" t="s">
        <v>199</v>
      </c>
      <c r="D105" s="104"/>
      <c r="E105" s="113">
        <v>0</v>
      </c>
      <c r="F105" s="114">
        <v>1</v>
      </c>
      <c r="G105" s="115">
        <f t="shared" si="79"/>
        <v>0</v>
      </c>
      <c r="H105" s="114">
        <v>1</v>
      </c>
      <c r="I105" s="115">
        <f t="shared" si="80"/>
        <v>0</v>
      </c>
      <c r="J105" s="114">
        <v>1</v>
      </c>
      <c r="K105" s="115">
        <f t="shared" si="81"/>
        <v>0</v>
      </c>
      <c r="L105" s="114">
        <v>1</v>
      </c>
      <c r="M105" s="115">
        <f t="shared" si="82"/>
        <v>0</v>
      </c>
      <c r="N105" s="114">
        <v>1</v>
      </c>
      <c r="O105" s="115">
        <f t="shared" si="83"/>
        <v>0</v>
      </c>
      <c r="P105" s="114">
        <v>1</v>
      </c>
      <c r="Q105" s="115">
        <f t="shared" si="84"/>
        <v>0</v>
      </c>
      <c r="R105" s="114">
        <v>1</v>
      </c>
      <c r="S105" s="115">
        <f t="shared" si="85"/>
        <v>0</v>
      </c>
      <c r="T105" s="114">
        <v>1</v>
      </c>
      <c r="U105" s="115">
        <f t="shared" si="86"/>
        <v>0</v>
      </c>
      <c r="V105" s="114">
        <v>1</v>
      </c>
      <c r="W105" s="115">
        <f t="shared" si="87"/>
        <v>0</v>
      </c>
      <c r="X105" s="114">
        <v>1</v>
      </c>
      <c r="Y105" s="115">
        <f t="shared" si="88"/>
        <v>0</v>
      </c>
      <c r="Z105" s="114">
        <v>1</v>
      </c>
      <c r="AA105" s="115">
        <f t="shared" si="89"/>
        <v>0</v>
      </c>
      <c r="AB105" s="114">
        <v>1</v>
      </c>
      <c r="AC105" s="115">
        <f t="shared" si="90"/>
        <v>0</v>
      </c>
      <c r="AD105" s="114">
        <v>1</v>
      </c>
      <c r="AE105" s="115">
        <f t="shared" si="91"/>
        <v>0</v>
      </c>
      <c r="AF105" s="114">
        <v>1</v>
      </c>
      <c r="AG105" s="115">
        <f t="shared" si="92"/>
        <v>0</v>
      </c>
      <c r="AH105" s="114">
        <v>1</v>
      </c>
      <c r="AI105" s="115">
        <f t="shared" si="93"/>
        <v>0</v>
      </c>
      <c r="AJ105" s="114">
        <v>1</v>
      </c>
      <c r="AK105" s="115">
        <f t="shared" si="94"/>
        <v>0</v>
      </c>
      <c r="AL105" s="114">
        <v>1</v>
      </c>
      <c r="AM105" s="115">
        <f t="shared" si="95"/>
        <v>0</v>
      </c>
      <c r="AN105" s="114">
        <v>0</v>
      </c>
      <c r="AO105" s="115">
        <f t="shared" si="96"/>
        <v>0</v>
      </c>
    </row>
    <row r="106" spans="1:41">
      <c r="A106" s="104">
        <v>18</v>
      </c>
      <c r="B106" s="104" t="s">
        <v>72</v>
      </c>
      <c r="C106" s="104" t="s">
        <v>199</v>
      </c>
      <c r="D106" s="104"/>
      <c r="E106" s="113">
        <v>0</v>
      </c>
      <c r="F106" s="114">
        <v>1</v>
      </c>
      <c r="G106" s="115">
        <f t="shared" si="79"/>
        <v>0</v>
      </c>
      <c r="H106" s="114">
        <v>1</v>
      </c>
      <c r="I106" s="115">
        <f t="shared" si="80"/>
        <v>0</v>
      </c>
      <c r="J106" s="114">
        <v>1</v>
      </c>
      <c r="K106" s="115">
        <f t="shared" si="81"/>
        <v>0</v>
      </c>
      <c r="L106" s="114">
        <v>1</v>
      </c>
      <c r="M106" s="115">
        <f t="shared" si="82"/>
        <v>0</v>
      </c>
      <c r="N106" s="114">
        <v>1</v>
      </c>
      <c r="O106" s="115">
        <f t="shared" si="83"/>
        <v>0</v>
      </c>
      <c r="P106" s="114">
        <v>1</v>
      </c>
      <c r="Q106" s="115">
        <f t="shared" si="84"/>
        <v>0</v>
      </c>
      <c r="R106" s="114">
        <v>1</v>
      </c>
      <c r="S106" s="115">
        <f t="shared" si="85"/>
        <v>0</v>
      </c>
      <c r="T106" s="114">
        <v>1</v>
      </c>
      <c r="U106" s="115">
        <f t="shared" si="86"/>
        <v>0</v>
      </c>
      <c r="V106" s="114">
        <v>1</v>
      </c>
      <c r="W106" s="115">
        <f t="shared" si="87"/>
        <v>0</v>
      </c>
      <c r="X106" s="114">
        <v>1</v>
      </c>
      <c r="Y106" s="115">
        <f t="shared" si="88"/>
        <v>0</v>
      </c>
      <c r="Z106" s="114">
        <v>1</v>
      </c>
      <c r="AA106" s="115">
        <f t="shared" si="89"/>
        <v>0</v>
      </c>
      <c r="AB106" s="114">
        <v>1</v>
      </c>
      <c r="AC106" s="115">
        <f t="shared" si="90"/>
        <v>0</v>
      </c>
      <c r="AD106" s="114">
        <v>1</v>
      </c>
      <c r="AE106" s="115">
        <f t="shared" si="91"/>
        <v>0</v>
      </c>
      <c r="AF106" s="114">
        <v>1</v>
      </c>
      <c r="AG106" s="115">
        <f t="shared" si="92"/>
        <v>0</v>
      </c>
      <c r="AH106" s="114">
        <v>1</v>
      </c>
      <c r="AI106" s="115">
        <f t="shared" si="93"/>
        <v>0</v>
      </c>
      <c r="AJ106" s="114">
        <v>1</v>
      </c>
      <c r="AK106" s="115">
        <f t="shared" si="94"/>
        <v>0</v>
      </c>
      <c r="AL106" s="114">
        <v>1</v>
      </c>
      <c r="AM106" s="115">
        <f t="shared" si="95"/>
        <v>0</v>
      </c>
      <c r="AN106" s="114">
        <v>1</v>
      </c>
      <c r="AO106" s="115">
        <f t="shared" si="96"/>
        <v>0</v>
      </c>
    </row>
    <row r="107" spans="1:41">
      <c r="A107" s="104">
        <v>19</v>
      </c>
      <c r="B107" s="104" t="s">
        <v>73</v>
      </c>
      <c r="C107" s="104" t="s">
        <v>199</v>
      </c>
      <c r="D107" s="104"/>
      <c r="E107" s="113">
        <v>0</v>
      </c>
      <c r="F107" s="114">
        <v>1</v>
      </c>
      <c r="G107" s="115">
        <f t="shared" si="79"/>
        <v>0</v>
      </c>
      <c r="H107" s="114">
        <v>1</v>
      </c>
      <c r="I107" s="115">
        <f t="shared" si="80"/>
        <v>0</v>
      </c>
      <c r="J107" s="114">
        <v>1</v>
      </c>
      <c r="K107" s="115">
        <f t="shared" si="81"/>
        <v>0</v>
      </c>
      <c r="L107" s="114">
        <v>1</v>
      </c>
      <c r="M107" s="115">
        <f t="shared" si="82"/>
        <v>0</v>
      </c>
      <c r="N107" s="114">
        <v>1</v>
      </c>
      <c r="O107" s="115">
        <f t="shared" si="83"/>
        <v>0</v>
      </c>
      <c r="P107" s="114">
        <v>1</v>
      </c>
      <c r="Q107" s="115">
        <f t="shared" si="84"/>
        <v>0</v>
      </c>
      <c r="R107" s="114">
        <v>1</v>
      </c>
      <c r="S107" s="115">
        <f t="shared" si="85"/>
        <v>0</v>
      </c>
      <c r="T107" s="114">
        <v>1</v>
      </c>
      <c r="U107" s="115">
        <f t="shared" si="86"/>
        <v>0</v>
      </c>
      <c r="V107" s="114">
        <v>1</v>
      </c>
      <c r="W107" s="115">
        <f t="shared" si="87"/>
        <v>0</v>
      </c>
      <c r="X107" s="114">
        <v>1</v>
      </c>
      <c r="Y107" s="115">
        <f t="shared" si="88"/>
        <v>0</v>
      </c>
      <c r="Z107" s="114">
        <v>1</v>
      </c>
      <c r="AA107" s="115">
        <f t="shared" si="89"/>
        <v>0</v>
      </c>
      <c r="AB107" s="114">
        <v>1</v>
      </c>
      <c r="AC107" s="115">
        <f t="shared" si="90"/>
        <v>0</v>
      </c>
      <c r="AD107" s="114">
        <v>1</v>
      </c>
      <c r="AE107" s="115">
        <f t="shared" si="91"/>
        <v>0</v>
      </c>
      <c r="AF107" s="114">
        <v>1</v>
      </c>
      <c r="AG107" s="115">
        <f t="shared" si="92"/>
        <v>0</v>
      </c>
      <c r="AH107" s="114">
        <v>1</v>
      </c>
      <c r="AI107" s="115">
        <f t="shared" si="93"/>
        <v>0</v>
      </c>
      <c r="AJ107" s="114">
        <v>1</v>
      </c>
      <c r="AK107" s="115">
        <f t="shared" si="94"/>
        <v>0</v>
      </c>
      <c r="AL107" s="114">
        <v>1</v>
      </c>
      <c r="AM107" s="115">
        <f t="shared" si="95"/>
        <v>0</v>
      </c>
      <c r="AN107" s="114">
        <v>1</v>
      </c>
      <c r="AO107" s="115">
        <f t="shared" si="96"/>
        <v>0</v>
      </c>
    </row>
    <row r="108" spans="1:41">
      <c r="A108" s="104">
        <v>20</v>
      </c>
      <c r="B108" s="104" t="s">
        <v>207</v>
      </c>
      <c r="C108" s="104" t="s">
        <v>199</v>
      </c>
      <c r="D108" s="104"/>
      <c r="E108" s="113">
        <v>0</v>
      </c>
      <c r="F108" s="114">
        <v>1</v>
      </c>
      <c r="G108" s="115">
        <f t="shared" si="79"/>
        <v>0</v>
      </c>
      <c r="H108" s="114">
        <v>1</v>
      </c>
      <c r="I108" s="115">
        <f t="shared" si="80"/>
        <v>0</v>
      </c>
      <c r="J108" s="114">
        <v>1</v>
      </c>
      <c r="K108" s="115">
        <f t="shared" si="81"/>
        <v>0</v>
      </c>
      <c r="L108" s="114">
        <v>1</v>
      </c>
      <c r="M108" s="115">
        <f t="shared" si="82"/>
        <v>0</v>
      </c>
      <c r="N108" s="114">
        <v>1</v>
      </c>
      <c r="O108" s="115">
        <f t="shared" si="83"/>
        <v>0</v>
      </c>
      <c r="P108" s="114">
        <v>1</v>
      </c>
      <c r="Q108" s="115">
        <f t="shared" si="84"/>
        <v>0</v>
      </c>
      <c r="R108" s="114">
        <v>1</v>
      </c>
      <c r="S108" s="115">
        <f t="shared" si="85"/>
        <v>0</v>
      </c>
      <c r="T108" s="114">
        <v>1</v>
      </c>
      <c r="U108" s="115">
        <f t="shared" si="86"/>
        <v>0</v>
      </c>
      <c r="V108" s="114">
        <v>1</v>
      </c>
      <c r="W108" s="115">
        <f t="shared" si="87"/>
        <v>0</v>
      </c>
      <c r="X108" s="114">
        <v>1</v>
      </c>
      <c r="Y108" s="115">
        <f t="shared" si="88"/>
        <v>0</v>
      </c>
      <c r="Z108" s="114">
        <v>1</v>
      </c>
      <c r="AA108" s="115">
        <f t="shared" si="89"/>
        <v>0</v>
      </c>
      <c r="AB108" s="114">
        <v>1</v>
      </c>
      <c r="AC108" s="115">
        <f t="shared" si="90"/>
        <v>0</v>
      </c>
      <c r="AD108" s="114">
        <v>1</v>
      </c>
      <c r="AE108" s="115">
        <f t="shared" si="91"/>
        <v>0</v>
      </c>
      <c r="AF108" s="114">
        <v>1</v>
      </c>
      <c r="AG108" s="115">
        <f t="shared" si="92"/>
        <v>0</v>
      </c>
      <c r="AH108" s="114">
        <v>1</v>
      </c>
      <c r="AI108" s="115">
        <f t="shared" si="93"/>
        <v>0</v>
      </c>
      <c r="AJ108" s="114">
        <v>0</v>
      </c>
      <c r="AK108" s="115">
        <f t="shared" si="94"/>
        <v>0</v>
      </c>
      <c r="AL108" s="114">
        <v>0</v>
      </c>
      <c r="AM108" s="115">
        <f t="shared" si="95"/>
        <v>0</v>
      </c>
      <c r="AN108" s="114">
        <v>0</v>
      </c>
      <c r="AO108" s="115">
        <f t="shared" si="96"/>
        <v>0</v>
      </c>
    </row>
    <row r="109" spans="1:41">
      <c r="A109" s="104">
        <v>21</v>
      </c>
      <c r="B109" s="104" t="s">
        <v>74</v>
      </c>
      <c r="C109" s="104" t="s">
        <v>199</v>
      </c>
      <c r="D109" s="104"/>
      <c r="E109" s="113">
        <v>0</v>
      </c>
      <c r="F109" s="114">
        <v>1</v>
      </c>
      <c r="G109" s="115">
        <f t="shared" si="79"/>
        <v>0</v>
      </c>
      <c r="H109" s="114">
        <v>1</v>
      </c>
      <c r="I109" s="115">
        <f t="shared" si="80"/>
        <v>0</v>
      </c>
      <c r="J109" s="114">
        <v>1</v>
      </c>
      <c r="K109" s="115">
        <f t="shared" si="81"/>
        <v>0</v>
      </c>
      <c r="L109" s="114">
        <v>1</v>
      </c>
      <c r="M109" s="115">
        <f t="shared" si="82"/>
        <v>0</v>
      </c>
      <c r="N109" s="114">
        <v>1</v>
      </c>
      <c r="O109" s="115">
        <f t="shared" si="83"/>
        <v>0</v>
      </c>
      <c r="P109" s="114">
        <v>1</v>
      </c>
      <c r="Q109" s="115">
        <f t="shared" si="84"/>
        <v>0</v>
      </c>
      <c r="R109" s="114">
        <v>1</v>
      </c>
      <c r="S109" s="115">
        <f t="shared" si="85"/>
        <v>0</v>
      </c>
      <c r="T109" s="114">
        <v>1</v>
      </c>
      <c r="U109" s="115">
        <f t="shared" si="86"/>
        <v>0</v>
      </c>
      <c r="V109" s="114">
        <v>1</v>
      </c>
      <c r="W109" s="115">
        <f t="shared" si="87"/>
        <v>0</v>
      </c>
      <c r="X109" s="114">
        <v>1</v>
      </c>
      <c r="Y109" s="115">
        <f t="shared" si="88"/>
        <v>0</v>
      </c>
      <c r="Z109" s="114">
        <v>1</v>
      </c>
      <c r="AA109" s="115">
        <f t="shared" si="89"/>
        <v>0</v>
      </c>
      <c r="AB109" s="114">
        <v>1</v>
      </c>
      <c r="AC109" s="115">
        <f t="shared" si="90"/>
        <v>0</v>
      </c>
      <c r="AD109" s="114">
        <v>1</v>
      </c>
      <c r="AE109" s="115">
        <f t="shared" si="91"/>
        <v>0</v>
      </c>
      <c r="AF109" s="114">
        <v>1</v>
      </c>
      <c r="AG109" s="115">
        <f t="shared" si="92"/>
        <v>0</v>
      </c>
      <c r="AH109" s="114">
        <v>1</v>
      </c>
      <c r="AI109" s="115">
        <f t="shared" si="93"/>
        <v>0</v>
      </c>
      <c r="AJ109" s="114">
        <v>0</v>
      </c>
      <c r="AK109" s="115">
        <f t="shared" si="94"/>
        <v>0</v>
      </c>
      <c r="AL109" s="114">
        <v>0</v>
      </c>
      <c r="AM109" s="115">
        <f t="shared" si="95"/>
        <v>0</v>
      </c>
      <c r="AN109" s="114">
        <v>0</v>
      </c>
      <c r="AO109" s="115">
        <f t="shared" si="96"/>
        <v>0</v>
      </c>
    </row>
    <row r="110" spans="1:41">
      <c r="A110" s="116">
        <v>22</v>
      </c>
      <c r="B110" s="116" t="s">
        <v>243</v>
      </c>
      <c r="C110" s="116" t="s">
        <v>199</v>
      </c>
      <c r="D110" s="116"/>
      <c r="E110" s="113">
        <v>0</v>
      </c>
      <c r="F110" s="117">
        <v>1</v>
      </c>
      <c r="G110" s="115">
        <f t="shared" si="79"/>
        <v>0</v>
      </c>
      <c r="H110" s="117">
        <v>1</v>
      </c>
      <c r="I110" s="118">
        <f t="shared" si="80"/>
        <v>0</v>
      </c>
      <c r="J110" s="117">
        <v>1</v>
      </c>
      <c r="K110" s="118">
        <f t="shared" si="81"/>
        <v>0</v>
      </c>
      <c r="L110" s="117">
        <v>1</v>
      </c>
      <c r="M110" s="118">
        <f t="shared" si="82"/>
        <v>0</v>
      </c>
      <c r="N110" s="117">
        <v>1</v>
      </c>
      <c r="O110" s="118">
        <f t="shared" si="83"/>
        <v>0</v>
      </c>
      <c r="P110" s="117">
        <v>1</v>
      </c>
      <c r="Q110" s="118">
        <f t="shared" si="84"/>
        <v>0</v>
      </c>
      <c r="R110" s="117">
        <v>1</v>
      </c>
      <c r="S110" s="118">
        <f t="shared" si="85"/>
        <v>0</v>
      </c>
      <c r="T110" s="117">
        <v>1</v>
      </c>
      <c r="U110" s="118">
        <f t="shared" si="86"/>
        <v>0</v>
      </c>
      <c r="V110" s="117">
        <v>1</v>
      </c>
      <c r="W110" s="118">
        <f t="shared" si="87"/>
        <v>0</v>
      </c>
      <c r="X110" s="117">
        <v>1</v>
      </c>
      <c r="Y110" s="118">
        <f t="shared" si="88"/>
        <v>0</v>
      </c>
      <c r="Z110" s="117">
        <v>1</v>
      </c>
      <c r="AA110" s="118">
        <f t="shared" si="89"/>
        <v>0</v>
      </c>
      <c r="AB110" s="117">
        <v>1</v>
      </c>
      <c r="AC110" s="118">
        <f t="shared" si="90"/>
        <v>0</v>
      </c>
      <c r="AD110" s="117">
        <v>1</v>
      </c>
      <c r="AE110" s="118">
        <f t="shared" si="91"/>
        <v>0</v>
      </c>
      <c r="AF110" s="117">
        <v>1</v>
      </c>
      <c r="AG110" s="118">
        <f t="shared" si="92"/>
        <v>0</v>
      </c>
      <c r="AH110" s="117">
        <v>1</v>
      </c>
      <c r="AI110" s="118">
        <f t="shared" si="93"/>
        <v>0</v>
      </c>
      <c r="AJ110" s="117">
        <v>1</v>
      </c>
      <c r="AK110" s="118">
        <f t="shared" si="94"/>
        <v>0</v>
      </c>
      <c r="AL110" s="117">
        <v>1</v>
      </c>
      <c r="AM110" s="118">
        <f t="shared" si="95"/>
        <v>0</v>
      </c>
      <c r="AN110" s="117">
        <v>1</v>
      </c>
      <c r="AO110" s="118">
        <f t="shared" si="96"/>
        <v>0</v>
      </c>
    </row>
    <row r="111" spans="1:41">
      <c r="B111" s="100" t="s">
        <v>208</v>
      </c>
      <c r="C111" s="100"/>
      <c r="D111" s="100"/>
      <c r="E111" s="100"/>
      <c r="F111" s="119"/>
      <c r="G111" s="120">
        <f>SUM(G86:G110)</f>
        <v>0</v>
      </c>
      <c r="H111" s="120"/>
      <c r="I111" s="120">
        <f>SUM(I86:I110)</f>
        <v>0</v>
      </c>
      <c r="J111" s="120"/>
      <c r="K111" s="120">
        <f>SUM(K86:K110)</f>
        <v>0</v>
      </c>
      <c r="L111" s="120"/>
      <c r="M111" s="120">
        <f>SUM(M86:M110)</f>
        <v>0</v>
      </c>
      <c r="N111" s="120"/>
      <c r="O111" s="120">
        <f>SUM(O86:O110)</f>
        <v>0</v>
      </c>
      <c r="P111" s="120"/>
      <c r="Q111" s="120">
        <f>SUM(Q86:Q110)</f>
        <v>0</v>
      </c>
      <c r="R111" s="120"/>
      <c r="S111" s="120">
        <f>SUM(S86:S110)</f>
        <v>0</v>
      </c>
      <c r="T111" s="120"/>
      <c r="U111" s="120">
        <f>SUM(U86:U110)</f>
        <v>0</v>
      </c>
      <c r="V111" s="120"/>
      <c r="W111" s="120">
        <f>SUM(W86:W110)</f>
        <v>0</v>
      </c>
      <c r="X111" s="120"/>
      <c r="Y111" s="120">
        <f>SUM(Y86:Y110)</f>
        <v>0</v>
      </c>
      <c r="Z111" s="120"/>
      <c r="AA111" s="120">
        <f>SUM(AA86:AA110)</f>
        <v>0</v>
      </c>
      <c r="AB111" s="120"/>
      <c r="AC111" s="120">
        <f>SUM(AC86:AC110)</f>
        <v>0</v>
      </c>
      <c r="AD111" s="120"/>
      <c r="AE111" s="120">
        <f>SUM(AE86:AE110)</f>
        <v>0</v>
      </c>
      <c r="AF111" s="120"/>
      <c r="AG111" s="120">
        <f>SUM(AG86:AG110)</f>
        <v>0</v>
      </c>
      <c r="AH111" s="120"/>
      <c r="AI111" s="120">
        <f>SUM(AI86:AI110)</f>
        <v>0</v>
      </c>
      <c r="AJ111" s="120"/>
      <c r="AK111" s="120">
        <f>SUM(AK86:AK110)</f>
        <v>0</v>
      </c>
      <c r="AL111" s="120"/>
      <c r="AM111" s="120">
        <f>SUM(AM86:AM110)</f>
        <v>0</v>
      </c>
      <c r="AN111" s="120"/>
      <c r="AO111" s="120">
        <f>SUM(AO86:AO110)</f>
        <v>0</v>
      </c>
    </row>
    <row r="112" spans="1:41">
      <c r="C112" s="121"/>
      <c r="D112" s="121"/>
      <c r="E112" s="121"/>
      <c r="F112" s="122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  <c r="AA112" s="123"/>
      <c r="AB112" s="123"/>
      <c r="AC112" s="123"/>
      <c r="AD112" s="123"/>
      <c r="AE112" s="123"/>
      <c r="AF112" s="123"/>
      <c r="AG112" s="123"/>
      <c r="AH112" s="123"/>
      <c r="AI112" s="123"/>
    </row>
    <row r="113" spans="2:15" ht="15.75">
      <c r="B113" s="75" t="s">
        <v>103</v>
      </c>
      <c r="K113" s="124"/>
      <c r="L113" s="125"/>
      <c r="O113" s="123"/>
    </row>
    <row r="114" spans="2:15">
      <c r="B114" s="75" t="s">
        <v>105</v>
      </c>
      <c r="O114" s="123"/>
    </row>
    <row r="115" spans="2:15">
      <c r="B115" s="75" t="s">
        <v>106</v>
      </c>
      <c r="O115" s="123"/>
    </row>
    <row r="116" spans="2:15">
      <c r="B116" s="75" t="s">
        <v>107</v>
      </c>
      <c r="O116" s="123"/>
    </row>
    <row r="118" spans="2:15" ht="15.75">
      <c r="B118" s="124" t="s">
        <v>104</v>
      </c>
      <c r="C118" s="125">
        <f>SUM(F111:AO111)</f>
        <v>0</v>
      </c>
    </row>
    <row r="119" spans="2:15" ht="15.75">
      <c r="B119" s="124"/>
      <c r="C119" s="125"/>
    </row>
    <row r="120" spans="2:15" ht="15.75">
      <c r="B120" s="124"/>
      <c r="C120" s="125"/>
    </row>
    <row r="121" spans="2:15">
      <c r="O121" s="123"/>
    </row>
    <row r="122" spans="2:15" ht="15.75">
      <c r="B122" s="141" t="s">
        <v>108</v>
      </c>
      <c r="C122" s="125">
        <f>+C118+C53</f>
        <v>0</v>
      </c>
    </row>
    <row r="123" spans="2:15">
      <c r="B123" s="75" t="s">
        <v>239</v>
      </c>
    </row>
    <row r="124" spans="2:15">
      <c r="B124" s="75" t="s">
        <v>240</v>
      </c>
    </row>
    <row r="127" spans="2:15" ht="15">
      <c r="B127" s="142"/>
      <c r="F127" s="143"/>
      <c r="G127" s="144"/>
    </row>
    <row r="128" spans="2:15" ht="15">
      <c r="B128" s="142"/>
      <c r="F128" s="143"/>
      <c r="G128" s="144"/>
    </row>
    <row r="129" spans="2:7" ht="15">
      <c r="B129" s="142"/>
      <c r="F129" s="143"/>
      <c r="G129" s="144"/>
    </row>
    <row r="130" spans="2:7" ht="15">
      <c r="B130" s="142"/>
      <c r="F130" s="143"/>
      <c r="G130" s="144"/>
    </row>
    <row r="131" spans="2:7" ht="15">
      <c r="B131" s="142"/>
      <c r="F131" s="143"/>
      <c r="G131" s="144"/>
    </row>
    <row r="132" spans="2:7" ht="15">
      <c r="B132" s="142"/>
      <c r="F132" s="143"/>
      <c r="G132" s="144"/>
    </row>
    <row r="133" spans="2:7" ht="15">
      <c r="B133" s="142"/>
      <c r="F133" s="143"/>
      <c r="G133" s="144"/>
    </row>
    <row r="134" spans="2:7" ht="15">
      <c r="B134" s="142"/>
      <c r="F134" s="143"/>
      <c r="G134" s="144"/>
    </row>
    <row r="135" spans="2:7" ht="15">
      <c r="B135" s="142"/>
      <c r="F135" s="143"/>
      <c r="G135" s="144"/>
    </row>
    <row r="136" spans="2:7">
      <c r="F136" s="143"/>
      <c r="G136" s="144"/>
    </row>
    <row r="138" spans="2:7">
      <c r="G138" s="144"/>
    </row>
  </sheetData>
  <mergeCells count="35">
    <mergeCell ref="AD83:AE83"/>
    <mergeCell ref="AF83:AG83"/>
    <mergeCell ref="AH83:AI83"/>
    <mergeCell ref="F82:AO82"/>
    <mergeCell ref="F83:G83"/>
    <mergeCell ref="H83:I83"/>
    <mergeCell ref="J83:K83"/>
    <mergeCell ref="L83:M83"/>
    <mergeCell ref="N83:O83"/>
    <mergeCell ref="P83:Q83"/>
    <mergeCell ref="R83:S83"/>
    <mergeCell ref="T83:U83"/>
    <mergeCell ref="V83:W83"/>
    <mergeCell ref="AJ83:AK83"/>
    <mergeCell ref="AL83:AM83"/>
    <mergeCell ref="AN83:AO83"/>
    <mergeCell ref="X83:Y83"/>
    <mergeCell ref="Z83:AA83"/>
    <mergeCell ref="AB83:AC83"/>
    <mergeCell ref="AH25:AI25"/>
    <mergeCell ref="F24:AI24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B25:AC25"/>
    <mergeCell ref="AD25:AE25"/>
    <mergeCell ref="AF25:AG25"/>
  </mergeCells>
  <phoneticPr fontId="1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3579-4B97-4ADE-9008-856D70A15FAD}">
  <dimension ref="A1:D34"/>
  <sheetViews>
    <sheetView topLeftCell="A16" workbookViewId="0"/>
  </sheetViews>
  <sheetFormatPr defaultRowHeight="12.75"/>
  <cols>
    <col min="1" max="1" width="75.5703125" customWidth="1"/>
    <col min="2" max="2" width="10.28515625" bestFit="1" customWidth="1"/>
    <col min="3" max="3" width="33" customWidth="1"/>
    <col min="4" max="4" width="13.7109375" customWidth="1"/>
  </cols>
  <sheetData>
    <row r="1" spans="1:4" ht="15.75">
      <c r="A1" s="18" t="s">
        <v>109</v>
      </c>
    </row>
    <row r="2" spans="1:4" ht="38.25">
      <c r="A2" s="34"/>
      <c r="B2" s="28" t="s">
        <v>110</v>
      </c>
      <c r="C2" s="30"/>
      <c r="D2" s="32" t="s">
        <v>111</v>
      </c>
    </row>
    <row r="3" spans="1:4">
      <c r="A3" s="28" t="s">
        <v>112</v>
      </c>
      <c r="B3" s="33" t="s">
        <v>113</v>
      </c>
      <c r="C3" s="8"/>
      <c r="D3" s="9"/>
    </row>
    <row r="4" spans="1:4">
      <c r="A4" s="27" t="s">
        <v>114</v>
      </c>
      <c r="B4" s="23"/>
      <c r="C4" s="11"/>
      <c r="D4" s="23"/>
    </row>
    <row r="5" spans="1:4" ht="47.25" customHeight="1">
      <c r="A5" s="38" t="s">
        <v>115</v>
      </c>
      <c r="B5" s="7"/>
      <c r="C5" s="7" t="s">
        <v>116</v>
      </c>
      <c r="D5" s="7"/>
    </row>
    <row r="6" spans="1:4">
      <c r="A6" s="39" t="s">
        <v>117</v>
      </c>
      <c r="B6" s="17">
        <v>0</v>
      </c>
      <c r="C6" s="24">
        <v>50</v>
      </c>
      <c r="D6" s="25">
        <f t="shared" ref="D6:D12" si="0">+C6*B6</f>
        <v>0</v>
      </c>
    </row>
    <row r="7" spans="1:4">
      <c r="A7" s="39" t="s">
        <v>118</v>
      </c>
      <c r="B7" s="17">
        <v>0</v>
      </c>
      <c r="C7" s="24">
        <v>10</v>
      </c>
      <c r="D7" s="25">
        <f t="shared" si="0"/>
        <v>0</v>
      </c>
    </row>
    <row r="8" spans="1:4">
      <c r="A8" s="39" t="s">
        <v>119</v>
      </c>
      <c r="B8" s="17">
        <v>0</v>
      </c>
      <c r="C8" s="24">
        <v>10</v>
      </c>
      <c r="D8" s="25">
        <f t="shared" si="0"/>
        <v>0</v>
      </c>
    </row>
    <row r="9" spans="1:4">
      <c r="A9" s="39" t="s">
        <v>120</v>
      </c>
      <c r="B9" s="17">
        <v>0</v>
      </c>
      <c r="C9" s="24">
        <v>10</v>
      </c>
      <c r="D9" s="25">
        <f t="shared" si="0"/>
        <v>0</v>
      </c>
    </row>
    <row r="10" spans="1:4">
      <c r="A10" s="39" t="s">
        <v>121</v>
      </c>
      <c r="B10" s="17">
        <v>0</v>
      </c>
      <c r="C10" s="24">
        <v>50</v>
      </c>
      <c r="D10" s="25">
        <f t="shared" si="0"/>
        <v>0</v>
      </c>
    </row>
    <row r="11" spans="1:4">
      <c r="A11" s="39" t="s">
        <v>122</v>
      </c>
      <c r="B11" s="17">
        <v>0</v>
      </c>
      <c r="C11" s="24">
        <v>10</v>
      </c>
      <c r="D11" s="25">
        <f t="shared" si="0"/>
        <v>0</v>
      </c>
    </row>
    <row r="12" spans="1:4">
      <c r="A12" s="39" t="s">
        <v>123</v>
      </c>
      <c r="B12" s="17">
        <v>0</v>
      </c>
      <c r="C12" s="24">
        <v>10</v>
      </c>
      <c r="D12" s="25">
        <f t="shared" si="0"/>
        <v>0</v>
      </c>
    </row>
    <row r="13" spans="1:4">
      <c r="A13" s="39" t="s">
        <v>124</v>
      </c>
      <c r="B13" s="17">
        <v>0</v>
      </c>
      <c r="C13" s="24">
        <v>10</v>
      </c>
      <c r="D13" s="25">
        <f>+C13*B13</f>
        <v>0</v>
      </c>
    </row>
    <row r="14" spans="1:4">
      <c r="A14" s="10"/>
      <c r="B14" s="10"/>
      <c r="C14" s="35" t="s">
        <v>125</v>
      </c>
      <c r="D14" s="36">
        <f>SUM(D6:D13)</f>
        <v>0</v>
      </c>
    </row>
    <row r="15" spans="1:4">
      <c r="A15" s="28" t="s">
        <v>126</v>
      </c>
      <c r="B15" s="11"/>
      <c r="C15" s="30"/>
      <c r="D15" s="31"/>
    </row>
    <row r="16" spans="1:4">
      <c r="A16" s="27" t="s">
        <v>127</v>
      </c>
      <c r="B16" s="29"/>
      <c r="C16" s="12"/>
      <c r="D16" s="13"/>
    </row>
    <row r="17" spans="1:4" ht="51">
      <c r="A17" s="40" t="s">
        <v>128</v>
      </c>
      <c r="B17" s="29"/>
      <c r="C17" s="7" t="s">
        <v>116</v>
      </c>
      <c r="D17" s="9"/>
    </row>
    <row r="18" spans="1:4">
      <c r="A18" s="40" t="s">
        <v>129</v>
      </c>
      <c r="B18" s="17">
        <v>0</v>
      </c>
      <c r="C18" s="5">
        <v>20</v>
      </c>
      <c r="D18" s="15">
        <f t="shared" ref="D18:D21" si="1">+C18*B18</f>
        <v>0</v>
      </c>
    </row>
    <row r="19" spans="1:4">
      <c r="A19" s="39" t="s">
        <v>130</v>
      </c>
      <c r="B19" s="17">
        <v>0</v>
      </c>
      <c r="C19" s="5">
        <v>5</v>
      </c>
      <c r="D19" s="15">
        <f t="shared" si="1"/>
        <v>0</v>
      </c>
    </row>
    <row r="20" spans="1:4">
      <c r="A20" s="39" t="s">
        <v>131</v>
      </c>
      <c r="B20" s="17">
        <v>0</v>
      </c>
      <c r="C20" s="5">
        <v>10</v>
      </c>
      <c r="D20" s="15">
        <f t="shared" si="1"/>
        <v>0</v>
      </c>
    </row>
    <row r="21" spans="1:4">
      <c r="A21" s="39" t="s">
        <v>132</v>
      </c>
      <c r="B21" s="17">
        <v>0</v>
      </c>
      <c r="C21" s="5">
        <v>10</v>
      </c>
      <c r="D21" s="15">
        <f t="shared" si="1"/>
        <v>0</v>
      </c>
    </row>
    <row r="22" spans="1:4">
      <c r="A22" s="39" t="s">
        <v>133</v>
      </c>
      <c r="B22" s="17">
        <v>0</v>
      </c>
      <c r="C22" s="5">
        <v>10</v>
      </c>
      <c r="D22" s="15">
        <f>+C22*B22</f>
        <v>0</v>
      </c>
    </row>
    <row r="23" spans="1:4">
      <c r="A23" s="39" t="s">
        <v>134</v>
      </c>
      <c r="B23" s="17">
        <v>0</v>
      </c>
      <c r="C23" s="5">
        <v>10</v>
      </c>
      <c r="D23" s="15">
        <f>+C23*B23</f>
        <v>0</v>
      </c>
    </row>
    <row r="24" spans="1:4">
      <c r="A24" s="10"/>
      <c r="B24" s="10"/>
      <c r="C24" s="6" t="s">
        <v>135</v>
      </c>
      <c r="D24" s="16">
        <f>SUM(D18:D23)</f>
        <v>0</v>
      </c>
    </row>
    <row r="25" spans="1:4">
      <c r="A25" s="28" t="s">
        <v>136</v>
      </c>
      <c r="B25" s="11"/>
      <c r="C25" s="4"/>
      <c r="D25" s="26"/>
    </row>
    <row r="26" spans="1:4">
      <c r="A26" s="27" t="s">
        <v>137</v>
      </c>
      <c r="B26" s="11"/>
      <c r="C26" s="12"/>
      <c r="D26" s="13"/>
    </row>
    <row r="27" spans="1:4" ht="64.5" customHeight="1">
      <c r="A27" s="40" t="s">
        <v>138</v>
      </c>
      <c r="B27" s="7"/>
      <c r="C27" s="8" t="s">
        <v>139</v>
      </c>
      <c r="D27" s="9"/>
    </row>
    <row r="28" spans="1:4" ht="21.75" customHeight="1">
      <c r="A28" s="41" t="s">
        <v>140</v>
      </c>
      <c r="B28" s="17">
        <v>0</v>
      </c>
      <c r="C28" s="5">
        <v>4</v>
      </c>
      <c r="D28" s="15">
        <f t="shared" ref="D28:D31" si="2">+C28*B28</f>
        <v>0</v>
      </c>
    </row>
    <row r="29" spans="1:4" ht="19.5" customHeight="1">
      <c r="A29" s="40" t="s">
        <v>141</v>
      </c>
      <c r="B29" s="17">
        <v>0</v>
      </c>
      <c r="C29" s="5">
        <v>4</v>
      </c>
      <c r="D29" s="15">
        <f t="shared" si="2"/>
        <v>0</v>
      </c>
    </row>
    <row r="30" spans="1:4" ht="30.75" customHeight="1">
      <c r="A30" s="42" t="s">
        <v>142</v>
      </c>
      <c r="B30" s="17">
        <v>0</v>
      </c>
      <c r="C30" s="5">
        <v>2</v>
      </c>
      <c r="D30" s="15">
        <f t="shared" si="2"/>
        <v>0</v>
      </c>
    </row>
    <row r="31" spans="1:4" ht="22.5" customHeight="1">
      <c r="A31" s="43" t="s">
        <v>143</v>
      </c>
      <c r="B31" s="17">
        <v>0</v>
      </c>
      <c r="C31" s="14">
        <v>2</v>
      </c>
      <c r="D31" s="15">
        <f t="shared" si="2"/>
        <v>0</v>
      </c>
    </row>
    <row r="32" spans="1:4" ht="16.5" customHeight="1">
      <c r="A32" s="43" t="s">
        <v>144</v>
      </c>
      <c r="B32" s="17">
        <v>0</v>
      </c>
      <c r="C32" s="5">
        <v>2</v>
      </c>
      <c r="D32" s="15">
        <f>+C32*B32</f>
        <v>0</v>
      </c>
    </row>
    <row r="33" spans="1:4">
      <c r="A33" s="10"/>
      <c r="B33" s="10"/>
      <c r="C33" s="6" t="s">
        <v>145</v>
      </c>
      <c r="D33" s="16">
        <f>SUM(D28:D32)</f>
        <v>0</v>
      </c>
    </row>
    <row r="34" spans="1:4" ht="15.75">
      <c r="A34" s="19"/>
      <c r="B34" s="20"/>
      <c r="C34" s="21" t="s">
        <v>146</v>
      </c>
      <c r="D34" s="22">
        <f>+D14+D24+D33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E8FFF-4E10-41AB-8B70-8313F4D892D5}">
  <dimension ref="A1:AF53"/>
  <sheetViews>
    <sheetView topLeftCell="A28" workbookViewId="0">
      <selection activeCell="E64" sqref="E64"/>
    </sheetView>
  </sheetViews>
  <sheetFormatPr defaultRowHeight="12.75"/>
  <cols>
    <col min="1" max="1" width="22.140625" customWidth="1"/>
    <col min="2" max="2" width="23.7109375" bestFit="1" customWidth="1"/>
    <col min="3" max="3" width="21" customWidth="1"/>
  </cols>
  <sheetData>
    <row r="1" spans="1:1" ht="15.75">
      <c r="A1" s="18" t="s">
        <v>147</v>
      </c>
    </row>
    <row r="2" spans="1:1" ht="15.75">
      <c r="A2" s="18"/>
    </row>
    <row r="3" spans="1:1">
      <c r="A3" s="71" t="s">
        <v>148</v>
      </c>
    </row>
    <row r="4" spans="1:1">
      <c r="A4" s="70" t="s">
        <v>149</v>
      </c>
    </row>
    <row r="5" spans="1:1">
      <c r="A5" s="70" t="s">
        <v>150</v>
      </c>
    </row>
    <row r="6" spans="1:1">
      <c r="A6" s="70" t="s">
        <v>151</v>
      </c>
    </row>
    <row r="7" spans="1:1">
      <c r="A7" s="70" t="s">
        <v>152</v>
      </c>
    </row>
    <row r="8" spans="1:1">
      <c r="A8" s="70" t="s">
        <v>153</v>
      </c>
    </row>
    <row r="9" spans="1:1">
      <c r="A9" s="70" t="s">
        <v>154</v>
      </c>
    </row>
    <row r="10" spans="1:1">
      <c r="A10" s="70" t="s">
        <v>155</v>
      </c>
    </row>
    <row r="11" spans="1:1">
      <c r="A11" s="70" t="s">
        <v>156</v>
      </c>
    </row>
    <row r="12" spans="1:1">
      <c r="A12" s="70" t="s">
        <v>157</v>
      </c>
    </row>
    <row r="13" spans="1:1">
      <c r="A13" s="70" t="s">
        <v>158</v>
      </c>
    </row>
    <row r="16" spans="1:1" ht="15.75">
      <c r="A16" s="18" t="s">
        <v>159</v>
      </c>
    </row>
    <row r="18" spans="1:32">
      <c r="A18" t="s">
        <v>160</v>
      </c>
    </row>
    <row r="19" spans="1:32">
      <c r="A19" t="s">
        <v>161</v>
      </c>
    </row>
    <row r="21" spans="1:32">
      <c r="A21" s="67" t="s">
        <v>162</v>
      </c>
      <c r="B21" s="67" t="s">
        <v>163</v>
      </c>
      <c r="C21" s="67">
        <v>2022</v>
      </c>
      <c r="D21" s="67">
        <v>2023</v>
      </c>
      <c r="E21" s="67">
        <v>2024</v>
      </c>
      <c r="F21" s="67">
        <v>2025</v>
      </c>
      <c r="G21" s="67">
        <v>2026</v>
      </c>
      <c r="H21" s="67">
        <v>2027</v>
      </c>
      <c r="I21" s="67">
        <v>2028</v>
      </c>
      <c r="J21" s="67">
        <v>2029</v>
      </c>
      <c r="K21" s="67">
        <v>2030</v>
      </c>
      <c r="L21" s="67">
        <v>2031</v>
      </c>
      <c r="M21" s="67">
        <v>2032</v>
      </c>
      <c r="N21" s="67">
        <v>2033</v>
      </c>
      <c r="O21" s="67">
        <v>2034</v>
      </c>
      <c r="P21" s="67">
        <v>2035</v>
      </c>
      <c r="Q21" s="67">
        <v>2036</v>
      </c>
      <c r="R21" s="67">
        <v>2037</v>
      </c>
      <c r="S21" s="67">
        <v>2038</v>
      </c>
      <c r="T21" s="67">
        <v>2039</v>
      </c>
      <c r="U21" s="67">
        <v>2040</v>
      </c>
      <c r="V21" s="60">
        <v>2041</v>
      </c>
      <c r="W21" s="67">
        <v>2042</v>
      </c>
      <c r="X21" s="62">
        <v>2043</v>
      </c>
      <c r="Y21" s="68">
        <v>2044</v>
      </c>
      <c r="Z21" s="68">
        <v>2045</v>
      </c>
      <c r="AA21" s="68">
        <v>2046</v>
      </c>
      <c r="AB21" s="68">
        <v>2047</v>
      </c>
      <c r="AC21" s="68">
        <v>2048</v>
      </c>
      <c r="AD21" s="68">
        <v>2049</v>
      </c>
      <c r="AE21" s="68">
        <v>2050</v>
      </c>
      <c r="AF21" s="68">
        <v>2051</v>
      </c>
    </row>
    <row r="22" spans="1:32">
      <c r="A22" s="63" t="s">
        <v>164</v>
      </c>
      <c r="B22" s="66" t="s">
        <v>165</v>
      </c>
      <c r="C22" s="72">
        <v>0</v>
      </c>
      <c r="D22" s="54">
        <v>0</v>
      </c>
      <c r="E22" s="72">
        <v>0</v>
      </c>
      <c r="F22" s="54">
        <v>0</v>
      </c>
      <c r="G22" s="72">
        <v>0</v>
      </c>
      <c r="H22" s="54">
        <v>0</v>
      </c>
      <c r="I22" s="72">
        <v>0</v>
      </c>
      <c r="J22" s="54">
        <v>0</v>
      </c>
      <c r="K22" s="72">
        <v>0</v>
      </c>
      <c r="L22" s="54">
        <v>0</v>
      </c>
      <c r="M22" s="72">
        <v>0</v>
      </c>
      <c r="N22" s="54">
        <v>0</v>
      </c>
      <c r="O22" s="72">
        <v>0</v>
      </c>
      <c r="P22" s="54">
        <v>0</v>
      </c>
      <c r="Q22" s="72">
        <v>0</v>
      </c>
      <c r="R22" s="54">
        <v>0</v>
      </c>
      <c r="S22" s="72">
        <v>0</v>
      </c>
      <c r="T22" s="54">
        <v>0</v>
      </c>
      <c r="U22" s="72">
        <v>0</v>
      </c>
      <c r="V22" s="54">
        <v>0</v>
      </c>
      <c r="W22" s="17">
        <v>0</v>
      </c>
      <c r="X22" s="54">
        <v>0</v>
      </c>
      <c r="Y22" s="72">
        <v>0</v>
      </c>
      <c r="Z22" s="54">
        <v>0</v>
      </c>
      <c r="AA22" s="72">
        <v>0</v>
      </c>
      <c r="AB22" s="54">
        <v>0</v>
      </c>
      <c r="AC22" s="72">
        <v>0</v>
      </c>
      <c r="AD22" s="54">
        <v>0</v>
      </c>
      <c r="AE22" s="72">
        <v>0</v>
      </c>
      <c r="AF22" s="55">
        <v>0</v>
      </c>
    </row>
    <row r="23" spans="1:32">
      <c r="A23" s="64" t="s">
        <v>166</v>
      </c>
      <c r="B23" s="66" t="s">
        <v>167</v>
      </c>
      <c r="C23" s="17">
        <v>0</v>
      </c>
      <c r="D23" s="54">
        <v>0</v>
      </c>
      <c r="E23" s="17">
        <v>0</v>
      </c>
      <c r="F23" s="54">
        <v>0</v>
      </c>
      <c r="G23" s="17">
        <v>0</v>
      </c>
      <c r="H23" s="54">
        <v>0</v>
      </c>
      <c r="I23" s="17">
        <v>0</v>
      </c>
      <c r="J23" s="54">
        <v>0</v>
      </c>
      <c r="K23" s="17">
        <v>0</v>
      </c>
      <c r="L23" s="54">
        <v>0</v>
      </c>
      <c r="M23" s="17">
        <v>0</v>
      </c>
      <c r="N23" s="54">
        <v>0</v>
      </c>
      <c r="O23" s="17">
        <v>0</v>
      </c>
      <c r="P23" s="54">
        <v>0</v>
      </c>
      <c r="Q23" s="17">
        <v>0</v>
      </c>
      <c r="R23" s="54">
        <v>0</v>
      </c>
      <c r="S23" s="17">
        <v>0</v>
      </c>
      <c r="T23" s="54">
        <v>0</v>
      </c>
      <c r="U23" s="17">
        <v>0</v>
      </c>
      <c r="V23" s="54">
        <v>0</v>
      </c>
      <c r="W23" s="17">
        <v>0</v>
      </c>
      <c r="X23" s="54">
        <v>0</v>
      </c>
      <c r="Y23" s="17">
        <v>0</v>
      </c>
      <c r="Z23" s="54">
        <v>0</v>
      </c>
      <c r="AA23" s="17">
        <v>0</v>
      </c>
      <c r="AB23" s="54">
        <v>0</v>
      </c>
      <c r="AC23" s="17">
        <v>0</v>
      </c>
      <c r="AD23" s="54">
        <v>0</v>
      </c>
      <c r="AE23" s="17">
        <v>0</v>
      </c>
      <c r="AF23" s="55">
        <v>0</v>
      </c>
    </row>
    <row r="24" spans="1:32" ht="25.5">
      <c r="A24" s="64"/>
      <c r="B24" s="66" t="s">
        <v>168</v>
      </c>
      <c r="C24" s="17">
        <v>0</v>
      </c>
      <c r="D24" s="54">
        <v>0</v>
      </c>
      <c r="E24" s="17">
        <v>0</v>
      </c>
      <c r="F24" s="54">
        <v>0</v>
      </c>
      <c r="G24" s="17">
        <v>0</v>
      </c>
      <c r="H24" s="54">
        <v>0</v>
      </c>
      <c r="I24" s="17">
        <v>0</v>
      </c>
      <c r="J24" s="54">
        <v>0</v>
      </c>
      <c r="K24" s="17">
        <v>0</v>
      </c>
      <c r="L24" s="54">
        <v>0</v>
      </c>
      <c r="M24" s="17">
        <v>0</v>
      </c>
      <c r="N24" s="54">
        <v>0</v>
      </c>
      <c r="O24" s="17">
        <v>0</v>
      </c>
      <c r="P24" s="54">
        <v>0</v>
      </c>
      <c r="Q24" s="17">
        <v>0</v>
      </c>
      <c r="R24" s="54">
        <v>0</v>
      </c>
      <c r="S24" s="17">
        <v>0</v>
      </c>
      <c r="T24" s="54">
        <v>0</v>
      </c>
      <c r="U24" s="17">
        <v>0</v>
      </c>
      <c r="V24" s="54">
        <v>0</v>
      </c>
      <c r="W24" s="17">
        <v>0</v>
      </c>
      <c r="X24" s="54">
        <v>0</v>
      </c>
      <c r="Y24" s="17">
        <v>0</v>
      </c>
      <c r="Z24" s="54">
        <v>0</v>
      </c>
      <c r="AA24" s="17">
        <v>0</v>
      </c>
      <c r="AB24" s="54">
        <v>0</v>
      </c>
      <c r="AC24" s="17">
        <v>0</v>
      </c>
      <c r="AD24" s="54">
        <v>0</v>
      </c>
      <c r="AE24" s="17">
        <v>0</v>
      </c>
      <c r="AF24" s="55">
        <v>0</v>
      </c>
    </row>
    <row r="25" spans="1:32" ht="25.5">
      <c r="A25" s="64"/>
      <c r="B25" s="66" t="s">
        <v>169</v>
      </c>
      <c r="C25" s="17">
        <v>0</v>
      </c>
      <c r="D25" s="54">
        <v>0</v>
      </c>
      <c r="E25" s="17">
        <v>0</v>
      </c>
      <c r="F25" s="54">
        <v>0</v>
      </c>
      <c r="G25" s="17">
        <v>0</v>
      </c>
      <c r="H25" s="54">
        <v>0</v>
      </c>
      <c r="I25" s="17">
        <v>0</v>
      </c>
      <c r="J25" s="54">
        <v>0</v>
      </c>
      <c r="K25" s="17">
        <v>0</v>
      </c>
      <c r="L25" s="54">
        <v>0</v>
      </c>
      <c r="M25" s="17">
        <v>0</v>
      </c>
      <c r="N25" s="54">
        <v>0</v>
      </c>
      <c r="O25" s="17">
        <v>0</v>
      </c>
      <c r="P25" s="54">
        <v>0</v>
      </c>
      <c r="Q25" s="17">
        <v>0</v>
      </c>
      <c r="R25" s="54">
        <v>0</v>
      </c>
      <c r="S25" s="17">
        <v>0</v>
      </c>
      <c r="T25" s="54">
        <v>0</v>
      </c>
      <c r="U25" s="17">
        <v>0</v>
      </c>
      <c r="V25" s="54">
        <v>0</v>
      </c>
      <c r="W25" s="17">
        <v>0</v>
      </c>
      <c r="X25" s="54">
        <v>0</v>
      </c>
      <c r="Y25" s="17">
        <v>0</v>
      </c>
      <c r="Z25" s="54">
        <v>0</v>
      </c>
      <c r="AA25" s="17">
        <v>0</v>
      </c>
      <c r="AB25" s="54">
        <v>0</v>
      </c>
      <c r="AC25" s="17">
        <v>0</v>
      </c>
      <c r="AD25" s="54">
        <v>0</v>
      </c>
      <c r="AE25" s="17">
        <v>0</v>
      </c>
      <c r="AF25" s="55">
        <v>0</v>
      </c>
    </row>
    <row r="26" spans="1:32" ht="16.5" customHeight="1">
      <c r="A26" s="64" t="s">
        <v>170</v>
      </c>
      <c r="B26" s="66" t="s">
        <v>171</v>
      </c>
      <c r="C26" s="17">
        <v>0</v>
      </c>
      <c r="D26" s="54">
        <v>0</v>
      </c>
      <c r="E26" s="17">
        <v>0</v>
      </c>
      <c r="F26" s="54">
        <v>0</v>
      </c>
      <c r="G26" s="17">
        <v>0</v>
      </c>
      <c r="H26" s="54">
        <v>0</v>
      </c>
      <c r="I26" s="17">
        <v>0</v>
      </c>
      <c r="J26" s="54">
        <v>0</v>
      </c>
      <c r="K26" s="17">
        <v>0</v>
      </c>
      <c r="L26" s="54">
        <v>0</v>
      </c>
      <c r="M26" s="17">
        <v>0</v>
      </c>
      <c r="N26" s="54">
        <v>0</v>
      </c>
      <c r="O26" s="17">
        <v>0</v>
      </c>
      <c r="P26" s="54">
        <v>0</v>
      </c>
      <c r="Q26" s="17">
        <v>0</v>
      </c>
      <c r="R26" s="54">
        <v>0</v>
      </c>
      <c r="S26" s="17">
        <v>0</v>
      </c>
      <c r="T26" s="54">
        <v>0</v>
      </c>
      <c r="U26" s="17">
        <v>0</v>
      </c>
      <c r="V26" s="54">
        <v>0</v>
      </c>
      <c r="W26" s="17">
        <v>0</v>
      </c>
      <c r="X26" s="54">
        <v>0</v>
      </c>
      <c r="Y26" s="17">
        <v>0</v>
      </c>
      <c r="Z26" s="54">
        <v>0</v>
      </c>
      <c r="AA26" s="17">
        <v>0</v>
      </c>
      <c r="AB26" s="54">
        <v>0</v>
      </c>
      <c r="AC26" s="17">
        <v>0</v>
      </c>
      <c r="AD26" s="54">
        <v>0</v>
      </c>
      <c r="AE26" s="17">
        <v>0</v>
      </c>
      <c r="AF26" s="55">
        <v>0</v>
      </c>
    </row>
    <row r="27" spans="1:32" ht="25.5">
      <c r="A27" s="64"/>
      <c r="B27" s="66" t="s">
        <v>172</v>
      </c>
      <c r="C27" s="17"/>
      <c r="D27" s="54"/>
      <c r="E27" s="17"/>
      <c r="F27" s="54"/>
      <c r="G27" s="17"/>
      <c r="H27" s="54"/>
      <c r="I27" s="17"/>
      <c r="J27" s="54"/>
      <c r="K27" s="17"/>
      <c r="L27" s="54"/>
      <c r="M27" s="17"/>
      <c r="N27" s="54"/>
      <c r="O27" s="17"/>
      <c r="P27" s="54"/>
      <c r="Q27" s="17"/>
      <c r="R27" s="54"/>
      <c r="S27" s="17"/>
      <c r="T27" s="54"/>
      <c r="U27" s="17"/>
      <c r="V27" s="54"/>
      <c r="W27" s="17"/>
      <c r="X27" s="54"/>
      <c r="Y27" s="17"/>
      <c r="Z27" s="54"/>
      <c r="AA27" s="17"/>
      <c r="AB27" s="54"/>
      <c r="AC27" s="17"/>
      <c r="AD27" s="54"/>
      <c r="AE27" s="17"/>
      <c r="AF27" s="55"/>
    </row>
    <row r="28" spans="1:32" ht="16.5" customHeight="1">
      <c r="A28" s="64"/>
      <c r="B28" s="66" t="s">
        <v>173</v>
      </c>
      <c r="C28" s="17"/>
      <c r="D28" s="54"/>
      <c r="E28" s="17"/>
      <c r="F28" s="54"/>
      <c r="G28" s="17"/>
      <c r="H28" s="54"/>
      <c r="I28" s="17"/>
      <c r="J28" s="54"/>
      <c r="K28" s="17"/>
      <c r="L28" s="54"/>
      <c r="M28" s="17"/>
      <c r="N28" s="54"/>
      <c r="O28" s="17"/>
      <c r="P28" s="54"/>
      <c r="Q28" s="17"/>
      <c r="R28" s="54"/>
      <c r="S28" s="17"/>
      <c r="T28" s="54"/>
      <c r="U28" s="17"/>
      <c r="V28" s="54"/>
      <c r="W28" s="17"/>
      <c r="X28" s="54"/>
      <c r="Y28" s="17"/>
      <c r="Z28" s="54"/>
      <c r="AA28" s="17"/>
      <c r="AB28" s="54"/>
      <c r="AC28" s="17"/>
      <c r="AD28" s="54"/>
      <c r="AE28" s="17"/>
      <c r="AF28" s="55"/>
    </row>
    <row r="29" spans="1:32" ht="25.5">
      <c r="A29" s="65"/>
      <c r="B29" s="66" t="s">
        <v>174</v>
      </c>
      <c r="C29" s="56">
        <v>0</v>
      </c>
      <c r="D29" s="54">
        <v>0</v>
      </c>
      <c r="E29" s="56">
        <v>0</v>
      </c>
      <c r="F29" s="54">
        <v>0</v>
      </c>
      <c r="G29" s="56">
        <v>0</v>
      </c>
      <c r="H29" s="54">
        <v>0</v>
      </c>
      <c r="I29" s="56">
        <v>0</v>
      </c>
      <c r="J29" s="54">
        <v>0</v>
      </c>
      <c r="K29" s="56">
        <v>0</v>
      </c>
      <c r="L29" s="54">
        <v>0</v>
      </c>
      <c r="M29" s="56">
        <v>0</v>
      </c>
      <c r="N29" s="54">
        <v>0</v>
      </c>
      <c r="O29" s="56">
        <v>0</v>
      </c>
      <c r="P29" s="54">
        <v>0</v>
      </c>
      <c r="Q29" s="56">
        <v>0</v>
      </c>
      <c r="R29" s="54">
        <v>0</v>
      </c>
      <c r="S29" s="56">
        <v>0</v>
      </c>
      <c r="T29" s="54">
        <v>0</v>
      </c>
      <c r="U29" s="56">
        <v>0</v>
      </c>
      <c r="V29" s="54">
        <v>0</v>
      </c>
      <c r="W29" s="56">
        <v>0</v>
      </c>
      <c r="X29" s="54">
        <v>0</v>
      </c>
      <c r="Y29" s="56">
        <v>0</v>
      </c>
      <c r="Z29" s="54">
        <v>0</v>
      </c>
      <c r="AA29" s="56">
        <v>0</v>
      </c>
      <c r="AB29" s="54">
        <v>0</v>
      </c>
      <c r="AC29" s="56">
        <v>0</v>
      </c>
      <c r="AD29" s="54">
        <v>0</v>
      </c>
      <c r="AE29" s="56">
        <v>0</v>
      </c>
      <c r="AF29" s="55">
        <v>0</v>
      </c>
    </row>
    <row r="30" spans="1:32">
      <c r="A30" s="61" t="s">
        <v>175</v>
      </c>
      <c r="B30" s="57"/>
      <c r="C30" s="69">
        <f t="shared" ref="C30:AF30" si="0">SUM(C22:C29)</f>
        <v>0</v>
      </c>
      <c r="D30" s="69">
        <f t="shared" si="0"/>
        <v>0</v>
      </c>
      <c r="E30" s="69">
        <f t="shared" si="0"/>
        <v>0</v>
      </c>
      <c r="F30" s="69">
        <f t="shared" si="0"/>
        <v>0</v>
      </c>
      <c r="G30" s="69">
        <f t="shared" si="0"/>
        <v>0</v>
      </c>
      <c r="H30" s="69">
        <f t="shared" si="0"/>
        <v>0</v>
      </c>
      <c r="I30" s="69">
        <f t="shared" si="0"/>
        <v>0</v>
      </c>
      <c r="J30" s="69">
        <f t="shared" si="0"/>
        <v>0</v>
      </c>
      <c r="K30" s="69">
        <f t="shared" si="0"/>
        <v>0</v>
      </c>
      <c r="L30" s="69">
        <f t="shared" si="0"/>
        <v>0</v>
      </c>
      <c r="M30" s="69">
        <f t="shared" si="0"/>
        <v>0</v>
      </c>
      <c r="N30" s="69">
        <f t="shared" si="0"/>
        <v>0</v>
      </c>
      <c r="O30" s="69">
        <f t="shared" si="0"/>
        <v>0</v>
      </c>
      <c r="P30" s="69">
        <f t="shared" si="0"/>
        <v>0</v>
      </c>
      <c r="Q30" s="69">
        <f t="shared" si="0"/>
        <v>0</v>
      </c>
      <c r="R30" s="69">
        <f t="shared" si="0"/>
        <v>0</v>
      </c>
      <c r="S30" s="69">
        <f t="shared" si="0"/>
        <v>0</v>
      </c>
      <c r="T30" s="69">
        <f t="shared" si="0"/>
        <v>0</v>
      </c>
      <c r="U30" s="69">
        <f t="shared" si="0"/>
        <v>0</v>
      </c>
      <c r="V30" s="69">
        <f t="shared" si="0"/>
        <v>0</v>
      </c>
      <c r="W30" s="69">
        <f t="shared" si="0"/>
        <v>0</v>
      </c>
      <c r="X30" s="69">
        <f t="shared" si="0"/>
        <v>0</v>
      </c>
      <c r="Y30" s="69">
        <f t="shared" si="0"/>
        <v>0</v>
      </c>
      <c r="Z30" s="69">
        <f t="shared" si="0"/>
        <v>0</v>
      </c>
      <c r="AA30" s="69">
        <f t="shared" si="0"/>
        <v>0</v>
      </c>
      <c r="AB30" s="69">
        <f t="shared" si="0"/>
        <v>0</v>
      </c>
      <c r="AC30" s="69">
        <f t="shared" si="0"/>
        <v>0</v>
      </c>
      <c r="AD30" s="69">
        <f t="shared" si="0"/>
        <v>0</v>
      </c>
      <c r="AE30" s="69">
        <f t="shared" si="0"/>
        <v>0</v>
      </c>
      <c r="AF30" s="69">
        <f t="shared" si="0"/>
        <v>0</v>
      </c>
    </row>
    <row r="31" spans="1:32" ht="15.75">
      <c r="A31" s="18" t="s">
        <v>176</v>
      </c>
      <c r="B31" s="18"/>
      <c r="C31" s="59">
        <f>SUM(C30:AF30)</f>
        <v>0</v>
      </c>
    </row>
    <row r="35" spans="1:32" ht="15.75">
      <c r="A35" s="18" t="s">
        <v>177</v>
      </c>
    </row>
    <row r="37" spans="1:32">
      <c r="A37" t="s">
        <v>178</v>
      </c>
    </row>
    <row r="38" spans="1:32">
      <c r="A38" t="s">
        <v>179</v>
      </c>
    </row>
    <row r="40" spans="1:32">
      <c r="A40" s="67" t="s">
        <v>162</v>
      </c>
      <c r="B40" s="67" t="s">
        <v>163</v>
      </c>
      <c r="C40" s="67">
        <v>2022</v>
      </c>
      <c r="D40" s="67">
        <v>2023</v>
      </c>
      <c r="E40" s="67">
        <v>2024</v>
      </c>
      <c r="F40" s="67">
        <v>2025</v>
      </c>
      <c r="G40" s="67">
        <v>2026</v>
      </c>
      <c r="H40" s="67">
        <v>2027</v>
      </c>
      <c r="I40" s="67">
        <v>2028</v>
      </c>
      <c r="J40" s="67">
        <v>2029</v>
      </c>
      <c r="K40" s="67">
        <v>2030</v>
      </c>
      <c r="L40" s="67">
        <v>2031</v>
      </c>
      <c r="M40" s="67">
        <v>2032</v>
      </c>
      <c r="N40" s="67">
        <v>2033</v>
      </c>
      <c r="O40" s="67">
        <v>2034</v>
      </c>
      <c r="P40" s="67">
        <v>2035</v>
      </c>
      <c r="Q40" s="67">
        <v>2036</v>
      </c>
      <c r="R40" s="67">
        <v>2037</v>
      </c>
      <c r="S40" s="67">
        <v>2038</v>
      </c>
      <c r="T40" s="67">
        <v>2039</v>
      </c>
      <c r="U40" s="67">
        <v>2040</v>
      </c>
      <c r="V40" s="60">
        <v>2041</v>
      </c>
      <c r="W40" s="67">
        <v>2042</v>
      </c>
      <c r="X40" s="62">
        <v>2043</v>
      </c>
      <c r="Y40" s="68">
        <v>2044</v>
      </c>
      <c r="Z40" s="68">
        <v>2045</v>
      </c>
      <c r="AA40" s="68">
        <v>2046</v>
      </c>
      <c r="AB40" s="68">
        <v>2047</v>
      </c>
      <c r="AC40" s="68">
        <v>2048</v>
      </c>
      <c r="AD40" s="68">
        <v>2049</v>
      </c>
      <c r="AE40" s="68">
        <v>2050</v>
      </c>
      <c r="AF40" s="68">
        <v>2051</v>
      </c>
    </row>
    <row r="41" spans="1:32">
      <c r="A41" s="63" t="s">
        <v>164</v>
      </c>
      <c r="B41" s="66" t="s">
        <v>165</v>
      </c>
      <c r="C41" s="72">
        <v>0</v>
      </c>
      <c r="D41" s="54">
        <v>0</v>
      </c>
      <c r="E41" s="72">
        <v>0</v>
      </c>
      <c r="F41" s="54">
        <v>0</v>
      </c>
      <c r="G41" s="72">
        <v>0</v>
      </c>
      <c r="H41" s="54">
        <v>0</v>
      </c>
      <c r="I41" s="72">
        <v>0</v>
      </c>
      <c r="J41" s="54">
        <v>0</v>
      </c>
      <c r="K41" s="72">
        <v>0</v>
      </c>
      <c r="L41" s="54">
        <v>0</v>
      </c>
      <c r="M41" s="72">
        <v>0</v>
      </c>
      <c r="N41" s="54">
        <v>0</v>
      </c>
      <c r="O41" s="72">
        <v>0</v>
      </c>
      <c r="P41" s="54">
        <v>0</v>
      </c>
      <c r="Q41" s="72">
        <v>0</v>
      </c>
      <c r="R41" s="54">
        <v>0</v>
      </c>
      <c r="S41" s="72">
        <v>0</v>
      </c>
      <c r="T41" s="54">
        <v>0</v>
      </c>
      <c r="U41" s="72">
        <v>0</v>
      </c>
      <c r="V41" s="54">
        <v>0</v>
      </c>
      <c r="W41" s="17">
        <v>0</v>
      </c>
      <c r="X41" s="54">
        <v>0</v>
      </c>
      <c r="Y41" s="72">
        <v>0</v>
      </c>
      <c r="Z41" s="54">
        <v>0</v>
      </c>
      <c r="AA41" s="72">
        <v>0</v>
      </c>
      <c r="AB41" s="54">
        <v>0</v>
      </c>
      <c r="AC41" s="72">
        <v>0</v>
      </c>
      <c r="AD41" s="54">
        <v>0</v>
      </c>
      <c r="AE41" s="72">
        <v>0</v>
      </c>
      <c r="AF41" s="55">
        <v>0</v>
      </c>
    </row>
    <row r="42" spans="1:32">
      <c r="A42" s="64" t="s">
        <v>166</v>
      </c>
      <c r="B42" s="66" t="s">
        <v>167</v>
      </c>
      <c r="C42" s="17">
        <v>0</v>
      </c>
      <c r="D42" s="54">
        <v>0</v>
      </c>
      <c r="E42" s="17">
        <v>0</v>
      </c>
      <c r="F42" s="54">
        <v>0</v>
      </c>
      <c r="G42" s="17">
        <v>0</v>
      </c>
      <c r="H42" s="54">
        <v>0</v>
      </c>
      <c r="I42" s="17">
        <v>0</v>
      </c>
      <c r="J42" s="54">
        <v>0</v>
      </c>
      <c r="K42" s="17">
        <v>0</v>
      </c>
      <c r="L42" s="54">
        <v>0</v>
      </c>
      <c r="M42" s="17">
        <v>0</v>
      </c>
      <c r="N42" s="54">
        <v>0</v>
      </c>
      <c r="O42" s="17">
        <v>0</v>
      </c>
      <c r="P42" s="54">
        <v>0</v>
      </c>
      <c r="Q42" s="17">
        <v>0</v>
      </c>
      <c r="R42" s="54">
        <v>0</v>
      </c>
      <c r="S42" s="17">
        <v>0</v>
      </c>
      <c r="T42" s="54">
        <v>0</v>
      </c>
      <c r="U42" s="17">
        <v>0</v>
      </c>
      <c r="V42" s="54">
        <v>0</v>
      </c>
      <c r="W42" s="17">
        <v>0</v>
      </c>
      <c r="X42" s="54">
        <v>0</v>
      </c>
      <c r="Y42" s="17">
        <v>0</v>
      </c>
      <c r="Z42" s="54">
        <v>0</v>
      </c>
      <c r="AA42" s="17">
        <v>0</v>
      </c>
      <c r="AB42" s="54">
        <v>0</v>
      </c>
      <c r="AC42" s="17">
        <v>0</v>
      </c>
      <c r="AD42" s="54">
        <v>0</v>
      </c>
      <c r="AE42" s="17">
        <v>0</v>
      </c>
      <c r="AF42" s="55">
        <v>0</v>
      </c>
    </row>
    <row r="43" spans="1:32" ht="25.5">
      <c r="A43" s="64"/>
      <c r="B43" s="66" t="s">
        <v>168</v>
      </c>
      <c r="C43" s="17">
        <v>0</v>
      </c>
      <c r="D43" s="54">
        <v>0</v>
      </c>
      <c r="E43" s="17">
        <v>0</v>
      </c>
      <c r="F43" s="54">
        <v>0</v>
      </c>
      <c r="G43" s="17">
        <v>0</v>
      </c>
      <c r="H43" s="54">
        <v>0</v>
      </c>
      <c r="I43" s="17">
        <v>0</v>
      </c>
      <c r="J43" s="54">
        <v>0</v>
      </c>
      <c r="K43" s="17">
        <v>0</v>
      </c>
      <c r="L43" s="54">
        <v>0</v>
      </c>
      <c r="M43" s="17">
        <v>0</v>
      </c>
      <c r="N43" s="54">
        <v>0</v>
      </c>
      <c r="O43" s="17">
        <v>0</v>
      </c>
      <c r="P43" s="54">
        <v>0</v>
      </c>
      <c r="Q43" s="17">
        <v>0</v>
      </c>
      <c r="R43" s="54">
        <v>0</v>
      </c>
      <c r="S43" s="17">
        <v>0</v>
      </c>
      <c r="T43" s="54">
        <v>0</v>
      </c>
      <c r="U43" s="17">
        <v>0</v>
      </c>
      <c r="V43" s="54">
        <v>0</v>
      </c>
      <c r="W43" s="17">
        <v>0</v>
      </c>
      <c r="X43" s="54">
        <v>0</v>
      </c>
      <c r="Y43" s="17">
        <v>0</v>
      </c>
      <c r="Z43" s="54">
        <v>0</v>
      </c>
      <c r="AA43" s="17">
        <v>0</v>
      </c>
      <c r="AB43" s="54">
        <v>0</v>
      </c>
      <c r="AC43" s="17">
        <v>0</v>
      </c>
      <c r="AD43" s="54">
        <v>0</v>
      </c>
      <c r="AE43" s="17">
        <v>0</v>
      </c>
      <c r="AF43" s="55">
        <v>0</v>
      </c>
    </row>
    <row r="44" spans="1:32" ht="25.5">
      <c r="A44" s="64"/>
      <c r="B44" s="66" t="s">
        <v>169</v>
      </c>
      <c r="C44" s="17">
        <v>0</v>
      </c>
      <c r="D44" s="54">
        <v>0</v>
      </c>
      <c r="E44" s="17">
        <v>0</v>
      </c>
      <c r="F44" s="54">
        <v>0</v>
      </c>
      <c r="G44" s="17">
        <v>0</v>
      </c>
      <c r="H44" s="54">
        <v>0</v>
      </c>
      <c r="I44" s="17">
        <v>0</v>
      </c>
      <c r="J44" s="54">
        <v>0</v>
      </c>
      <c r="K44" s="17">
        <v>0</v>
      </c>
      <c r="L44" s="54">
        <v>0</v>
      </c>
      <c r="M44" s="17">
        <v>0</v>
      </c>
      <c r="N44" s="54">
        <v>0</v>
      </c>
      <c r="O44" s="17">
        <v>0</v>
      </c>
      <c r="P44" s="54">
        <v>0</v>
      </c>
      <c r="Q44" s="17">
        <v>0</v>
      </c>
      <c r="R44" s="54">
        <v>0</v>
      </c>
      <c r="S44" s="17">
        <v>0</v>
      </c>
      <c r="T44" s="54">
        <v>0</v>
      </c>
      <c r="U44" s="17">
        <v>0</v>
      </c>
      <c r="V44" s="54">
        <v>0</v>
      </c>
      <c r="W44" s="17">
        <v>0</v>
      </c>
      <c r="X44" s="54">
        <v>0</v>
      </c>
      <c r="Y44" s="17">
        <v>0</v>
      </c>
      <c r="Z44" s="54">
        <v>0</v>
      </c>
      <c r="AA44" s="17">
        <v>0</v>
      </c>
      <c r="AB44" s="54">
        <v>0</v>
      </c>
      <c r="AC44" s="17">
        <v>0</v>
      </c>
      <c r="AD44" s="54">
        <v>0</v>
      </c>
      <c r="AE44" s="17">
        <v>0</v>
      </c>
      <c r="AF44" s="55">
        <v>0</v>
      </c>
    </row>
    <row r="45" spans="1:32">
      <c r="A45" s="64" t="s">
        <v>170</v>
      </c>
      <c r="B45" s="66" t="s">
        <v>171</v>
      </c>
      <c r="C45" s="17">
        <v>0</v>
      </c>
      <c r="D45" s="54">
        <v>0</v>
      </c>
      <c r="E45" s="17">
        <v>0</v>
      </c>
      <c r="F45" s="54">
        <v>0</v>
      </c>
      <c r="G45" s="17">
        <v>0</v>
      </c>
      <c r="H45" s="54">
        <v>0</v>
      </c>
      <c r="I45" s="17">
        <v>0</v>
      </c>
      <c r="J45" s="54">
        <v>0</v>
      </c>
      <c r="K45" s="17">
        <v>0</v>
      </c>
      <c r="L45" s="54">
        <v>0</v>
      </c>
      <c r="M45" s="17">
        <v>0</v>
      </c>
      <c r="N45" s="54">
        <v>0</v>
      </c>
      <c r="O45" s="17">
        <v>0</v>
      </c>
      <c r="P45" s="54">
        <v>0</v>
      </c>
      <c r="Q45" s="17">
        <v>0</v>
      </c>
      <c r="R45" s="54">
        <v>0</v>
      </c>
      <c r="S45" s="17">
        <v>0</v>
      </c>
      <c r="T45" s="54">
        <v>0</v>
      </c>
      <c r="U45" s="17">
        <v>0</v>
      </c>
      <c r="V45" s="54">
        <v>0</v>
      </c>
      <c r="W45" s="17">
        <v>0</v>
      </c>
      <c r="X45" s="54">
        <v>0</v>
      </c>
      <c r="Y45" s="17">
        <v>0</v>
      </c>
      <c r="Z45" s="54">
        <v>0</v>
      </c>
      <c r="AA45" s="17">
        <v>0</v>
      </c>
      <c r="AB45" s="54">
        <v>0</v>
      </c>
      <c r="AC45" s="17">
        <v>0</v>
      </c>
      <c r="AD45" s="54">
        <v>0</v>
      </c>
      <c r="AE45" s="17">
        <v>0</v>
      </c>
      <c r="AF45" s="55">
        <v>0</v>
      </c>
    </row>
    <row r="46" spans="1:32" ht="25.5">
      <c r="A46" s="64"/>
      <c r="B46" s="66" t="s">
        <v>172</v>
      </c>
      <c r="C46" s="17"/>
      <c r="D46" s="54"/>
      <c r="E46" s="17"/>
      <c r="F46" s="54"/>
      <c r="G46" s="17"/>
      <c r="H46" s="54"/>
      <c r="I46" s="17"/>
      <c r="J46" s="54"/>
      <c r="K46" s="17"/>
      <c r="L46" s="54"/>
      <c r="M46" s="17"/>
      <c r="N46" s="54"/>
      <c r="O46" s="17"/>
      <c r="P46" s="54"/>
      <c r="Q46" s="17"/>
      <c r="R46" s="54"/>
      <c r="S46" s="17"/>
      <c r="T46" s="54"/>
      <c r="U46" s="17"/>
      <c r="V46" s="54"/>
      <c r="W46" s="17"/>
      <c r="X46" s="54"/>
      <c r="Y46" s="17"/>
      <c r="Z46" s="54"/>
      <c r="AA46" s="17"/>
      <c r="AB46" s="54"/>
      <c r="AC46" s="17"/>
      <c r="AD46" s="54"/>
      <c r="AE46" s="17"/>
      <c r="AF46" s="55"/>
    </row>
    <row r="47" spans="1:32">
      <c r="A47" s="64"/>
      <c r="B47" s="66" t="s">
        <v>173</v>
      </c>
      <c r="C47" s="17"/>
      <c r="D47" s="54"/>
      <c r="E47" s="17"/>
      <c r="F47" s="54"/>
      <c r="G47" s="17"/>
      <c r="H47" s="54"/>
      <c r="I47" s="17"/>
      <c r="J47" s="54"/>
      <c r="K47" s="17"/>
      <c r="L47" s="54"/>
      <c r="M47" s="17"/>
      <c r="N47" s="54"/>
      <c r="O47" s="17"/>
      <c r="P47" s="54"/>
      <c r="Q47" s="17"/>
      <c r="R47" s="54"/>
      <c r="S47" s="17"/>
      <c r="T47" s="54"/>
      <c r="U47" s="17"/>
      <c r="V47" s="54"/>
      <c r="W47" s="17"/>
      <c r="X47" s="54"/>
      <c r="Y47" s="17"/>
      <c r="Z47" s="54"/>
      <c r="AA47" s="17"/>
      <c r="AB47" s="54"/>
      <c r="AC47" s="17"/>
      <c r="AD47" s="54"/>
      <c r="AE47" s="17"/>
      <c r="AF47" s="55"/>
    </row>
    <row r="48" spans="1:32">
      <c r="A48" s="64"/>
      <c r="B48" s="66" t="s">
        <v>180</v>
      </c>
      <c r="C48" s="17">
        <v>0</v>
      </c>
      <c r="D48" s="54">
        <v>0</v>
      </c>
      <c r="E48" s="17">
        <v>0</v>
      </c>
      <c r="F48" s="54">
        <v>0</v>
      </c>
      <c r="G48" s="17">
        <v>0</v>
      </c>
      <c r="H48" s="54">
        <v>0</v>
      </c>
      <c r="I48" s="17">
        <v>0</v>
      </c>
      <c r="J48" s="54">
        <v>0</v>
      </c>
      <c r="K48" s="17">
        <v>0</v>
      </c>
      <c r="L48" s="54">
        <v>0</v>
      </c>
      <c r="M48" s="17">
        <v>0</v>
      </c>
      <c r="N48" s="54">
        <v>0</v>
      </c>
      <c r="O48" s="17">
        <v>0</v>
      </c>
      <c r="P48" s="54">
        <v>0</v>
      </c>
      <c r="Q48" s="17">
        <v>0</v>
      </c>
      <c r="R48" s="54">
        <v>0</v>
      </c>
      <c r="S48" s="17">
        <v>0</v>
      </c>
      <c r="T48" s="54">
        <v>0</v>
      </c>
      <c r="U48" s="17">
        <v>0</v>
      </c>
      <c r="V48" s="54">
        <v>0</v>
      </c>
      <c r="W48" s="17">
        <v>0</v>
      </c>
      <c r="X48" s="54">
        <v>0</v>
      </c>
      <c r="Y48" s="17">
        <v>0</v>
      </c>
      <c r="Z48" s="54">
        <v>0</v>
      </c>
      <c r="AA48" s="17">
        <v>0</v>
      </c>
      <c r="AB48" s="54">
        <v>0</v>
      </c>
      <c r="AC48" s="17">
        <v>0</v>
      </c>
      <c r="AD48" s="54">
        <v>0</v>
      </c>
      <c r="AE48" s="17">
        <v>0</v>
      </c>
      <c r="AF48" s="55">
        <v>0</v>
      </c>
    </row>
    <row r="49" spans="1:32" ht="25.5">
      <c r="A49" s="65"/>
      <c r="B49" s="66" t="s">
        <v>174</v>
      </c>
      <c r="C49" s="56">
        <v>0</v>
      </c>
      <c r="D49" s="54">
        <v>0</v>
      </c>
      <c r="E49" s="56">
        <v>0</v>
      </c>
      <c r="F49" s="54">
        <v>0</v>
      </c>
      <c r="G49" s="56">
        <v>0</v>
      </c>
      <c r="H49" s="54">
        <v>0</v>
      </c>
      <c r="I49" s="56">
        <v>0</v>
      </c>
      <c r="J49" s="54">
        <v>0</v>
      </c>
      <c r="K49" s="56">
        <v>0</v>
      </c>
      <c r="L49" s="54">
        <v>0</v>
      </c>
      <c r="M49" s="56">
        <v>0</v>
      </c>
      <c r="N49" s="54">
        <v>0</v>
      </c>
      <c r="O49" s="56">
        <v>0</v>
      </c>
      <c r="P49" s="54">
        <v>0</v>
      </c>
      <c r="Q49" s="56">
        <v>0</v>
      </c>
      <c r="R49" s="54">
        <v>0</v>
      </c>
      <c r="S49" s="56">
        <v>0</v>
      </c>
      <c r="T49" s="54">
        <v>0</v>
      </c>
      <c r="U49" s="56">
        <v>0</v>
      </c>
      <c r="V49" s="54">
        <v>0</v>
      </c>
      <c r="W49" s="56">
        <v>0</v>
      </c>
      <c r="X49" s="54">
        <v>0</v>
      </c>
      <c r="Y49" s="56">
        <v>0</v>
      </c>
      <c r="Z49" s="54">
        <v>0</v>
      </c>
      <c r="AA49" s="56">
        <v>0</v>
      </c>
      <c r="AB49" s="54">
        <v>0</v>
      </c>
      <c r="AC49" s="56">
        <v>0</v>
      </c>
      <c r="AD49" s="54">
        <v>0</v>
      </c>
      <c r="AE49" s="56">
        <v>0</v>
      </c>
      <c r="AF49" s="55">
        <v>0</v>
      </c>
    </row>
    <row r="50" spans="1:32">
      <c r="A50" s="61" t="s">
        <v>175</v>
      </c>
      <c r="B50" s="57"/>
      <c r="C50" s="69">
        <f>SUM(C41:C49)</f>
        <v>0</v>
      </c>
      <c r="D50" s="69">
        <f t="shared" ref="D50" si="1">SUM(D41:D49)</f>
        <v>0</v>
      </c>
      <c r="E50" s="69">
        <f t="shared" ref="E50" si="2">SUM(E41:E49)</f>
        <v>0</v>
      </c>
      <c r="F50" s="69">
        <f t="shared" ref="F50" si="3">SUM(F41:F49)</f>
        <v>0</v>
      </c>
      <c r="G50" s="69">
        <f t="shared" ref="G50" si="4">SUM(G41:G49)</f>
        <v>0</v>
      </c>
      <c r="H50" s="69">
        <f t="shared" ref="H50" si="5">SUM(H41:H49)</f>
        <v>0</v>
      </c>
      <c r="I50" s="69">
        <f t="shared" ref="I50" si="6">SUM(I41:I49)</f>
        <v>0</v>
      </c>
      <c r="J50" s="69">
        <f t="shared" ref="J50" si="7">SUM(J41:J49)</f>
        <v>0</v>
      </c>
      <c r="K50" s="69">
        <f t="shared" ref="K50" si="8">SUM(K41:K49)</f>
        <v>0</v>
      </c>
      <c r="L50" s="69">
        <f t="shared" ref="L50" si="9">SUM(L41:L49)</f>
        <v>0</v>
      </c>
      <c r="M50" s="69">
        <f t="shared" ref="M50" si="10">SUM(M41:M49)</f>
        <v>0</v>
      </c>
      <c r="N50" s="69">
        <f t="shared" ref="N50" si="11">SUM(N41:N49)</f>
        <v>0</v>
      </c>
      <c r="O50" s="69">
        <f t="shared" ref="O50" si="12">SUM(O41:O49)</f>
        <v>0</v>
      </c>
      <c r="P50" s="69">
        <f t="shared" ref="P50" si="13">SUM(P41:P49)</f>
        <v>0</v>
      </c>
      <c r="Q50" s="69">
        <f t="shared" ref="Q50" si="14">SUM(Q41:Q49)</f>
        <v>0</v>
      </c>
      <c r="R50" s="69">
        <f t="shared" ref="R50" si="15">SUM(R41:R49)</f>
        <v>0</v>
      </c>
      <c r="S50" s="69">
        <f t="shared" ref="S50" si="16">SUM(S41:S49)</f>
        <v>0</v>
      </c>
      <c r="T50" s="69">
        <f t="shared" ref="T50" si="17">SUM(T41:T49)</f>
        <v>0</v>
      </c>
      <c r="U50" s="69">
        <f t="shared" ref="U50" si="18">SUM(U41:U49)</f>
        <v>0</v>
      </c>
      <c r="V50" s="69">
        <f t="shared" ref="V50" si="19">SUM(V41:V49)</f>
        <v>0</v>
      </c>
      <c r="W50" s="69">
        <f t="shared" ref="W50" si="20">SUM(W41:W49)</f>
        <v>0</v>
      </c>
      <c r="X50" s="69">
        <f t="shared" ref="X50" si="21">SUM(X41:X49)</f>
        <v>0</v>
      </c>
      <c r="Y50" s="69">
        <f t="shared" ref="Y50" si="22">SUM(Y41:Y49)</f>
        <v>0</v>
      </c>
      <c r="Z50" s="69">
        <f t="shared" ref="Z50" si="23">SUM(Z41:Z49)</f>
        <v>0</v>
      </c>
      <c r="AA50" s="69">
        <f t="shared" ref="AA50" si="24">SUM(AA41:AA49)</f>
        <v>0</v>
      </c>
      <c r="AB50" s="69">
        <f t="shared" ref="AB50" si="25">SUM(AB41:AB49)</f>
        <v>0</v>
      </c>
      <c r="AC50" s="69">
        <f t="shared" ref="AC50" si="26">SUM(AC41:AC49)</f>
        <v>0</v>
      </c>
      <c r="AD50" s="69">
        <f t="shared" ref="AD50" si="27">SUM(AD41:AD49)</f>
        <v>0</v>
      </c>
      <c r="AE50" s="69">
        <f t="shared" ref="AE50" si="28">SUM(AE41:AE49)</f>
        <v>0</v>
      </c>
      <c r="AF50" s="69">
        <f t="shared" ref="AF50" si="29">SUM(AF41:AF49)</f>
        <v>0</v>
      </c>
    </row>
    <row r="51" spans="1:32" ht="15.75">
      <c r="A51" s="18" t="s">
        <v>176</v>
      </c>
      <c r="B51" s="18"/>
      <c r="C51" s="59">
        <f>SUM(C50:AF50)</f>
        <v>0</v>
      </c>
    </row>
    <row r="53" spans="1:32" ht="15.75">
      <c r="B53" s="58" t="s">
        <v>181</v>
      </c>
      <c r="C53" s="59">
        <f>+C51+C31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A214559FFCF941B5C91285E871435E" ma:contentTypeVersion="8" ma:contentTypeDescription="Een nieuw document maken." ma:contentTypeScope="" ma:versionID="fc251191e83624bbcab1e79dc390fcd3">
  <xsd:schema xmlns:xsd="http://www.w3.org/2001/XMLSchema" xmlns:xs="http://www.w3.org/2001/XMLSchema" xmlns:p="http://schemas.microsoft.com/office/2006/metadata/properties" xmlns:ns2="26754f9a-0963-483f-a00f-8ee3e9955b64" xmlns:ns3="9f8973fb-b00f-42d2-bc39-f749c2d587c1" targetNamespace="http://schemas.microsoft.com/office/2006/metadata/properties" ma:root="true" ma:fieldsID="5cc84c566d0b42227554bc92bfd6b472" ns2:_="" ns3:_="">
    <xsd:import namespace="26754f9a-0963-483f-a00f-8ee3e9955b64"/>
    <xsd:import namespace="9f8973fb-b00f-42d2-bc39-f749c2d587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54f9a-0963-483f-a00f-8ee3e9955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973fb-b00f-42d2-bc39-f749c2d587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8247C5-E2CE-4822-BC9A-BC3A55E835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754f9a-0963-483f-a00f-8ee3e9955b64"/>
    <ds:schemaRef ds:uri="9f8973fb-b00f-42d2-bc39-f749c2d587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BA0DD8-5185-41AF-B447-5E7D9B4BCE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7D1C19-9D93-49B3-B020-47FB6DE65325}">
  <ds:schemaRefs>
    <ds:schemaRef ds:uri="http://schemas.microsoft.com/office/2006/metadata/properties"/>
    <ds:schemaRef ds:uri="http://purl.org/dc/elements/1.1/"/>
    <ds:schemaRef ds:uri="http://purl.org/dc/dcmitype/"/>
    <ds:schemaRef ds:uri="26754f9a-0963-483f-a00f-8ee3e9955b64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9f8973fb-b00f-42d2-bc39-f749c2d587c1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1. Totaalprijs</vt:lpstr>
      <vt:lpstr>2. Standaard assortiment</vt:lpstr>
      <vt:lpstr>3. Service onderhoud&amp;opleiding </vt:lpstr>
      <vt:lpstr>4. TCO</vt:lpstr>
      <vt:lpstr>'3. Service onderhoud&amp;opleiding '!_Toc74844300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snell</dc:creator>
  <cp:keywords/>
  <dc:description/>
  <cp:lastModifiedBy>Leo</cp:lastModifiedBy>
  <cp:revision/>
  <dcterms:created xsi:type="dcterms:W3CDTF">2020-10-28T07:30:18Z</dcterms:created>
  <dcterms:modified xsi:type="dcterms:W3CDTF">2021-07-22T13:20:33Z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0x0101009AA214559FFCF941B5C91285E871435E</vt:lpwstr>
  </property>
</Properties>
</file>