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unitedqualitybv.sharepoint.com/klanten/Docs/Venray/EA afvalinzameling 2021 (859)/Bestand voor publicatie/"/>
    </mc:Choice>
  </mc:AlternateContent>
  <xr:revisionPtr revIDLastSave="42" documentId="8_{5C169E77-1554-4544-88B4-978D84D89BCE}" xr6:coauthVersionLast="47" xr6:coauthVersionMax="47" xr10:uidLastSave="{76E574E6-7621-4EF8-A573-32676EBDAA36}"/>
  <bookViews>
    <workbookView xWindow="-120" yWindow="-120" windowWidth="24240" windowHeight="13140" xr2:uid="{00000000-000D-0000-FFFF-FFFF00000000}"/>
  </bookViews>
  <sheets>
    <sheet name="Kwalitatieve gunningscriteria" sheetId="1" r:id="rId1"/>
  </sheets>
  <definedNames>
    <definedName name="_xlnm.Print_Area" localSheetId="0">'Kwalitatieve gunningscriteria'!$A$1:$J$58</definedName>
    <definedName name="_xlnm.Print_Titles" localSheetId="0">'Kwalitatieve gunningscriteria'!$1:$1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8" i="1" l="1"/>
  <c r="G33" i="1"/>
  <c r="G34" i="1" s="1"/>
  <c r="G36" i="1" s="1"/>
  <c r="E39" i="1"/>
  <c r="G8" i="1"/>
  <c r="G14" i="1"/>
  <c r="G15" i="1"/>
  <c r="G9" i="1"/>
  <c r="G7" i="1"/>
  <c r="G10" i="1"/>
  <c r="G11" i="1"/>
  <c r="G12" i="1"/>
  <c r="G39" i="1" l="1"/>
  <c r="G41" i="1" s="1"/>
  <c r="H33" i="1" s="1"/>
  <c r="H13" i="1"/>
  <c r="H5" i="1"/>
</calcChain>
</file>

<file path=xl/sharedStrings.xml><?xml version="1.0" encoding="utf-8"?>
<sst xmlns="http://schemas.openxmlformats.org/spreadsheetml/2006/main" count="175" uniqueCount="111">
  <si>
    <t>Inzamelplan</t>
  </si>
  <si>
    <t>Maximaal aantal punten</t>
  </si>
  <si>
    <t>Nr.</t>
  </si>
  <si>
    <t>KG-2</t>
  </si>
  <si>
    <t>KG-3</t>
  </si>
  <si>
    <t>KG-4</t>
  </si>
  <si>
    <t>[invullen door inschrijver]</t>
  </si>
  <si>
    <t>Meer dan 75%</t>
  </si>
  <si>
    <t>In de eerste twee jaar</t>
  </si>
  <si>
    <t>In het derde of vierde jaar</t>
  </si>
  <si>
    <t>In het vijfde of zesde jaar</t>
  </si>
  <si>
    <t>Inzet duurzamere inzamelvoertuigen</t>
  </si>
  <si>
    <t>Nee. Inzet van Euro VI op diesel (conform programma van eisen)</t>
  </si>
  <si>
    <t>Ja. Inzet van Euro VI op Biodiesel (Fame 97%, HVO 3%)</t>
  </si>
  <si>
    <t>Ja. Inzet van Euro VI op HVO</t>
  </si>
  <si>
    <t>Ja. Inzet van Euro VI op CNG</t>
  </si>
  <si>
    <t>Ja. Inzet van Euro VI op BioCNG</t>
  </si>
  <si>
    <t>Ja. Inzet van Euro VI op LNG</t>
  </si>
  <si>
    <t>Ja. Inzet van Euro VI op Bio LNG</t>
  </si>
  <si>
    <t>Nee.</t>
  </si>
  <si>
    <t>Ja. Volledig elektrisch.</t>
  </si>
  <si>
    <t>Ja. Op waterstof.</t>
  </si>
  <si>
    <t>Vraag</t>
  </si>
  <si>
    <t>Vraagstelling</t>
  </si>
  <si>
    <t>Toekennen van de score</t>
  </si>
  <si>
    <t>Beschrijf de techniek/verwerkingsmethode die hiervoor ingezet wordt.</t>
  </si>
  <si>
    <t>B1</t>
  </si>
  <si>
    <t>B2</t>
  </si>
  <si>
    <t>B3</t>
  </si>
  <si>
    <t>A</t>
  </si>
  <si>
    <t>B</t>
  </si>
  <si>
    <t>KG-1</t>
  </si>
  <si>
    <t>C</t>
  </si>
  <si>
    <t>1e</t>
  </si>
  <si>
    <t>2de</t>
  </si>
  <si>
    <t>3e</t>
  </si>
  <si>
    <t xml:space="preserve">Naam:
Adres:
Eigenaar: </t>
  </si>
  <si>
    <t>A) 1e</t>
  </si>
  <si>
    <t>B) 2de</t>
  </si>
  <si>
    <t>C) 3e</t>
  </si>
  <si>
    <t>Naam inschrijver:</t>
  </si>
  <si>
    <t>Bijlage 04 - Kwalitatieve gunningscriteria</t>
  </si>
  <si>
    <t>Waardering door beoordelingsteam, waarbij:
waardering beoordelingsteam / 5 x het max. aantal punten</t>
  </si>
  <si>
    <r>
      <rPr>
        <b/>
        <sz val="9"/>
        <color theme="1"/>
        <rFont val="Century Gothic"/>
        <family val="2"/>
      </rPr>
      <t>1) Definities</t>
    </r>
    <r>
      <rPr>
        <sz val="9"/>
        <color theme="1"/>
        <rFont val="Century Gothic"/>
        <family val="2"/>
      </rPr>
      <t xml:space="preserve">
a) Aard en omvang van de werkzaamheden
b) Doel en reikwijdte van het inzamelplan
</t>
    </r>
    <r>
      <rPr>
        <b/>
        <sz val="9"/>
        <color theme="1"/>
        <rFont val="Century Gothic"/>
        <family val="2"/>
      </rPr>
      <t xml:space="preserve">2) Logistiek  </t>
    </r>
    <r>
      <rPr>
        <sz val="9"/>
        <color theme="1"/>
        <rFont val="Century Gothic"/>
        <family val="2"/>
      </rPr>
      <t xml:space="preserve">
a) Inzameldagen/-tijden, inclusief de vervangende inzameldagen voor feestdagen, kermissen, braderieen en andere  plaatsgebonden festiviteiten en evenementen  (afvalkalender).
b) De afvalstroom en de volgorde van inzameling in straten, wijken en buitengebieden per dag en per week. ( Inzamelroutes)
d) In te zetten voertuigen en personeel
e) Toelichting op bijzondere omstandigheden (feestdagen, calamiteiten, etc.) en werkwijze bij deze omstandigheden.
</t>
    </r>
    <r>
      <rPr>
        <b/>
        <sz val="9"/>
        <color theme="1"/>
        <rFont val="Century Gothic"/>
        <family val="2"/>
      </rPr>
      <t>3) Organisatie</t>
    </r>
    <r>
      <rPr>
        <sz val="9"/>
        <color theme="1"/>
        <rFont val="Century Gothic"/>
        <family val="2"/>
      </rPr>
      <t xml:space="preserve">
a) Contactpersonen
b) Informatiebehoefte en communicatie
c) Maatregelen om de werkzaamheden van de inschrijver te evalueren en de effectiviteit en efficiency van de inzameling en    klachtenafhandeling te verbeteren.
d) Taken van Opdrachtgever inzake het inzamelplan</t>
    </r>
  </si>
  <si>
    <r>
      <rPr>
        <b/>
        <sz val="9"/>
        <color theme="1"/>
        <rFont val="Century Gothic"/>
        <family val="2"/>
      </rPr>
      <t>4) Controle en veiligheid</t>
    </r>
    <r>
      <rPr>
        <sz val="9"/>
        <color theme="1"/>
        <rFont val="Century Gothic"/>
        <family val="2"/>
      </rPr>
      <t xml:space="preserve">
a) Toezicht op de prestaties
b) Te nemen veiligheidsmaatregelen (burgers/personeel) bij werkzaamheden
</t>
    </r>
    <r>
      <rPr>
        <b/>
        <sz val="9"/>
        <color theme="1"/>
        <rFont val="Century Gothic"/>
        <family val="2"/>
      </rPr>
      <t>5) Procedures</t>
    </r>
    <r>
      <rPr>
        <sz val="9"/>
        <color theme="1"/>
        <rFont val="Century Gothic"/>
        <family val="2"/>
      </rPr>
      <t xml:space="preserve">
a) Klachten, incidenten, meldingen
b) Wijzigingen en goedkeuringen
c) Gegevensverzameling en –uitwisseling
d) Beoordeling en evaluatie
e) Rapportages en managementinformatie
f) Verrekening
g) Kwaliteitssystemen oa om de juistheid,  volledigheid en tijdigheid van het registratiesysteem en de aan te leveren administratie te borgen
</t>
    </r>
    <r>
      <rPr>
        <b/>
        <sz val="9"/>
        <color theme="1"/>
        <rFont val="Century Gothic"/>
        <family val="2"/>
      </rPr>
      <t>6) Service</t>
    </r>
    <r>
      <rPr>
        <sz val="9"/>
        <color theme="1"/>
        <rFont val="Century Gothic"/>
        <family val="2"/>
      </rPr>
      <t xml:space="preserve">
a) Reactiesnelheid op meldingen en klachten
b) Snelheid van afhandeling van klachten
c) Snelheid van afhandeling van afwijkingen en incidenten
d) Snelheid van implementatie van wijzigingen</t>
    </r>
  </si>
  <si>
    <t>Presentatie</t>
  </si>
  <si>
    <t>Verwerking Luiers</t>
  </si>
  <si>
    <t>Euro VI op diesel (conform programma van eisen)</t>
  </si>
  <si>
    <t>Euro VI op Biodiesel (Fame 97%, HVO 3%)</t>
  </si>
  <si>
    <t>Euro VI op HVO</t>
  </si>
  <si>
    <t>Euro VI op CNG</t>
  </si>
  <si>
    <t>Euro VI op BioCNG</t>
  </si>
  <si>
    <t>Euro VI op LNG</t>
  </si>
  <si>
    <t>Euro VI op Bio LNG</t>
  </si>
  <si>
    <t>Hoeveel van de in vraag A benoemde inzamelvoertuigen voldoen aan:</t>
  </si>
  <si>
    <t>Hoeveel van de in vraag A benoemde inzamelvoertuigen zijn:</t>
  </si>
  <si>
    <t>Hoeveel unieke inzamelvoertuigen zet inschrijver -standaard tijdens de initiele contractduur- in voor uitvoering van de opdracht?</t>
  </si>
  <si>
    <t>Volledig elektrisch</t>
  </si>
  <si>
    <t>Volledig aangedreven op waterstof</t>
  </si>
  <si>
    <t>B4</t>
  </si>
  <si>
    <t>B5</t>
  </si>
  <si>
    <t>B6</t>
  </si>
  <si>
    <t>B7</t>
  </si>
  <si>
    <t>C1</t>
  </si>
  <si>
    <t>C2</t>
  </si>
  <si>
    <t>In welk contractjaar is/zijn deze beschikbaar? (antwoord: meerkeuze)</t>
  </si>
  <si>
    <t>Antwoord (aantal invullen):</t>
  </si>
  <si>
    <t>Behaalde score (in punten)</t>
  </si>
  <si>
    <t>N.v.t. (inschrijver zet dit type inzamelvoertuig niet in)</t>
  </si>
  <si>
    <t>5% tot 10%</t>
  </si>
  <si>
    <t>11% tot 25%</t>
  </si>
  <si>
    <t>5% tot 15%</t>
  </si>
  <si>
    <t>16% tot 30%</t>
  </si>
  <si>
    <t>31% tot 45%</t>
  </si>
  <si>
    <t>46% tot 60%</t>
  </si>
  <si>
    <t>61% tot 75%</t>
  </si>
  <si>
    <t>Meer dan 25%</t>
  </si>
  <si>
    <t>A) Conform afvalhiërarchie uit LAP3: stap c1: recycling van het oorspronkelijke functionele materiaal in een gelijke of vergelijkbare toepassing</t>
  </si>
  <si>
    <t>B) Conform afvalhiërarchie uit LAP3: stap c2: recycling van het oorspronkelijke functionele materiaal in een niet gelijke of vergelijkbare toepassing</t>
  </si>
  <si>
    <t>D) Conform afvalhiërarchie uit LAP3: stap d: andere nuttige toepassing, waaronder energie terugwinning</t>
  </si>
  <si>
    <t>Antwoord</t>
  </si>
  <si>
    <t>Welk percentage (in gewicht) van de ingezamelde stroom Luiers wordt op deze verwerkingstandaard verwerkt?</t>
  </si>
  <si>
    <t>E) N.v.t. (100% van de stroom Luiers wordt conform de bij vraag A aangegeven verwerkingstandaard verwerkt.</t>
  </si>
  <si>
    <t>Op welke verwerkingsstandaard verwerkt inschrijver de ingezamelde stroom Luiers?</t>
  </si>
  <si>
    <t>A1</t>
  </si>
  <si>
    <t>A2</t>
  </si>
  <si>
    <t>A3</t>
  </si>
  <si>
    <t>A4</t>
  </si>
  <si>
    <t>Op welke verwerkingslocatie worden de in Venray ingezamelde Luiers conform de in A1 benoemde verwerkingsstandaard verwerkt?</t>
  </si>
  <si>
    <t>Antwoord instructie</t>
  </si>
  <si>
    <t>Keuze maken uit één van de antwoordopties.</t>
  </si>
  <si>
    <t xml:space="preserve">Korte toelichting van de toegepaste verwerkingstechniek (incl. de naam van de techniek). </t>
  </si>
  <si>
    <t>Tenminste de naam, het adres en de eigenaar van de betreffende verwerkingslocatie opgeven.</t>
  </si>
  <si>
    <t>Op welke verwerkingsstandaard verwerkt inschrijver het overige deel van de ingezamelde stroom Luiers?</t>
  </si>
  <si>
    <t>Formulier berekend zelf het percentage (in gewicht) o.b.v. het antwoord op vraag A2.</t>
  </si>
  <si>
    <t>Percentage (in gewicht) invullen (afgerond op een heel getal).</t>
  </si>
  <si>
    <t xml:space="preserve">Alleen van toepassing als de volledige stroom Luiers niet conform de bij vraag A aangegeven verwerkingstandaard verwerkt wordt.
Korte toelichting van de toegepaste verwerkingstechniek (incl. de naam van de techniek). </t>
  </si>
  <si>
    <t>Alleen van toepassing als de volledige stroom Luiers niet conform de bij vraag A aangegeven verwerkingstandaard verwerkt wordt.
Tenminste de naam, het adres en de eigenaar van de betreffende verwerkingslocatie opgeven.</t>
  </si>
  <si>
    <t>D) N.v.t. (100% van de stroom Luiers wordt conform de bij vraag A aangegeven verwerkingstandaard verwerkt.</t>
  </si>
  <si>
    <t>A5</t>
  </si>
  <si>
    <t>Vanaf welk contractjaar wordt deze techniek toegepast op de in Venray ingezamelde stroom Luiers?</t>
  </si>
  <si>
    <t>Behaalde score (in puten)</t>
  </si>
  <si>
    <t>Afhankelijk van inhoudelijke beoordeling door beoordelingsteam</t>
  </si>
  <si>
    <t>De inschrijver stelt een concept inzamelplan op. De onderstaande aspecten dienen als richtinggevend kader voor de inschrijver, maar zijn niet limitatief.  Additionele aspecten kan inschrijver toevoegen, indien inschrijver van mening is dat deze van meerwaarde zijn voor de opdrachtgever.</t>
  </si>
  <si>
    <r>
      <t xml:space="preserve">Antwoord op vraag A1: 
</t>
    </r>
    <r>
      <rPr>
        <sz val="9"/>
        <rFont val="Century Gothic"/>
        <family val="2"/>
      </rPr>
      <t xml:space="preserve">- Antwoordoptie A = 100% 
- Antwoordoptie B = 90% 
- Antwoordoptie C = 80%
- Antwoordoptie D = 0%
</t>
    </r>
    <r>
      <rPr>
        <sz val="9"/>
        <color theme="1"/>
        <rFont val="Century Gothic"/>
        <family val="2"/>
      </rPr>
      <t xml:space="preserve">
Antwoord op vraag A4:
- Antwoordoptie A = 100% 
- Antwoordoptie B = 80% 
- Antwoordoptie C = 60%
Formule A: voor toekennen van punten: (((</t>
    </r>
    <r>
      <rPr>
        <i/>
        <sz val="9"/>
        <color theme="1"/>
        <rFont val="Century Gothic"/>
        <family val="2"/>
      </rPr>
      <t>maximale kwaliteitswaarde x antwoord A2) x (antwoord A1)) x antwoord A4
Antwoord op vraag B1: 
- Antwoordoptie A = 100% 
- Antwoordoptie B = 90% 
- Antwoordoptie C = 80%
- Antwoordoptie D = 0%
- Antwoordoptie E = 0%
Antwoord op vraag B4:
- Antwoordoptie A = 100% 
- Antwoordoptie B = 80% 
- Antwoordoptie C = 60%
- Antwoordoptie C = 0%
Formule B: voor toekennen van punten: (((maximale kwaliteitswaarde x antwoord B2) x (antwoord B1)) x antwoord B4
Score KG-2 is de som van de uitkomst uit formule A en formule B</t>
    </r>
  </si>
  <si>
    <t>C) Conform afvalhiërarchie uit LAP3: stap c3: chemiche recycling.</t>
  </si>
  <si>
    <t>Verzorgen van een presentatie op locatie van opdrachtgever. Geen documentatie te overlegen bij inschrijving.
Maximale duur van de presentatie is 30 minuten. Daarna is er maximaal 30 minuten de tijd voor het beantwoorden van vragen. Na maximaal 60 minuten wordt de bijeenkomst beëindigd.</t>
  </si>
  <si>
    <t>Op welk percentage van de wekelijkse inzamelroutes wordt dit inzamelvoertuig ingezet? (antwoord: meerkeuze)</t>
  </si>
  <si>
    <r>
      <t>Omvang: max 10 A4, Arial 10 pt, enkelzijdig.
In separaat PDF document bijvoegen als docume</t>
    </r>
    <r>
      <rPr>
        <sz val="9"/>
        <rFont val="Century Gothic"/>
        <family val="2"/>
      </rPr>
      <t>nt 04 aan d</t>
    </r>
    <r>
      <rPr>
        <sz val="9"/>
        <color theme="1"/>
        <rFont val="Century Gothic"/>
        <family val="2"/>
      </rPr>
      <t>e inschrijving.</t>
    </r>
  </si>
  <si>
    <r>
      <t>Presentatie
Inschrijver verzorgt een presentatie op locatie van opdrachtgever. Van inschrijver wordt gevraagd om in deze presentatie:
- Een toelichting te geven op het inzamelplan (conform KG-3). Zodat het duidelijk wordt hoe inschrijver uitvoering van de opdracht (o.b.v. de huidige inzamelstrategie) voor zich ziet en gaat uitvoeren.
- Een toelichting te geven op de ingediende open calculatie (conform</t>
    </r>
    <r>
      <rPr>
        <sz val="9"/>
        <rFont val="Century Gothic"/>
        <family val="2"/>
      </rPr>
      <t xml:space="preserve"> </t>
    </r>
    <r>
      <rPr>
        <b/>
        <sz val="9"/>
        <rFont val="Century Gothic"/>
        <family val="2"/>
      </rPr>
      <t>eis-FP-6</t>
    </r>
    <r>
      <rPr>
        <sz val="9"/>
        <rFont val="Century Gothic"/>
        <family val="2"/>
      </rPr>
      <t>). D</t>
    </r>
    <r>
      <rPr>
        <sz val="9"/>
        <color theme="1"/>
        <rFont val="Century Gothic"/>
        <family val="2"/>
      </rPr>
      <t>it zodat het duidelijk wordt op welke wijze wijzingen in de dienstverlening (transparant) doorberekend worden in de prijzen.
- Toe te lichten welke rol inschrijver voor zichzelf ziet ten tijde van het opstellen van het nieuwe beleidsplan (in het 3e contractjaar). Opdrachtgever wil graag weten in welke mate inschrijver een bijdragen kan leveren in het in kaart brengen en effectueren van mogelijke optimalisaties. 
- Toe te lichten wat de visie op samenwerking gedurende de contracttermijn is. Opdrachtgever wil hierbij graag weten hoe dagelijkse afstemming verloopt en welke inzet inschrijver van opdrachtgever verwacht .
Opdrachtgever acht het belangrijk dat de presentatie verzorgt wordt door medewerkers van inschrijver die in de (dagelijkse) uitvoering daadwerkelijk betrokken worden.</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</si>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</sst>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0.0"/>
  </numFmts>
  <fonts count="12" x14ac:knownFonts="1">
    <font>
      <sz val="11"/>
      <color theme="1"/>
      <name val="Calibri"/>
      <family val="2"/>
      <scheme val="minor"/>
    </font>
    <font>
      <sz val="9"/>
      <color theme="1"/>
      <name val="Century Gothic"/>
      <family val="2"/>
    </font>
    <font>
      <b/>
      <sz val="9"/>
      <color theme="1"/>
      <name val="Century Gothic"/>
      <family val="2"/>
    </font>
    <font>
      <sz val="11"/>
      <color theme="1"/>
      <name val="Calibri"/>
      <family val="2"/>
      <scheme val="minor"/>
    </font>
    <font>
      <sz val="10"/>
      <name val="Arial"/>
      <family val="2"/>
    </font>
    <font>
      <b/>
      <sz val="9"/>
      <color theme="0"/>
      <name val="Century Gothic"/>
      <family val="2"/>
    </font>
    <font>
      <i/>
      <sz val="9"/>
      <color theme="1"/>
      <name val="Century Gothic"/>
      <family val="2"/>
    </font>
    <font>
      <b/>
      <sz val="12"/>
      <color indexed="9"/>
      <name val="Century Gothic"/>
      <family val="2"/>
    </font>
    <font>
      <b/>
      <sz val="9"/>
      <color indexed="9"/>
      <name val="Century Gothic"/>
      <family val="2"/>
    </font>
    <font>
      <sz val="8"/>
      <name val="Calibri"/>
      <family val="2"/>
      <scheme val="minor"/>
    </font>
    <font>
      <sz val="9"/>
      <name val="Century Gothic"/>
      <family val="2"/>
    </font>
    <font>
      <b/>
      <sz val="9"/>
      <name val="Century Gothic"/>
      <family val="2"/>
    </font>
  </fonts>
  <fills count="7">
    <fill>
      <patternFill patternType="none"/>
    </fill>
    <fill>
      <patternFill patternType="gray125"/>
    </fill>
    <fill>
      <patternFill patternType="solid">
        <fgColor rgb="FFFFFF00"/>
        <bgColor indexed="64"/>
      </patternFill>
    </fill>
    <fill>
      <patternFill patternType="solid">
        <fgColor indexed="48"/>
        <bgColor indexed="64"/>
      </patternFill>
    </fill>
    <fill>
      <patternFill patternType="solid">
        <fgColor indexed="44"/>
        <bgColor indexed="64"/>
      </patternFill>
    </fill>
    <fill>
      <patternFill patternType="lightUp"/>
    </fill>
    <fill>
      <patternFill patternType="solid">
        <fgColor theme="7"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
      <left/>
      <right style="thin">
        <color indexed="64"/>
      </right>
      <top/>
      <bottom/>
      <diagonal/>
    </border>
  </borders>
  <cellStyleXfs count="10">
    <xf numFmtId="0" fontId="0" fillId="0" borderId="0"/>
    <xf numFmtId="0" fontId="4" fillId="0" borderId="0"/>
    <xf numFmtId="0" fontId="4" fillId="0" borderId="0"/>
    <xf numFmtId="0" fontId="1" fillId="0" borderId="0"/>
    <xf numFmtId="0" fontId="3" fillId="0" borderId="0"/>
    <xf numFmtId="0" fontId="3"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9" fontId="3" fillId="0" borderId="0" applyFont="0" applyFill="0" applyBorder="0" applyAlignment="0" applyProtection="0"/>
  </cellStyleXfs>
  <cellXfs count="122">
    <xf numFmtId="0" fontId="0" fillId="0" borderId="0" xfId="0"/>
    <xf numFmtId="9" fontId="1" fillId="0" borderId="0" xfId="7" applyFont="1" applyBorder="1" applyAlignment="1" applyProtection="1">
      <alignment horizontal="center" vertical="center"/>
    </xf>
    <xf numFmtId="44" fontId="1" fillId="2" borderId="1" xfId="5" applyNumberFormat="1" applyFont="1" applyFill="1" applyBorder="1" applyAlignment="1" applyProtection="1">
      <alignment vertical="center" wrapText="1"/>
      <protection locked="0"/>
    </xf>
    <xf numFmtId="49" fontId="1" fillId="2" borderId="1" xfId="5" applyNumberFormat="1" applyFont="1" applyFill="1" applyBorder="1" applyAlignment="1" applyProtection="1">
      <alignment vertical="center" wrapText="1"/>
      <protection locked="0"/>
    </xf>
    <xf numFmtId="0" fontId="8" fillId="3" borderId="14" xfId="1" applyFont="1" applyFill="1" applyBorder="1" applyAlignment="1" applyProtection="1">
      <alignment horizontal="right" vertical="center" wrapText="1"/>
    </xf>
    <xf numFmtId="0" fontId="7" fillId="3" borderId="14" xfId="1" applyFont="1" applyFill="1" applyBorder="1" applyAlignment="1" applyProtection="1">
      <alignment horizontal="left" vertical="center" wrapText="1"/>
    </xf>
    <xf numFmtId="0" fontId="8" fillId="3" borderId="15" xfId="1" applyFont="1" applyFill="1" applyBorder="1" applyAlignment="1" applyProtection="1">
      <alignment horizontal="right" vertical="center" wrapText="1"/>
    </xf>
    <xf numFmtId="0" fontId="7" fillId="0" borderId="0" xfId="1" applyFont="1" applyFill="1" applyBorder="1" applyAlignment="1" applyProtection="1">
      <alignment vertical="center" wrapText="1"/>
    </xf>
    <xf numFmtId="0" fontId="7" fillId="0" borderId="0" xfId="1" applyFont="1" applyFill="1" applyBorder="1" applyAlignment="1" applyProtection="1">
      <alignment horizontal="left" vertical="center" wrapText="1"/>
    </xf>
    <xf numFmtId="0" fontId="1" fillId="0" borderId="0" xfId="0" applyFont="1" applyBorder="1" applyAlignment="1" applyProtection="1">
      <alignment vertical="center"/>
    </xf>
    <xf numFmtId="0" fontId="5" fillId="3" borderId="0" xfId="1" applyFont="1" applyFill="1" applyBorder="1" applyAlignment="1" applyProtection="1">
      <alignment horizontal="left" vertical="center" wrapText="1"/>
    </xf>
    <xf numFmtId="0" fontId="5" fillId="3" borderId="0" xfId="1" applyFont="1" applyFill="1" applyBorder="1" applyAlignment="1" applyProtection="1">
      <alignment horizontal="center" vertical="center" wrapText="1"/>
    </xf>
    <xf numFmtId="0" fontId="5" fillId="3" borderId="23" xfId="1" applyFont="1" applyFill="1" applyBorder="1" applyAlignment="1" applyProtection="1">
      <alignment horizontal="center" vertical="center" wrapText="1"/>
    </xf>
    <xf numFmtId="0" fontId="1" fillId="0" borderId="0" xfId="0" applyFont="1" applyAlignment="1" applyProtection="1">
      <alignment horizontal="center" vertical="center"/>
    </xf>
    <xf numFmtId="0" fontId="1" fillId="0" borderId="0" xfId="0" applyFont="1" applyAlignment="1" applyProtection="1">
      <alignment horizontal="center" vertical="center" wrapText="1"/>
    </xf>
    <xf numFmtId="0" fontId="1" fillId="0" borderId="0" xfId="0" applyFont="1" applyAlignment="1" applyProtection="1">
      <alignment vertical="center"/>
    </xf>
    <xf numFmtId="0" fontId="1" fillId="4" borderId="16" xfId="2" applyFont="1" applyFill="1" applyBorder="1" applyAlignment="1" applyProtection="1">
      <alignment horizontal="center" vertical="center" wrapText="1"/>
    </xf>
    <xf numFmtId="0" fontId="1" fillId="4" borderId="17" xfId="2" applyFont="1" applyFill="1" applyBorder="1" applyAlignment="1" applyProtection="1">
      <alignment horizontal="center" vertical="center" wrapText="1"/>
    </xf>
    <xf numFmtId="0" fontId="1" fillId="4" borderId="18" xfId="2"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left" vertical="center" wrapText="1"/>
    </xf>
    <xf numFmtId="0" fontId="1" fillId="5" borderId="1" xfId="0" applyFont="1" applyFill="1" applyBorder="1" applyAlignment="1" applyProtection="1">
      <alignment horizontal="center" vertical="center" wrapText="1"/>
    </xf>
    <xf numFmtId="0" fontId="1" fillId="0" borderId="12" xfId="0" applyFont="1" applyBorder="1" applyAlignment="1" applyProtection="1">
      <alignment horizontal="left" vertical="center" wrapText="1"/>
    </xf>
    <xf numFmtId="0" fontId="1" fillId="0" borderId="1" xfId="0" applyFont="1" applyBorder="1" applyAlignment="1" applyProtection="1">
      <alignment vertical="center" wrapText="1"/>
    </xf>
    <xf numFmtId="0" fontId="1" fillId="0" borderId="1" xfId="0" applyFont="1" applyFill="1" applyBorder="1" applyAlignment="1" applyProtection="1">
      <alignment horizontal="center" vertical="center" wrapText="1"/>
    </xf>
    <xf numFmtId="0" fontId="1" fillId="6" borderId="1" xfId="0" applyFont="1" applyFill="1" applyBorder="1" applyAlignment="1" applyProtection="1">
      <alignment horizontal="center" vertical="center" wrapText="1"/>
    </xf>
    <xf numFmtId="0" fontId="1" fillId="0" borderId="0" xfId="0" applyFont="1" applyAlignment="1" applyProtection="1">
      <alignment vertical="center" wrapText="1"/>
    </xf>
    <xf numFmtId="0" fontId="1" fillId="0" borderId="2"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4"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6" xfId="0" applyFont="1" applyBorder="1" applyAlignment="1" applyProtection="1">
      <alignment horizontal="center" vertical="center"/>
    </xf>
    <xf numFmtId="0" fontId="1" fillId="0" borderId="0" xfId="0" applyFont="1" applyBorder="1" applyAlignment="1" applyProtection="1">
      <alignment horizontal="center" vertical="center" wrapText="1"/>
    </xf>
    <xf numFmtId="0" fontId="1" fillId="0" borderId="5" xfId="0" applyFont="1" applyBorder="1" applyAlignment="1" applyProtection="1">
      <alignment horizontal="center" vertical="center"/>
    </xf>
    <xf numFmtId="0" fontId="1" fillId="0" borderId="0" xfId="0" applyFont="1" applyBorder="1" applyAlignment="1" applyProtection="1">
      <alignment horizontal="center" vertical="center"/>
    </xf>
    <xf numFmtId="0" fontId="1" fillId="0" borderId="7"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9" xfId="0"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7" xfId="0" applyFont="1" applyBorder="1" applyAlignment="1" applyProtection="1">
      <alignment horizontal="center" vertical="center"/>
    </xf>
    <xf numFmtId="0" fontId="5" fillId="3" borderId="14" xfId="1" applyFont="1" applyFill="1" applyBorder="1" applyAlignment="1" applyProtection="1">
      <alignment horizontal="left" vertical="center" wrapText="1"/>
    </xf>
    <xf numFmtId="0" fontId="5" fillId="3" borderId="14" xfId="1" applyFont="1" applyFill="1" applyBorder="1" applyAlignment="1" applyProtection="1">
      <alignment horizontal="center" vertical="center" wrapText="1"/>
    </xf>
    <xf numFmtId="0" fontId="1" fillId="4" borderId="17" xfId="2" applyFont="1" applyFill="1" applyBorder="1" applyAlignment="1" applyProtection="1">
      <alignment horizontal="left" vertical="center" wrapText="1"/>
    </xf>
    <xf numFmtId="0" fontId="1" fillId="0" borderId="1" xfId="3" applyFont="1" applyBorder="1" applyAlignment="1" applyProtection="1">
      <alignment horizontal="center" vertical="center"/>
    </xf>
    <xf numFmtId="0" fontId="1" fillId="0" borderId="1" xfId="4" applyFont="1" applyFill="1" applyBorder="1" applyAlignment="1" applyProtection="1">
      <alignment horizontal="left" vertical="center" wrapText="1"/>
    </xf>
    <xf numFmtId="2" fontId="1" fillId="6" borderId="1" xfId="5" applyNumberFormat="1" applyFont="1" applyFill="1" applyBorder="1" applyAlignment="1" applyProtection="1">
      <alignment horizontal="center" vertical="center" wrapText="1"/>
    </xf>
    <xf numFmtId="2" fontId="1" fillId="0" borderId="1" xfId="5" applyNumberFormat="1" applyFont="1" applyFill="1" applyBorder="1" applyAlignment="1" applyProtection="1">
      <alignment horizontal="center" vertical="center" wrapText="1"/>
    </xf>
    <xf numFmtId="9" fontId="1" fillId="0" borderId="1" xfId="9" applyFont="1" applyFill="1" applyBorder="1" applyAlignment="1" applyProtection="1">
      <alignment horizontal="center" vertical="center" wrapText="1"/>
    </xf>
    <xf numFmtId="0" fontId="1" fillId="0" borderId="1" xfId="4" applyFont="1" applyFill="1" applyBorder="1" applyAlignment="1" applyProtection="1">
      <alignment vertical="center" wrapText="1"/>
    </xf>
    <xf numFmtId="2" fontId="1" fillId="0" borderId="1" xfId="5" applyNumberFormat="1" applyFont="1" applyFill="1" applyBorder="1" applyAlignment="1" applyProtection="1">
      <alignment horizontal="left" vertical="center" wrapText="1"/>
    </xf>
    <xf numFmtId="0" fontId="1" fillId="0" borderId="0" xfId="3" applyFont="1" applyAlignment="1" applyProtection="1">
      <alignment vertical="center"/>
    </xf>
    <xf numFmtId="0" fontId="1" fillId="0" borderId="0" xfId="3" applyFont="1" applyAlignment="1" applyProtection="1">
      <alignment horizontal="center" vertical="center"/>
    </xf>
    <xf numFmtId="0" fontId="1" fillId="0" borderId="0" xfId="5" applyFont="1" applyAlignment="1" applyProtection="1">
      <alignment horizontal="left" vertical="center"/>
    </xf>
    <xf numFmtId="44" fontId="1" fillId="0" borderId="0" xfId="5" applyNumberFormat="1" applyFont="1" applyAlignment="1" applyProtection="1">
      <alignment horizontal="center" vertical="center"/>
    </xf>
    <xf numFmtId="0" fontId="1" fillId="0" borderId="0" xfId="5" applyFont="1" applyAlignment="1" applyProtection="1">
      <alignment horizontal="center" vertical="center" wrapText="1"/>
    </xf>
    <xf numFmtId="0" fontId="1" fillId="0" borderId="2" xfId="5" applyFont="1" applyBorder="1" applyAlignment="1" applyProtection="1">
      <alignment horizontal="center" vertical="center" wrapText="1"/>
    </xf>
    <xf numFmtId="0" fontId="1" fillId="0" borderId="4" xfId="5" applyFont="1" applyBorder="1" applyAlignment="1" applyProtection="1">
      <alignment horizontal="center" vertical="center" wrapText="1"/>
    </xf>
    <xf numFmtId="0" fontId="1" fillId="0" borderId="0" xfId="3" applyFont="1" applyBorder="1" applyAlignment="1" applyProtection="1">
      <alignment horizontal="center" vertical="center"/>
    </xf>
    <xf numFmtId="44" fontId="1" fillId="0" borderId="0" xfId="5" applyNumberFormat="1" applyFont="1" applyBorder="1" applyAlignment="1" applyProtection="1">
      <alignment horizontal="center" vertical="center"/>
    </xf>
    <xf numFmtId="0" fontId="1" fillId="0" borderId="5" xfId="5" applyFont="1" applyBorder="1" applyAlignment="1" applyProtection="1">
      <alignment horizontal="center" vertical="center" wrapText="1"/>
    </xf>
    <xf numFmtId="0" fontId="1" fillId="0" borderId="6" xfId="5" applyFont="1" applyBorder="1" applyAlignment="1" applyProtection="1">
      <alignment horizontal="center" vertical="center" wrapText="1"/>
    </xf>
    <xf numFmtId="0" fontId="1" fillId="0" borderId="0" xfId="3" applyFont="1" applyBorder="1" applyAlignment="1" applyProtection="1">
      <alignment vertical="center"/>
    </xf>
    <xf numFmtId="0" fontId="1" fillId="0" borderId="0" xfId="5" applyFont="1" applyBorder="1" applyAlignment="1" applyProtection="1">
      <alignment horizontal="center" vertical="center" wrapText="1"/>
    </xf>
    <xf numFmtId="0" fontId="1" fillId="0" borderId="7" xfId="0" applyFont="1" applyBorder="1" applyAlignment="1" applyProtection="1">
      <alignment vertical="center"/>
    </xf>
    <xf numFmtId="0" fontId="1" fillId="0" borderId="9" xfId="0" applyFont="1" applyBorder="1" applyAlignment="1" applyProtection="1">
      <alignment vertical="center"/>
    </xf>
    <xf numFmtId="0" fontId="1" fillId="0" borderId="19" xfId="2" applyFont="1" applyFill="1" applyBorder="1" applyAlignment="1" applyProtection="1">
      <alignment vertical="center" wrapText="1"/>
    </xf>
    <xf numFmtId="0" fontId="1" fillId="0" borderId="0" xfId="0" applyFont="1" applyFill="1" applyAlignment="1" applyProtection="1">
      <alignment horizontal="center" vertical="center"/>
    </xf>
    <xf numFmtId="0" fontId="1" fillId="0" borderId="0" xfId="0" applyFont="1" applyFill="1" applyAlignment="1" applyProtection="1">
      <alignment horizontal="center" vertical="center" wrapText="1"/>
    </xf>
    <xf numFmtId="0" fontId="1" fillId="0" borderId="0" xfId="0" applyFont="1" applyFill="1" applyAlignment="1" applyProtection="1">
      <alignment vertical="center"/>
    </xf>
    <xf numFmtId="0" fontId="1" fillId="0" borderId="18" xfId="2" applyFont="1" applyFill="1" applyBorder="1" applyAlignment="1" applyProtection="1">
      <alignment horizontal="left" vertical="center" wrapText="1"/>
    </xf>
    <xf numFmtId="0" fontId="1" fillId="0" borderId="21" xfId="2" applyFont="1" applyFill="1" applyBorder="1" applyAlignment="1" applyProtection="1">
      <alignment vertical="center" wrapText="1"/>
    </xf>
    <xf numFmtId="0" fontId="1" fillId="0" borderId="0" xfId="2" applyFont="1" applyFill="1" applyBorder="1" applyAlignment="1" applyProtection="1">
      <alignment horizontal="center" vertical="center" wrapText="1"/>
    </xf>
    <xf numFmtId="0" fontId="1" fillId="0" borderId="0" xfId="2" applyFont="1" applyFill="1" applyBorder="1" applyAlignment="1" applyProtection="1">
      <alignment horizontal="left" vertical="center" wrapText="1"/>
    </xf>
    <xf numFmtId="0" fontId="1" fillId="0" borderId="12" xfId="0" applyFont="1" applyBorder="1" applyAlignment="1" applyProtection="1">
      <alignment vertical="center" wrapText="1"/>
    </xf>
    <xf numFmtId="0" fontId="1" fillId="0" borderId="1"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7" fillId="2" borderId="14" xfId="1" applyFont="1" applyFill="1" applyBorder="1" applyAlignment="1" applyProtection="1">
      <alignment vertical="center" wrapText="1"/>
      <protection locked="0"/>
    </xf>
    <xf numFmtId="0" fontId="1" fillId="2"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protection locked="0"/>
    </xf>
    <xf numFmtId="0" fontId="1" fillId="2" borderId="1" xfId="4" applyFont="1" applyFill="1" applyBorder="1" applyAlignment="1" applyProtection="1">
      <alignment vertical="center" wrapText="1"/>
      <protection locked="0"/>
    </xf>
    <xf numFmtId="9" fontId="1" fillId="2" borderId="1" xfId="9" applyFont="1" applyFill="1" applyBorder="1" applyAlignment="1" applyProtection="1">
      <alignment horizontal="center" vertical="center" wrapText="1"/>
      <protection locked="0"/>
    </xf>
    <xf numFmtId="0" fontId="7" fillId="3" borderId="13" xfId="1" applyFont="1" applyFill="1" applyBorder="1" applyAlignment="1" applyProtection="1">
      <alignment horizontal="left" vertical="center" wrapText="1"/>
    </xf>
    <xf numFmtId="0" fontId="7" fillId="3" borderId="14" xfId="1" applyFont="1" applyFill="1" applyBorder="1" applyAlignment="1" applyProtection="1">
      <alignment horizontal="left" vertical="center" wrapText="1"/>
    </xf>
    <xf numFmtId="0" fontId="1" fillId="0" borderId="16" xfId="2" applyFont="1" applyFill="1" applyBorder="1" applyAlignment="1" applyProtection="1">
      <alignment horizontal="left" vertical="center" wrapText="1"/>
    </xf>
    <xf numFmtId="0" fontId="1" fillId="0" borderId="17" xfId="2" applyFont="1" applyFill="1" applyBorder="1" applyAlignment="1" applyProtection="1">
      <alignment horizontal="left" vertical="center" wrapText="1"/>
    </xf>
    <xf numFmtId="0" fontId="1" fillId="0" borderId="13" xfId="2" applyFont="1" applyFill="1" applyBorder="1" applyAlignment="1" applyProtection="1">
      <alignment horizontal="left" vertical="center" wrapText="1"/>
    </xf>
    <xf numFmtId="0" fontId="1" fillId="0" borderId="14" xfId="2" applyFont="1" applyFill="1" applyBorder="1" applyAlignment="1" applyProtection="1">
      <alignment horizontal="left" vertical="center" wrapText="1"/>
    </xf>
    <xf numFmtId="0" fontId="1" fillId="0" borderId="15" xfId="2" applyFont="1" applyFill="1" applyBorder="1" applyAlignment="1" applyProtection="1">
      <alignment horizontal="left" vertical="center" wrapText="1"/>
    </xf>
    <xf numFmtId="0" fontId="1" fillId="4" borderId="0" xfId="2" applyFont="1" applyFill="1" applyBorder="1" applyAlignment="1" applyProtection="1">
      <alignment horizontal="center" vertical="center" wrapText="1"/>
    </xf>
    <xf numFmtId="0" fontId="1" fillId="0" borderId="10" xfId="4" applyFont="1" applyBorder="1" applyAlignment="1" applyProtection="1">
      <alignment horizontal="left" vertical="center" wrapText="1"/>
    </xf>
    <xf numFmtId="0" fontId="1" fillId="0" borderId="12" xfId="4" applyFont="1" applyBorder="1" applyAlignment="1" applyProtection="1">
      <alignment horizontal="left" vertical="center" wrapText="1"/>
    </xf>
    <xf numFmtId="0" fontId="5" fillId="3" borderId="13" xfId="1" applyFont="1" applyFill="1" applyBorder="1" applyAlignment="1" applyProtection="1">
      <alignment horizontal="left" vertical="center" wrapText="1"/>
    </xf>
    <xf numFmtId="0" fontId="5" fillId="3" borderId="14" xfId="1" applyFont="1" applyFill="1" applyBorder="1" applyAlignment="1" applyProtection="1">
      <alignment horizontal="left" vertical="center" wrapText="1"/>
    </xf>
    <xf numFmtId="0" fontId="5" fillId="3" borderId="22" xfId="1" applyFont="1" applyFill="1" applyBorder="1" applyAlignment="1" applyProtection="1">
      <alignment horizontal="left" vertical="center" wrapText="1"/>
    </xf>
    <xf numFmtId="0" fontId="5" fillId="3" borderId="0" xfId="1" applyFont="1" applyFill="1" applyBorder="1" applyAlignment="1" applyProtection="1">
      <alignment horizontal="left" vertical="center" wrapText="1"/>
    </xf>
    <xf numFmtId="0" fontId="1" fillId="0" borderId="1" xfId="0" applyFont="1" applyBorder="1" applyAlignment="1" applyProtection="1">
      <alignment horizontal="center" vertical="center"/>
    </xf>
    <xf numFmtId="0" fontId="1" fillId="0" borderId="10" xfId="0" applyFont="1" applyBorder="1" applyAlignment="1" applyProtection="1">
      <alignment horizontal="left" vertical="center" wrapText="1"/>
    </xf>
    <xf numFmtId="0" fontId="1" fillId="0" borderId="11"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1" fillId="4" borderId="17" xfId="2" applyFont="1" applyFill="1" applyBorder="1" applyAlignment="1" applyProtection="1">
      <alignment horizontal="left" vertical="center" wrapText="1"/>
    </xf>
    <xf numFmtId="0" fontId="1" fillId="0" borderId="12" xfId="2" applyFont="1" applyFill="1" applyBorder="1" applyAlignment="1" applyProtection="1">
      <alignment horizontal="center" vertical="center" wrapText="1"/>
    </xf>
    <xf numFmtId="0" fontId="1" fillId="0" borderId="1" xfId="2" applyFont="1" applyFill="1" applyBorder="1" applyAlignment="1" applyProtection="1">
      <alignment horizontal="center" vertical="center" wrapText="1"/>
    </xf>
    <xf numFmtId="165" fontId="1" fillId="0" borderId="19" xfId="6" applyNumberFormat="1" applyFont="1" applyFill="1" applyBorder="1" applyAlignment="1" applyProtection="1">
      <alignment horizontal="center" vertical="center" wrapText="1"/>
    </xf>
    <xf numFmtId="165" fontId="1" fillId="0" borderId="20" xfId="6" applyNumberFormat="1" applyFont="1" applyFill="1" applyBorder="1" applyAlignment="1" applyProtection="1">
      <alignment horizontal="center" vertical="center" wrapText="1"/>
    </xf>
    <xf numFmtId="165" fontId="1" fillId="0" borderId="21" xfId="6" applyNumberFormat="1" applyFont="1" applyFill="1" applyBorder="1" applyAlignment="1" applyProtection="1">
      <alignment horizontal="center" vertical="center" wrapText="1"/>
    </xf>
    <xf numFmtId="164" fontId="1" fillId="0" borderId="19" xfId="6" applyNumberFormat="1" applyFont="1" applyFill="1" applyBorder="1" applyAlignment="1" applyProtection="1">
      <alignment horizontal="center" vertical="center" wrapText="1"/>
    </xf>
    <xf numFmtId="164" fontId="1" fillId="0" borderId="20" xfId="6" applyNumberFormat="1" applyFont="1" applyFill="1" applyBorder="1" applyAlignment="1" applyProtection="1">
      <alignment horizontal="center" vertical="center" wrapText="1"/>
    </xf>
    <xf numFmtId="164" fontId="1" fillId="0" borderId="21" xfId="6" applyNumberFormat="1" applyFont="1" applyFill="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21" xfId="0" applyFont="1" applyBorder="1" applyAlignment="1" applyProtection="1">
      <alignment horizontal="center" vertical="center" wrapText="1"/>
    </xf>
    <xf numFmtId="165" fontId="1" fillId="0" borderId="1" xfId="0" applyNumberFormat="1"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0" xfId="2" applyFont="1" applyFill="1" applyBorder="1" applyAlignment="1" applyProtection="1">
      <alignment horizontal="center" vertical="center" wrapText="1"/>
    </xf>
    <xf numFmtId="0" fontId="1" fillId="0" borderId="13" xfId="5" applyFont="1" applyBorder="1" applyAlignment="1" applyProtection="1">
      <alignment horizontal="left" vertical="center" wrapText="1"/>
    </xf>
    <xf numFmtId="0" fontId="1" fillId="0" borderId="22" xfId="5" applyFont="1" applyBorder="1" applyAlignment="1" applyProtection="1">
      <alignment horizontal="left" vertical="center" wrapText="1"/>
    </xf>
    <xf numFmtId="0" fontId="1" fillId="0" borderId="16" xfId="5" applyFont="1" applyBorder="1" applyAlignment="1" applyProtection="1">
      <alignment horizontal="left" vertical="center" wrapText="1"/>
    </xf>
    <xf numFmtId="0" fontId="1" fillId="0" borderId="1" xfId="3" applyFont="1" applyBorder="1" applyAlignment="1" applyProtection="1">
      <alignment horizontal="center" vertical="center"/>
    </xf>
    <xf numFmtId="0" fontId="1" fillId="0" borderId="19" xfId="0" applyFont="1" applyFill="1" applyBorder="1" applyAlignment="1" applyProtection="1">
      <alignment horizontal="center" vertical="center" wrapText="1"/>
    </xf>
    <xf numFmtId="0" fontId="1" fillId="0" borderId="21" xfId="0" applyFont="1" applyFill="1" applyBorder="1" applyAlignment="1" applyProtection="1">
      <alignment horizontal="center" vertical="center" wrapText="1"/>
    </xf>
  </cellXfs>
  <cellStyles count="10">
    <cellStyle name="Procent" xfId="9" builtinId="5"/>
    <cellStyle name="Procent 2" xfId="7" xr:uid="{00000000-0005-0000-0000-000001000000}"/>
    <cellStyle name="Standaard" xfId="0" builtinId="0"/>
    <cellStyle name="Standaard 10" xfId="1" xr:uid="{00000000-0005-0000-0000-000003000000}"/>
    <cellStyle name="Standaard 11" xfId="2" xr:uid="{00000000-0005-0000-0000-000004000000}"/>
    <cellStyle name="Standaard 19 3 5 2 3 3" xfId="8" xr:uid="{00000000-0005-0000-0000-000005000000}"/>
    <cellStyle name="Standaard 2" xfId="3" xr:uid="{00000000-0005-0000-0000-000006000000}"/>
    <cellStyle name="Standaard 27 2 2 2" xfId="4" xr:uid="{00000000-0005-0000-0000-000007000000}"/>
    <cellStyle name="Standaard 27 3 2" xfId="5" xr:uid="{00000000-0005-0000-0000-000008000000}"/>
    <cellStyle name="Valuta 2" xfId="6"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6"/>
  <sheetViews>
    <sheetView showGridLines="0" tabSelected="1" view="pageBreakPreview" zoomScale="85" zoomScaleNormal="80" zoomScaleSheetLayoutView="85" workbookViewId="0">
      <selection activeCell="E40" sqref="E40"/>
    </sheetView>
  </sheetViews>
  <sheetFormatPr defaultRowHeight="14.25" x14ac:dyDescent="0.25"/>
  <cols>
    <col min="1" max="1" width="5.85546875" style="13" customWidth="1"/>
    <col min="2" max="2" width="8.28515625" style="13" customWidth="1"/>
    <col min="3" max="3" width="45.85546875" style="13" customWidth="1"/>
    <col min="4" max="4" width="25.85546875" style="13" customWidth="1"/>
    <col min="5" max="5" width="65.7109375" style="15" customWidth="1"/>
    <col min="6" max="6" width="84.85546875" style="13" bestFit="1" customWidth="1"/>
    <col min="7" max="7" width="16" style="13" hidden="1" customWidth="1"/>
    <col min="8" max="8" width="22.42578125" style="13" bestFit="1" customWidth="1"/>
    <col min="9" max="9" width="19.7109375" style="13" customWidth="1"/>
    <col min="10" max="10" width="38.140625" style="13" customWidth="1"/>
    <col min="11" max="11" width="14.7109375" style="13" customWidth="1"/>
    <col min="12" max="12" width="13.42578125" style="14" customWidth="1"/>
    <col min="13" max="16384" width="9.140625" style="15"/>
  </cols>
  <sheetData>
    <row r="1" spans="1:12" s="9" customFormat="1" ht="30.75" customHeight="1" x14ac:dyDescent="0.25">
      <c r="A1" s="83" t="s">
        <v>41</v>
      </c>
      <c r="B1" s="84"/>
      <c r="C1" s="84"/>
      <c r="D1" s="84"/>
      <c r="E1" s="4" t="s">
        <v>40</v>
      </c>
      <c r="F1" s="78"/>
      <c r="G1" s="5"/>
      <c r="H1" s="4"/>
      <c r="I1" s="4"/>
      <c r="J1" s="6"/>
      <c r="K1" s="7"/>
      <c r="L1" s="8"/>
    </row>
    <row r="2" spans="1:12" x14ac:dyDescent="0.25">
      <c r="A2" s="95" t="s">
        <v>11</v>
      </c>
      <c r="B2" s="96"/>
      <c r="C2" s="96"/>
      <c r="D2" s="96"/>
      <c r="E2" s="96"/>
      <c r="F2" s="96"/>
      <c r="G2" s="10"/>
      <c r="H2" s="11"/>
      <c r="I2" s="11"/>
      <c r="J2" s="12"/>
    </row>
    <row r="3" spans="1:12" ht="28.5" x14ac:dyDescent="0.25">
      <c r="A3" s="16" t="s">
        <v>2</v>
      </c>
      <c r="B3" s="17" t="s">
        <v>22</v>
      </c>
      <c r="C3" s="17" t="s">
        <v>23</v>
      </c>
      <c r="D3" s="17" t="s">
        <v>66</v>
      </c>
      <c r="E3" s="17" t="s">
        <v>65</v>
      </c>
      <c r="F3" s="17" t="s">
        <v>107</v>
      </c>
      <c r="G3" s="17"/>
      <c r="H3" s="17" t="s">
        <v>67</v>
      </c>
      <c r="I3" s="17" t="s">
        <v>1</v>
      </c>
      <c r="J3" s="18" t="s">
        <v>24</v>
      </c>
    </row>
    <row r="4" spans="1:12" ht="42.75" x14ac:dyDescent="0.25">
      <c r="A4" s="97" t="s">
        <v>31</v>
      </c>
      <c r="B4" s="19" t="s">
        <v>29</v>
      </c>
      <c r="C4" s="20" t="s">
        <v>56</v>
      </c>
      <c r="D4" s="79">
        <v>0</v>
      </c>
      <c r="E4" s="21"/>
      <c r="F4" s="21"/>
      <c r="G4" s="21"/>
      <c r="H4" s="21"/>
      <c r="I4" s="21"/>
      <c r="J4" s="110"/>
    </row>
    <row r="5" spans="1:12" ht="15" customHeight="1" x14ac:dyDescent="0.25">
      <c r="A5" s="97"/>
      <c r="B5" s="19" t="s">
        <v>30</v>
      </c>
      <c r="C5" s="98" t="s">
        <v>54</v>
      </c>
      <c r="D5" s="99"/>
      <c r="E5" s="99"/>
      <c r="F5" s="100"/>
      <c r="G5" s="22"/>
      <c r="H5" s="113" t="e">
        <f>SUM(G7:G12)</f>
        <v>#DIV/0!</v>
      </c>
      <c r="I5" s="114">
        <v>8</v>
      </c>
      <c r="J5" s="111"/>
    </row>
    <row r="6" spans="1:12" x14ac:dyDescent="0.25">
      <c r="A6" s="97"/>
      <c r="B6" s="19" t="s">
        <v>26</v>
      </c>
      <c r="C6" s="23" t="s">
        <v>47</v>
      </c>
      <c r="D6" s="79">
        <v>0</v>
      </c>
      <c r="E6" s="24"/>
      <c r="F6" s="24"/>
      <c r="G6" s="24"/>
      <c r="H6" s="113"/>
      <c r="I6" s="114"/>
      <c r="J6" s="111"/>
    </row>
    <row r="7" spans="1:12" x14ac:dyDescent="0.25">
      <c r="A7" s="97"/>
      <c r="B7" s="19" t="s">
        <v>27</v>
      </c>
      <c r="C7" s="23" t="s">
        <v>48</v>
      </c>
      <c r="D7" s="79">
        <v>0</v>
      </c>
      <c r="E7" s="79" t="s">
        <v>6</v>
      </c>
      <c r="F7" s="79" t="s">
        <v>6</v>
      </c>
      <c r="G7" s="25" t="e">
        <f t="shared" ref="G7:G12" si="0">$I$5*(((D7/($D$4-(SUM($D$14:$D$15))))*D19)*(VLOOKUP(E7,$E$17:$F$21,2,FALSE)))*(VLOOKUP(F7,$H$17:$I$24,2,FALSE))</f>
        <v>#DIV/0!</v>
      </c>
      <c r="H7" s="113"/>
      <c r="I7" s="114"/>
      <c r="J7" s="111"/>
    </row>
    <row r="8" spans="1:12" x14ac:dyDescent="0.25">
      <c r="A8" s="97"/>
      <c r="B8" s="19" t="s">
        <v>28</v>
      </c>
      <c r="C8" s="23" t="s">
        <v>49</v>
      </c>
      <c r="D8" s="79">
        <v>0</v>
      </c>
      <c r="E8" s="79" t="s">
        <v>6</v>
      </c>
      <c r="F8" s="79" t="s">
        <v>6</v>
      </c>
      <c r="G8" s="25" t="e">
        <f t="shared" si="0"/>
        <v>#DIV/0!</v>
      </c>
      <c r="H8" s="113"/>
      <c r="I8" s="114"/>
      <c r="J8" s="111"/>
    </row>
    <row r="9" spans="1:12" x14ac:dyDescent="0.25">
      <c r="A9" s="97"/>
      <c r="B9" s="19" t="s">
        <v>59</v>
      </c>
      <c r="C9" s="23" t="s">
        <v>50</v>
      </c>
      <c r="D9" s="79">
        <v>0</v>
      </c>
      <c r="E9" s="79" t="s">
        <v>6</v>
      </c>
      <c r="F9" s="79" t="s">
        <v>6</v>
      </c>
      <c r="G9" s="25" t="e">
        <f t="shared" si="0"/>
        <v>#DIV/0!</v>
      </c>
      <c r="H9" s="113"/>
      <c r="I9" s="114"/>
      <c r="J9" s="111"/>
    </row>
    <row r="10" spans="1:12" x14ac:dyDescent="0.25">
      <c r="A10" s="97"/>
      <c r="B10" s="19" t="s">
        <v>60</v>
      </c>
      <c r="C10" s="23" t="s">
        <v>51</v>
      </c>
      <c r="D10" s="79">
        <v>0</v>
      </c>
      <c r="E10" s="79" t="s">
        <v>6</v>
      </c>
      <c r="F10" s="79" t="s">
        <v>6</v>
      </c>
      <c r="G10" s="25" t="e">
        <f t="shared" si="0"/>
        <v>#DIV/0!</v>
      </c>
      <c r="H10" s="113"/>
      <c r="I10" s="114"/>
      <c r="J10" s="111"/>
    </row>
    <row r="11" spans="1:12" x14ac:dyDescent="0.25">
      <c r="A11" s="97"/>
      <c r="B11" s="19" t="s">
        <v>61</v>
      </c>
      <c r="C11" s="23" t="s">
        <v>52</v>
      </c>
      <c r="D11" s="79">
        <v>0</v>
      </c>
      <c r="E11" s="79" t="s">
        <v>6</v>
      </c>
      <c r="F11" s="79" t="s">
        <v>6</v>
      </c>
      <c r="G11" s="25" t="e">
        <f t="shared" si="0"/>
        <v>#DIV/0!</v>
      </c>
      <c r="H11" s="113"/>
      <c r="I11" s="114"/>
      <c r="J11" s="111"/>
    </row>
    <row r="12" spans="1:12" x14ac:dyDescent="0.25">
      <c r="A12" s="97"/>
      <c r="B12" s="19" t="s">
        <v>62</v>
      </c>
      <c r="C12" s="23" t="s">
        <v>53</v>
      </c>
      <c r="D12" s="79">
        <v>0</v>
      </c>
      <c r="E12" s="79" t="s">
        <v>6</v>
      </c>
      <c r="F12" s="79" t="s">
        <v>6</v>
      </c>
      <c r="G12" s="25" t="e">
        <f t="shared" si="0"/>
        <v>#DIV/0!</v>
      </c>
      <c r="H12" s="113"/>
      <c r="I12" s="114"/>
      <c r="J12" s="111"/>
    </row>
    <row r="13" spans="1:12" ht="15" customHeight="1" x14ac:dyDescent="0.25">
      <c r="A13" s="97"/>
      <c r="B13" s="19" t="s">
        <v>32</v>
      </c>
      <c r="C13" s="98" t="s">
        <v>55</v>
      </c>
      <c r="D13" s="99"/>
      <c r="E13" s="99"/>
      <c r="F13" s="100"/>
      <c r="G13" s="22"/>
      <c r="H13" s="113" t="e">
        <f>SUM(G14:G15)</f>
        <v>#DIV/0!</v>
      </c>
      <c r="I13" s="114">
        <v>12</v>
      </c>
      <c r="J13" s="111"/>
    </row>
    <row r="14" spans="1:12" x14ac:dyDescent="0.25">
      <c r="A14" s="97"/>
      <c r="B14" s="19" t="s">
        <v>63</v>
      </c>
      <c r="C14" s="23" t="s">
        <v>57</v>
      </c>
      <c r="D14" s="79">
        <v>0</v>
      </c>
      <c r="E14" s="80" t="s">
        <v>6</v>
      </c>
      <c r="F14" s="79" t="s">
        <v>6</v>
      </c>
      <c r="G14" s="25" t="e">
        <f>$I$13*(((D14/($D$4-(SUM($D$6:$D$12))))*D27)*(VLOOKUP(E14,$E$25:$F$29,2,FALSE)))*(VLOOKUP(F14,$H$25:$I$29,2,FALSE))</f>
        <v>#DIV/0!</v>
      </c>
      <c r="H14" s="113"/>
      <c r="I14" s="114"/>
      <c r="J14" s="111"/>
    </row>
    <row r="15" spans="1:12" x14ac:dyDescent="0.25">
      <c r="A15" s="97"/>
      <c r="B15" s="19" t="s">
        <v>64</v>
      </c>
      <c r="C15" s="23" t="s">
        <v>58</v>
      </c>
      <c r="D15" s="79">
        <v>0</v>
      </c>
      <c r="E15" s="80" t="s">
        <v>6</v>
      </c>
      <c r="F15" s="79" t="s">
        <v>6</v>
      </c>
      <c r="G15" s="25" t="e">
        <f>$I$13*(((D15/($D$4-(SUM($D$6:$D$12))))*D28)*(VLOOKUP(E15,$E$25:$F$29,2,FALSE)))*(VLOOKUP(F15,$H$25:$I$29,2,FALSE))</f>
        <v>#DIV/0!</v>
      </c>
      <c r="H15" s="113"/>
      <c r="I15" s="114"/>
      <c r="J15" s="112"/>
    </row>
    <row r="16" spans="1:12" ht="15" hidden="1" thickBot="1" x14ac:dyDescent="0.3">
      <c r="E16" s="26"/>
      <c r="F16" s="14"/>
      <c r="G16" s="14"/>
      <c r="H16" s="14"/>
      <c r="I16" s="14"/>
      <c r="J16" s="14"/>
    </row>
    <row r="17" spans="1:10" ht="28.5" hidden="1" x14ac:dyDescent="0.25">
      <c r="C17" s="27" t="s">
        <v>6</v>
      </c>
      <c r="D17" s="28">
        <v>0</v>
      </c>
      <c r="E17" s="27" t="s">
        <v>6</v>
      </c>
      <c r="F17" s="29">
        <v>0</v>
      </c>
      <c r="G17" s="30"/>
      <c r="H17" s="30" t="s">
        <v>6</v>
      </c>
      <c r="I17" s="28">
        <v>0</v>
      </c>
    </row>
    <row r="18" spans="1:10" ht="57" hidden="1" x14ac:dyDescent="0.25">
      <c r="C18" s="31" t="s">
        <v>12</v>
      </c>
      <c r="D18" s="32">
        <v>0</v>
      </c>
      <c r="E18" s="31" t="s">
        <v>68</v>
      </c>
      <c r="F18" s="33">
        <v>0</v>
      </c>
      <c r="G18" s="34"/>
      <c r="H18" s="31" t="s">
        <v>68</v>
      </c>
      <c r="I18" s="33">
        <v>0</v>
      </c>
    </row>
    <row r="19" spans="1:10" ht="28.5" hidden="1" x14ac:dyDescent="0.25">
      <c r="C19" s="31" t="s">
        <v>13</v>
      </c>
      <c r="D19" s="32">
        <v>0.9</v>
      </c>
      <c r="E19" s="31" t="s">
        <v>33</v>
      </c>
      <c r="F19" s="33">
        <v>1</v>
      </c>
      <c r="G19" s="34"/>
      <c r="H19" s="35" t="s">
        <v>71</v>
      </c>
      <c r="I19" s="32">
        <v>0.15</v>
      </c>
    </row>
    <row r="20" spans="1:10" hidden="1" x14ac:dyDescent="0.25">
      <c r="C20" s="31" t="s">
        <v>14</v>
      </c>
      <c r="D20" s="32">
        <v>1</v>
      </c>
      <c r="E20" s="31" t="s">
        <v>34</v>
      </c>
      <c r="F20" s="33">
        <v>0.8</v>
      </c>
      <c r="G20" s="34"/>
      <c r="H20" s="35" t="s">
        <v>72</v>
      </c>
      <c r="I20" s="32">
        <v>0.3</v>
      </c>
    </row>
    <row r="21" spans="1:10" hidden="1" x14ac:dyDescent="0.25">
      <c r="C21" s="31" t="s">
        <v>15</v>
      </c>
      <c r="D21" s="32">
        <v>0.4</v>
      </c>
      <c r="E21" s="31" t="s">
        <v>35</v>
      </c>
      <c r="F21" s="33">
        <v>0.5</v>
      </c>
      <c r="G21" s="34"/>
      <c r="H21" s="36" t="s">
        <v>73</v>
      </c>
      <c r="I21" s="32">
        <v>0.45</v>
      </c>
    </row>
    <row r="22" spans="1:10" hidden="1" x14ac:dyDescent="0.25">
      <c r="C22" s="31" t="s">
        <v>16</v>
      </c>
      <c r="D22" s="32">
        <v>0.8</v>
      </c>
      <c r="E22" s="31"/>
      <c r="F22" s="33"/>
      <c r="G22" s="34"/>
      <c r="H22" s="34" t="s">
        <v>74</v>
      </c>
      <c r="I22" s="33">
        <v>0.6</v>
      </c>
    </row>
    <row r="23" spans="1:10" hidden="1" x14ac:dyDescent="0.25">
      <c r="C23" s="31" t="s">
        <v>17</v>
      </c>
      <c r="D23" s="32">
        <v>0.4</v>
      </c>
      <c r="E23" s="31"/>
      <c r="F23" s="33"/>
      <c r="G23" s="34"/>
      <c r="H23" s="34" t="s">
        <v>75</v>
      </c>
      <c r="I23" s="33">
        <v>0.75</v>
      </c>
    </row>
    <row r="24" spans="1:10" ht="15" hidden="1" thickBot="1" x14ac:dyDescent="0.3">
      <c r="C24" s="37" t="s">
        <v>18</v>
      </c>
      <c r="D24" s="38">
        <v>0.8</v>
      </c>
      <c r="E24" s="37"/>
      <c r="F24" s="39"/>
      <c r="G24" s="40"/>
      <c r="H24" s="40" t="s">
        <v>7</v>
      </c>
      <c r="I24" s="39">
        <v>1</v>
      </c>
    </row>
    <row r="25" spans="1:10" ht="29.25" hidden="1" thickBot="1" x14ac:dyDescent="0.3">
      <c r="C25" s="27" t="s">
        <v>6</v>
      </c>
      <c r="D25" s="28">
        <v>0</v>
      </c>
      <c r="E25" s="27" t="s">
        <v>6</v>
      </c>
      <c r="F25" s="29">
        <v>0</v>
      </c>
      <c r="G25" s="15"/>
      <c r="H25" s="27" t="s">
        <v>6</v>
      </c>
      <c r="I25" s="28">
        <v>0</v>
      </c>
      <c r="J25" s="14"/>
    </row>
    <row r="26" spans="1:10" ht="57" hidden="1" x14ac:dyDescent="0.25">
      <c r="C26" s="31" t="s">
        <v>19</v>
      </c>
      <c r="D26" s="32">
        <v>0</v>
      </c>
      <c r="E26" s="31" t="s">
        <v>68</v>
      </c>
      <c r="F26" s="33">
        <v>0</v>
      </c>
      <c r="G26" s="30"/>
      <c r="H26" s="31" t="s">
        <v>68</v>
      </c>
      <c r="I26" s="32">
        <v>0</v>
      </c>
    </row>
    <row r="27" spans="1:10" hidden="1" x14ac:dyDescent="0.25">
      <c r="C27" s="31" t="s">
        <v>20</v>
      </c>
      <c r="D27" s="32">
        <v>1</v>
      </c>
      <c r="E27" s="31" t="s">
        <v>8</v>
      </c>
      <c r="F27" s="33">
        <v>1</v>
      </c>
      <c r="G27" s="34"/>
      <c r="H27" s="35" t="s">
        <v>69</v>
      </c>
      <c r="I27" s="32">
        <v>0.6</v>
      </c>
    </row>
    <row r="28" spans="1:10" ht="15" hidden="1" thickBot="1" x14ac:dyDescent="0.3">
      <c r="C28" s="37" t="s">
        <v>21</v>
      </c>
      <c r="D28" s="38">
        <v>1</v>
      </c>
      <c r="E28" s="31" t="s">
        <v>9</v>
      </c>
      <c r="F28" s="33">
        <v>0.8</v>
      </c>
      <c r="G28" s="34"/>
      <c r="H28" s="35" t="s">
        <v>70</v>
      </c>
      <c r="I28" s="32">
        <v>0.8</v>
      </c>
    </row>
    <row r="29" spans="1:10" ht="15" hidden="1" thickBot="1" x14ac:dyDescent="0.3">
      <c r="E29" s="37" t="s">
        <v>10</v>
      </c>
      <c r="F29" s="39">
        <v>0.6</v>
      </c>
      <c r="G29" s="34"/>
      <c r="H29" s="41" t="s">
        <v>76</v>
      </c>
      <c r="I29" s="38">
        <v>1</v>
      </c>
    </row>
    <row r="30" spans="1:10" x14ac:dyDescent="0.25">
      <c r="E30" s="14"/>
      <c r="F30" s="14"/>
      <c r="G30" s="14"/>
      <c r="H30" s="14"/>
      <c r="J30" s="14"/>
    </row>
    <row r="31" spans="1:10" x14ac:dyDescent="0.25">
      <c r="A31" s="93" t="s">
        <v>46</v>
      </c>
      <c r="B31" s="94"/>
      <c r="C31" s="94"/>
      <c r="D31" s="94"/>
      <c r="E31" s="94"/>
      <c r="F31" s="94"/>
      <c r="G31" s="42"/>
      <c r="H31" s="43"/>
      <c r="I31" s="43"/>
      <c r="J31" s="43"/>
    </row>
    <row r="32" spans="1:10" ht="28.5" x14ac:dyDescent="0.25">
      <c r="A32" s="16" t="s">
        <v>2</v>
      </c>
      <c r="B32" s="17" t="s">
        <v>22</v>
      </c>
      <c r="C32" s="44" t="s">
        <v>23</v>
      </c>
      <c r="D32" s="17"/>
      <c r="E32" s="17" t="s">
        <v>80</v>
      </c>
      <c r="F32" s="17" t="s">
        <v>89</v>
      </c>
      <c r="G32" s="17"/>
      <c r="H32" s="17" t="s">
        <v>101</v>
      </c>
      <c r="I32" s="17" t="s">
        <v>1</v>
      </c>
      <c r="J32" s="17" t="s">
        <v>24</v>
      </c>
    </row>
    <row r="33" spans="1:10" ht="53.25" customHeight="1" x14ac:dyDescent="0.25">
      <c r="A33" s="119" t="s">
        <v>3</v>
      </c>
      <c r="B33" s="45" t="s">
        <v>84</v>
      </c>
      <c r="C33" s="91" t="s">
        <v>83</v>
      </c>
      <c r="D33" s="92"/>
      <c r="E33" s="81" t="s">
        <v>6</v>
      </c>
      <c r="F33" s="46" t="s">
        <v>90</v>
      </c>
      <c r="G33" s="47">
        <f>I33*(VLOOKUP(E33,C44:D48,2,FALSE))</f>
        <v>0</v>
      </c>
      <c r="H33" s="104">
        <f>G36+G41</f>
        <v>0</v>
      </c>
      <c r="I33" s="107">
        <v>15</v>
      </c>
      <c r="J33" s="116" t="s">
        <v>104</v>
      </c>
    </row>
    <row r="34" spans="1:10" ht="32.25" customHeight="1" x14ac:dyDescent="0.25">
      <c r="A34" s="119"/>
      <c r="B34" s="45" t="s">
        <v>85</v>
      </c>
      <c r="C34" s="91" t="s">
        <v>81</v>
      </c>
      <c r="D34" s="92"/>
      <c r="E34" s="82">
        <v>0</v>
      </c>
      <c r="F34" s="46" t="s">
        <v>95</v>
      </c>
      <c r="G34" s="47">
        <f>G33*E34</f>
        <v>0</v>
      </c>
      <c r="H34" s="105"/>
      <c r="I34" s="108"/>
      <c r="J34" s="117"/>
    </row>
    <row r="35" spans="1:10" ht="32.25" customHeight="1" x14ac:dyDescent="0.25">
      <c r="A35" s="119"/>
      <c r="B35" s="45" t="s">
        <v>86</v>
      </c>
      <c r="C35" s="91" t="s">
        <v>25</v>
      </c>
      <c r="D35" s="92"/>
      <c r="E35" s="81"/>
      <c r="F35" s="46" t="s">
        <v>91</v>
      </c>
      <c r="G35" s="48"/>
      <c r="H35" s="105"/>
      <c r="I35" s="108"/>
      <c r="J35" s="117"/>
    </row>
    <row r="36" spans="1:10" ht="32.25" customHeight="1" x14ac:dyDescent="0.25">
      <c r="A36" s="119"/>
      <c r="B36" s="45" t="s">
        <v>87</v>
      </c>
      <c r="C36" s="91" t="s">
        <v>100</v>
      </c>
      <c r="D36" s="92"/>
      <c r="E36" s="81" t="s">
        <v>6</v>
      </c>
      <c r="F36" s="46"/>
      <c r="G36" s="47">
        <f>G34*(VLOOKUP(E36,E44:F47,2,FALSE))</f>
        <v>0</v>
      </c>
      <c r="H36" s="105"/>
      <c r="I36" s="108"/>
      <c r="J36" s="117"/>
    </row>
    <row r="37" spans="1:10" ht="45" customHeight="1" x14ac:dyDescent="0.25">
      <c r="A37" s="119"/>
      <c r="B37" s="45" t="s">
        <v>99</v>
      </c>
      <c r="C37" s="91" t="s">
        <v>88</v>
      </c>
      <c r="D37" s="92"/>
      <c r="E37" s="3" t="s">
        <v>36</v>
      </c>
      <c r="F37" s="46" t="s">
        <v>92</v>
      </c>
      <c r="G37" s="48"/>
      <c r="H37" s="105"/>
      <c r="I37" s="108"/>
      <c r="J37" s="117"/>
    </row>
    <row r="38" spans="1:10" ht="53.25" customHeight="1" x14ac:dyDescent="0.25">
      <c r="A38" s="119"/>
      <c r="B38" s="45" t="s">
        <v>26</v>
      </c>
      <c r="C38" s="91" t="s">
        <v>93</v>
      </c>
      <c r="D38" s="92"/>
      <c r="E38" s="81" t="s">
        <v>6</v>
      </c>
      <c r="F38" s="46" t="s">
        <v>90</v>
      </c>
      <c r="G38" s="47">
        <f>I33*(VLOOKUP(E38,C44:D49,2,FALSE))</f>
        <v>0</v>
      </c>
      <c r="H38" s="105"/>
      <c r="I38" s="108"/>
      <c r="J38" s="117"/>
    </row>
    <row r="39" spans="1:10" ht="53.25" customHeight="1" x14ac:dyDescent="0.25">
      <c r="A39" s="119"/>
      <c r="B39" s="45" t="s">
        <v>27</v>
      </c>
      <c r="C39" s="91" t="s">
        <v>81</v>
      </c>
      <c r="D39" s="92"/>
      <c r="E39" s="49">
        <f>1-E34</f>
        <v>1</v>
      </c>
      <c r="F39" s="50" t="s">
        <v>94</v>
      </c>
      <c r="G39" s="47">
        <f>G38*E39</f>
        <v>0</v>
      </c>
      <c r="H39" s="105"/>
      <c r="I39" s="108"/>
      <c r="J39" s="117"/>
    </row>
    <row r="40" spans="1:10" ht="53.25" customHeight="1" x14ac:dyDescent="0.25">
      <c r="A40" s="119"/>
      <c r="B40" s="45" t="s">
        <v>28</v>
      </c>
      <c r="C40" s="91" t="s">
        <v>25</v>
      </c>
      <c r="D40" s="92"/>
      <c r="E40" s="2"/>
      <c r="F40" s="46" t="s">
        <v>96</v>
      </c>
      <c r="G40" s="48"/>
      <c r="H40" s="105"/>
      <c r="I40" s="108"/>
      <c r="J40" s="117"/>
    </row>
    <row r="41" spans="1:10" ht="53.25" customHeight="1" x14ac:dyDescent="0.25">
      <c r="A41" s="119"/>
      <c r="B41" s="45" t="s">
        <v>59</v>
      </c>
      <c r="C41" s="91" t="s">
        <v>100</v>
      </c>
      <c r="D41" s="92"/>
      <c r="E41" s="2" t="s">
        <v>6</v>
      </c>
      <c r="F41" s="46"/>
      <c r="G41" s="47">
        <f>G39*(VLOOKUP(E41,E44:F48,2,FALSE))</f>
        <v>0</v>
      </c>
      <c r="H41" s="105"/>
      <c r="I41" s="108"/>
      <c r="J41" s="117"/>
    </row>
    <row r="42" spans="1:10" ht="53.25" customHeight="1" x14ac:dyDescent="0.25">
      <c r="A42" s="119"/>
      <c r="B42" s="45" t="s">
        <v>60</v>
      </c>
      <c r="C42" s="91" t="s">
        <v>88</v>
      </c>
      <c r="D42" s="92"/>
      <c r="E42" s="3" t="s">
        <v>36</v>
      </c>
      <c r="F42" s="50" t="s">
        <v>97</v>
      </c>
      <c r="G42" s="51"/>
      <c r="H42" s="106"/>
      <c r="I42" s="109"/>
      <c r="J42" s="118"/>
    </row>
    <row r="43" spans="1:10" ht="15" hidden="1" thickBot="1" x14ac:dyDescent="0.3">
      <c r="A43" s="52"/>
      <c r="B43" s="53"/>
      <c r="C43" s="52"/>
      <c r="D43" s="52"/>
      <c r="E43" s="52"/>
      <c r="F43" s="54"/>
      <c r="G43" s="54"/>
      <c r="H43" s="55"/>
      <c r="I43" s="56"/>
      <c r="J43" s="56"/>
    </row>
    <row r="44" spans="1:10" hidden="1" x14ac:dyDescent="0.25">
      <c r="A44" s="52"/>
      <c r="B44" s="53"/>
      <c r="C44" s="57" t="s">
        <v>6</v>
      </c>
      <c r="D44" s="58">
        <v>0</v>
      </c>
      <c r="E44" s="27" t="s">
        <v>6</v>
      </c>
      <c r="F44" s="29">
        <v>0</v>
      </c>
      <c r="G44" s="59"/>
      <c r="H44" s="60"/>
      <c r="I44" s="15"/>
      <c r="J44" s="15"/>
    </row>
    <row r="45" spans="1:10" ht="42.75" hidden="1" x14ac:dyDescent="0.25">
      <c r="A45" s="52"/>
      <c r="B45" s="53"/>
      <c r="C45" s="61" t="s">
        <v>77</v>
      </c>
      <c r="D45" s="62">
        <v>1</v>
      </c>
      <c r="E45" s="31" t="s">
        <v>37</v>
      </c>
      <c r="F45" s="33">
        <v>1</v>
      </c>
      <c r="G45" s="59"/>
      <c r="H45" s="60"/>
      <c r="I45" s="15"/>
      <c r="J45" s="15"/>
    </row>
    <row r="46" spans="1:10" ht="57" hidden="1" x14ac:dyDescent="0.25">
      <c r="A46" s="52"/>
      <c r="B46" s="53"/>
      <c r="C46" s="61" t="s">
        <v>78</v>
      </c>
      <c r="D46" s="62">
        <v>0.9</v>
      </c>
      <c r="E46" s="31" t="s">
        <v>38</v>
      </c>
      <c r="F46" s="33">
        <v>0.8</v>
      </c>
      <c r="G46" s="59"/>
      <c r="H46" s="1"/>
      <c r="I46" s="15"/>
      <c r="J46" s="15"/>
    </row>
    <row r="47" spans="1:10" ht="28.5" hidden="1" x14ac:dyDescent="0.25">
      <c r="A47" s="52"/>
      <c r="B47" s="53"/>
      <c r="C47" s="61" t="s">
        <v>105</v>
      </c>
      <c r="D47" s="62">
        <v>0.8</v>
      </c>
      <c r="E47" s="31" t="s">
        <v>39</v>
      </c>
      <c r="F47" s="33">
        <v>0.6</v>
      </c>
      <c r="G47" s="59"/>
      <c r="H47" s="1"/>
      <c r="I47" s="15"/>
      <c r="J47" s="15"/>
    </row>
    <row r="48" spans="1:10" ht="42.75" hidden="1" x14ac:dyDescent="0.25">
      <c r="A48" s="52"/>
      <c r="B48" s="53"/>
      <c r="C48" s="61" t="s">
        <v>79</v>
      </c>
      <c r="D48" s="62">
        <v>0</v>
      </c>
      <c r="E48" s="31" t="s">
        <v>98</v>
      </c>
      <c r="F48" s="33">
        <v>0</v>
      </c>
      <c r="G48" s="63"/>
      <c r="H48" s="60"/>
      <c r="I48" s="64"/>
      <c r="J48" s="64"/>
    </row>
    <row r="49" spans="1:12" ht="43.5" hidden="1" thickBot="1" x14ac:dyDescent="0.3">
      <c r="C49" s="37" t="s">
        <v>82</v>
      </c>
      <c r="D49" s="39">
        <v>0</v>
      </c>
      <c r="E49" s="65"/>
      <c r="F49" s="66"/>
      <c r="G49" s="36"/>
      <c r="H49" s="34"/>
      <c r="I49" s="36"/>
      <c r="J49" s="34"/>
    </row>
    <row r="50" spans="1:12" x14ac:dyDescent="0.25">
      <c r="C50" s="36"/>
      <c r="D50" s="36"/>
      <c r="F50" s="15"/>
      <c r="G50" s="36"/>
      <c r="H50" s="34"/>
      <c r="I50" s="36"/>
      <c r="J50" s="34"/>
    </row>
    <row r="51" spans="1:12" x14ac:dyDescent="0.25">
      <c r="A51" s="93" t="s">
        <v>0</v>
      </c>
      <c r="B51" s="94"/>
      <c r="C51" s="94"/>
      <c r="D51" s="94"/>
      <c r="E51" s="94"/>
      <c r="F51" s="94"/>
      <c r="G51" s="42"/>
      <c r="H51" s="43"/>
      <c r="I51" s="43"/>
      <c r="J51" s="43"/>
    </row>
    <row r="52" spans="1:12" ht="28.5" x14ac:dyDescent="0.25">
      <c r="A52" s="16" t="s">
        <v>2</v>
      </c>
      <c r="B52" s="17" t="s">
        <v>22</v>
      </c>
      <c r="C52" s="90" t="s">
        <v>23</v>
      </c>
      <c r="D52" s="90"/>
      <c r="E52" s="90"/>
      <c r="F52" s="17" t="s">
        <v>89</v>
      </c>
      <c r="G52" s="44"/>
      <c r="H52" s="17" t="s">
        <v>67</v>
      </c>
      <c r="I52" s="17" t="s">
        <v>1</v>
      </c>
      <c r="J52" s="17" t="s">
        <v>24</v>
      </c>
    </row>
    <row r="53" spans="1:12" s="70" customFormat="1" ht="47.25" customHeight="1" x14ac:dyDescent="0.25">
      <c r="A53" s="103" t="s">
        <v>4</v>
      </c>
      <c r="B53" s="115" t="s">
        <v>29</v>
      </c>
      <c r="C53" s="87" t="s">
        <v>103</v>
      </c>
      <c r="D53" s="88"/>
      <c r="E53" s="89"/>
      <c r="F53" s="102" t="s">
        <v>108</v>
      </c>
      <c r="G53" s="67"/>
      <c r="H53" s="120" t="s">
        <v>102</v>
      </c>
      <c r="I53" s="103">
        <v>35</v>
      </c>
      <c r="J53" s="103" t="s">
        <v>42</v>
      </c>
      <c r="K53" s="68"/>
      <c r="L53" s="69"/>
    </row>
    <row r="54" spans="1:12" s="70" customFormat="1" ht="296.25" customHeight="1" x14ac:dyDescent="0.25">
      <c r="A54" s="103"/>
      <c r="B54" s="115"/>
      <c r="C54" s="85" t="s">
        <v>43</v>
      </c>
      <c r="D54" s="86"/>
      <c r="E54" s="71" t="s">
        <v>44</v>
      </c>
      <c r="F54" s="102"/>
      <c r="G54" s="72"/>
      <c r="H54" s="121"/>
      <c r="I54" s="103"/>
      <c r="J54" s="103"/>
      <c r="K54" s="68"/>
      <c r="L54" s="69"/>
    </row>
    <row r="55" spans="1:12" s="70" customFormat="1" x14ac:dyDescent="0.25">
      <c r="A55" s="73"/>
      <c r="B55" s="73"/>
      <c r="C55" s="73"/>
      <c r="D55" s="73"/>
      <c r="E55" s="74"/>
      <c r="F55" s="74"/>
      <c r="G55" s="74"/>
      <c r="H55" s="73"/>
      <c r="I55" s="73"/>
      <c r="J55" s="73"/>
      <c r="K55" s="68"/>
      <c r="L55" s="69"/>
    </row>
    <row r="56" spans="1:12" s="70" customFormat="1" x14ac:dyDescent="0.25">
      <c r="A56" s="93" t="s">
        <v>45</v>
      </c>
      <c r="B56" s="94"/>
      <c r="C56" s="94"/>
      <c r="D56" s="94"/>
      <c r="E56" s="94"/>
      <c r="F56" s="94"/>
      <c r="G56" s="42"/>
      <c r="H56" s="43"/>
      <c r="I56" s="43"/>
      <c r="J56" s="43"/>
      <c r="K56" s="68"/>
      <c r="L56" s="69"/>
    </row>
    <row r="57" spans="1:12" ht="28.5" x14ac:dyDescent="0.25">
      <c r="A57" s="16" t="s">
        <v>2</v>
      </c>
      <c r="B57" s="17" t="s">
        <v>22</v>
      </c>
      <c r="C57" s="101" t="s">
        <v>23</v>
      </c>
      <c r="D57" s="101"/>
      <c r="E57" s="101"/>
      <c r="F57" s="17" t="s">
        <v>89</v>
      </c>
      <c r="G57" s="44"/>
      <c r="H57" s="17" t="s">
        <v>67</v>
      </c>
      <c r="I57" s="17" t="s">
        <v>1</v>
      </c>
      <c r="J57" s="17" t="s">
        <v>24</v>
      </c>
    </row>
    <row r="58" spans="1:12" ht="185.25" customHeight="1" x14ac:dyDescent="0.25">
      <c r="A58" s="19" t="s">
        <v>5</v>
      </c>
      <c r="B58" s="19" t="s">
        <v>29</v>
      </c>
      <c r="C58" s="98" t="s">
        <v>109</v>
      </c>
      <c r="D58" s="99"/>
      <c r="E58" s="100"/>
      <c r="F58" s="75" t="s">
        <v>106</v>
      </c>
      <c r="G58" s="22"/>
      <c r="H58" s="76" t="s">
        <v>102</v>
      </c>
      <c r="I58" s="19">
        <v>35</v>
      </c>
      <c r="J58" s="77" t="s">
        <v>42</v>
      </c>
    </row>
    <row r="59" spans="1:12" x14ac:dyDescent="0.25">
      <c r="H59" s="14"/>
      <c r="J59" s="14"/>
    </row>
    <row r="60" spans="1:12" x14ac:dyDescent="0.25">
      <c r="F60" s="13" t="s">
        <v>110</v>
      </c>
      <c r="H60" s="14"/>
      <c r="J60" s="14"/>
    </row>
    <row r="61" spans="1:12" x14ac:dyDescent="0.25">
      <c r="H61" s="14"/>
      <c r="J61" s="14"/>
    </row>
    <row r="62" spans="1:12" x14ac:dyDescent="0.25">
      <c r="H62" s="14"/>
      <c r="I62" s="14"/>
      <c r="J62" s="14"/>
    </row>
    <row r="63" spans="1:12" x14ac:dyDescent="0.25">
      <c r="H63" s="14"/>
      <c r="I63" s="14"/>
    </row>
    <row r="65" spans="8:10" x14ac:dyDescent="0.25">
      <c r="J65" s="14"/>
    </row>
    <row r="66" spans="8:10" x14ac:dyDescent="0.25">
      <c r="H66" s="14"/>
      <c r="I66" s="14"/>
    </row>
  </sheetData>
  <sheetProtection algorithmName="SHA-512" hashValue="6EdIFsWbZpovFF75Bj/7jhxzs0DBMvC9iX2H35P4+sVrLb1EX3oHOA7lTZGBbUZ3zPOVPMScmy204ffGA//Szw==" saltValue="nWnHf7aHc3Pf/965Ml577w==" spinCount="100000" sheet="1" objects="1" scenarios="1"/>
  <mergeCells count="38">
    <mergeCell ref="J53:J54"/>
    <mergeCell ref="A53:A54"/>
    <mergeCell ref="B53:B54"/>
    <mergeCell ref="J33:J42"/>
    <mergeCell ref="A31:F31"/>
    <mergeCell ref="A33:A42"/>
    <mergeCell ref="C33:D33"/>
    <mergeCell ref="H53:H54"/>
    <mergeCell ref="C13:F13"/>
    <mergeCell ref="H33:H42"/>
    <mergeCell ref="I33:I42"/>
    <mergeCell ref="J4:J15"/>
    <mergeCell ref="C40:D40"/>
    <mergeCell ref="H13:H15"/>
    <mergeCell ref="I13:I15"/>
    <mergeCell ref="H5:H12"/>
    <mergeCell ref="I5:I12"/>
    <mergeCell ref="C58:E58"/>
    <mergeCell ref="C57:E57"/>
    <mergeCell ref="A56:F56"/>
    <mergeCell ref="F53:F54"/>
    <mergeCell ref="I53:I54"/>
    <mergeCell ref="A1:D1"/>
    <mergeCell ref="C54:D54"/>
    <mergeCell ref="C53:E53"/>
    <mergeCell ref="C52:E52"/>
    <mergeCell ref="C34:D34"/>
    <mergeCell ref="C35:D35"/>
    <mergeCell ref="C37:D37"/>
    <mergeCell ref="C36:D36"/>
    <mergeCell ref="C42:D42"/>
    <mergeCell ref="C39:D39"/>
    <mergeCell ref="C38:D38"/>
    <mergeCell ref="C41:D41"/>
    <mergeCell ref="A51:F51"/>
    <mergeCell ref="A2:F2"/>
    <mergeCell ref="A4:A15"/>
    <mergeCell ref="C5:F5"/>
  </mergeCells>
  <phoneticPr fontId="9" type="noConversion"/>
  <dataValidations count="9">
    <dataValidation operator="lessThanOrEqual" allowBlank="1" showInputMessage="1" showErrorMessage="1" sqref="I32:J39 C33:C42 E32 C57 I52:J53 H55:J55 J3 G32 E34:E35 F33:F42 C44:D48 F43:J43 H48:J48 H44:H47 C52:C53 E55 F53 I57:J57" xr:uid="{00000000-0002-0000-0000-000000000000}"/>
    <dataValidation type="list" operator="lessThanOrEqual" allowBlank="1" showInputMessage="1" showErrorMessage="1" sqref="E33" xr:uid="{00000000-0002-0000-0000-000001000000}">
      <formula1>$C$44:$C$48</formula1>
    </dataValidation>
    <dataValidation type="list" operator="lessThanOrEqual" allowBlank="1" showInputMessage="1" showErrorMessage="1" sqref="E38" xr:uid="{00000000-0002-0000-0000-000002000000}">
      <formula1>$C$44:$C$49</formula1>
    </dataValidation>
    <dataValidation type="list" operator="lessThanOrEqual" allowBlank="1" showInputMessage="1" showErrorMessage="1" sqref="E36" xr:uid="{00000000-0002-0000-0000-000003000000}">
      <formula1>$E$44:$E$47</formula1>
    </dataValidation>
    <dataValidation type="list" allowBlank="1" showInputMessage="1" showErrorMessage="1" sqref="E41" xr:uid="{00000000-0002-0000-0000-000004000000}">
      <formula1>$E$44:$E$48</formula1>
    </dataValidation>
    <dataValidation type="list" allowBlank="1" showInputMessage="1" showErrorMessage="1" sqref="E7:E12" xr:uid="{00000000-0002-0000-0000-000005000000}">
      <formula1>$E$17:$E$21</formula1>
    </dataValidation>
    <dataValidation type="list" allowBlank="1" showInputMessage="1" showErrorMessage="1" sqref="E14:E15" xr:uid="{00000000-0002-0000-0000-000006000000}">
      <formula1>$E$25:$E$29</formula1>
    </dataValidation>
    <dataValidation type="list" allowBlank="1" showInputMessage="1" showErrorMessage="1" sqref="F7:F12" xr:uid="{00000000-0002-0000-0000-000007000000}">
      <formula1>$H$17:$H$24</formula1>
    </dataValidation>
    <dataValidation type="list" allowBlank="1" showInputMessage="1" showErrorMessage="1" sqref="F14:F15" xr:uid="{00000000-0002-0000-0000-000008000000}">
      <formula1>$H$25:$H$29</formula1>
    </dataValidation>
  </dataValidations>
  <pageMargins left="0.70866141732283472" right="0.70866141732283472" top="0.74803149606299213" bottom="0.74803149606299213" header="0.31496062992125984" footer="0.31496062992125984"/>
  <pageSetup paperSize="9" scale="40" fitToHeight="0" orientation="landscape" horizontalDpi="300" verticalDpi="300" r:id="rId1"/>
  <headerFooter>
    <oddFooter>&amp;L&amp;"Century Gothic,Standaard"&amp;9&amp;F
&amp;D
&amp;N&amp;R&amp;"Century Gothic,Vet"&amp;9United Quality&amp;"Century Gothic,Standaard"
&amp;"Century Gothic,Cursief"Aanbestedingen door materiedeskundigen</oddFooter>
  </headerFooter>
  <rowBreaks count="1" manualBreakCount="1">
    <brk id="50" max="9" man="1"/>
  </rowBreaks>
  <ignoredErrors>
    <ignoredError sqref="H13"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Yvon Jongkind</DisplayName>
        <AccountId>35</AccountId>
        <AccountType/>
      </UserInfo>
      <UserInfo>
        <DisplayName>Suzan Koopman</DisplayName>
        <AccountId>903</AccountId>
        <AccountType/>
      </UserInfo>
      <UserInfo>
        <DisplayName>Projectbureau</DisplayName>
        <AccountId>1177</AccountId>
        <AccountType/>
      </UserInfo>
    </SharedWithUsers>
  </documentManagement>
</p:properties>
</file>

<file path=customXml/itemProps1.xml><?xml version="1.0" encoding="utf-8"?>
<ds:datastoreItem xmlns:ds="http://schemas.openxmlformats.org/officeDocument/2006/customXml" ds:itemID="{F5EABDB5-81C6-4AAA-9C24-2914434D9E71}">
  <ds:schemaRefs>
    <ds:schemaRef ds:uri="http://schemas.microsoft.com/sharepoint/v3/contenttype/forms"/>
  </ds:schemaRefs>
</ds:datastoreItem>
</file>

<file path=customXml/itemProps2.xml><?xml version="1.0" encoding="utf-8"?>
<ds:datastoreItem xmlns:ds="http://schemas.openxmlformats.org/officeDocument/2006/customXml" ds:itemID="{B4F4885E-370D-48B2-A57E-8571C83F68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5653B2-BBF5-4D9D-8862-0ABF10BB3970}">
  <ds:schemaRefs>
    <ds:schemaRef ds:uri="http://schemas.microsoft.com/office/2006/metadata/properties"/>
    <ds:schemaRef ds:uri="b77e2b43-37d4-4532-953b-53983e0992e2"/>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962d65e8-ec2e-4f08-b510-02888a857b6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Kwalitatieve gunningscriteria</vt:lpstr>
      <vt:lpstr>'Kwalitatieve gunningscriteria'!Afdrukbereik</vt:lpstr>
      <vt:lpstr>'Kwalitatieve gunningscriteria'!Afdruktitels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Yvon Jongkind</cp:lastModifiedBy>
  <cp:lastPrinted>2021-07-22T08:30:58Z</cp:lastPrinted>
  <dcterms:created xsi:type="dcterms:W3CDTF">2021-06-18T13:48:16Z</dcterms:created>
  <dcterms:modified xsi:type="dcterms:W3CDTF">2021-07-22T08:35:53Z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