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wv.wpol.nl\UWV-home$\hro031\Windows\Profile.v6\win2016-rds\Desktop\publicatie aangepaste stukken n.a.v. NVI 1\"/>
    </mc:Choice>
  </mc:AlternateContent>
  <workbookProtection workbookAlgorithmName="SHA-512" workbookHashValue="Qk48FnD9UoQ8ZSDkp0l8AThlPaRrRsJ1nwvzUJqhymAltgvrOH/Mr97jdtV2QMkFqd3qySZ4037uMcuWPawI8w==" workbookSaltValue="3kft6oSiuaMGBqLm38xlKA==" workbookSpinCount="100000" lockStructure="1"/>
  <bookViews>
    <workbookView xWindow="0" yWindow="0" windowWidth="19200" windowHeight="8235" firstSheet="2" activeTab="2"/>
  </bookViews>
  <sheets>
    <sheet name="Voorblad " sheetId="17" r:id="rId1"/>
    <sheet name="Tab 0 invul instructie" sheetId="1" r:id="rId2"/>
    <sheet name="Tab 1 Totaal Prijs " sheetId="2" r:id="rId3"/>
    <sheet name=" Tab 2  Ondersteuning + Opleid." sheetId="11" r:id="rId4"/>
    <sheet name="Tab 3 Gebr.Rechten Licenties" sheetId="20" r:id="rId5"/>
    <sheet name="Tab 4 Exitkosten" sheetId="9" r:id="rId6"/>
    <sheet name="Tab 5 Additionele Kosten " sheetId="18"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1" i="20" l="1"/>
  <c r="H58" i="20" l="1"/>
  <c r="G15" i="9"/>
  <c r="G12" i="11"/>
  <c r="G13" i="11"/>
  <c r="G14" i="11"/>
  <c r="G15" i="11"/>
  <c r="G16" i="11"/>
  <c r="G17" i="11"/>
  <c r="G18" i="11"/>
  <c r="G19" i="11"/>
  <c r="G11" i="11"/>
  <c r="H52" i="20" l="1"/>
  <c r="I52" i="20" s="1"/>
  <c r="H56" i="20"/>
  <c r="H65" i="20"/>
  <c r="H64" i="20"/>
  <c r="H63" i="20"/>
  <c r="G66" i="20"/>
  <c r="F66" i="20"/>
  <c r="E66" i="20"/>
  <c r="D66" i="20"/>
  <c r="C66" i="20"/>
  <c r="F61" i="20"/>
  <c r="C61" i="20"/>
  <c r="E61" i="20"/>
  <c r="H57" i="20"/>
  <c r="H59" i="20"/>
  <c r="H60" i="20"/>
  <c r="G61" i="20" l="1"/>
  <c r="H61" i="20"/>
  <c r="D68" i="20"/>
  <c r="E20" i="11"/>
  <c r="E15" i="9" l="1"/>
  <c r="E22" i="2" s="1"/>
  <c r="G10" i="20"/>
  <c r="F10" i="20"/>
  <c r="E10" i="20"/>
  <c r="D10" i="20"/>
  <c r="C10" i="20"/>
  <c r="F68" i="20" l="1"/>
  <c r="G68" i="20"/>
  <c r="D12" i="20"/>
  <c r="D17" i="20" s="1"/>
  <c r="D24" i="20" s="1"/>
  <c r="D14" i="20"/>
  <c r="E12" i="20"/>
  <c r="E20" i="20" s="1"/>
  <c r="F12" i="20"/>
  <c r="F17" i="20" s="1"/>
  <c r="F24" i="20" s="1"/>
  <c r="G12" i="20"/>
  <c r="G17" i="20" s="1"/>
  <c r="G24" i="20" s="1"/>
  <c r="H10" i="20"/>
  <c r="C12" i="20"/>
  <c r="C14" i="20" s="1"/>
  <c r="G19" i="20" l="1"/>
  <c r="G20" i="20"/>
  <c r="G16" i="20"/>
  <c r="G33" i="20" s="1"/>
  <c r="G31" i="20" s="1"/>
  <c r="G14" i="20"/>
  <c r="D18" i="20"/>
  <c r="D25" i="20" s="1"/>
  <c r="D19" i="20"/>
  <c r="D20" i="20"/>
  <c r="D16" i="20"/>
  <c r="D46" i="20" s="1"/>
  <c r="D47" i="20" s="1"/>
  <c r="E16" i="20"/>
  <c r="E46" i="20" s="1"/>
  <c r="E47" i="20" s="1"/>
  <c r="E17" i="20"/>
  <c r="E24" i="20" s="1"/>
  <c r="F16" i="20"/>
  <c r="F33" i="20" s="1"/>
  <c r="F31" i="20" s="1"/>
  <c r="E18" i="20"/>
  <c r="E25" i="20" s="1"/>
  <c r="F14" i="20"/>
  <c r="F19" i="20"/>
  <c r="F20" i="20"/>
  <c r="F18" i="20"/>
  <c r="F25" i="20" s="1"/>
  <c r="E14" i="20"/>
  <c r="E19" i="20"/>
  <c r="G18" i="20"/>
  <c r="G25" i="20" s="1"/>
  <c r="G32" i="20"/>
  <c r="G46" i="20"/>
  <c r="G47" i="20" s="1"/>
  <c r="D32" i="20"/>
  <c r="E33" i="20"/>
  <c r="E31" i="20" s="1"/>
  <c r="G23" i="20"/>
  <c r="C16" i="20"/>
  <c r="H12" i="20"/>
  <c r="C17" i="20"/>
  <c r="C24" i="20" s="1"/>
  <c r="C19" i="20"/>
  <c r="C20" i="20"/>
  <c r="C18" i="20"/>
  <c r="C25" i="20" s="1"/>
  <c r="M8" i="18"/>
  <c r="H14" i="20" l="1"/>
  <c r="D33" i="20"/>
  <c r="D31" i="20" s="1"/>
  <c r="F21" i="20"/>
  <c r="F46" i="20"/>
  <c r="F47" i="20" s="1"/>
  <c r="F32" i="20"/>
  <c r="F23" i="20"/>
  <c r="F26" i="20" s="1"/>
  <c r="F28" i="20" s="1"/>
  <c r="H24" i="20"/>
  <c r="D23" i="20"/>
  <c r="D26" i="20" s="1"/>
  <c r="H20" i="20"/>
  <c r="E23" i="20"/>
  <c r="E26" i="20" s="1"/>
  <c r="E21" i="20"/>
  <c r="E32" i="20"/>
  <c r="D21" i="20"/>
  <c r="E40" i="20"/>
  <c r="E41" i="20" s="1"/>
  <c r="E68" i="20"/>
  <c r="C68" i="20"/>
  <c r="G21" i="20"/>
  <c r="G26" i="20"/>
  <c r="D40" i="20"/>
  <c r="D41" i="20" s="1"/>
  <c r="H19" i="20"/>
  <c r="C32" i="20"/>
  <c r="C46" i="20"/>
  <c r="C47" i="20" s="1"/>
  <c r="H47" i="20" s="1"/>
  <c r="H48" i="20" s="1"/>
  <c r="C23" i="20"/>
  <c r="C26" i="20" s="1"/>
  <c r="C33" i="20"/>
  <c r="H33" i="20" s="1"/>
  <c r="G40" i="20"/>
  <c r="G41" i="20" s="1"/>
  <c r="F40" i="20"/>
  <c r="F41" i="20" s="1"/>
  <c r="H25" i="20"/>
  <c r="H18" i="20"/>
  <c r="H16" i="20"/>
  <c r="H17" i="20"/>
  <c r="C21" i="20"/>
  <c r="M18" i="18"/>
  <c r="H18" i="18"/>
  <c r="O18" i="18" s="1"/>
  <c r="M17" i="18"/>
  <c r="H17" i="18"/>
  <c r="O17" i="18" s="1"/>
  <c r="M16" i="18"/>
  <c r="H16" i="18"/>
  <c r="O16" i="18" s="1"/>
  <c r="M15" i="18"/>
  <c r="H15" i="18"/>
  <c r="O15" i="18" s="1"/>
  <c r="M14" i="18"/>
  <c r="H14" i="18"/>
  <c r="M13" i="18"/>
  <c r="H13" i="18"/>
  <c r="O13" i="18" s="1"/>
  <c r="M12" i="18"/>
  <c r="H12" i="18"/>
  <c r="M11" i="18"/>
  <c r="H11" i="18"/>
  <c r="O11" i="18" s="1"/>
  <c r="M10" i="18"/>
  <c r="H10" i="18"/>
  <c r="M9" i="18"/>
  <c r="H9" i="18"/>
  <c r="O9" i="18" s="1"/>
  <c r="H8" i="18"/>
  <c r="O8" i="18" s="1"/>
  <c r="E28" i="20" l="1"/>
  <c r="G28" i="20"/>
  <c r="D28" i="20"/>
  <c r="H21" i="20"/>
  <c r="H32" i="20"/>
  <c r="H26" i="20"/>
  <c r="H23" i="20"/>
  <c r="C28" i="20"/>
  <c r="C31" i="20"/>
  <c r="H31" i="20" s="1"/>
  <c r="C40" i="20"/>
  <c r="C41" i="20" s="1"/>
  <c r="H41" i="20" s="1"/>
  <c r="H42" i="20" s="1"/>
  <c r="H28" i="20"/>
  <c r="E11" i="2" s="1"/>
  <c r="O12" i="18"/>
  <c r="O10" i="18"/>
  <c r="M20" i="18"/>
  <c r="O14" i="18"/>
  <c r="O20" i="18" s="1"/>
  <c r="H20" i="18"/>
  <c r="E26" i="2" l="1"/>
  <c r="F26" i="2" s="1"/>
  <c r="H66" i="20"/>
  <c r="H68" i="20" s="1"/>
  <c r="H70" i="20" s="1"/>
  <c r="G8" i="11"/>
  <c r="G9" i="11"/>
  <c r="G10" i="11"/>
  <c r="G26" i="11"/>
  <c r="G27" i="11"/>
  <c r="G25" i="11"/>
  <c r="G21" i="11" l="1"/>
  <c r="G22" i="11" s="1"/>
  <c r="G28" i="11"/>
  <c r="F22" i="2"/>
  <c r="G31" i="11" l="1"/>
  <c r="E7" i="2" s="1"/>
  <c r="E38" i="2" s="1"/>
  <c r="E30" i="2" l="1"/>
  <c r="F38" i="2"/>
  <c r="E36" i="2"/>
  <c r="F36" i="2" s="1"/>
  <c r="E34" i="2"/>
  <c r="F34" i="2" s="1"/>
  <c r="F7" i="2"/>
  <c r="F11" i="2"/>
  <c r="F30" i="2" l="1"/>
  <c r="D2" i="2" s="1"/>
</calcChain>
</file>

<file path=xl/comments1.xml><?xml version="1.0" encoding="utf-8"?>
<comments xmlns="http://schemas.openxmlformats.org/spreadsheetml/2006/main">
  <authors>
    <author>Rouwen, Henk (H.)</author>
  </authors>
  <commentList>
    <comment ref="C38" authorId="0" shapeId="0">
      <text>
        <r>
          <rPr>
            <b/>
            <sz val="9"/>
            <color indexed="81"/>
            <rFont val="Tahoma"/>
            <family val="2"/>
          </rPr>
          <t>Rouwen, Henk (H.):</t>
        </r>
        <r>
          <rPr>
            <sz val="9"/>
            <color indexed="81"/>
            <rFont val="Tahoma"/>
            <family val="2"/>
          </rPr>
          <t xml:space="preserve">
vul in JA of NEE</t>
        </r>
      </text>
    </comment>
    <comment ref="C44" authorId="0" shapeId="0">
      <text>
        <r>
          <rPr>
            <b/>
            <sz val="9"/>
            <color indexed="81"/>
            <rFont val="Tahoma"/>
            <family val="2"/>
          </rPr>
          <t>Rouwen, Henk (H.):</t>
        </r>
        <r>
          <rPr>
            <sz val="9"/>
            <color indexed="81"/>
            <rFont val="Tahoma"/>
            <family val="2"/>
          </rPr>
          <t xml:space="preserve">
Vul in JA of NEE</t>
        </r>
      </text>
    </comment>
    <comment ref="C50" authorId="0" shapeId="0">
      <text>
        <r>
          <rPr>
            <b/>
            <sz val="9"/>
            <color indexed="81"/>
            <rFont val="Tahoma"/>
            <family val="2"/>
          </rPr>
          <t>Rouwen, Henk (H.):</t>
        </r>
        <r>
          <rPr>
            <sz val="9"/>
            <color indexed="81"/>
            <rFont val="Tahoma"/>
            <family val="2"/>
          </rPr>
          <t xml:space="preserve">
Vul in JA of NEE</t>
        </r>
      </text>
    </comment>
  </commentList>
</comments>
</file>

<file path=xl/sharedStrings.xml><?xml version="1.0" encoding="utf-8"?>
<sst xmlns="http://schemas.openxmlformats.org/spreadsheetml/2006/main" count="217" uniqueCount="164">
  <si>
    <t>Contractjaar 1</t>
  </si>
  <si>
    <t>Contractjaar 2</t>
  </si>
  <si>
    <t>Contractjaar 3</t>
  </si>
  <si>
    <t>Contractjaar 4</t>
  </si>
  <si>
    <t>Contractjaar 5</t>
  </si>
  <si>
    <t>Contractjaar 6</t>
  </si>
  <si>
    <t>Prijs exclusief BTW</t>
  </si>
  <si>
    <t xml:space="preserve">Opleidingen </t>
  </si>
  <si>
    <t>Totaal</t>
  </si>
  <si>
    <t xml:space="preserve">Subtotaal Ondersteuning </t>
  </si>
  <si>
    <t xml:space="preserve">Subtotaal  Opleidingen </t>
  </si>
  <si>
    <t>Totaal Opleidingen en Ondersteuning</t>
  </si>
  <si>
    <t>Aantal groepen</t>
  </si>
  <si>
    <t>Tarief per groep</t>
  </si>
  <si>
    <t xml:space="preserve">Vul de gele velden in in de tabbladen 2 t/m 10 </t>
  </si>
  <si>
    <t>Vul de bedragen in zonder cijfers achter de komma</t>
  </si>
  <si>
    <t xml:space="preserve">Vul de bedragen in exclusief BTW deze wordt ophet totaalblad automatisch ingevuld </t>
  </si>
  <si>
    <t>Datum:</t>
  </si>
  <si>
    <t>&lt;in te vullen door Inschrijver&gt;</t>
  </si>
  <si>
    <t>Versie:</t>
  </si>
  <si>
    <t>Inschrijver:</t>
  </si>
  <si>
    <t>Functie:</t>
  </si>
  <si>
    <t>&lt;tekenbevoegde van Inschijver&gt;</t>
  </si>
  <si>
    <t>Handtekening:</t>
  </si>
  <si>
    <r>
      <t>&lt;</t>
    </r>
    <r>
      <rPr>
        <i/>
        <sz val="10"/>
        <color rgb="FFFF0000"/>
        <rFont val="Verdana"/>
        <family val="2"/>
      </rPr>
      <t>te ondertekenen door tekenbevoegde van Inschrijver</t>
    </r>
    <r>
      <rPr>
        <i/>
        <sz val="10"/>
        <rFont val="Verdana"/>
        <family val="2"/>
      </rPr>
      <t>&gt;</t>
    </r>
  </si>
  <si>
    <t>Uitnodiging tot Inschrijving
Niet Oppenbare Aanbesteding</t>
  </si>
  <si>
    <t xml:space="preserve">EA STAP applicatie </t>
  </si>
  <si>
    <t>0.1</t>
  </si>
  <si>
    <t>WIT</t>
  </si>
  <si>
    <t>GEEL</t>
  </si>
  <si>
    <t>Format</t>
  </si>
  <si>
    <t>Komma</t>
  </si>
  <si>
    <t>BTW</t>
  </si>
  <si>
    <t>Negatieve prijs</t>
  </si>
  <si>
    <t xml:space="preserve">Het is niet toegestaan negatieve bedragen in te vullen </t>
  </si>
  <si>
    <t>Vul hele bedragen in zonder cijfers achter de komma</t>
  </si>
  <si>
    <t>Valuta</t>
  </si>
  <si>
    <t>De in het prijzenblad gehanteerde valuta is Euro</t>
  </si>
  <si>
    <t>Invulinstructie Prijzenblad</t>
  </si>
  <si>
    <t xml:space="preserve">Gemiddelde exitkosten per jaar </t>
  </si>
  <si>
    <r>
      <t xml:space="preserve">Vul de bedragen in de tabbladen in </t>
    </r>
    <r>
      <rPr>
        <b/>
        <sz val="9"/>
        <rFont val="Arial"/>
        <family val="2"/>
      </rPr>
      <t>exclusief BTW</t>
    </r>
    <r>
      <rPr>
        <sz val="9"/>
        <rFont val="Arial"/>
        <family val="2"/>
      </rPr>
      <t xml:space="preserve"> deze wordt op het totaalblad automatisch ingevuld </t>
    </r>
  </si>
  <si>
    <t xml:space="preserve">Vaste All-in tarieven </t>
  </si>
  <si>
    <t xml:space="preserve">Alle tarieven zijn "all-in" zonder bijkomende kosten en vast gedurende de looptijd van de overeenkomst </t>
  </si>
  <si>
    <t>Additionele kosten</t>
  </si>
  <si>
    <t xml:space="preserve">Vul soort kosten in </t>
  </si>
  <si>
    <t xml:space="preserve">Additionele kosten die inschrijver in rekening wenst te brengen maar niet zijn onder te brengen in de andere tabbladen </t>
  </si>
  <si>
    <t xml:space="preserve">Totaal additionele kosten </t>
  </si>
  <si>
    <t>Contractjaar 7</t>
  </si>
  <si>
    <t>Contractjaar 8</t>
  </si>
  <si>
    <t xml:space="preserve">Contractjaar 8
</t>
  </si>
  <si>
    <t xml:space="preserve">Totaal CJ 1 t/m 8  </t>
  </si>
  <si>
    <t>Contrcatjaar 4</t>
  </si>
  <si>
    <t>Contrcatjaar 8</t>
  </si>
  <si>
    <t xml:space="preserve">Totaal CJ 
1 t/m 8  </t>
  </si>
  <si>
    <t xml:space="preserve">Totaal CJ 
6 t/m 8  </t>
  </si>
  <si>
    <t xml:space="preserve">Prijs inclusief 21% BTW </t>
  </si>
  <si>
    <t>soort en naam van de kosten</t>
  </si>
  <si>
    <t>0-1000</t>
  </si>
  <si>
    <t>Junior Medwerker /Vakspecialist rol D</t>
  </si>
  <si>
    <t>Senior Medewerker/Vakspecialist rol A</t>
  </si>
  <si>
    <t>Medior Medewerker/Vakspecialist rol A</t>
  </si>
  <si>
    <t>Junior Medwerker /Vakspecialist rol A</t>
  </si>
  <si>
    <t>Junior Medwerker /Vakspecialist rol B</t>
  </si>
  <si>
    <t>Senior Medewerker/Vakspecialist rol C</t>
  </si>
  <si>
    <t>Medior Medewerker/Vakspecialist rol C</t>
  </si>
  <si>
    <t>Senior Medewerker/Vakspecialist rol D</t>
  </si>
  <si>
    <t>Medior Medewerker/Vakspecialist rol D</t>
  </si>
  <si>
    <r>
      <rPr>
        <sz val="7"/>
        <rFont val="Times New Roman"/>
        <family val="1"/>
      </rPr>
      <t xml:space="preserve"> </t>
    </r>
    <r>
      <rPr>
        <sz val="11"/>
        <rFont val="Calibri"/>
        <family val="2"/>
      </rPr>
      <t>Senior Medewerker/Vakspecialist rol B</t>
    </r>
  </si>
  <si>
    <r>
      <rPr>
        <sz val="7"/>
        <rFont val="Times New Roman"/>
        <family val="1"/>
      </rPr>
      <t xml:space="preserve"> </t>
    </r>
    <r>
      <rPr>
        <sz val="11"/>
        <rFont val="Calibri"/>
        <family val="2"/>
      </rPr>
      <t>Medior Medewerker/Vakspecialist rol B</t>
    </r>
  </si>
  <si>
    <r>
      <rPr>
        <sz val="7"/>
        <rFont val="Times New Roman"/>
        <family val="1"/>
      </rPr>
      <t xml:space="preserve"> </t>
    </r>
    <r>
      <rPr>
        <sz val="11"/>
        <rFont val="Calibri"/>
        <family val="2"/>
      </rPr>
      <t>Junior Medwerker /Vakspecialist rol C</t>
    </r>
  </si>
  <si>
    <t>Train de (UWV) trainer die de kennis moet overdragen naar gebruiikers maximaal  8 deelnemers /groep</t>
  </si>
  <si>
    <t>Servicedesk medewerkers UWV voor 1e lijns support op de applicatie maximaal 5 deelnemers per groep</t>
  </si>
  <si>
    <t xml:space="preserve">ICT beheerders UWV voor standaard beheerstaken op de applicatie maximaal  5 deelnemers /groep </t>
  </si>
  <si>
    <t>1001-2000</t>
  </si>
  <si>
    <t>2001-3000</t>
  </si>
  <si>
    <t>3001-4000</t>
  </si>
  <si>
    <t xml:space="preserve">Staffel aantal gelijktijdige gebruikers  in enig contractjaar 
</t>
  </si>
  <si>
    <t xml:space="preserve">Het is Inschrijvers niet toegestaan  niet toegestaan wijzigingen in het format aan te brengen dit kan leiden tot uitsluiting </t>
  </si>
  <si>
    <r>
      <t>Ondersteuning bij implementatie/rol</t>
    </r>
    <r>
      <rPr>
        <b/>
        <sz val="9"/>
        <color rgb="FFFF0000"/>
        <rFont val="Verdana"/>
        <family val="2"/>
      </rPr>
      <t>*</t>
    </r>
  </si>
  <si>
    <r>
      <t>Aantal Uren</t>
    </r>
    <r>
      <rPr>
        <b/>
        <sz val="9"/>
        <color rgb="FFFF0000"/>
        <rFont val="Verdana"/>
        <family val="2"/>
      </rPr>
      <t xml:space="preserve"> **</t>
    </r>
  </si>
  <si>
    <r>
      <t xml:space="preserve">Uurtarief </t>
    </r>
    <r>
      <rPr>
        <b/>
        <sz val="9"/>
        <color rgb="FFFF0000"/>
        <rFont val="Verdana"/>
        <family val="2"/>
      </rPr>
      <t>***</t>
    </r>
  </si>
  <si>
    <t xml:space="preserve">Percentage Doorontwikkelen, Support en Onderhoud  </t>
  </si>
  <si>
    <t xml:space="preserve">Totaal CJ 1 t/m 8 </t>
  </si>
  <si>
    <t xml:space="preserve">Totaal/ staffel/contract jaar </t>
  </si>
  <si>
    <t xml:space="preserve">4001-5000
 (of hoger) </t>
  </si>
  <si>
    <t xml:space="preserve">Aantal gebruikers waarvoor het tarief geldig is </t>
  </si>
  <si>
    <t xml:space="preserve">Gebruiksrechten licenties inclusief dooro0ntwikkeling support en onderhoud </t>
  </si>
  <si>
    <r>
      <t>Exitkosten bij overdracht naar andere dienstverlener</t>
    </r>
    <r>
      <rPr>
        <b/>
        <u/>
        <sz val="11"/>
        <color theme="1"/>
        <rFont val="Verdana"/>
        <family val="2"/>
      </rPr>
      <t xml:space="preserve"> niet toerekenbaar</t>
    </r>
    <r>
      <rPr>
        <b/>
        <sz val="11"/>
        <color theme="1"/>
        <rFont val="Verdana"/>
        <family val="2"/>
      </rPr>
      <t xml:space="preserve"> aan inschrijver. Bij exit gedurende een contractjaar worden deze pro-rato per maand berekend</t>
    </r>
  </si>
  <si>
    <t xml:space="preserve">Toename/Afname tarieven </t>
  </si>
  <si>
    <t xml:space="preserve">Totaal Contractjaar 1 t/m 5 </t>
  </si>
  <si>
    <t xml:space="preserve">Totaal Contractjaar 6 t/m 8 </t>
  </si>
  <si>
    <t>Kosten per kwartaal  bij vooruitbetaling per kwartaal</t>
  </si>
  <si>
    <t>Werkelijk te betalen  tarief voor  Doorontwikkelen, Support en Onderhoud per staffel</t>
  </si>
  <si>
    <t>Kortingsbedrag per kwartaal /staffel</t>
  </si>
  <si>
    <t xml:space="preserve">Kosten per jaar bij vooruitbetaling per jaar </t>
  </si>
  <si>
    <t xml:space="preserve">Totaal kosten contractjaar 1 t/m 8 inclusief jaarbetalings korting </t>
  </si>
  <si>
    <t xml:space="preserve">Totaal kosten contractjaar 1 t/m 8 inclusief kwartaalbetalings korting </t>
  </si>
  <si>
    <r>
      <t>Werkelijk te betalen tarief/
gebruiker/jaar</t>
    </r>
    <r>
      <rPr>
        <b/>
        <sz val="9"/>
        <color rgb="FFFF0000"/>
        <rFont val="Verdana"/>
        <family val="2"/>
      </rPr>
      <t>*</t>
    </r>
  </si>
  <si>
    <t>Parmetrisering standaard functionals</t>
  </si>
  <si>
    <t xml:space="preserve">** Aantal benodigde uren is door UWV opgenomen om een 1e vergelijking te kunnen maken  tussen de aangeboden tarieven </t>
  </si>
  <si>
    <t>Realisatie/uitvoering implementatie</t>
  </si>
  <si>
    <t xml:space="preserve">Totaal aantal uren </t>
  </si>
  <si>
    <t>(Project) Management implementatie</t>
  </si>
  <si>
    <r>
      <t xml:space="preserve">Functie benaming zoals door Inschrijver gehanteerd </t>
    </r>
    <r>
      <rPr>
        <b/>
        <sz val="9"/>
        <color rgb="FFFF0000"/>
        <rFont val="Verdana"/>
        <family val="2"/>
      </rPr>
      <t>*</t>
    </r>
  </si>
  <si>
    <t xml:space="preserve">Ondersteuning en Opleiding </t>
  </si>
  <si>
    <t>Non standaard Support/nazorg</t>
  </si>
  <si>
    <t>Kosten Ondersteuning en Opleiding</t>
  </si>
  <si>
    <r>
      <rPr>
        <b/>
        <sz val="9"/>
        <color theme="1"/>
        <rFont val="Verdana"/>
        <family val="2"/>
      </rPr>
      <t>Exitkosten bij overdracht naar andere dienstverlener</t>
    </r>
    <r>
      <rPr>
        <sz val="9"/>
        <color theme="1"/>
        <rFont val="Verdana"/>
        <family val="2"/>
      </rPr>
      <t xml:space="preserve"> </t>
    </r>
  </si>
  <si>
    <t>Totaal kosten van gebruiksrechten bij 5000 gebruikers (som der staffel tarieven)</t>
  </si>
  <si>
    <t>*NB: tarief/gebruiker moet per opvolgende staffel gelijk blijven of afnemen</t>
  </si>
  <si>
    <t xml:space="preserve">Totaal </t>
  </si>
  <si>
    <t xml:space="preserve">Totaal kosten per jaar/staffel </t>
  </si>
  <si>
    <r>
      <t xml:space="preserve">***  Het opgegeven uurtarief is ook geldig indien </t>
    </r>
    <r>
      <rPr>
        <b/>
        <u/>
        <sz val="9"/>
        <color rgb="FFFF0000"/>
        <rFont val="Verdana"/>
        <family val="2"/>
      </rPr>
      <t>naast</t>
    </r>
    <r>
      <rPr>
        <b/>
        <sz val="9"/>
        <color rgb="FFFF0000"/>
        <rFont val="Verdana"/>
        <family val="2"/>
      </rPr>
      <t xml:space="preserve"> de tot deze opdracht behorende werkzaamheden een beroep op inschrijver gedaan wordt voor advies/consultancy i.h.k van deze opdracht </t>
    </r>
  </si>
  <si>
    <t xml:space="preserve">* Beschrijving van de rollen en functie zoals door Inschrijver gehanteerd dient u als bijlage toe te voegen bij uw inschrijving </t>
  </si>
  <si>
    <t xml:space="preserve">Inzicht in Gemiddeld uurtarief ter verificatie </t>
  </si>
  <si>
    <t xml:space="preserve">De opgegeven tarieven zijn vast gedurende de gehele contractperiode behoudens uitkomst van benchmarkprocedure en 
indexatie met ingang van contract jaar 3  conform de CBS index Zakelijke en ICT-dienstverlening tabel 62 IT-dienstverlening waarbij dan de index aan het begin van contractjaar 2 de referentie zal zijn </t>
  </si>
  <si>
    <t>Kosten Gebruiksrechten Licenties incl doorontwikkeling &amp; Support en Onderhoud</t>
  </si>
  <si>
    <r>
      <t xml:space="preserve">Ondersteuning om de applicatie </t>
    </r>
    <r>
      <rPr>
        <b/>
        <u/>
        <sz val="11"/>
        <color rgb="FFFF0000"/>
        <rFont val="Verdana"/>
        <family val="2"/>
      </rPr>
      <t>gebruiksklaar</t>
    </r>
    <r>
      <rPr>
        <sz val="11"/>
        <color theme="1"/>
        <rFont val="Verdana"/>
        <family val="2"/>
      </rPr>
      <t xml:space="preserve"> op te leveren en Opleiding voor effectief gebruik door opdrachtgever</t>
    </r>
  </si>
  <si>
    <t>Taak</t>
  </si>
  <si>
    <t>Onderhoud en support bij afkoop eeuwigdurend gebruiksrecht</t>
  </si>
  <si>
    <t>contract jaar 1</t>
  </si>
  <si>
    <t>contract jaar 2</t>
  </si>
  <si>
    <t>contract jaar 3</t>
  </si>
  <si>
    <t>contract jaar 4</t>
  </si>
  <si>
    <t>contract jaar 5</t>
  </si>
  <si>
    <t xml:space="preserve">Totaal kosten Afkoop inclusief onderhoud en support </t>
  </si>
  <si>
    <t xml:space="preserve">
Kortings % bij vooruit betaling per kwartaal voorafgaand aan een contractkwartaal</t>
  </si>
  <si>
    <t xml:space="preserve">Kortingsalternatief 1 van toepassing ? </t>
  </si>
  <si>
    <t>JA /NEE ?</t>
  </si>
  <si>
    <t xml:space="preserve">
Kortings % bij vooruit betaling per jaar betaling voorafgaand aan een contractjaar</t>
  </si>
  <si>
    <t>Kortingsbedrag per jaar/staffel</t>
  </si>
  <si>
    <t xml:space="preserve">Kortingsalternatief 2 van toepassing ? </t>
  </si>
  <si>
    <t>De geel gemarkeerde cellen in de achterliggende tabbladen dienen door Inschrijver te worden ingevuld (ook op het voorblad)!</t>
  </si>
  <si>
    <t>LICHT GROEN</t>
  </si>
  <si>
    <t>DONKER GROEN</t>
  </si>
  <si>
    <t>De lichtgroen gemarkeerde velden geven berekende tussen totalen weer en mogen door Inschrijver niet worden veranderd</t>
  </si>
  <si>
    <t>De donkergoen gemaarkeerde velden geven berekende totalen weer en mogen door Inschrijver niet worden veranderd</t>
  </si>
  <si>
    <t>De wit gemarkeerde cellen bevatten vooraf ingevulde waarden of berekeningen en mogen door Inschrijver niet worden veranderd</t>
  </si>
  <si>
    <t xml:space="preserve">BLAUW </t>
  </si>
  <si>
    <t>De blauw gemarkeerde velden bevatten controle informatie en mogen door Inschrijver niet worden veranderd</t>
  </si>
  <si>
    <t>Tabblad 2</t>
  </si>
  <si>
    <t xml:space="preserve">Tabblad 3 </t>
  </si>
  <si>
    <t>Tabblad 4</t>
  </si>
  <si>
    <t xml:space="preserve">Tabblad 5 </t>
  </si>
  <si>
    <t>Kosten per kwartaal per staffel zonder korting 
zijnde contractjaarkosten per stafel/4</t>
  </si>
  <si>
    <t xml:space="preserve">Kosten per jaar per staffel  zonder korting </t>
  </si>
  <si>
    <t>Door UWV te betalen kosten per maand per staffel bij achterafbetaling per maand zijnde contractjaarkosten per stafel/12</t>
  </si>
  <si>
    <t>Kortingsalternatief 3 van toepasing ?</t>
  </si>
  <si>
    <r>
      <t xml:space="preserve">Hierna bieden wij u de mogelijkheid tot het </t>
    </r>
    <r>
      <rPr>
        <b/>
        <sz val="9"/>
        <color rgb="FFFF0000"/>
        <rFont val="Verdana"/>
        <family val="2"/>
      </rPr>
      <t>vrijwillig</t>
    </r>
    <r>
      <rPr>
        <sz val="9"/>
        <color rgb="FFFF0000"/>
        <rFont val="Verdana"/>
        <family val="2"/>
      </rPr>
      <t xml:space="preserve"> bieden van (betalings)korting indien UWV eerdere betaling doet dan standaard achteraf per maand, of afkoop van gebruiksrechten
Indien door een betalingskorting of afkoop een voor UWV gunstigere Bcase te behalen valt, gebruiken wij dat bedrag om prijs per kwaliteitspunt te berekenen. 
Dit uitsluitend ter oordeel van UWV. </t>
    </r>
  </si>
  <si>
    <r>
      <t xml:space="preserve">
Kosten voor afkoop van een eeuwigdurend gebruiksrecht licenties middels een enterprise agreement </t>
    </r>
    <r>
      <rPr>
        <b/>
        <sz val="9"/>
        <color theme="1"/>
        <rFont val="Verdana"/>
        <family val="2"/>
      </rPr>
      <t>zonder beperkingen in het aantal gebruikers</t>
    </r>
    <r>
      <rPr>
        <sz val="9"/>
        <color theme="1"/>
        <rFont val="Verdana"/>
        <family val="2"/>
      </rPr>
      <t xml:space="preserve"> binnen UWV met betaling voorafgaand aan contractjaar 1 t/m 5  in 5 gelijke  termijnen. </t>
    </r>
    <r>
      <rPr>
        <sz val="9"/>
        <color rgb="FFFF0000"/>
        <rFont val="Verdana"/>
        <family val="2"/>
      </rPr>
      <t>LET OP DEZE AFKOOP KOSTEN KOMEN NIET IN AANMERKING VOOR TOEPASSEN INDEXATIE !</t>
    </r>
  </si>
  <si>
    <t xml:space="preserve">Let op ! de opgevoerde exitkosten dienen per contractjaar te dalen </t>
  </si>
  <si>
    <r>
      <rPr>
        <b/>
        <sz val="9"/>
        <color rgb="FFFF0000"/>
        <rFont val="Verdana"/>
        <family val="2"/>
      </rPr>
      <t>Situatie 1</t>
    </r>
    <r>
      <rPr>
        <b/>
        <sz val="9"/>
        <color theme="1"/>
        <rFont val="Verdana"/>
        <family val="2"/>
      </rPr>
      <t xml:space="preserve"> 
Bij betalingen gebaseerd op jaarlijkse gebruiksrechten</t>
    </r>
  </si>
  <si>
    <r>
      <rPr>
        <b/>
        <sz val="9"/>
        <color rgb="FFFF0000"/>
        <rFont val="Verdana"/>
        <family val="2"/>
      </rPr>
      <t>Situatie 2</t>
    </r>
    <r>
      <rPr>
        <b/>
        <sz val="9"/>
        <color theme="1"/>
        <rFont val="Verdana"/>
        <family val="2"/>
      </rPr>
      <t xml:space="preserve">
Bij betalingen op basis van afkoop licenties indien kortingsalternatief 3 van toepassing is </t>
    </r>
  </si>
  <si>
    <t xml:space="preserve"> </t>
  </si>
  <si>
    <t>Totaal (fictieve*) aanneemsom</t>
  </si>
  <si>
    <t xml:space="preserve">Totaal (fictieve*) aanneemsom indien kortingsalternatief 2** wordt aangeboden </t>
  </si>
  <si>
    <t xml:space="preserve">Totaal (fictieve*) aanneemsom indien kortingsalternatief 3** wordt aangeboden </t>
  </si>
  <si>
    <t xml:space="preserve">Totaal (fictieve*) aanneemsom indien kortingsalternatief 1** wordt aangeboden </t>
  </si>
  <si>
    <r>
      <t xml:space="preserve">De bij inschrijving opgegeven tarieven zijn vast gedurende de gehele looptijd van de overeenkomst en vormen in relatie tot de uitgevoerde werkzaamheden en dienstverlening de basis voor de facturatie
Indexatie is toegestaan met ingang van contract jaar 3 nadat deze minimaal 2 maanden vooraf schriftelijk is aangekondigd .
De te hanteren index is CBS index Zakelijke en ICT-dienstverlening tabel 62 IT-dienstverlening waarbij alsdan de index aan het begin van contractjaar 2 de referentie zal zijn.
  </t>
    </r>
    <r>
      <rPr>
        <b/>
        <sz val="10"/>
        <color rgb="FFFF0000"/>
        <rFont val="Verdana"/>
        <family val="2"/>
      </rPr>
      <t>*</t>
    </r>
    <r>
      <rPr>
        <sz val="10"/>
        <color rgb="FFFF0000"/>
        <rFont val="Verdana"/>
        <family val="2"/>
      </rPr>
      <t xml:space="preserve">Er wordt gesproken over een fictieve aanneemsom omdat het aantal op te leiden groepen kan wijzigen, het aantal gebruikers kan wijzigen en het niet bekend is of en zo ja wanneer er een eventuele exit plaats zal vinden. 
Voor de berekening worden daarom de gemiddelde exitkosten per jaar gebruikt 
</t>
    </r>
    <r>
      <rPr>
        <b/>
        <sz val="10"/>
        <color rgb="FFFF0000"/>
        <rFont val="Verdana"/>
        <family val="2"/>
      </rPr>
      <t>*</t>
    </r>
    <r>
      <rPr>
        <sz val="10"/>
        <color rgb="FFFF0000"/>
        <rFont val="Verdana"/>
        <family val="2"/>
      </rPr>
      <t xml:space="preserve">Deze fictieve aanneemsom wordt gebruikt om de prijs per kwaliteitpunt te bereken uitgaande van maandbetaling achteraf, 
</t>
    </r>
    <r>
      <rPr>
        <b/>
        <u/>
        <sz val="10"/>
        <color rgb="FFFF0000"/>
        <rFont val="Verdana"/>
        <family val="2"/>
      </rPr>
      <t>tenzij</t>
    </r>
    <r>
      <rPr>
        <u/>
        <sz val="10"/>
        <color rgb="FFFF0000"/>
        <rFont val="Verdana"/>
        <family val="2"/>
      </rPr>
      <t xml:space="preserve"> </t>
    </r>
    <r>
      <rPr>
        <sz val="10"/>
        <color rgb="FFFF0000"/>
        <rFont val="Verdana"/>
        <family val="2"/>
      </rPr>
      <t>er door een door Inschrijver aangeboden kortingspercentage als gevolg van een ander betalingschema of afkoop gebruiksrechten licenties een voor UWV gunstiger Bcase te behalen valt. 
In dat geval gebruiken wij de fictive aanneemsom inclusief korting</t>
    </r>
    <r>
      <rPr>
        <b/>
        <sz val="10"/>
        <color rgb="FFFF0000"/>
        <rFont val="Verdana"/>
        <family val="2"/>
      </rPr>
      <t>**</t>
    </r>
    <r>
      <rPr>
        <sz val="10"/>
        <color rgb="FFFF0000"/>
        <rFont val="Verdana"/>
        <family val="2"/>
      </rPr>
      <t xml:space="preserve"> om de prijs per kwaliteitpunt te bereken 
Dit uitsluitend ter beoordeling van, en keuze door, UWV </t>
    </r>
  </si>
  <si>
    <r>
      <t>Bijlage 12</t>
    </r>
    <r>
      <rPr>
        <b/>
        <sz val="14"/>
        <color rgb="FFFF0000"/>
        <rFont val="Verdana"/>
        <family val="2"/>
      </rPr>
      <t xml:space="preserve"> </t>
    </r>
    <r>
      <rPr>
        <b/>
        <sz val="14"/>
        <rFont val="Verdana"/>
        <family val="2"/>
      </rPr>
      <t>Prijzenblad</t>
    </r>
  </si>
  <si>
    <t>Referentienummer SZE020.20.07.2021, TN: 321834</t>
  </si>
  <si>
    <t>Versie 1.1 aangepast n.a.v NVI 1</t>
  </si>
  <si>
    <t>Naam inschrijver</t>
  </si>
  <si>
    <t>Vul hier uw bedrijfsnaam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</si>
</sst>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 #,##0_ ;_ &quot;€&quot;\ * \-#,##0_ ;_ &quot;€&quot;\ * &quot;-&quot;_ ;_ @_ "/>
    <numFmt numFmtId="44" formatCode="_ &quot;€&quot;\ * #,##0.00_ ;_ &quot;€&quot;\ * \-#,##0.00_ ;_ &quot;€&quot;\ * &quot;-&quot;??_ ;_ @_ "/>
    <numFmt numFmtId="164" formatCode="&quot;€&quot;\ #,##0.00"/>
    <numFmt numFmtId="165" formatCode="&quot;€&quot;\ #,##0"/>
  </numFmts>
  <fonts count="35" x14ac:knownFonts="1">
    <font>
      <sz val="9"/>
      <color theme="1"/>
      <name val="Verdana"/>
      <family val="2"/>
    </font>
    <font>
      <b/>
      <sz val="9"/>
      <color theme="1"/>
      <name val="Verdana"/>
      <family val="2"/>
    </font>
    <font>
      <sz val="9"/>
      <color rgb="FFFF0000"/>
      <name val="Verdana"/>
      <family val="2"/>
    </font>
    <font>
      <b/>
      <sz val="11"/>
      <color theme="1"/>
      <name val="Verdana"/>
      <family val="2"/>
    </font>
    <font>
      <sz val="11"/>
      <color theme="1"/>
      <name val="Verdana"/>
      <family val="2"/>
    </font>
    <font>
      <sz val="11"/>
      <name val="Arial"/>
      <family val="2"/>
    </font>
    <font>
      <sz val="10"/>
      <name val="Arial"/>
      <family val="2"/>
    </font>
    <font>
      <b/>
      <sz val="14"/>
      <name val="Verdana"/>
      <family val="2"/>
    </font>
    <font>
      <b/>
      <sz val="10"/>
      <name val="Verdana"/>
      <family val="2"/>
    </font>
    <font>
      <i/>
      <sz val="10"/>
      <name val="Verdana"/>
      <family val="2"/>
    </font>
    <font>
      <sz val="14"/>
      <name val="Verdana"/>
      <family val="2"/>
    </font>
    <font>
      <i/>
      <sz val="10"/>
      <color rgb="FFFF0000"/>
      <name val="Verdana"/>
      <family val="2"/>
    </font>
    <font>
      <b/>
      <sz val="11"/>
      <color rgb="FFFF0000"/>
      <name val="Verdana"/>
      <family val="2"/>
    </font>
    <font>
      <b/>
      <sz val="14"/>
      <color rgb="FFFF0000"/>
      <name val="Verdana"/>
      <family val="2"/>
    </font>
    <font>
      <b/>
      <sz val="10"/>
      <color rgb="FFFF0000"/>
      <name val="Verdana"/>
      <family val="2"/>
    </font>
    <font>
      <sz val="9"/>
      <name val="Arial"/>
      <family val="2"/>
    </font>
    <font>
      <b/>
      <sz val="9"/>
      <name val="Arial"/>
      <family val="2"/>
    </font>
    <font>
      <i/>
      <sz val="9"/>
      <color rgb="FFFF0000"/>
      <name val="Verdana"/>
      <family val="2"/>
    </font>
    <font>
      <sz val="9"/>
      <name val="Verdana"/>
      <family val="2"/>
    </font>
    <font>
      <b/>
      <sz val="9"/>
      <name val="Verdana"/>
      <family val="2"/>
    </font>
    <font>
      <sz val="10"/>
      <color rgb="FFFF0000"/>
      <name val="Verdana"/>
      <family val="2"/>
    </font>
    <font>
      <b/>
      <sz val="9"/>
      <color rgb="FFFF0000"/>
      <name val="Verdana"/>
      <family val="2"/>
    </font>
    <font>
      <sz val="11"/>
      <name val="Calibri"/>
      <family val="2"/>
    </font>
    <font>
      <sz val="7"/>
      <name val="Times New Roman"/>
      <family val="1"/>
    </font>
    <font>
      <b/>
      <u/>
      <sz val="11"/>
      <color rgb="FFFF0000"/>
      <name val="Verdana"/>
      <family val="2"/>
    </font>
    <font>
      <b/>
      <sz val="12"/>
      <color theme="1"/>
      <name val="Verdana"/>
      <family val="2"/>
    </font>
    <font>
      <b/>
      <u/>
      <sz val="11"/>
      <color theme="1"/>
      <name val="Verdana"/>
      <family val="2"/>
    </font>
    <font>
      <b/>
      <sz val="14"/>
      <color theme="1"/>
      <name val="Verdana"/>
      <family val="2"/>
    </font>
    <font>
      <b/>
      <sz val="11"/>
      <name val="Verdana"/>
      <family val="2"/>
    </font>
    <font>
      <i/>
      <sz val="9"/>
      <color theme="1"/>
      <name val="Verdana"/>
      <family val="2"/>
    </font>
    <font>
      <b/>
      <u/>
      <sz val="9"/>
      <color rgb="FFFF0000"/>
      <name val="Verdana"/>
      <family val="2"/>
    </font>
    <font>
      <sz val="9"/>
      <color indexed="81"/>
      <name val="Tahoma"/>
      <family val="2"/>
    </font>
    <font>
      <b/>
      <sz val="9"/>
      <color indexed="81"/>
      <name val="Tahoma"/>
      <family val="2"/>
    </font>
    <font>
      <b/>
      <u/>
      <sz val="10"/>
      <color rgb="FFFF0000"/>
      <name val="Verdana"/>
      <family val="2"/>
    </font>
    <font>
      <u/>
      <sz val="10"/>
      <color rgb="FFFF0000"/>
      <name val="Verdana"/>
      <family val="2"/>
    </font>
  </fonts>
  <fills count="1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bgColor indexed="64"/>
      </patternFill>
    </fill>
    <fill>
      <patternFill patternType="solid">
        <fgColor rgb="FFFFFF99"/>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00FF"/>
        <bgColor indexed="64"/>
      </patternFill>
    </fill>
    <fill>
      <patternFill patternType="solid">
        <fgColor rgb="FFFFCCFF"/>
        <bgColor indexed="64"/>
      </patternFill>
    </fill>
    <fill>
      <patternFill patternType="solid">
        <fgColor theme="0" tint="-0.249977111117893"/>
        <bgColor indexed="64"/>
      </patternFill>
    </fill>
    <fill>
      <patternFill patternType="solid">
        <fgColor rgb="FF92D050"/>
        <bgColor indexed="64"/>
      </patternFill>
    </fill>
    <fill>
      <patternFill patternType="solid">
        <fgColor rgb="FF88E4F6"/>
        <bgColor indexed="64"/>
      </patternFill>
    </fill>
    <fill>
      <patternFill patternType="solid">
        <fgColor rgb="FF00B0F0"/>
        <bgColor indexed="64"/>
      </patternFill>
    </fill>
    <fill>
      <patternFill patternType="solid">
        <fgColor rgb="FFFDAFB6"/>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6" fillId="0" borderId="0"/>
  </cellStyleXfs>
  <cellXfs count="259">
    <xf numFmtId="0" fontId="0" fillId="0" borderId="0" xfId="0"/>
    <xf numFmtId="0" fontId="1" fillId="0" borderId="0" xfId="0" applyFont="1"/>
    <xf numFmtId="0" fontId="3" fillId="0" borderId="0" xfId="0" applyFont="1"/>
    <xf numFmtId="0" fontId="1" fillId="0" borderId="0" xfId="0" applyFont="1" applyFill="1" applyAlignment="1">
      <alignment vertical="top" wrapText="1"/>
    </xf>
    <xf numFmtId="0" fontId="1" fillId="0" borderId="0" xfId="0" applyFont="1" applyFill="1" applyAlignment="1">
      <alignment vertical="top"/>
    </xf>
    <xf numFmtId="0" fontId="0" fillId="0" borderId="1" xfId="0" applyBorder="1"/>
    <xf numFmtId="0" fontId="0" fillId="0" borderId="4" xfId="0" applyBorder="1"/>
    <xf numFmtId="0" fontId="1" fillId="0" borderId="0" xfId="0" applyFont="1" applyFill="1" applyBorder="1"/>
    <xf numFmtId="0" fontId="0" fillId="0" borderId="0" xfId="0" applyBorder="1"/>
    <xf numFmtId="0" fontId="0" fillId="0" borderId="7" xfId="0" applyBorder="1"/>
    <xf numFmtId="0" fontId="0" fillId="0" borderId="6" xfId="0" applyBorder="1"/>
    <xf numFmtId="0" fontId="0" fillId="0" borderId="8" xfId="0" applyBorder="1"/>
    <xf numFmtId="0" fontId="0" fillId="0" borderId="9" xfId="0" applyBorder="1"/>
    <xf numFmtId="0" fontId="1" fillId="0" borderId="0" xfId="0" applyFont="1" applyBorder="1"/>
    <xf numFmtId="0" fontId="0" fillId="0" borderId="10" xfId="0" applyBorder="1"/>
    <xf numFmtId="0" fontId="0" fillId="0" borderId="11" xfId="0" applyBorder="1"/>
    <xf numFmtId="0" fontId="0" fillId="0" borderId="12" xfId="0" applyBorder="1"/>
    <xf numFmtId="0" fontId="0" fillId="0" borderId="13" xfId="0" applyBorder="1"/>
    <xf numFmtId="0" fontId="1" fillId="3" borderId="2" xfId="0" applyFont="1" applyFill="1" applyBorder="1"/>
    <xf numFmtId="0" fontId="1" fillId="0" borderId="12" xfId="0" applyFont="1" applyFill="1" applyBorder="1"/>
    <xf numFmtId="0" fontId="0" fillId="0" borderId="0" xfId="0" applyFont="1" applyBorder="1"/>
    <xf numFmtId="0" fontId="0" fillId="0" borderId="0" xfId="0" applyFill="1" applyBorder="1"/>
    <xf numFmtId="0" fontId="0" fillId="0" borderId="13" xfId="0" applyBorder="1" applyAlignment="1">
      <alignment vertical="top"/>
    </xf>
    <xf numFmtId="0" fontId="1" fillId="0" borderId="2" xfId="0" applyFont="1" applyFill="1" applyBorder="1" applyAlignment="1">
      <alignment vertical="top"/>
    </xf>
    <xf numFmtId="0" fontId="0" fillId="0" borderId="14" xfId="0" applyBorder="1"/>
    <xf numFmtId="0" fontId="1" fillId="0" borderId="2" xfId="0" applyFont="1" applyBorder="1"/>
    <xf numFmtId="0" fontId="4" fillId="2" borderId="3" xfId="0" applyFont="1" applyFill="1" applyBorder="1"/>
    <xf numFmtId="0" fontId="4" fillId="2" borderId="4" xfId="0" applyFont="1" applyFill="1" applyBorder="1"/>
    <xf numFmtId="0" fontId="4" fillId="2" borderId="5" xfId="0" applyFont="1" applyFill="1" applyBorder="1"/>
    <xf numFmtId="0" fontId="5" fillId="5" borderId="0" xfId="0" applyFont="1" applyFill="1" applyAlignment="1">
      <alignment horizontal="left" vertical="top" wrapText="1"/>
    </xf>
    <xf numFmtId="0" fontId="7" fillId="6" borderId="0" xfId="1" applyNumberFormat="1" applyFont="1" applyFill="1" applyAlignment="1">
      <alignment horizontal="center"/>
    </xf>
    <xf numFmtId="0" fontId="8" fillId="6" borderId="0" xfId="1" applyNumberFormat="1" applyFont="1" applyFill="1" applyAlignment="1">
      <alignment horizontal="center" wrapText="1"/>
    </xf>
    <xf numFmtId="0" fontId="7" fillId="6" borderId="0" xfId="1" applyNumberFormat="1" applyFont="1" applyFill="1" applyAlignment="1">
      <alignment horizontal="center" wrapText="1"/>
    </xf>
    <xf numFmtId="14" fontId="9" fillId="7" borderId="15" xfId="1" applyNumberFormat="1" applyFont="1" applyFill="1" applyBorder="1" applyAlignment="1" applyProtection="1">
      <alignment horizontal="center"/>
      <protection locked="0"/>
    </xf>
    <xf numFmtId="0" fontId="10" fillId="6" borderId="0" xfId="1" applyFont="1" applyFill="1"/>
    <xf numFmtId="14" fontId="9" fillId="0" borderId="15" xfId="1" applyNumberFormat="1" applyFont="1" applyFill="1" applyBorder="1" applyAlignment="1">
      <alignment horizontal="center"/>
    </xf>
    <xf numFmtId="14" fontId="11" fillId="7" borderId="15" xfId="1" applyNumberFormat="1" applyFont="1" applyFill="1" applyBorder="1" applyAlignment="1" applyProtection="1">
      <alignment horizontal="center"/>
      <protection locked="0"/>
    </xf>
    <xf numFmtId="14" fontId="9" fillId="7" borderId="15" xfId="1" applyNumberFormat="1" applyFont="1" applyFill="1" applyBorder="1" applyAlignment="1" applyProtection="1">
      <alignment horizontal="center" vertical="center"/>
      <protection locked="0"/>
    </xf>
    <xf numFmtId="0" fontId="5" fillId="0" borderId="0" xfId="0" applyFont="1" applyFill="1" applyAlignment="1">
      <alignment horizontal="left" vertical="top" wrapText="1"/>
    </xf>
    <xf numFmtId="0" fontId="4" fillId="0" borderId="0" xfId="0" applyFont="1" applyBorder="1"/>
    <xf numFmtId="0" fontId="12" fillId="0" borderId="2" xfId="0" applyFont="1" applyBorder="1"/>
    <xf numFmtId="0" fontId="4" fillId="8" borderId="2" xfId="0" applyFont="1" applyFill="1" applyBorder="1"/>
    <xf numFmtId="0" fontId="0" fillId="0" borderId="2" xfId="0" applyFont="1" applyBorder="1" applyAlignment="1">
      <alignment horizontal="center" vertical="center"/>
    </xf>
    <xf numFmtId="0" fontId="0" fillId="0" borderId="16" xfId="0" applyFont="1" applyBorder="1" applyAlignment="1">
      <alignment vertical="center"/>
    </xf>
    <xf numFmtId="0" fontId="0" fillId="0" borderId="0" xfId="0" applyFont="1"/>
    <xf numFmtId="0" fontId="0" fillId="5" borderId="2" xfId="0" applyFont="1" applyFill="1" applyBorder="1" applyAlignment="1">
      <alignment horizontal="center" vertical="center"/>
    </xf>
    <xf numFmtId="0" fontId="0" fillId="0" borderId="2" xfId="0" applyFont="1" applyBorder="1"/>
    <xf numFmtId="0" fontId="0" fillId="0" borderId="16" xfId="0" applyFont="1" applyBorder="1"/>
    <xf numFmtId="0" fontId="15" fillId="0" borderId="0" xfId="0" applyFont="1" applyFill="1" applyBorder="1" applyAlignment="1">
      <alignment horizontal="left" vertical="top" wrapText="1"/>
    </xf>
    <xf numFmtId="42" fontId="0" fillId="4" borderId="1" xfId="0" applyNumberFormat="1" applyFill="1" applyBorder="1"/>
    <xf numFmtId="42" fontId="0" fillId="9" borderId="1" xfId="0" applyNumberFormat="1" applyFill="1" applyBorder="1"/>
    <xf numFmtId="42" fontId="0" fillId="0" borderId="22" xfId="0" applyNumberFormat="1" applyBorder="1"/>
    <xf numFmtId="0" fontId="1" fillId="0" borderId="26" xfId="0" applyFont="1" applyBorder="1"/>
    <xf numFmtId="0" fontId="1" fillId="0" borderId="20" xfId="0" applyFont="1" applyBorder="1"/>
    <xf numFmtId="0" fontId="1" fillId="0" borderId="21" xfId="0" applyFont="1" applyBorder="1"/>
    <xf numFmtId="0" fontId="0" fillId="0" borderId="27" xfId="0" applyBorder="1"/>
    <xf numFmtId="0" fontId="1" fillId="0" borderId="28" xfId="0" applyFont="1" applyBorder="1"/>
    <xf numFmtId="0" fontId="0" fillId="0" borderId="23" xfId="0" applyBorder="1"/>
    <xf numFmtId="0" fontId="0" fillId="0" borderId="26" xfId="0" applyBorder="1"/>
    <xf numFmtId="0" fontId="0" fillId="0" borderId="0" xfId="0" applyBorder="1" applyAlignment="1">
      <alignment vertical="top"/>
    </xf>
    <xf numFmtId="42" fontId="0" fillId="5" borderId="1" xfId="0" applyNumberFormat="1" applyFill="1" applyBorder="1" applyProtection="1">
      <protection locked="0"/>
    </xf>
    <xf numFmtId="0" fontId="1" fillId="0" borderId="3" xfId="0" applyFont="1" applyBorder="1" applyAlignment="1">
      <alignment vertical="top" wrapText="1"/>
    </xf>
    <xf numFmtId="0" fontId="1" fillId="0" borderId="1" xfId="0" applyFont="1" applyBorder="1" applyAlignment="1">
      <alignment vertical="top"/>
    </xf>
    <xf numFmtId="0" fontId="0" fillId="0" borderId="8" xfId="0" applyBorder="1" applyAlignment="1">
      <alignment vertical="top"/>
    </xf>
    <xf numFmtId="0" fontId="0" fillId="0" borderId="10" xfId="0" applyBorder="1" applyAlignment="1">
      <alignment vertical="top"/>
    </xf>
    <xf numFmtId="0" fontId="1" fillId="10" borderId="2" xfId="0" applyFont="1" applyFill="1" applyBorder="1"/>
    <xf numFmtId="0" fontId="3" fillId="10" borderId="3" xfId="0" applyFont="1" applyFill="1" applyBorder="1"/>
    <xf numFmtId="0" fontId="3" fillId="10" borderId="4" xfId="0" applyFont="1" applyFill="1" applyBorder="1"/>
    <xf numFmtId="0" fontId="3" fillId="10" borderId="5" xfId="0" applyFont="1" applyFill="1" applyBorder="1"/>
    <xf numFmtId="42" fontId="0" fillId="11" borderId="1" xfId="0" applyNumberFormat="1" applyFill="1" applyBorder="1"/>
    <xf numFmtId="42" fontId="3" fillId="0" borderId="1" xfId="0" applyNumberFormat="1" applyFont="1" applyBorder="1"/>
    <xf numFmtId="42" fontId="0" fillId="5" borderId="14" xfId="0" applyNumberFormat="1" applyFill="1" applyBorder="1" applyProtection="1">
      <protection locked="0"/>
    </xf>
    <xf numFmtId="0" fontId="0" fillId="0" borderId="16" xfId="0" applyBorder="1"/>
    <xf numFmtId="42" fontId="0" fillId="0" borderId="16" xfId="0" applyNumberFormat="1" applyFill="1" applyBorder="1"/>
    <xf numFmtId="0" fontId="1" fillId="0" borderId="30" xfId="0" applyFont="1" applyBorder="1" applyAlignment="1">
      <alignment horizontal="center" vertical="top" wrapText="1"/>
    </xf>
    <xf numFmtId="0" fontId="0" fillId="0" borderId="31" xfId="0" applyBorder="1"/>
    <xf numFmtId="0" fontId="0" fillId="0" borderId="33" xfId="0" applyBorder="1"/>
    <xf numFmtId="42" fontId="0" fillId="0" borderId="33" xfId="0" applyNumberFormat="1" applyFill="1" applyBorder="1"/>
    <xf numFmtId="42" fontId="0" fillId="0" borderId="4" xfId="0" applyNumberFormat="1" applyFill="1" applyBorder="1"/>
    <xf numFmtId="0" fontId="1" fillId="0" borderId="20" xfId="0" applyFont="1" applyBorder="1" applyAlignment="1">
      <alignment horizontal="center" vertical="top" wrapText="1"/>
    </xf>
    <xf numFmtId="0" fontId="1" fillId="0" borderId="29" xfId="0" applyFont="1" applyBorder="1" applyAlignment="1">
      <alignment horizontal="center" vertical="top" wrapText="1"/>
    </xf>
    <xf numFmtId="0" fontId="1" fillId="0" borderId="35" xfId="0" applyFont="1" applyBorder="1" applyAlignment="1">
      <alignment horizontal="center" vertical="top" wrapText="1"/>
    </xf>
    <xf numFmtId="0" fontId="1" fillId="0" borderId="27" xfId="0" applyFont="1" applyBorder="1"/>
    <xf numFmtId="0" fontId="17" fillId="0" borderId="27" xfId="0" applyFont="1" applyBorder="1" applyAlignment="1" applyProtection="1">
      <alignment wrapText="1"/>
      <protection locked="0"/>
    </xf>
    <xf numFmtId="0" fontId="17" fillId="0" borderId="28" xfId="0" applyFont="1" applyBorder="1" applyAlignment="1" applyProtection="1">
      <alignment wrapText="1"/>
      <protection locked="0"/>
    </xf>
    <xf numFmtId="42" fontId="0" fillId="0" borderId="37" xfId="0" applyNumberFormat="1" applyFill="1" applyBorder="1"/>
    <xf numFmtId="0" fontId="1" fillId="0" borderId="34" xfId="0" applyFont="1" applyBorder="1" applyAlignment="1">
      <alignment horizontal="center" vertical="top" wrapText="1"/>
    </xf>
    <xf numFmtId="42" fontId="0" fillId="0" borderId="36" xfId="0" applyNumberFormat="1" applyFill="1" applyBorder="1"/>
    <xf numFmtId="0" fontId="2" fillId="0" borderId="0" xfId="0" applyFont="1"/>
    <xf numFmtId="0" fontId="0" fillId="0" borderId="27" xfId="0" applyBorder="1" applyAlignment="1">
      <alignment wrapText="1"/>
    </xf>
    <xf numFmtId="0" fontId="22" fillId="0" borderId="1" xfId="0" applyFont="1" applyBorder="1" applyAlignment="1">
      <alignment vertical="center"/>
    </xf>
    <xf numFmtId="0" fontId="22" fillId="0" borderId="1" xfId="0" applyFont="1" applyBorder="1" applyAlignment="1"/>
    <xf numFmtId="0" fontId="0" fillId="0" borderId="27" xfId="0" applyBorder="1" applyAlignment="1">
      <alignment vertical="top" wrapText="1"/>
    </xf>
    <xf numFmtId="0" fontId="1" fillId="0" borderId="27" xfId="0" applyFont="1" applyBorder="1" applyAlignment="1">
      <alignment vertical="top"/>
    </xf>
    <xf numFmtId="42" fontId="0" fillId="0" borderId="1" xfId="0" applyNumberFormat="1" applyFill="1" applyBorder="1" applyProtection="1"/>
    <xf numFmtId="42" fontId="0" fillId="0" borderId="0" xfId="0" applyNumberFormat="1" applyFill="1" applyBorder="1" applyProtection="1"/>
    <xf numFmtId="42" fontId="18" fillId="0" borderId="1" xfId="0" applyNumberFormat="1" applyFont="1" applyBorder="1" applyAlignment="1" applyProtection="1">
      <alignment wrapText="1"/>
    </xf>
    <xf numFmtId="42" fontId="0" fillId="0" borderId="1" xfId="0" applyNumberFormat="1" applyFill="1" applyBorder="1"/>
    <xf numFmtId="42" fontId="0" fillId="4" borderId="1" xfId="0" applyNumberFormat="1" applyFill="1" applyBorder="1" applyProtection="1"/>
    <xf numFmtId="2" fontId="1" fillId="0" borderId="26" xfId="0" applyNumberFormat="1" applyFont="1" applyBorder="1" applyAlignment="1">
      <alignment vertical="top" wrapText="1"/>
    </xf>
    <xf numFmtId="0" fontId="1" fillId="0" borderId="27" xfId="0" applyFont="1" applyFill="1" applyBorder="1" applyAlignment="1">
      <alignment vertical="top" wrapText="1"/>
    </xf>
    <xf numFmtId="42" fontId="18" fillId="0" borderId="22" xfId="0" applyNumberFormat="1" applyFont="1" applyBorder="1" applyAlignment="1" applyProtection="1">
      <alignment wrapText="1"/>
    </xf>
    <xf numFmtId="0" fontId="1" fillId="0" borderId="27" xfId="0" applyFont="1" applyBorder="1" applyAlignment="1">
      <alignment horizontal="left" vertical="top" wrapText="1"/>
    </xf>
    <xf numFmtId="0" fontId="1" fillId="0" borderId="27" xfId="0" applyFont="1" applyBorder="1" applyAlignment="1">
      <alignment horizontal="center" vertical="top" wrapText="1"/>
    </xf>
    <xf numFmtId="0" fontId="1" fillId="0" borderId="28" xfId="0" applyFont="1" applyBorder="1" applyAlignment="1">
      <alignment horizontal="left" vertical="top" wrapText="1"/>
    </xf>
    <xf numFmtId="42" fontId="0" fillId="13" borderId="23" xfId="0" applyNumberFormat="1" applyFill="1" applyBorder="1" applyProtection="1"/>
    <xf numFmtId="2" fontId="1" fillId="0" borderId="40" xfId="0" applyNumberFormat="1" applyFont="1" applyBorder="1" applyAlignment="1">
      <alignment vertical="top" wrapText="1"/>
    </xf>
    <xf numFmtId="42" fontId="0" fillId="5" borderId="2" xfId="0" applyNumberFormat="1" applyFill="1" applyBorder="1" applyAlignment="1" applyProtection="1">
      <alignment vertical="center"/>
      <protection locked="0"/>
    </xf>
    <xf numFmtId="0" fontId="1" fillId="0" borderId="40" xfId="0" applyFont="1" applyFill="1" applyBorder="1" applyAlignment="1">
      <alignment vertical="top" wrapText="1"/>
    </xf>
    <xf numFmtId="42" fontId="18" fillId="0" borderId="41" xfId="0" applyNumberFormat="1" applyFont="1" applyBorder="1" applyAlignment="1" applyProtection="1">
      <alignment wrapText="1"/>
    </xf>
    <xf numFmtId="42" fontId="18" fillId="13" borderId="22" xfId="0" applyNumberFormat="1" applyFont="1" applyFill="1" applyBorder="1" applyAlignment="1" applyProtection="1">
      <alignment wrapText="1"/>
    </xf>
    <xf numFmtId="0" fontId="19" fillId="0" borderId="39" xfId="0" applyFont="1" applyBorder="1" applyAlignment="1" applyProtection="1">
      <alignment horizontal="right" vertical="top" wrapText="1"/>
      <protection locked="0"/>
    </xf>
    <xf numFmtId="0" fontId="19" fillId="0" borderId="21" xfId="0" applyFont="1" applyBorder="1" applyAlignment="1" applyProtection="1">
      <alignment horizontal="center" vertical="center" wrapText="1"/>
      <protection locked="0"/>
    </xf>
    <xf numFmtId="42" fontId="18" fillId="4" borderId="17" xfId="0" applyNumberFormat="1" applyFont="1" applyFill="1" applyBorder="1" applyAlignment="1" applyProtection="1">
      <alignment vertical="center" wrapText="1"/>
    </xf>
    <xf numFmtId="42" fontId="18" fillId="4" borderId="38" xfId="0" applyNumberFormat="1" applyFont="1" applyFill="1" applyBorder="1" applyAlignment="1" applyProtection="1">
      <alignment vertical="center" wrapText="1"/>
    </xf>
    <xf numFmtId="0" fontId="25" fillId="3" borderId="3" xfId="0" applyFont="1" applyFill="1" applyBorder="1"/>
    <xf numFmtId="0" fontId="0" fillId="3" borderId="4" xfId="0" applyFill="1" applyBorder="1"/>
    <xf numFmtId="0" fontId="0" fillId="3" borderId="5" xfId="0" applyFill="1" applyBorder="1"/>
    <xf numFmtId="0" fontId="2" fillId="0" borderId="2" xfId="0" applyFont="1" applyBorder="1"/>
    <xf numFmtId="0" fontId="0" fillId="12" borderId="0" xfId="0" applyFill="1" applyBorder="1"/>
    <xf numFmtId="42" fontId="0" fillId="5" borderId="2" xfId="0" applyNumberFormat="1" applyFill="1" applyBorder="1" applyProtection="1">
      <protection locked="0"/>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1" fillId="0" borderId="32" xfId="0" applyFont="1" applyFill="1" applyBorder="1" applyAlignment="1">
      <alignment horizontal="left" vertical="top" wrapText="1"/>
    </xf>
    <xf numFmtId="0" fontId="1" fillId="0" borderId="0" xfId="0" applyFont="1" applyFill="1" applyBorder="1" applyAlignment="1">
      <alignment horizontal="left" vertical="top" wrapText="1"/>
    </xf>
    <xf numFmtId="42" fontId="0" fillId="0" borderId="0" xfId="0" applyNumberFormat="1"/>
    <xf numFmtId="0" fontId="1" fillId="0" borderId="0" xfId="0" applyFont="1" applyBorder="1" applyAlignment="1">
      <alignment horizontal="left" vertical="top" wrapText="1"/>
    </xf>
    <xf numFmtId="42" fontId="7" fillId="0" borderId="0" xfId="0" applyNumberFormat="1" applyFont="1" applyFill="1" applyBorder="1" applyAlignment="1" applyProtection="1">
      <alignment wrapText="1"/>
    </xf>
    <xf numFmtId="0" fontId="1" fillId="0" borderId="18" xfId="0" applyFont="1" applyFill="1" applyBorder="1" applyAlignment="1">
      <alignment horizontal="left" vertical="top" wrapText="1"/>
    </xf>
    <xf numFmtId="164" fontId="0" fillId="0" borderId="0" xfId="0" applyNumberFormat="1" applyFill="1" applyBorder="1"/>
    <xf numFmtId="42" fontId="0" fillId="14" borderId="1" xfId="0" applyNumberFormat="1" applyFill="1" applyBorder="1"/>
    <xf numFmtId="0" fontId="1" fillId="0" borderId="27" xfId="0" applyFont="1" applyFill="1" applyBorder="1" applyAlignment="1">
      <alignment horizontal="left" vertical="top" wrapText="1"/>
    </xf>
    <xf numFmtId="42" fontId="0" fillId="14" borderId="22" xfId="0" applyNumberFormat="1" applyFill="1" applyBorder="1"/>
    <xf numFmtId="42" fontId="27" fillId="8" borderId="5" xfId="0" applyNumberFormat="1" applyFont="1" applyFill="1" applyBorder="1"/>
    <xf numFmtId="164" fontId="0" fillId="0" borderId="10" xfId="0" applyNumberFormat="1" applyFill="1" applyBorder="1"/>
    <xf numFmtId="0" fontId="1" fillId="0" borderId="9" xfId="0" applyFont="1" applyFill="1" applyBorder="1" applyAlignment="1">
      <alignment horizontal="left" vertical="top" wrapText="1"/>
    </xf>
    <xf numFmtId="42" fontId="0" fillId="14" borderId="25" xfId="0" applyNumberFormat="1" applyFill="1" applyBorder="1"/>
    <xf numFmtId="42" fontId="0" fillId="14" borderId="19" xfId="0" applyNumberFormat="1" applyFill="1" applyBorder="1"/>
    <xf numFmtId="0" fontId="1" fillId="0" borderId="3" xfId="0" applyFont="1" applyBorder="1"/>
    <xf numFmtId="0" fontId="1" fillId="0" borderId="34" xfId="0" applyFont="1" applyBorder="1"/>
    <xf numFmtId="0" fontId="1" fillId="0" borderId="36" xfId="0" applyFont="1" applyBorder="1"/>
    <xf numFmtId="0" fontId="0" fillId="0" borderId="16" xfId="0" applyBorder="1" applyAlignment="1">
      <alignment vertical="top" wrapText="1"/>
    </xf>
    <xf numFmtId="0" fontId="0" fillId="0" borderId="16" xfId="0" applyBorder="1" applyAlignment="1">
      <alignment wrapText="1"/>
    </xf>
    <xf numFmtId="0" fontId="1" fillId="0" borderId="4" xfId="0" applyFont="1" applyBorder="1"/>
    <xf numFmtId="0" fontId="0" fillId="0" borderId="28" xfId="0" applyBorder="1"/>
    <xf numFmtId="0" fontId="0" fillId="0" borderId="23" xfId="0" applyFill="1" applyBorder="1" applyProtection="1"/>
    <xf numFmtId="42" fontId="0" fillId="0" borderId="24" xfId="0" applyNumberFormat="1" applyBorder="1"/>
    <xf numFmtId="42" fontId="0" fillId="7" borderId="1" xfId="0" applyNumberFormat="1" applyFill="1" applyBorder="1"/>
    <xf numFmtId="42" fontId="19" fillId="0" borderId="0" xfId="0" applyNumberFormat="1" applyFont="1" applyFill="1" applyBorder="1" applyAlignment="1" applyProtection="1">
      <alignment wrapText="1"/>
    </xf>
    <xf numFmtId="0" fontId="0" fillId="0" borderId="0" xfId="0" applyFill="1"/>
    <xf numFmtId="42" fontId="1" fillId="14" borderId="22" xfId="0" applyNumberFormat="1" applyFont="1" applyFill="1" applyBorder="1" applyAlignment="1">
      <alignment horizontal="center" vertical="center"/>
    </xf>
    <xf numFmtId="42" fontId="18" fillId="0" borderId="38" xfId="0" applyNumberFormat="1" applyFont="1" applyFill="1" applyBorder="1" applyAlignment="1" applyProtection="1">
      <alignment vertical="center" wrapText="1"/>
    </xf>
    <xf numFmtId="42" fontId="18" fillId="0" borderId="22" xfId="0" applyNumberFormat="1" applyFont="1" applyFill="1" applyBorder="1" applyAlignment="1" applyProtection="1">
      <alignment wrapText="1"/>
    </xf>
    <xf numFmtId="42" fontId="0" fillId="13" borderId="1" xfId="0" applyNumberFormat="1" applyFill="1" applyBorder="1" applyProtection="1"/>
    <xf numFmtId="42" fontId="28" fillId="3" borderId="24" xfId="0" applyNumberFormat="1" applyFont="1" applyFill="1" applyBorder="1" applyAlignment="1" applyProtection="1">
      <alignment wrapText="1"/>
    </xf>
    <xf numFmtId="0" fontId="21" fillId="0" borderId="2" xfId="0" applyFont="1" applyBorder="1" applyAlignment="1">
      <alignment horizontal="left" vertical="top" wrapText="1"/>
    </xf>
    <xf numFmtId="0" fontId="2" fillId="0" borderId="1" xfId="0" applyFont="1" applyBorder="1" applyAlignment="1">
      <alignment wrapText="1"/>
    </xf>
    <xf numFmtId="0" fontId="0" fillId="0" borderId="3" xfId="0" applyFont="1" applyBorder="1" applyAlignment="1">
      <alignment vertical="top"/>
    </xf>
    <xf numFmtId="0" fontId="1" fillId="0" borderId="42" xfId="0" applyFont="1" applyFill="1" applyBorder="1" applyAlignment="1">
      <alignment horizontal="left" vertical="top" wrapText="1"/>
    </xf>
    <xf numFmtId="0" fontId="1" fillId="0" borderId="26" xfId="0" applyFont="1" applyBorder="1" applyAlignment="1">
      <alignment horizontal="left" vertical="top" wrapText="1"/>
    </xf>
    <xf numFmtId="0" fontId="0" fillId="0" borderId="22" xfId="0" applyFill="1" applyBorder="1"/>
    <xf numFmtId="0" fontId="0" fillId="0" borderId="1" xfId="0" applyFill="1" applyBorder="1"/>
    <xf numFmtId="0" fontId="1" fillId="0" borderId="3" xfId="0" applyFont="1" applyFill="1" applyBorder="1" applyAlignment="1">
      <alignment horizontal="left" vertical="top" wrapText="1"/>
    </xf>
    <xf numFmtId="42" fontId="28" fillId="3" borderId="2" xfId="0" applyNumberFormat="1" applyFont="1" applyFill="1" applyBorder="1" applyAlignment="1" applyProtection="1">
      <alignment wrapText="1"/>
    </xf>
    <xf numFmtId="42" fontId="1" fillId="14" borderId="25" xfId="0" applyNumberFormat="1" applyFont="1" applyFill="1" applyBorder="1" applyAlignment="1">
      <alignment vertical="top"/>
    </xf>
    <xf numFmtId="42" fontId="1" fillId="14" borderId="19" xfId="0" applyNumberFormat="1" applyFont="1" applyFill="1" applyBorder="1" applyAlignment="1">
      <alignment vertical="top"/>
    </xf>
    <xf numFmtId="165" fontId="0" fillId="0" borderId="0" xfId="0" applyNumberFormat="1"/>
    <xf numFmtId="0" fontId="21" fillId="0" borderId="0" xfId="0" applyFont="1" applyBorder="1" applyAlignment="1">
      <alignment horizontal="left" vertical="top" wrapText="1"/>
    </xf>
    <xf numFmtId="0" fontId="21" fillId="0" borderId="3" xfId="0" applyFont="1" applyFill="1" applyBorder="1" applyAlignment="1">
      <alignment horizontal="left" vertical="top" wrapText="1"/>
    </xf>
    <xf numFmtId="0" fontId="0" fillId="0" borderId="5" xfId="0" applyBorder="1"/>
    <xf numFmtId="0" fontId="21" fillId="0" borderId="8" xfId="0" applyFont="1" applyFill="1" applyBorder="1"/>
    <xf numFmtId="42" fontId="19" fillId="0" borderId="8" xfId="0" applyNumberFormat="1" applyFont="1" applyFill="1" applyBorder="1" applyAlignment="1" applyProtection="1">
      <alignment wrapText="1"/>
    </xf>
    <xf numFmtId="0" fontId="21" fillId="0" borderId="2" xfId="0" applyFont="1" applyFill="1" applyBorder="1" applyAlignment="1">
      <alignment horizontal="left" vertical="top" wrapText="1"/>
    </xf>
    <xf numFmtId="164" fontId="0" fillId="0" borderId="4" xfId="0" applyNumberFormat="1" applyFill="1" applyBorder="1"/>
    <xf numFmtId="0" fontId="21" fillId="0" borderId="7" xfId="0" applyFont="1" applyFill="1" applyBorder="1" applyAlignment="1">
      <alignment horizontal="left" vertical="top" wrapText="1"/>
    </xf>
    <xf numFmtId="0" fontId="0" fillId="0" borderId="1" xfId="0" applyBorder="1" applyAlignment="1">
      <alignment wrapText="1"/>
    </xf>
    <xf numFmtId="0" fontId="0" fillId="0" borderId="38" xfId="0" applyBorder="1" applyAlignment="1">
      <alignment wrapText="1"/>
    </xf>
    <xf numFmtId="0" fontId="0" fillId="0" borderId="17" xfId="0" applyFont="1" applyFill="1" applyBorder="1" applyAlignment="1">
      <alignment horizontal="left" vertical="top" wrapText="1"/>
    </xf>
    <xf numFmtId="44" fontId="0" fillId="13" borderId="17" xfId="0" applyNumberFormat="1" applyFill="1" applyBorder="1"/>
    <xf numFmtId="0" fontId="1" fillId="0" borderId="17" xfId="0" applyFont="1" applyFill="1" applyBorder="1" applyAlignment="1">
      <alignment horizontal="left" vertical="top" wrapText="1"/>
    </xf>
    <xf numFmtId="0" fontId="21" fillId="0" borderId="43" xfId="0" applyFont="1" applyBorder="1"/>
    <xf numFmtId="0" fontId="21" fillId="0" borderId="39" xfId="0" applyFont="1" applyBorder="1"/>
    <xf numFmtId="0" fontId="21" fillId="0" borderId="44" xfId="0" applyFont="1" applyBorder="1"/>
    <xf numFmtId="0" fontId="0" fillId="0" borderId="18" xfId="0" applyBorder="1" applyAlignment="1">
      <alignment wrapText="1"/>
    </xf>
    <xf numFmtId="0" fontId="1" fillId="0" borderId="16" xfId="0" applyFont="1" applyBorder="1" applyAlignment="1">
      <alignment vertical="center"/>
    </xf>
    <xf numFmtId="42" fontId="0" fillId="3" borderId="2" xfId="0" applyNumberFormat="1" applyFill="1" applyBorder="1"/>
    <xf numFmtId="42" fontId="3" fillId="3" borderId="2" xfId="0" applyNumberFormat="1" applyFont="1" applyFill="1" applyBorder="1"/>
    <xf numFmtId="42" fontId="0" fillId="0" borderId="2" xfId="0" applyNumberFormat="1" applyFill="1" applyBorder="1"/>
    <xf numFmtId="42" fontId="0" fillId="13" borderId="31" xfId="0" applyNumberFormat="1" applyFill="1" applyBorder="1"/>
    <xf numFmtId="42" fontId="0" fillId="13" borderId="32" xfId="0" applyNumberFormat="1" applyFill="1" applyBorder="1"/>
    <xf numFmtId="42" fontId="1" fillId="13" borderId="2" xfId="0" applyNumberFormat="1" applyFont="1" applyFill="1" applyBorder="1"/>
    <xf numFmtId="42" fontId="1" fillId="13" borderId="24" xfId="0" applyNumberFormat="1" applyFont="1" applyFill="1" applyBorder="1"/>
    <xf numFmtId="42" fontId="3" fillId="3" borderId="2" xfId="0" applyNumberFormat="1" applyFont="1" applyFill="1" applyBorder="1" applyAlignment="1">
      <alignment vertical="top"/>
    </xf>
    <xf numFmtId="0" fontId="0" fillId="13" borderId="2" xfId="0" applyFill="1" applyBorder="1" applyAlignment="1">
      <alignment horizontal="center" vertical="center"/>
    </xf>
    <xf numFmtId="0" fontId="0" fillId="15" borderId="2" xfId="0" applyFont="1" applyFill="1" applyBorder="1" applyAlignment="1">
      <alignment horizontal="center" vertical="center"/>
    </xf>
    <xf numFmtId="0" fontId="0" fillId="3" borderId="2" xfId="0" applyFill="1" applyBorder="1" applyAlignment="1">
      <alignment horizontal="center" vertical="center"/>
    </xf>
    <xf numFmtId="0" fontId="22" fillId="5" borderId="1" xfId="0" applyFont="1" applyFill="1" applyBorder="1" applyAlignment="1" applyProtection="1">
      <alignment vertical="center"/>
      <protection locked="0"/>
    </xf>
    <xf numFmtId="0" fontId="22" fillId="5" borderId="1" xfId="0" applyFont="1" applyFill="1" applyBorder="1" applyAlignment="1" applyProtection="1">
      <protection locked="0"/>
    </xf>
    <xf numFmtId="0" fontId="0" fillId="0" borderId="1" xfId="0" applyFill="1" applyBorder="1" applyProtection="1"/>
    <xf numFmtId="0" fontId="0" fillId="0" borderId="1" xfId="0" applyBorder="1" applyProtection="1"/>
    <xf numFmtId="9" fontId="18" fillId="5" borderId="2" xfId="0" applyNumberFormat="1" applyFont="1" applyFill="1" applyBorder="1" applyAlignment="1" applyProtection="1">
      <alignment vertical="center" wrapText="1"/>
      <protection locked="0"/>
    </xf>
    <xf numFmtId="9" fontId="0" fillId="5" borderId="38" xfId="0" applyNumberFormat="1" applyFill="1" applyBorder="1" applyProtection="1">
      <protection locked="0"/>
    </xf>
    <xf numFmtId="0" fontId="18" fillId="0" borderId="38" xfId="0" applyFont="1" applyBorder="1" applyAlignment="1" applyProtection="1">
      <alignment wrapText="1"/>
    </xf>
    <xf numFmtId="2" fontId="1" fillId="0" borderId="26" xfId="0" applyNumberFormat="1" applyFont="1" applyBorder="1" applyAlignment="1" applyProtection="1">
      <alignment vertical="top" wrapText="1"/>
    </xf>
    <xf numFmtId="0" fontId="19" fillId="0" borderId="39" xfId="0" applyFont="1" applyBorder="1" applyAlignment="1" applyProtection="1">
      <alignment horizontal="right" vertical="top" wrapText="1"/>
    </xf>
    <xf numFmtId="44" fontId="29" fillId="15" borderId="2" xfId="0" applyNumberFormat="1" applyFont="1" applyFill="1" applyBorder="1"/>
    <xf numFmtId="0" fontId="18" fillId="0" borderId="1" xfId="0" applyFont="1" applyBorder="1"/>
    <xf numFmtId="0" fontId="3" fillId="0" borderId="0" xfId="0" applyFont="1" applyFill="1" applyBorder="1" applyAlignment="1">
      <alignment horizontal="left" wrapText="1"/>
    </xf>
    <xf numFmtId="42" fontId="3" fillId="15" borderId="2" xfId="0" applyNumberFormat="1" applyFont="1" applyFill="1" applyBorder="1"/>
    <xf numFmtId="0" fontId="21" fillId="0" borderId="0" xfId="0" applyFont="1" applyBorder="1"/>
    <xf numFmtId="0" fontId="0" fillId="0" borderId="3" xfId="0" applyBorder="1"/>
    <xf numFmtId="0" fontId="0" fillId="0" borderId="5" xfId="0" applyFill="1" applyBorder="1"/>
    <xf numFmtId="42" fontId="0" fillId="0" borderId="4" xfId="0" applyNumberFormat="1" applyBorder="1"/>
    <xf numFmtId="42" fontId="0" fillId="5" borderId="20" xfId="0" applyNumberFormat="1" applyFill="1" applyBorder="1" applyProtection="1">
      <protection locked="0"/>
    </xf>
    <xf numFmtId="42" fontId="0" fillId="3" borderId="20" xfId="0" applyNumberFormat="1" applyFill="1" applyBorder="1" applyProtection="1">
      <protection locked="0"/>
    </xf>
    <xf numFmtId="42" fontId="0" fillId="3" borderId="20" xfId="0" applyNumberFormat="1" applyFill="1" applyBorder="1" applyProtection="1"/>
    <xf numFmtId="42" fontId="0" fillId="9" borderId="16" xfId="0" applyNumberFormat="1" applyFill="1" applyBorder="1"/>
    <xf numFmtId="0" fontId="0" fillId="12" borderId="2" xfId="0" applyFill="1" applyBorder="1"/>
    <xf numFmtId="42" fontId="0" fillId="7" borderId="16" xfId="0" applyNumberFormat="1" applyFill="1" applyBorder="1"/>
    <xf numFmtId="0" fontId="1" fillId="2" borderId="2" xfId="0" applyFont="1" applyFill="1" applyBorder="1"/>
    <xf numFmtId="42" fontId="3" fillId="0" borderId="16" xfId="0" applyNumberFormat="1" applyFont="1" applyBorder="1"/>
    <xf numFmtId="0" fontId="1" fillId="16" borderId="46" xfId="0" applyFont="1" applyFill="1" applyBorder="1"/>
    <xf numFmtId="0" fontId="0" fillId="16" borderId="2" xfId="0" applyFill="1" applyBorder="1"/>
    <xf numFmtId="0" fontId="1" fillId="16" borderId="18" xfId="0" applyFont="1" applyFill="1" applyBorder="1"/>
    <xf numFmtId="0" fontId="0" fillId="16" borderId="5" xfId="0" applyFill="1" applyBorder="1"/>
    <xf numFmtId="0" fontId="0" fillId="0" borderId="3" xfId="0" applyFill="1" applyBorder="1"/>
    <xf numFmtId="0" fontId="1" fillId="8" borderId="2" xfId="0" applyFont="1" applyFill="1" applyBorder="1"/>
    <xf numFmtId="42" fontId="0" fillId="13" borderId="20" xfId="0" applyNumberFormat="1" applyFill="1" applyBorder="1" applyProtection="1"/>
    <xf numFmtId="0" fontId="1" fillId="0" borderId="27" xfId="0" applyFont="1" applyBorder="1" applyAlignment="1" applyProtection="1">
      <alignment horizontal="left" vertical="top" wrapText="1"/>
    </xf>
    <xf numFmtId="0" fontId="18" fillId="0" borderId="41" xfId="0" applyFont="1" applyBorder="1" applyAlignment="1" applyProtection="1">
      <alignment wrapText="1"/>
    </xf>
    <xf numFmtId="0" fontId="18" fillId="0" borderId="22" xfId="0" applyFont="1" applyBorder="1" applyAlignment="1" applyProtection="1">
      <alignment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1" fillId="0" borderId="3" xfId="0" applyFont="1" applyBorder="1" applyAlignment="1">
      <alignment horizontal="left" wrapText="1"/>
    </xf>
    <xf numFmtId="0" fontId="21" fillId="0" borderId="4" xfId="0" applyFont="1" applyBorder="1" applyAlignment="1">
      <alignment horizontal="left"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5" borderId="3" xfId="0" applyFont="1"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21" fillId="5" borderId="4" xfId="0" applyFont="1" applyFill="1" applyBorder="1" applyAlignment="1" applyProtection="1">
      <alignment horizontal="center"/>
      <protection locked="0"/>
    </xf>
    <xf numFmtId="0" fontId="21" fillId="5" borderId="5" xfId="0" applyFont="1" applyFill="1" applyBorder="1" applyAlignment="1" applyProtection="1">
      <alignment horizontal="center"/>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12" borderId="7" xfId="0" applyFont="1" applyFill="1" applyBorder="1" applyAlignment="1">
      <alignment horizontal="left" vertical="center" wrapText="1"/>
    </xf>
    <xf numFmtId="0" fontId="3" fillId="12" borderId="6" xfId="0" applyFont="1" applyFill="1" applyBorder="1" applyAlignment="1">
      <alignment horizontal="left" vertical="center" wrapText="1"/>
    </xf>
    <xf numFmtId="0" fontId="3" fillId="12" borderId="8" xfId="0" applyFont="1" applyFill="1" applyBorder="1" applyAlignment="1">
      <alignment horizontal="left" vertical="center" wrapText="1"/>
    </xf>
    <xf numFmtId="0" fontId="3" fillId="12" borderId="11" xfId="0" applyFont="1" applyFill="1" applyBorder="1" applyAlignment="1">
      <alignment horizontal="left" vertical="center" wrapText="1"/>
    </xf>
    <xf numFmtId="0" fontId="3" fillId="12" borderId="12" xfId="0" applyFont="1" applyFill="1" applyBorder="1" applyAlignment="1">
      <alignment horizontal="left" vertical="center" wrapText="1"/>
    </xf>
    <xf numFmtId="0" fontId="3" fillId="12" borderId="13" xfId="0" applyFont="1" applyFill="1" applyBorder="1" applyAlignment="1">
      <alignment horizontal="left" vertical="center" wrapText="1"/>
    </xf>
    <xf numFmtId="0" fontId="21" fillId="0" borderId="42"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0" xfId="0" applyFont="1"/>
    <xf numFmtId="42" fontId="0" fillId="0" borderId="23" xfId="0" applyNumberFormat="1" applyFill="1" applyBorder="1" applyProtection="1"/>
    <xf numFmtId="0" fontId="0" fillId="7" borderId="2" xfId="0" applyFill="1" applyBorder="1" applyProtection="1">
      <protection locked="0"/>
    </xf>
    <xf numFmtId="0" fontId="1" fillId="15" borderId="3" xfId="0" applyFont="1" applyFill="1" applyBorder="1"/>
  </cellXfs>
  <cellStyles count="2">
    <cellStyle name="Normal_Voorblad" xfId="1"/>
    <cellStyle name="Standaard"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DAFB6"/>
      <color rgb="FFFFFFCC"/>
      <color rgb="FF88E4F6"/>
      <color rgb="FFFFCCFF"/>
      <color rgb="FFFF00FF"/>
      <color rgb="FFFFCCCC"/>
      <color rgb="FFFFFF6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4986960</xdr:colOff>
      <xdr:row>3</xdr:row>
      <xdr:rowOff>1322947</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685800" y="466725"/>
          <a:ext cx="4986960" cy="132294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35"/>
  <sheetViews>
    <sheetView workbookViewId="0">
      <selection activeCell="B16" sqref="B16"/>
    </sheetView>
  </sheetViews>
  <sheetFormatPr defaultRowHeight="11.25" x14ac:dyDescent="0.15"/>
  <cols>
    <col min="2" max="2" width="70.75" customWidth="1"/>
  </cols>
  <sheetData>
    <row r="3" spans="2:2" ht="14.25" x14ac:dyDescent="0.2">
      <c r="B3" s="2"/>
    </row>
    <row r="4" spans="2:2" ht="108" customHeight="1" x14ac:dyDescent="0.25">
      <c r="B4" s="30"/>
    </row>
    <row r="5" spans="2:2" ht="34.5" customHeight="1" x14ac:dyDescent="0.25">
      <c r="B5" s="30" t="s">
        <v>159</v>
      </c>
    </row>
    <row r="6" spans="2:2" ht="46.5" customHeight="1" x14ac:dyDescent="0.2">
      <c r="B6" s="31" t="s">
        <v>25</v>
      </c>
    </row>
    <row r="7" spans="2:2" ht="15" customHeight="1" x14ac:dyDescent="0.2">
      <c r="B7" s="31" t="s">
        <v>26</v>
      </c>
    </row>
    <row r="8" spans="2:2" ht="13.5" customHeight="1" x14ac:dyDescent="0.2">
      <c r="B8" s="31" t="s">
        <v>160</v>
      </c>
    </row>
    <row r="9" spans="2:2" ht="36.75" customHeight="1" thickBot="1" x14ac:dyDescent="0.3">
      <c r="B9" s="32" t="s">
        <v>17</v>
      </c>
    </row>
    <row r="10" spans="2:2" ht="29.25" customHeight="1" thickTop="1" thickBot="1" x14ac:dyDescent="0.25">
      <c r="B10" s="33" t="s">
        <v>18</v>
      </c>
    </row>
    <row r="11" spans="2:2" ht="18.75" thickTop="1" x14ac:dyDescent="0.25">
      <c r="B11" s="34"/>
    </row>
    <row r="12" spans="2:2" ht="18.75" thickBot="1" x14ac:dyDescent="0.3">
      <c r="B12" s="30" t="s">
        <v>19</v>
      </c>
    </row>
    <row r="13" spans="2:2" ht="14.25" thickTop="1" thickBot="1" x14ac:dyDescent="0.25">
      <c r="B13" s="35" t="s">
        <v>27</v>
      </c>
    </row>
    <row r="14" spans="2:2" ht="18.75" thickTop="1" x14ac:dyDescent="0.25">
      <c r="B14" s="30"/>
    </row>
    <row r="15" spans="2:2" ht="18.75" thickBot="1" x14ac:dyDescent="0.3">
      <c r="B15" s="30" t="s">
        <v>20</v>
      </c>
    </row>
    <row r="16" spans="2:2" ht="35.25" customHeight="1" thickTop="1" thickBot="1" x14ac:dyDescent="0.25">
      <c r="B16" s="36" t="s">
        <v>18</v>
      </c>
    </row>
    <row r="17" spans="2:2" ht="18.75" thickTop="1" x14ac:dyDescent="0.25">
      <c r="B17" s="30"/>
    </row>
    <row r="18" spans="2:2" ht="18.75" thickBot="1" x14ac:dyDescent="0.3">
      <c r="B18" s="30" t="s">
        <v>21</v>
      </c>
    </row>
    <row r="19" spans="2:2" ht="37.5" customHeight="1" thickTop="1" thickBot="1" x14ac:dyDescent="0.25">
      <c r="B19" s="36" t="s">
        <v>22</v>
      </c>
    </row>
    <row r="20" spans="2:2" ht="18.75" thickTop="1" x14ac:dyDescent="0.25">
      <c r="B20" s="30"/>
    </row>
    <row r="21" spans="2:2" ht="18.75" thickBot="1" x14ac:dyDescent="0.3">
      <c r="B21" s="30" t="s">
        <v>23</v>
      </c>
    </row>
    <row r="22" spans="2:2" ht="83.25" customHeight="1" thickTop="1" thickBot="1" x14ac:dyDescent="0.2">
      <c r="B22" s="37" t="s">
        <v>24</v>
      </c>
    </row>
    <row r="23" spans="2:2" ht="12" thickTop="1" x14ac:dyDescent="0.15"/>
    <row r="33" spans="2:2" ht="14.25" x14ac:dyDescent="0.15">
      <c r="B33" s="29" t="s">
        <v>14</v>
      </c>
    </row>
    <row r="34" spans="2:2" ht="14.25" x14ac:dyDescent="0.15">
      <c r="B34" s="29" t="s">
        <v>15</v>
      </c>
    </row>
    <row r="35" spans="2:2" ht="14.25" x14ac:dyDescent="0.15">
      <c r="B35" s="29" t="s">
        <v>16</v>
      </c>
    </row>
  </sheetData>
  <sheetProtection algorithmName="SHA-512" hashValue="spuWBpvW08uYHxpUrzVsJg2c2ChlXZ9lwGBQ2tvW4lpfXe3H9TTpk5o4dyfF4ixqBvO9SuwfH6JBsMpw9LOb2A==" saltValue="4lah5guNIlfbXi+C5Pxm9w==" spinCount="100000" sheet="1" objects="1" scenarios="1"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30"/>
  <sheetViews>
    <sheetView topLeftCell="B1" workbookViewId="0">
      <selection activeCell="D16" sqref="D15:D16"/>
    </sheetView>
  </sheetViews>
  <sheetFormatPr defaultRowHeight="11.25" x14ac:dyDescent="0.15"/>
  <cols>
    <col min="2" max="2" width="3.125" customWidth="1"/>
    <col min="3" max="3" width="24.375" customWidth="1"/>
    <col min="4" max="4" width="119" customWidth="1"/>
  </cols>
  <sheetData>
    <row r="2" spans="3:18" ht="12" thickBot="1" x14ac:dyDescent="0.2"/>
    <row r="3" spans="3:18" ht="15" thickBot="1" x14ac:dyDescent="0.25">
      <c r="D3" s="40" t="s">
        <v>38</v>
      </c>
    </row>
    <row r="4" spans="3:18" ht="15" thickBot="1" x14ac:dyDescent="0.2">
      <c r="D4" s="38"/>
    </row>
    <row r="5" spans="3:18" ht="12" thickBot="1" x14ac:dyDescent="0.2">
      <c r="C5" s="45" t="s">
        <v>29</v>
      </c>
      <c r="D5" s="184" t="s">
        <v>132</v>
      </c>
    </row>
    <row r="6" spans="3:18" ht="15" thickBot="1" x14ac:dyDescent="0.2">
      <c r="D6" s="38"/>
    </row>
    <row r="7" spans="3:18" ht="12" thickBot="1" x14ac:dyDescent="0.2">
      <c r="C7" s="193" t="s">
        <v>133</v>
      </c>
      <c r="D7" s="43" t="s">
        <v>135</v>
      </c>
    </row>
    <row r="8" spans="3:18" ht="15" thickBot="1" x14ac:dyDescent="0.2">
      <c r="D8" s="38"/>
    </row>
    <row r="9" spans="3:18" ht="12" thickBot="1" x14ac:dyDescent="0.2">
      <c r="C9" s="195" t="s">
        <v>134</v>
      </c>
      <c r="D9" s="43" t="s">
        <v>136</v>
      </c>
    </row>
    <row r="10" spans="3:18" ht="12" thickBot="1" x14ac:dyDescent="0.2"/>
    <row r="11" spans="3:18" ht="15" customHeight="1" thickBot="1" x14ac:dyDescent="0.25">
      <c r="C11" s="42" t="s">
        <v>28</v>
      </c>
      <c r="D11" s="43" t="s">
        <v>137</v>
      </c>
      <c r="E11" s="39"/>
      <c r="F11" s="39"/>
      <c r="G11" s="8"/>
      <c r="H11" s="8"/>
      <c r="I11" s="8"/>
    </row>
    <row r="12" spans="3:18" ht="12" thickBot="1" x14ac:dyDescent="0.2">
      <c r="C12" s="44"/>
      <c r="D12" s="44"/>
    </row>
    <row r="13" spans="3:18" ht="15" customHeight="1" thickBot="1" x14ac:dyDescent="0.25">
      <c r="C13" s="194" t="s">
        <v>138</v>
      </c>
      <c r="D13" s="72" t="s">
        <v>139</v>
      </c>
      <c r="E13" s="39"/>
      <c r="F13" s="39"/>
      <c r="G13" s="39"/>
      <c r="H13" s="39"/>
      <c r="I13" s="8"/>
      <c r="J13" s="8"/>
      <c r="K13" s="8"/>
      <c r="L13" s="8"/>
      <c r="M13" s="8"/>
      <c r="N13" s="8"/>
      <c r="O13" s="8"/>
      <c r="P13" s="8"/>
      <c r="Q13" s="8"/>
      <c r="R13" s="8"/>
    </row>
    <row r="14" spans="3:18" x14ac:dyDescent="0.15">
      <c r="C14" s="44"/>
      <c r="D14" s="44"/>
    </row>
    <row r="15" spans="3:18" ht="12" thickBot="1" x14ac:dyDescent="0.2">
      <c r="C15" s="44"/>
      <c r="D15" s="44"/>
    </row>
    <row r="16" spans="3:18" ht="12" thickBot="1" x14ac:dyDescent="0.2">
      <c r="C16" s="46" t="s">
        <v>30</v>
      </c>
      <c r="D16" s="47" t="s">
        <v>77</v>
      </c>
    </row>
    <row r="17" spans="3:4" ht="12" thickBot="1" x14ac:dyDescent="0.2">
      <c r="C17" s="44"/>
      <c r="D17" s="44"/>
    </row>
    <row r="18" spans="3:4" ht="12" thickBot="1" x14ac:dyDescent="0.2">
      <c r="C18" s="46" t="s">
        <v>31</v>
      </c>
      <c r="D18" s="47" t="s">
        <v>35</v>
      </c>
    </row>
    <row r="19" spans="3:4" ht="12.75" thickBot="1" x14ac:dyDescent="0.2">
      <c r="C19" s="20"/>
      <c r="D19" s="48"/>
    </row>
    <row r="20" spans="3:4" ht="12" thickBot="1" x14ac:dyDescent="0.2">
      <c r="C20" s="46" t="s">
        <v>41</v>
      </c>
      <c r="D20" s="47" t="s">
        <v>42</v>
      </c>
    </row>
    <row r="21" spans="3:4" ht="12.75" customHeight="1" thickBot="1" x14ac:dyDescent="0.2">
      <c r="C21" s="44"/>
      <c r="D21" s="44"/>
    </row>
    <row r="22" spans="3:4" ht="12.75" thickBot="1" x14ac:dyDescent="0.25">
      <c r="C22" s="46" t="s">
        <v>32</v>
      </c>
      <c r="D22" s="47" t="s">
        <v>40</v>
      </c>
    </row>
    <row r="23" spans="3:4" ht="12" thickBot="1" x14ac:dyDescent="0.2">
      <c r="C23" s="44"/>
      <c r="D23" s="44"/>
    </row>
    <row r="24" spans="3:4" ht="13.5" customHeight="1" thickBot="1" x14ac:dyDescent="0.2">
      <c r="C24" s="46" t="s">
        <v>33</v>
      </c>
      <c r="D24" s="47" t="s">
        <v>34</v>
      </c>
    </row>
    <row r="25" spans="3:4" ht="12" thickBot="1" x14ac:dyDescent="0.2">
      <c r="C25" s="44"/>
      <c r="D25" s="44"/>
    </row>
    <row r="26" spans="3:4" ht="15" customHeight="1" thickBot="1" x14ac:dyDescent="0.2">
      <c r="C26" s="46" t="s">
        <v>36</v>
      </c>
      <c r="D26" s="47" t="s">
        <v>37</v>
      </c>
    </row>
    <row r="27" spans="3:4" ht="12" thickBot="1" x14ac:dyDescent="0.2">
      <c r="C27" s="44"/>
      <c r="D27" s="44"/>
    </row>
    <row r="28" spans="3:4" ht="39" customHeight="1" thickBot="1" x14ac:dyDescent="0.2">
      <c r="C28" s="157" t="s">
        <v>88</v>
      </c>
      <c r="D28" s="156" t="s">
        <v>115</v>
      </c>
    </row>
    <row r="29" spans="3:4" x14ac:dyDescent="0.15">
      <c r="C29" s="44"/>
      <c r="D29" s="44"/>
    </row>
    <row r="30" spans="3:4" ht="17.25" customHeight="1" x14ac:dyDescent="0.15"/>
  </sheetData>
  <sheetProtection algorithmName="SHA-512" hashValue="howeSMMzy5kMDuuyOAVADJk7oFNe5Zts5aIoPFeVU2yVMDCJ1VrBhsI+Eltto0Ydd7YJabZB+WstNVY+xjGX8g==" saltValue="gQoIfrMdcNM3SYyiharLQg==" spinCount="100000" sheet="1" objects="1" scenarios="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1"/>
  <sheetViews>
    <sheetView tabSelected="1" workbookViewId="0">
      <selection activeCell="F2" sqref="F2"/>
    </sheetView>
  </sheetViews>
  <sheetFormatPr defaultRowHeight="11.25" x14ac:dyDescent="0.15"/>
  <cols>
    <col min="1" max="1" width="3.875" customWidth="1"/>
    <col min="2" max="2" width="1.25" customWidth="1"/>
    <col min="3" max="3" width="9.125" customWidth="1"/>
    <col min="4" max="4" width="68.125" customWidth="1"/>
    <col min="5" max="5" width="22.75" customWidth="1"/>
    <col min="6" max="6" width="30.25" customWidth="1"/>
    <col min="7" max="7" width="1.875" customWidth="1"/>
    <col min="8" max="8" width="16.25" customWidth="1"/>
  </cols>
  <sheetData>
    <row r="1" spans="2:8" ht="12" thickBot="1" x14ac:dyDescent="0.2"/>
    <row r="2" spans="2:8" ht="18.75" thickBot="1" x14ac:dyDescent="0.3">
      <c r="C2" s="41" t="s">
        <v>8</v>
      </c>
      <c r="D2" s="133">
        <f>F30</f>
        <v>0</v>
      </c>
      <c r="E2" s="258" t="s">
        <v>162</v>
      </c>
      <c r="F2" s="257" t="s">
        <v>163</v>
      </c>
    </row>
    <row r="3" spans="2:8" ht="12" thickBot="1" x14ac:dyDescent="0.2">
      <c r="D3" s="1"/>
      <c r="E3" s="4"/>
      <c r="F3" s="4"/>
      <c r="G3" s="4"/>
      <c r="H3" s="3"/>
    </row>
    <row r="4" spans="2:8" ht="12" thickBot="1" x14ac:dyDescent="0.2">
      <c r="C4" s="255" t="s">
        <v>161</v>
      </c>
      <c r="D4" s="255"/>
      <c r="E4" s="23" t="s">
        <v>6</v>
      </c>
      <c r="F4" s="23" t="s">
        <v>55</v>
      </c>
      <c r="G4" s="4"/>
      <c r="H4" s="3"/>
    </row>
    <row r="5" spans="2:8" ht="12" thickBot="1" x14ac:dyDescent="0.2">
      <c r="D5" s="1"/>
      <c r="E5" s="4"/>
      <c r="F5" s="4"/>
      <c r="G5" s="4"/>
      <c r="H5" s="3"/>
    </row>
    <row r="6" spans="2:8" ht="12" thickBot="1" x14ac:dyDescent="0.2">
      <c r="B6" s="9"/>
      <c r="C6" s="10"/>
      <c r="D6" s="10"/>
      <c r="E6" s="10"/>
      <c r="F6" s="10"/>
      <c r="G6" s="11"/>
    </row>
    <row r="7" spans="2:8" ht="12" thickBot="1" x14ac:dyDescent="0.2">
      <c r="B7" s="12"/>
      <c r="C7" s="24" t="s">
        <v>140</v>
      </c>
      <c r="D7" s="219" t="s">
        <v>106</v>
      </c>
      <c r="E7" s="218">
        <f>' Tab 2  Ondersteuning + Opleid.'!G31</f>
        <v>0</v>
      </c>
      <c r="F7" s="147">
        <f>E7*1.21</f>
        <v>0</v>
      </c>
      <c r="G7" s="14"/>
    </row>
    <row r="8" spans="2:8" ht="12.75" customHeight="1" thickBot="1" x14ac:dyDescent="0.2">
      <c r="B8" s="15"/>
      <c r="C8" s="16"/>
      <c r="D8" s="16"/>
      <c r="E8" s="16"/>
      <c r="F8" s="16"/>
      <c r="G8" s="17"/>
    </row>
    <row r="9" spans="2:8" ht="12" thickBot="1" x14ac:dyDescent="0.2"/>
    <row r="10" spans="2:8" ht="12" thickBot="1" x14ac:dyDescent="0.2">
      <c r="B10" s="9"/>
      <c r="C10" s="10"/>
      <c r="D10" s="10"/>
      <c r="E10" s="10"/>
      <c r="F10" s="10"/>
      <c r="G10" s="11"/>
    </row>
    <row r="11" spans="2:8" ht="12" thickBot="1" x14ac:dyDescent="0.2">
      <c r="B11" s="12"/>
      <c r="C11" s="5" t="s">
        <v>141</v>
      </c>
      <c r="D11" s="18" t="s">
        <v>116</v>
      </c>
      <c r="E11" s="49">
        <f>'Tab 3 Gebr.Rechten Licenties'!H28</f>
        <v>0</v>
      </c>
      <c r="F11" s="49">
        <f>E11*1.21</f>
        <v>0</v>
      </c>
      <c r="G11" s="14"/>
    </row>
    <row r="12" spans="2:8" ht="12" thickBot="1" x14ac:dyDescent="0.2">
      <c r="B12" s="15"/>
      <c r="C12" s="16"/>
      <c r="D12" s="19"/>
      <c r="E12" s="16"/>
      <c r="F12" s="16"/>
      <c r="G12" s="17"/>
    </row>
    <row r="13" spans="2:8" ht="11.25" hidden="1" customHeight="1" x14ac:dyDescent="0.15">
      <c r="B13" s="8"/>
      <c r="C13" s="8"/>
      <c r="D13" s="13"/>
      <c r="E13" s="8"/>
      <c r="F13" s="8"/>
      <c r="G13" s="8"/>
    </row>
    <row r="14" spans="2:8" hidden="1" x14ac:dyDescent="0.15"/>
    <row r="15" spans="2:8" hidden="1" x14ac:dyDescent="0.15"/>
    <row r="16" spans="2:8" hidden="1" x14ac:dyDescent="0.15"/>
    <row r="17" spans="2:7" hidden="1" x14ac:dyDescent="0.15"/>
    <row r="18" spans="2:7" hidden="1" x14ac:dyDescent="0.15"/>
    <row r="19" spans="2:7" hidden="1" x14ac:dyDescent="0.15"/>
    <row r="20" spans="2:7" ht="12" thickBot="1" x14ac:dyDescent="0.2"/>
    <row r="21" spans="2:7" ht="12" thickBot="1" x14ac:dyDescent="0.2">
      <c r="B21" s="9"/>
      <c r="C21" s="10"/>
      <c r="D21" s="10"/>
      <c r="E21" s="10"/>
      <c r="F21" s="10"/>
      <c r="G21" s="11"/>
    </row>
    <row r="22" spans="2:7" ht="12" thickBot="1" x14ac:dyDescent="0.2">
      <c r="B22" s="12"/>
      <c r="C22" s="24" t="s">
        <v>142</v>
      </c>
      <c r="D22" s="217" t="s">
        <v>107</v>
      </c>
      <c r="E22" s="216">
        <f>'Tab 4 Exitkosten'!E15</f>
        <v>0</v>
      </c>
      <c r="F22" s="50">
        <f>E22*1.21</f>
        <v>0</v>
      </c>
      <c r="G22" s="14"/>
    </row>
    <row r="23" spans="2:7" ht="12" thickBot="1" x14ac:dyDescent="0.2">
      <c r="B23" s="15"/>
      <c r="C23" s="16"/>
      <c r="D23" s="16"/>
      <c r="E23" s="16"/>
      <c r="F23" s="16"/>
      <c r="G23" s="22"/>
    </row>
    <row r="24" spans="2:7" ht="12" thickBot="1" x14ac:dyDescent="0.2">
      <c r="B24" s="8"/>
      <c r="C24" s="8"/>
      <c r="D24" s="8"/>
      <c r="E24" s="8"/>
      <c r="F24" s="8"/>
      <c r="G24" s="59"/>
    </row>
    <row r="25" spans="2:7" ht="12" thickBot="1" x14ac:dyDescent="0.2">
      <c r="B25" s="9"/>
      <c r="C25" s="10"/>
      <c r="D25" s="10"/>
      <c r="E25" s="10"/>
      <c r="F25" s="10"/>
      <c r="G25" s="63"/>
    </row>
    <row r="26" spans="2:7" ht="12" thickBot="1" x14ac:dyDescent="0.2">
      <c r="B26" s="12"/>
      <c r="C26" s="5" t="s">
        <v>143</v>
      </c>
      <c r="D26" s="65" t="s">
        <v>43</v>
      </c>
      <c r="E26" s="69">
        <f>'Tab 5 Additionele Kosten '!O20</f>
        <v>0</v>
      </c>
      <c r="F26" s="69">
        <f>E26*1.21</f>
        <v>0</v>
      </c>
      <c r="G26" s="64"/>
    </row>
    <row r="27" spans="2:7" ht="12" thickBot="1" x14ac:dyDescent="0.2">
      <c r="B27" s="15"/>
      <c r="C27" s="16"/>
      <c r="D27" s="16"/>
      <c r="E27" s="16"/>
      <c r="F27" s="16"/>
      <c r="G27" s="22"/>
    </row>
    <row r="28" spans="2:7" ht="12" thickBot="1" x14ac:dyDescent="0.2">
      <c r="B28" s="8"/>
      <c r="C28" s="8"/>
      <c r="D28" s="8"/>
      <c r="E28" s="8"/>
      <c r="F28" s="8"/>
      <c r="G28" s="59"/>
    </row>
    <row r="29" spans="2:7" ht="12" thickBot="1" x14ac:dyDescent="0.2">
      <c r="B29" s="9"/>
      <c r="C29" s="10"/>
      <c r="D29" s="10"/>
      <c r="E29" s="10"/>
      <c r="F29" s="10"/>
      <c r="G29" s="11"/>
    </row>
    <row r="30" spans="2:7" ht="13.5" customHeight="1" thickBot="1" x14ac:dyDescent="0.25">
      <c r="B30" s="12"/>
      <c r="C30" s="7" t="s">
        <v>153</v>
      </c>
      <c r="D30" s="226" t="s">
        <v>154</v>
      </c>
      <c r="E30" s="220">
        <f>E7+E11+E22+E26</f>
        <v>0</v>
      </c>
      <c r="F30" s="70">
        <f>E30*1.21</f>
        <v>0</v>
      </c>
      <c r="G30" s="14"/>
    </row>
    <row r="31" spans="2:7" ht="12" thickBot="1" x14ac:dyDescent="0.2">
      <c r="B31" s="15"/>
      <c r="C31" s="16"/>
      <c r="D31" s="16"/>
      <c r="E31" s="16"/>
      <c r="F31" s="16"/>
      <c r="G31" s="17"/>
    </row>
    <row r="32" spans="2:7" x14ac:dyDescent="0.15">
      <c r="B32" s="8"/>
      <c r="C32" s="8"/>
      <c r="D32" s="8"/>
      <c r="E32" s="8"/>
      <c r="F32" s="8"/>
      <c r="G32" s="8"/>
    </row>
    <row r="33" spans="2:7" ht="12" thickBot="1" x14ac:dyDescent="0.2">
      <c r="B33" s="8"/>
      <c r="C33" s="8"/>
      <c r="D33" s="8"/>
      <c r="E33" s="8"/>
      <c r="F33" s="8"/>
      <c r="G33" s="8"/>
    </row>
    <row r="34" spans="2:7" ht="12" thickBot="1" x14ac:dyDescent="0.2">
      <c r="B34" s="210"/>
      <c r="C34" s="221" t="s">
        <v>157</v>
      </c>
      <c r="D34" s="222"/>
      <c r="E34" s="78">
        <f>('Tab 3 Gebr.Rechten Licenties'!H42)+E7+E22+E26</f>
        <v>0</v>
      </c>
      <c r="F34" s="78">
        <f>E34*1.21</f>
        <v>0</v>
      </c>
      <c r="G34" s="169"/>
    </row>
    <row r="35" spans="2:7" ht="12" thickBot="1" x14ac:dyDescent="0.2">
      <c r="B35" s="8"/>
      <c r="C35" s="8"/>
      <c r="D35" s="8"/>
      <c r="E35" s="8"/>
      <c r="F35" s="8"/>
      <c r="G35" s="8"/>
    </row>
    <row r="36" spans="2:7" ht="12" thickBot="1" x14ac:dyDescent="0.2">
      <c r="B36" s="225"/>
      <c r="C36" s="223" t="s">
        <v>155</v>
      </c>
      <c r="D36" s="224"/>
      <c r="E36" s="78">
        <f>('Tab 3 Gebr.Rechten Licenties'!H48)+E7+E22+E26</f>
        <v>0</v>
      </c>
      <c r="F36" s="78">
        <f>E36*1.21</f>
        <v>0</v>
      </c>
      <c r="G36" s="211"/>
    </row>
    <row r="37" spans="2:7" ht="12" thickBot="1" x14ac:dyDescent="0.2">
      <c r="B37" s="8"/>
      <c r="C37" s="8"/>
      <c r="D37" s="8"/>
      <c r="E37" s="8"/>
      <c r="F37" s="8"/>
      <c r="G37" s="8"/>
    </row>
    <row r="38" spans="2:7" ht="12" thickBot="1" x14ac:dyDescent="0.2">
      <c r="B38" s="210"/>
      <c r="C38" s="223" t="s">
        <v>156</v>
      </c>
      <c r="D38" s="224"/>
      <c r="E38" s="78">
        <f>E7+('Tab 3 Gebr.Rechten Licenties'!H70)+('Tab 4 Exitkosten'!G15)+E26</f>
        <v>0</v>
      </c>
      <c r="F38" s="212">
        <f>E38*1.21</f>
        <v>0</v>
      </c>
      <c r="G38" s="169"/>
    </row>
    <row r="39" spans="2:7" x14ac:dyDescent="0.15">
      <c r="B39" s="8"/>
      <c r="C39" s="8"/>
      <c r="D39" s="8"/>
      <c r="E39" s="8"/>
      <c r="F39" s="8"/>
      <c r="G39" s="8"/>
    </row>
    <row r="40" spans="2:7" ht="12" thickBot="1" x14ac:dyDescent="0.2"/>
    <row r="41" spans="2:7" ht="221.25" customHeight="1" thickBot="1" x14ac:dyDescent="0.2">
      <c r="B41" s="231" t="s">
        <v>158</v>
      </c>
      <c r="C41" s="232"/>
      <c r="D41" s="232"/>
      <c r="E41" s="232"/>
      <c r="F41" s="232"/>
      <c r="G41" s="233"/>
    </row>
  </sheetData>
  <sheetProtection algorithmName="SHA-512" hashValue="pb3fFlUe616T7mmHam0THO3pF3hAPOLLa+/aqxasJUO/rarz3Ufa5Q25Cx8qT7mbbULRyjY4PnyTVBSB6j72lg==" saltValue="9caYtz3ZDUHT9/eSiZKFsQ==" spinCount="100000" sheet="1" objects="1" scenarios="1" selectLockedCells="1"/>
  <mergeCells count="1">
    <mergeCell ref="B41:G4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I31"/>
  <sheetViews>
    <sheetView workbookViewId="0">
      <selection activeCell="D10" sqref="D10"/>
    </sheetView>
  </sheetViews>
  <sheetFormatPr defaultRowHeight="11.25" x14ac:dyDescent="0.15"/>
  <cols>
    <col min="1" max="1" width="2.375" customWidth="1"/>
    <col min="2" max="2" width="30.75" customWidth="1"/>
    <col min="3" max="3" width="44.875" customWidth="1"/>
    <col min="4" max="4" width="45.625" customWidth="1"/>
    <col min="5" max="5" width="13.75" customWidth="1"/>
    <col min="6" max="6" width="17.625" customWidth="1"/>
    <col min="7" max="7" width="16.5" customWidth="1"/>
  </cols>
  <sheetData>
    <row r="1" spans="2:8" ht="12" thickBot="1" x14ac:dyDescent="0.2"/>
    <row r="2" spans="2:8" ht="15" thickBot="1" x14ac:dyDescent="0.25">
      <c r="C2" s="26" t="s">
        <v>117</v>
      </c>
      <c r="D2" s="27"/>
      <c r="E2" s="27"/>
      <c r="F2" s="27"/>
      <c r="G2" s="28"/>
    </row>
    <row r="3" spans="2:8" ht="12" thickBot="1" x14ac:dyDescent="0.2"/>
    <row r="4" spans="2:8" ht="22.5" customHeight="1" thickBot="1" x14ac:dyDescent="0.2">
      <c r="C4" s="25" t="s">
        <v>104</v>
      </c>
      <c r="D4" s="138"/>
      <c r="E4" s="234"/>
      <c r="F4" s="235"/>
      <c r="G4" s="235"/>
    </row>
    <row r="5" spans="2:8" ht="57.75" customHeight="1" thickBot="1" x14ac:dyDescent="0.2">
      <c r="C5" s="155" t="s">
        <v>113</v>
      </c>
      <c r="D5" s="155" t="s">
        <v>99</v>
      </c>
      <c r="E5" s="236" t="s">
        <v>112</v>
      </c>
      <c r="F5" s="237"/>
      <c r="G5" s="238"/>
    </row>
    <row r="6" spans="2:8" ht="18.75" customHeight="1" thickBot="1" x14ac:dyDescent="0.2"/>
    <row r="7" spans="2:8" x14ac:dyDescent="0.15">
      <c r="B7" s="52" t="s">
        <v>118</v>
      </c>
      <c r="C7" s="139" t="s">
        <v>78</v>
      </c>
      <c r="D7" s="139" t="s">
        <v>103</v>
      </c>
      <c r="E7" s="53" t="s">
        <v>79</v>
      </c>
      <c r="F7" s="53" t="s">
        <v>80</v>
      </c>
      <c r="G7" s="54" t="s">
        <v>8</v>
      </c>
      <c r="H7" s="7"/>
    </row>
    <row r="8" spans="2:8" ht="15" x14ac:dyDescent="0.15">
      <c r="B8" s="55" t="s">
        <v>102</v>
      </c>
      <c r="C8" s="90" t="s">
        <v>59</v>
      </c>
      <c r="D8" s="196"/>
      <c r="E8" s="198">
        <v>160</v>
      </c>
      <c r="F8" s="60">
        <v>0</v>
      </c>
      <c r="G8" s="51">
        <f>E8*F8</f>
        <v>0</v>
      </c>
    </row>
    <row r="9" spans="2:8" ht="15" x14ac:dyDescent="0.15">
      <c r="B9" s="55" t="s">
        <v>102</v>
      </c>
      <c r="C9" s="90" t="s">
        <v>60</v>
      </c>
      <c r="D9" s="196"/>
      <c r="E9" s="198">
        <v>200</v>
      </c>
      <c r="F9" s="60">
        <v>0</v>
      </c>
      <c r="G9" s="51">
        <f t="shared" ref="G9:G19" si="0">E9*F9</f>
        <v>0</v>
      </c>
    </row>
    <row r="10" spans="2:8" ht="15" x14ac:dyDescent="0.15">
      <c r="B10" s="55" t="s">
        <v>102</v>
      </c>
      <c r="C10" s="90" t="s">
        <v>61</v>
      </c>
      <c r="D10" s="196"/>
      <c r="E10" s="198">
        <v>280</v>
      </c>
      <c r="F10" s="60">
        <v>0</v>
      </c>
      <c r="G10" s="51">
        <f t="shared" si="0"/>
        <v>0</v>
      </c>
    </row>
    <row r="11" spans="2:8" ht="15" x14ac:dyDescent="0.15">
      <c r="B11" s="55" t="s">
        <v>98</v>
      </c>
      <c r="C11" s="90" t="s">
        <v>67</v>
      </c>
      <c r="D11" s="196"/>
      <c r="E11" s="199">
        <v>280</v>
      </c>
      <c r="F11" s="60">
        <v>0</v>
      </c>
      <c r="G11" s="51">
        <f>E11*F11</f>
        <v>0</v>
      </c>
    </row>
    <row r="12" spans="2:8" ht="15" x14ac:dyDescent="0.15">
      <c r="B12" s="55" t="s">
        <v>98</v>
      </c>
      <c r="C12" s="90" t="s">
        <v>68</v>
      </c>
      <c r="D12" s="196"/>
      <c r="E12" s="199">
        <v>320</v>
      </c>
      <c r="F12" s="60">
        <v>0</v>
      </c>
      <c r="G12" s="51">
        <f t="shared" ref="G12" si="1">E12*F12</f>
        <v>0</v>
      </c>
    </row>
    <row r="13" spans="2:8" ht="15" x14ac:dyDescent="0.15">
      <c r="B13" s="55" t="s">
        <v>98</v>
      </c>
      <c r="C13" s="90" t="s">
        <v>62</v>
      </c>
      <c r="D13" s="196"/>
      <c r="E13" s="199">
        <v>400</v>
      </c>
      <c r="F13" s="60">
        <v>0</v>
      </c>
      <c r="G13" s="51">
        <f t="shared" si="0"/>
        <v>0</v>
      </c>
    </row>
    <row r="14" spans="2:8" ht="15" x14ac:dyDescent="0.15">
      <c r="B14" s="55" t="s">
        <v>100</v>
      </c>
      <c r="C14" s="90" t="s">
        <v>63</v>
      </c>
      <c r="D14" s="196"/>
      <c r="E14" s="198">
        <v>600</v>
      </c>
      <c r="F14" s="60">
        <v>0</v>
      </c>
      <c r="G14" s="51">
        <f t="shared" si="0"/>
        <v>0</v>
      </c>
    </row>
    <row r="15" spans="2:8" ht="15" x14ac:dyDescent="0.15">
      <c r="B15" s="55" t="s">
        <v>100</v>
      </c>
      <c r="C15" s="90" t="s">
        <v>64</v>
      </c>
      <c r="D15" s="196"/>
      <c r="E15" s="198">
        <v>800</v>
      </c>
      <c r="F15" s="60">
        <v>0</v>
      </c>
      <c r="G15" s="51">
        <f t="shared" si="0"/>
        <v>0</v>
      </c>
    </row>
    <row r="16" spans="2:8" ht="15" x14ac:dyDescent="0.15">
      <c r="B16" s="55" t="s">
        <v>100</v>
      </c>
      <c r="C16" s="90" t="s">
        <v>69</v>
      </c>
      <c r="D16" s="196"/>
      <c r="E16" s="198">
        <v>1000</v>
      </c>
      <c r="F16" s="60">
        <v>0</v>
      </c>
      <c r="G16" s="51">
        <f t="shared" si="0"/>
        <v>0</v>
      </c>
    </row>
    <row r="17" spans="2:9" ht="15" x14ac:dyDescent="0.15">
      <c r="B17" s="55" t="s">
        <v>105</v>
      </c>
      <c r="C17" s="90" t="s">
        <v>65</v>
      </c>
      <c r="D17" s="196"/>
      <c r="E17" s="198">
        <v>100</v>
      </c>
      <c r="F17" s="60">
        <v>0</v>
      </c>
      <c r="G17" s="51">
        <f t="shared" si="0"/>
        <v>0</v>
      </c>
    </row>
    <row r="18" spans="2:9" ht="15" x14ac:dyDescent="0.15">
      <c r="B18" s="55" t="s">
        <v>105</v>
      </c>
      <c r="C18" s="90" t="s">
        <v>66</v>
      </c>
      <c r="D18" s="196"/>
      <c r="E18" s="198">
        <v>150</v>
      </c>
      <c r="F18" s="60">
        <v>0</v>
      </c>
      <c r="G18" s="51">
        <f t="shared" si="0"/>
        <v>0</v>
      </c>
    </row>
    <row r="19" spans="2:9" ht="15" x14ac:dyDescent="0.25">
      <c r="B19" s="55" t="s">
        <v>105</v>
      </c>
      <c r="C19" s="91" t="s">
        <v>58</v>
      </c>
      <c r="D19" s="197"/>
      <c r="E19" s="198">
        <v>200</v>
      </c>
      <c r="F19" s="60">
        <v>0</v>
      </c>
      <c r="G19" s="51">
        <f t="shared" si="0"/>
        <v>0</v>
      </c>
    </row>
    <row r="20" spans="2:9" ht="14.25" customHeight="1" thickBot="1" x14ac:dyDescent="0.2">
      <c r="B20" s="144" t="s">
        <v>101</v>
      </c>
      <c r="C20" s="57"/>
      <c r="D20" s="57"/>
      <c r="E20" s="145">
        <f>SUM(E8:E19)</f>
        <v>4490</v>
      </c>
      <c r="F20" s="256"/>
      <c r="G20" s="146"/>
    </row>
    <row r="21" spans="2:9" ht="12" thickBot="1" x14ac:dyDescent="0.2">
      <c r="B21" s="8"/>
      <c r="C21" s="138" t="s">
        <v>9</v>
      </c>
      <c r="D21" s="143"/>
      <c r="E21" s="6"/>
      <c r="F21" s="6"/>
      <c r="G21" s="190">
        <f>SUM(G8:G19)</f>
        <v>0</v>
      </c>
    </row>
    <row r="22" spans="2:9" ht="12" thickBot="1" x14ac:dyDescent="0.2">
      <c r="B22" s="8"/>
      <c r="C22" s="138" t="s">
        <v>114</v>
      </c>
      <c r="D22" s="143"/>
      <c r="E22" s="6"/>
      <c r="F22" s="6"/>
      <c r="G22" s="205">
        <f>G21/E20</f>
        <v>0</v>
      </c>
    </row>
    <row r="23" spans="2:9" ht="12" thickBot="1" x14ac:dyDescent="0.2"/>
    <row r="24" spans="2:9" x14ac:dyDescent="0.15">
      <c r="C24" s="52" t="s">
        <v>7</v>
      </c>
      <c r="D24" s="139"/>
      <c r="E24" s="53" t="s">
        <v>12</v>
      </c>
      <c r="F24" s="53" t="s">
        <v>13</v>
      </c>
      <c r="G24" s="54" t="s">
        <v>8</v>
      </c>
    </row>
    <row r="25" spans="2:9" ht="22.5" x14ac:dyDescent="0.15">
      <c r="C25" s="92" t="s">
        <v>70</v>
      </c>
      <c r="D25" s="141"/>
      <c r="E25" s="206">
        <v>10</v>
      </c>
      <c r="F25" s="60">
        <v>0</v>
      </c>
      <c r="G25" s="51">
        <f>E25*F25</f>
        <v>0</v>
      </c>
      <c r="H25" s="88"/>
    </row>
    <row r="26" spans="2:9" ht="22.5" x14ac:dyDescent="0.15">
      <c r="C26" s="89" t="s">
        <v>72</v>
      </c>
      <c r="D26" s="142"/>
      <c r="E26" s="206">
        <v>6</v>
      </c>
      <c r="F26" s="60">
        <v>0</v>
      </c>
      <c r="G26" s="51">
        <f t="shared" ref="G26:G27" si="2">E26*F26</f>
        <v>0</v>
      </c>
      <c r="H26" s="88"/>
    </row>
    <row r="27" spans="2:9" ht="22.5" x14ac:dyDescent="0.15">
      <c r="C27" s="89" t="s">
        <v>71</v>
      </c>
      <c r="D27" s="142"/>
      <c r="E27" s="206">
        <v>6</v>
      </c>
      <c r="F27" s="60">
        <v>0</v>
      </c>
      <c r="G27" s="51">
        <f t="shared" si="2"/>
        <v>0</v>
      </c>
      <c r="H27" s="88"/>
    </row>
    <row r="28" spans="2:9" ht="12" thickBot="1" x14ac:dyDescent="0.2">
      <c r="C28" s="56" t="s">
        <v>10</v>
      </c>
      <c r="D28" s="140"/>
      <c r="E28" s="57"/>
      <c r="F28" s="57"/>
      <c r="G28" s="191">
        <f>SUM(G25:G27)</f>
        <v>0</v>
      </c>
    </row>
    <row r="29" spans="2:9" x14ac:dyDescent="0.15">
      <c r="I29">
        <v>0</v>
      </c>
    </row>
    <row r="30" spans="2:9" ht="12" customHeight="1" thickBot="1" x14ac:dyDescent="0.2"/>
    <row r="31" spans="2:9" ht="13.5" customHeight="1" thickBot="1" x14ac:dyDescent="0.2">
      <c r="C31" s="62" t="s">
        <v>11</v>
      </c>
      <c r="D31" s="62"/>
      <c r="E31" s="5"/>
      <c r="F31" s="24"/>
      <c r="G31" s="192">
        <f>G21+G28</f>
        <v>0</v>
      </c>
    </row>
  </sheetData>
  <sheetProtection algorithmName="SHA-512" hashValue="TVxfiGwyDMpXk3jPiw63op/LzGxgK2Z0Hlki96NjPw8AmrF6+IjEY+5EfT5i363REUvRhhPG7WUnLDi5nIu7Fg==" saltValue="I1IvFpMOeir3LqWgleMzFw==" spinCount="100000" sheet="1" objects="1" scenarios="1" selectLockedCells="1"/>
  <mergeCells count="2">
    <mergeCell ref="E4:G4"/>
    <mergeCell ref="E5:G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I70"/>
  <sheetViews>
    <sheetView workbookViewId="0">
      <selection activeCell="C8" sqref="C8"/>
    </sheetView>
  </sheetViews>
  <sheetFormatPr defaultRowHeight="11.25" x14ac:dyDescent="0.15"/>
  <cols>
    <col min="1" max="1" width="3.5" customWidth="1"/>
    <col min="2" max="2" width="60.25" customWidth="1"/>
    <col min="3" max="3" width="13.25" customWidth="1"/>
    <col min="4" max="4" width="13.75" customWidth="1"/>
    <col min="5" max="5" width="12.875" customWidth="1"/>
    <col min="6" max="6" width="13.125" customWidth="1"/>
    <col min="7" max="7" width="13.75" customWidth="1"/>
    <col min="8" max="8" width="25" customWidth="1"/>
    <col min="9" max="9" width="3.625" customWidth="1"/>
  </cols>
  <sheetData>
    <row r="1" spans="2:8" ht="12" thickBot="1" x14ac:dyDescent="0.2"/>
    <row r="2" spans="2:8" ht="15.75" thickBot="1" x14ac:dyDescent="0.25">
      <c r="B2" s="115" t="s">
        <v>86</v>
      </c>
      <c r="C2" s="116"/>
      <c r="D2" s="116"/>
      <c r="E2" s="117"/>
    </row>
    <row r="3" spans="2:8" ht="12" thickBot="1" x14ac:dyDescent="0.2"/>
    <row r="4" spans="2:8" ht="12" thickBot="1" x14ac:dyDescent="0.2">
      <c r="B4" s="118" t="s">
        <v>109</v>
      </c>
    </row>
    <row r="6" spans="2:8" ht="5.25" customHeight="1" thickBot="1" x14ac:dyDescent="0.2"/>
    <row r="7" spans="2:8" ht="47.25" customHeight="1" thickBot="1" x14ac:dyDescent="0.2">
      <c r="B7" s="99" t="s">
        <v>76</v>
      </c>
      <c r="C7" s="111" t="s">
        <v>57</v>
      </c>
      <c r="D7" s="111" t="s">
        <v>73</v>
      </c>
      <c r="E7" s="111" t="s">
        <v>74</v>
      </c>
      <c r="F7" s="111" t="s">
        <v>75</v>
      </c>
      <c r="G7" s="111" t="s">
        <v>84</v>
      </c>
      <c r="H7" s="112" t="s">
        <v>108</v>
      </c>
    </row>
    <row r="8" spans="2:8" ht="24" customHeight="1" thickBot="1" x14ac:dyDescent="0.2">
      <c r="B8" s="106" t="s">
        <v>97</v>
      </c>
      <c r="C8" s="107">
        <v>0</v>
      </c>
      <c r="D8" s="107">
        <v>0</v>
      </c>
      <c r="E8" s="107">
        <v>0</v>
      </c>
      <c r="F8" s="107">
        <v>0</v>
      </c>
      <c r="G8" s="107">
        <v>0</v>
      </c>
      <c r="H8" s="229"/>
    </row>
    <row r="9" spans="2:8" ht="15" customHeight="1" x14ac:dyDescent="0.15">
      <c r="B9" s="93" t="s">
        <v>85</v>
      </c>
      <c r="C9" s="202">
        <v>1000</v>
      </c>
      <c r="D9" s="202">
        <v>1000</v>
      </c>
      <c r="E9" s="202">
        <v>1000</v>
      </c>
      <c r="F9" s="202">
        <v>1000</v>
      </c>
      <c r="G9" s="202">
        <v>1000</v>
      </c>
      <c r="H9" s="230"/>
    </row>
    <row r="10" spans="2:8" ht="17.25" customHeight="1" thickBot="1" x14ac:dyDescent="0.2">
      <c r="B10" s="100" t="s">
        <v>83</v>
      </c>
      <c r="C10" s="113">
        <f>C9*C8</f>
        <v>0</v>
      </c>
      <c r="D10" s="113">
        <f>D9*D8</f>
        <v>0</v>
      </c>
      <c r="E10" s="113">
        <f>E9*E8</f>
        <v>0</v>
      </c>
      <c r="F10" s="113">
        <f>F9*F8</f>
        <v>0</v>
      </c>
      <c r="G10" s="113">
        <f>G9*G8</f>
        <v>0</v>
      </c>
      <c r="H10" s="110">
        <f>SUM(C10:G10)</f>
        <v>0</v>
      </c>
    </row>
    <row r="11" spans="2:8" ht="18.75" customHeight="1" thickBot="1" x14ac:dyDescent="0.2">
      <c r="B11" s="108" t="s">
        <v>81</v>
      </c>
      <c r="C11" s="200">
        <v>0</v>
      </c>
      <c r="D11" s="200">
        <v>0</v>
      </c>
      <c r="E11" s="200">
        <v>0</v>
      </c>
      <c r="F11" s="200">
        <v>0</v>
      </c>
      <c r="G11" s="200">
        <v>0</v>
      </c>
      <c r="H11" s="109"/>
    </row>
    <row r="12" spans="2:8" ht="26.25" customHeight="1" x14ac:dyDescent="0.15">
      <c r="B12" s="100" t="s">
        <v>92</v>
      </c>
      <c r="C12" s="114">
        <f>C10*C11</f>
        <v>0</v>
      </c>
      <c r="D12" s="114">
        <f>D10*D11</f>
        <v>0</v>
      </c>
      <c r="E12" s="114">
        <f>E10*E11</f>
        <v>0</v>
      </c>
      <c r="F12" s="114">
        <f>F10*F11</f>
        <v>0</v>
      </c>
      <c r="G12" s="114">
        <f>G10*G11</f>
        <v>0</v>
      </c>
      <c r="H12" s="110">
        <f>SUM(C12:G12)</f>
        <v>0</v>
      </c>
    </row>
    <row r="13" spans="2:8" ht="14.25" customHeight="1" x14ac:dyDescent="0.15">
      <c r="B13" s="100"/>
      <c r="C13" s="151"/>
      <c r="D13" s="151"/>
      <c r="E13" s="151"/>
      <c r="F13" s="151"/>
      <c r="G13" s="151"/>
      <c r="H13" s="152"/>
    </row>
    <row r="14" spans="2:8" ht="15" customHeight="1" x14ac:dyDescent="0.15">
      <c r="B14" s="100" t="s">
        <v>111</v>
      </c>
      <c r="C14" s="153">
        <f>$C$10 +$C$12</f>
        <v>0</v>
      </c>
      <c r="D14" s="153">
        <f>$D$10+$D$12</f>
        <v>0</v>
      </c>
      <c r="E14" s="153">
        <f t="shared" ref="E14:E20" si="0">$E$10+$E$12</f>
        <v>0</v>
      </c>
      <c r="F14" s="153">
        <f>$F$10+$F$12</f>
        <v>0</v>
      </c>
      <c r="G14" s="153">
        <f>$G$10+$G$12</f>
        <v>0</v>
      </c>
      <c r="H14" s="110">
        <f>SUM(C14:G14)</f>
        <v>0</v>
      </c>
    </row>
    <row r="15" spans="2:8" ht="15" customHeight="1" x14ac:dyDescent="0.15">
      <c r="B15" s="100"/>
      <c r="C15" s="96"/>
      <c r="D15" s="96"/>
      <c r="E15" s="96"/>
      <c r="F15" s="96"/>
      <c r="G15" s="96"/>
      <c r="H15" s="101"/>
    </row>
    <row r="16" spans="2:8" x14ac:dyDescent="0.15">
      <c r="B16" s="102" t="s">
        <v>0</v>
      </c>
      <c r="C16" s="94">
        <f>$C$10 +$C$12</f>
        <v>0</v>
      </c>
      <c r="D16" s="94">
        <f>$D$10+$D$12</f>
        <v>0</v>
      </c>
      <c r="E16" s="94">
        <f t="shared" si="0"/>
        <v>0</v>
      </c>
      <c r="F16" s="94">
        <f>$F$10+$F$12</f>
        <v>0</v>
      </c>
      <c r="G16" s="94">
        <f>$G$10+$G$12</f>
        <v>0</v>
      </c>
      <c r="H16" s="101">
        <f t="shared" ref="H16:H28" si="1">SUM(C16:G16)</f>
        <v>0</v>
      </c>
    </row>
    <row r="17" spans="2:8" x14ac:dyDescent="0.15">
      <c r="B17" s="102" t="s">
        <v>1</v>
      </c>
      <c r="C17" s="94">
        <f t="shared" ref="C17:C20" si="2">$C$10 +$C$12</f>
        <v>0</v>
      </c>
      <c r="D17" s="94">
        <f t="shared" ref="D17:D20" si="3">$D$10+$D$12</f>
        <v>0</v>
      </c>
      <c r="E17" s="94">
        <f t="shared" si="0"/>
        <v>0</v>
      </c>
      <c r="F17" s="94">
        <f t="shared" ref="F17:F20" si="4">$F$10+$F$12</f>
        <v>0</v>
      </c>
      <c r="G17" s="94">
        <f t="shared" ref="G17:G20" si="5">$G$10+$G$12</f>
        <v>0</v>
      </c>
      <c r="H17" s="101">
        <f t="shared" si="1"/>
        <v>0</v>
      </c>
    </row>
    <row r="18" spans="2:8" x14ac:dyDescent="0.15">
      <c r="B18" s="102" t="s">
        <v>2</v>
      </c>
      <c r="C18" s="94">
        <f t="shared" si="2"/>
        <v>0</v>
      </c>
      <c r="D18" s="94">
        <f t="shared" si="3"/>
        <v>0</v>
      </c>
      <c r="E18" s="94">
        <f t="shared" si="0"/>
        <v>0</v>
      </c>
      <c r="F18" s="94">
        <f t="shared" si="4"/>
        <v>0</v>
      </c>
      <c r="G18" s="94">
        <f t="shared" si="5"/>
        <v>0</v>
      </c>
      <c r="H18" s="101">
        <f t="shared" si="1"/>
        <v>0</v>
      </c>
    </row>
    <row r="19" spans="2:8" x14ac:dyDescent="0.15">
      <c r="B19" s="102" t="s">
        <v>3</v>
      </c>
      <c r="C19" s="94">
        <f t="shared" si="2"/>
        <v>0</v>
      </c>
      <c r="D19" s="94">
        <f t="shared" si="3"/>
        <v>0</v>
      </c>
      <c r="E19" s="94">
        <f t="shared" si="0"/>
        <v>0</v>
      </c>
      <c r="F19" s="94">
        <f t="shared" si="4"/>
        <v>0</v>
      </c>
      <c r="G19" s="94">
        <f t="shared" si="5"/>
        <v>0</v>
      </c>
      <c r="H19" s="101">
        <f t="shared" si="1"/>
        <v>0</v>
      </c>
    </row>
    <row r="20" spans="2:8" x14ac:dyDescent="0.15">
      <c r="B20" s="102" t="s">
        <v>4</v>
      </c>
      <c r="C20" s="94">
        <f t="shared" si="2"/>
        <v>0</v>
      </c>
      <c r="D20" s="94">
        <f t="shared" si="3"/>
        <v>0</v>
      </c>
      <c r="E20" s="94">
        <f t="shared" si="0"/>
        <v>0</v>
      </c>
      <c r="F20" s="94">
        <f t="shared" si="4"/>
        <v>0</v>
      </c>
      <c r="G20" s="94">
        <f t="shared" si="5"/>
        <v>0</v>
      </c>
      <c r="H20" s="101">
        <f t="shared" si="1"/>
        <v>0</v>
      </c>
    </row>
    <row r="21" spans="2:8" x14ac:dyDescent="0.15">
      <c r="B21" s="102" t="s">
        <v>89</v>
      </c>
      <c r="C21" s="98">
        <f>SUM(C16:C20)</f>
        <v>0</v>
      </c>
      <c r="D21" s="98">
        <f>SUM(D16:D20)</f>
        <v>0</v>
      </c>
      <c r="E21" s="98">
        <f>SUM(E16:E20)</f>
        <v>0</v>
      </c>
      <c r="F21" s="98">
        <f>SUM(F16:F20)</f>
        <v>0</v>
      </c>
      <c r="G21" s="98">
        <f>SUM(G16:G20)</f>
        <v>0</v>
      </c>
      <c r="H21" s="110">
        <f t="shared" si="1"/>
        <v>0</v>
      </c>
    </row>
    <row r="22" spans="2:8" x14ac:dyDescent="0.15">
      <c r="B22" s="228"/>
      <c r="C22" s="94"/>
      <c r="D22" s="94"/>
      <c r="E22" s="94"/>
      <c r="F22" s="94"/>
      <c r="G22" s="94"/>
      <c r="H22" s="101"/>
    </row>
    <row r="23" spans="2:8" x14ac:dyDescent="0.15">
      <c r="B23" s="102" t="s">
        <v>5</v>
      </c>
      <c r="C23" s="94">
        <f>C16</f>
        <v>0</v>
      </c>
      <c r="D23" s="94">
        <f>D16</f>
        <v>0</v>
      </c>
      <c r="E23" s="94">
        <f>E16</f>
        <v>0</v>
      </c>
      <c r="F23" s="94">
        <f>F16</f>
        <v>0</v>
      </c>
      <c r="G23" s="94">
        <f>G16</f>
        <v>0</v>
      </c>
      <c r="H23" s="101">
        <f t="shared" si="1"/>
        <v>0</v>
      </c>
    </row>
    <row r="24" spans="2:8" x14ac:dyDescent="0.15">
      <c r="B24" s="102" t="s">
        <v>47</v>
      </c>
      <c r="C24" s="94">
        <f t="shared" ref="C24:G25" si="6">C17</f>
        <v>0</v>
      </c>
      <c r="D24" s="94">
        <f t="shared" si="6"/>
        <v>0</v>
      </c>
      <c r="E24" s="94">
        <f t="shared" si="6"/>
        <v>0</v>
      </c>
      <c r="F24" s="94">
        <f t="shared" si="6"/>
        <v>0</v>
      </c>
      <c r="G24" s="94">
        <f t="shared" si="6"/>
        <v>0</v>
      </c>
      <c r="H24" s="101">
        <f t="shared" si="1"/>
        <v>0</v>
      </c>
    </row>
    <row r="25" spans="2:8" ht="13.5" customHeight="1" x14ac:dyDescent="0.15">
      <c r="B25" s="102" t="s">
        <v>49</v>
      </c>
      <c r="C25" s="94">
        <f t="shared" si="6"/>
        <v>0</v>
      </c>
      <c r="D25" s="94">
        <f t="shared" si="6"/>
        <v>0</v>
      </c>
      <c r="E25" s="94">
        <f t="shared" si="6"/>
        <v>0</v>
      </c>
      <c r="F25" s="94">
        <f t="shared" si="6"/>
        <v>0</v>
      </c>
      <c r="G25" s="94">
        <f t="shared" si="6"/>
        <v>0</v>
      </c>
      <c r="H25" s="101">
        <f t="shared" si="1"/>
        <v>0</v>
      </c>
    </row>
    <row r="26" spans="2:8" x14ac:dyDescent="0.15">
      <c r="B26" s="102" t="s">
        <v>90</v>
      </c>
      <c r="C26" s="98">
        <f>SUM(C23:C25)</f>
        <v>0</v>
      </c>
      <c r="D26" s="98">
        <f>SUM(D23:D25)</f>
        <v>0</v>
      </c>
      <c r="E26" s="98">
        <f>SUM(E23:E25)</f>
        <v>0</v>
      </c>
      <c r="F26" s="98">
        <f>SUM(F23:F25)</f>
        <v>0</v>
      </c>
      <c r="G26" s="98">
        <f>SUM(G23:G25)</f>
        <v>0</v>
      </c>
      <c r="H26" s="110">
        <f t="shared" si="1"/>
        <v>0</v>
      </c>
    </row>
    <row r="27" spans="2:8" x14ac:dyDescent="0.15">
      <c r="B27" s="103"/>
      <c r="C27" s="97"/>
      <c r="D27" s="97"/>
      <c r="E27" s="97"/>
      <c r="F27" s="97"/>
      <c r="G27" s="97"/>
      <c r="H27" s="101"/>
    </row>
    <row r="28" spans="2:8" ht="15" thickBot="1" x14ac:dyDescent="0.25">
      <c r="B28" s="104" t="s">
        <v>82</v>
      </c>
      <c r="C28" s="105">
        <f>C21+C26</f>
        <v>0</v>
      </c>
      <c r="D28" s="105">
        <f>D21+D26</f>
        <v>0</v>
      </c>
      <c r="E28" s="105">
        <f>E21+E26</f>
        <v>0</v>
      </c>
      <c r="F28" s="105">
        <f>F21+F26</f>
        <v>0</v>
      </c>
      <c r="G28" s="105">
        <f>G21+G26</f>
        <v>0</v>
      </c>
      <c r="H28" s="154">
        <f t="shared" si="1"/>
        <v>0</v>
      </c>
    </row>
    <row r="29" spans="2:8" s="149" customFormat="1" ht="18" x14ac:dyDescent="0.25">
      <c r="B29" s="124"/>
      <c r="C29" s="95"/>
      <c r="D29" s="95"/>
      <c r="E29" s="95"/>
      <c r="F29" s="95"/>
      <c r="G29" s="95"/>
      <c r="H29" s="127"/>
    </row>
    <row r="30" spans="2:8" ht="12" thickBot="1" x14ac:dyDescent="0.2">
      <c r="B30" s="126"/>
      <c r="C30" s="95"/>
      <c r="D30" s="95"/>
      <c r="E30" s="95"/>
      <c r="F30" s="95"/>
      <c r="G30" s="95"/>
      <c r="H30" s="150" t="s">
        <v>110</v>
      </c>
    </row>
    <row r="31" spans="2:8" ht="12" thickBot="1" x14ac:dyDescent="0.2">
      <c r="B31" s="128" t="s">
        <v>145</v>
      </c>
      <c r="C31" s="136">
        <f>C33*12</f>
        <v>0</v>
      </c>
      <c r="D31" s="136">
        <f>D33*12</f>
        <v>0</v>
      </c>
      <c r="E31" s="136">
        <f>E33*12</f>
        <v>0</v>
      </c>
      <c r="F31" s="136">
        <f>F33*12</f>
        <v>0</v>
      </c>
      <c r="G31" s="137">
        <f>G33*12</f>
        <v>0</v>
      </c>
      <c r="H31" s="137">
        <f>SUM(C31:G31)</f>
        <v>0</v>
      </c>
    </row>
    <row r="32" spans="2:8" ht="23.25" thickBot="1" x14ac:dyDescent="0.2">
      <c r="B32" s="131" t="s">
        <v>144</v>
      </c>
      <c r="C32" s="130">
        <f>C16/4</f>
        <v>0</v>
      </c>
      <c r="D32" s="130">
        <f t="shared" ref="D32:G32" si="7">D16/4</f>
        <v>0</v>
      </c>
      <c r="E32" s="130">
        <f t="shared" si="7"/>
        <v>0</v>
      </c>
      <c r="F32" s="130">
        <f t="shared" si="7"/>
        <v>0</v>
      </c>
      <c r="G32" s="132">
        <f t="shared" si="7"/>
        <v>0</v>
      </c>
      <c r="H32" s="132">
        <f>SUM(C32:G32)</f>
        <v>0</v>
      </c>
    </row>
    <row r="33" spans="2:8" ht="23.25" thickBot="1" x14ac:dyDescent="0.2">
      <c r="B33" s="128" t="s">
        <v>146</v>
      </c>
      <c r="C33" s="164">
        <f>C16/12</f>
        <v>0</v>
      </c>
      <c r="D33" s="164">
        <f>D16/12</f>
        <v>0</v>
      </c>
      <c r="E33" s="164">
        <f>E16/12</f>
        <v>0</v>
      </c>
      <c r="F33" s="164">
        <f>F16/12</f>
        <v>0</v>
      </c>
      <c r="G33" s="165">
        <f>G16/12</f>
        <v>0</v>
      </c>
      <c r="H33" s="165">
        <f>SUM(C33:G33)</f>
        <v>0</v>
      </c>
    </row>
    <row r="34" spans="2:8" ht="18.75" thickBot="1" x14ac:dyDescent="0.3">
      <c r="B34" s="124"/>
      <c r="C34" s="125"/>
      <c r="D34" s="125"/>
      <c r="E34" s="125"/>
      <c r="F34" s="125"/>
      <c r="G34" s="125"/>
      <c r="H34" s="127"/>
    </row>
    <row r="35" spans="2:8" ht="35.25" customHeight="1" thickBot="1" x14ac:dyDescent="0.2">
      <c r="B35" s="244" t="s">
        <v>148</v>
      </c>
      <c r="C35" s="245"/>
      <c r="D35" s="245"/>
      <c r="E35" s="245"/>
      <c r="F35" s="245"/>
      <c r="G35" s="245"/>
      <c r="H35" s="246"/>
    </row>
    <row r="36" spans="2:8" ht="18" x14ac:dyDescent="0.25">
      <c r="B36" s="167"/>
      <c r="C36" s="95"/>
      <c r="D36" s="95"/>
      <c r="E36" s="95"/>
      <c r="F36" s="95"/>
      <c r="G36" s="95"/>
      <c r="H36" s="127"/>
    </row>
    <row r="37" spans="2:8" ht="12" thickBot="1" x14ac:dyDescent="0.2"/>
    <row r="38" spans="2:8" ht="12" thickBot="1" x14ac:dyDescent="0.2">
      <c r="B38" s="168" t="s">
        <v>127</v>
      </c>
      <c r="C38" s="239" t="s">
        <v>128</v>
      </c>
      <c r="D38" s="242"/>
      <c r="E38" s="242"/>
      <c r="F38" s="242"/>
      <c r="G38" s="243"/>
      <c r="H38" s="170"/>
    </row>
    <row r="39" spans="2:8" ht="25.5" customHeight="1" x14ac:dyDescent="0.15">
      <c r="B39" s="176" t="s">
        <v>126</v>
      </c>
      <c r="C39" s="201">
        <v>0</v>
      </c>
      <c r="D39" s="201">
        <v>0</v>
      </c>
      <c r="E39" s="201">
        <v>0</v>
      </c>
      <c r="F39" s="201">
        <v>0</v>
      </c>
      <c r="G39" s="201">
        <v>0</v>
      </c>
      <c r="H39" s="14"/>
    </row>
    <row r="40" spans="2:8" ht="15.75" customHeight="1" x14ac:dyDescent="0.15">
      <c r="B40" s="5" t="s">
        <v>93</v>
      </c>
      <c r="C40" s="178">
        <f>(C33*3)*C39</f>
        <v>0</v>
      </c>
      <c r="D40" s="178">
        <f>(D33*3)*D39</f>
        <v>0</v>
      </c>
      <c r="E40" s="178">
        <f>(E33*3)*E39</f>
        <v>0</v>
      </c>
      <c r="F40" s="178">
        <f>(F33*3)*F39</f>
        <v>0</v>
      </c>
      <c r="G40" s="178">
        <f>(G33*3)*G39</f>
        <v>0</v>
      </c>
      <c r="H40" s="134"/>
    </row>
    <row r="41" spans="2:8" ht="13.5" customHeight="1" thickBot="1" x14ac:dyDescent="0.2">
      <c r="B41" s="177" t="s">
        <v>91</v>
      </c>
      <c r="C41" s="178">
        <f>(C33*3)-C40</f>
        <v>0</v>
      </c>
      <c r="D41" s="178">
        <f>(D33*3)-D40</f>
        <v>0</v>
      </c>
      <c r="E41" s="178">
        <f>(E33*3)-E40</f>
        <v>0</v>
      </c>
      <c r="F41" s="178">
        <f>(F33*3)-F40</f>
        <v>0</v>
      </c>
      <c r="G41" s="178">
        <f>(G33*3)-G40</f>
        <v>0</v>
      </c>
      <c r="H41" s="178">
        <f>SUM(C41:G41)</f>
        <v>0</v>
      </c>
    </row>
    <row r="42" spans="2:8" ht="17.25" customHeight="1" thickBot="1" x14ac:dyDescent="0.25">
      <c r="B42" s="162" t="s">
        <v>96</v>
      </c>
      <c r="C42" s="173"/>
      <c r="D42" s="173"/>
      <c r="E42" s="173"/>
      <c r="F42" s="173"/>
      <c r="G42" s="173"/>
      <c r="H42" s="163">
        <f>H41*32</f>
        <v>0</v>
      </c>
    </row>
    <row r="43" spans="2:8" ht="12.75" customHeight="1" thickBot="1" x14ac:dyDescent="0.2">
      <c r="B43" s="124"/>
      <c r="C43" s="129"/>
      <c r="D43" s="129"/>
      <c r="E43" s="129"/>
      <c r="F43" s="129"/>
      <c r="G43" s="129"/>
      <c r="H43" s="148"/>
    </row>
    <row r="44" spans="2:8" ht="12" thickBot="1" x14ac:dyDescent="0.2">
      <c r="B44" s="174" t="s">
        <v>131</v>
      </c>
      <c r="C44" s="239" t="s">
        <v>128</v>
      </c>
      <c r="D44" s="240"/>
      <c r="E44" s="240"/>
      <c r="F44" s="240"/>
      <c r="G44" s="241"/>
      <c r="H44" s="170"/>
    </row>
    <row r="45" spans="2:8" ht="25.5" customHeight="1" x14ac:dyDescent="0.15">
      <c r="B45" s="175" t="s">
        <v>129</v>
      </c>
      <c r="C45" s="201">
        <v>0</v>
      </c>
      <c r="D45" s="201">
        <v>0</v>
      </c>
      <c r="E45" s="201">
        <v>0</v>
      </c>
      <c r="F45" s="201">
        <v>0</v>
      </c>
      <c r="G45" s="201">
        <v>0</v>
      </c>
      <c r="H45" s="14"/>
    </row>
    <row r="46" spans="2:8" x14ac:dyDescent="0.15">
      <c r="B46" s="5" t="s">
        <v>130</v>
      </c>
      <c r="C46" s="178">
        <f>C16*C45</f>
        <v>0</v>
      </c>
      <c r="D46" s="178">
        <f t="shared" ref="D46:G46" si="8">D16*D45</f>
        <v>0</v>
      </c>
      <c r="E46" s="178">
        <f t="shared" si="8"/>
        <v>0</v>
      </c>
      <c r="F46" s="178">
        <f t="shared" si="8"/>
        <v>0</v>
      </c>
      <c r="G46" s="178">
        <f t="shared" si="8"/>
        <v>0</v>
      </c>
      <c r="H46" s="14"/>
    </row>
    <row r="47" spans="2:8" ht="14.25" customHeight="1" thickBot="1" x14ac:dyDescent="0.2">
      <c r="B47" s="179" t="s">
        <v>94</v>
      </c>
      <c r="C47" s="178">
        <f>C16-C46</f>
        <v>0</v>
      </c>
      <c r="D47" s="178">
        <f t="shared" ref="D47:G47" si="9">D16-D46</f>
        <v>0</v>
      </c>
      <c r="E47" s="178">
        <f t="shared" si="9"/>
        <v>0</v>
      </c>
      <c r="F47" s="178">
        <f t="shared" si="9"/>
        <v>0</v>
      </c>
      <c r="G47" s="178">
        <f t="shared" si="9"/>
        <v>0</v>
      </c>
      <c r="H47" s="178">
        <f>SUM(C47:G47)</f>
        <v>0</v>
      </c>
    </row>
    <row r="48" spans="2:8" ht="16.5" customHeight="1" thickBot="1" x14ac:dyDescent="0.25">
      <c r="B48" s="162" t="s">
        <v>95</v>
      </c>
      <c r="C48" s="6"/>
      <c r="D48" s="6"/>
      <c r="E48" s="6"/>
      <c r="F48" s="6"/>
      <c r="G48" s="169"/>
      <c r="H48" s="163">
        <f>H47*8</f>
        <v>0</v>
      </c>
    </row>
    <row r="49" spans="2:9" ht="16.5" customHeight="1" thickBot="1" x14ac:dyDescent="0.2">
      <c r="B49" s="124"/>
      <c r="C49" s="8"/>
      <c r="D49" s="8"/>
      <c r="E49" s="8"/>
      <c r="F49" s="8"/>
      <c r="G49" s="8"/>
      <c r="H49" s="148"/>
    </row>
    <row r="50" spans="2:9" ht="15" customHeight="1" thickBot="1" x14ac:dyDescent="0.2">
      <c r="B50" s="172" t="s">
        <v>147</v>
      </c>
      <c r="C50" s="239" t="s">
        <v>128</v>
      </c>
      <c r="D50" s="240"/>
      <c r="E50" s="240"/>
      <c r="F50" s="240"/>
      <c r="G50" s="241"/>
      <c r="H50" s="171"/>
    </row>
    <row r="51" spans="2:9" ht="12" thickBot="1" x14ac:dyDescent="0.2">
      <c r="B51" s="135"/>
      <c r="C51" s="180" t="s">
        <v>120</v>
      </c>
      <c r="D51" s="181" t="s">
        <v>121</v>
      </c>
      <c r="E51" s="181" t="s">
        <v>122</v>
      </c>
      <c r="F51" s="181" t="s">
        <v>123</v>
      </c>
      <c r="G51" s="182" t="s">
        <v>124</v>
      </c>
      <c r="H51" s="14"/>
    </row>
    <row r="52" spans="2:9" ht="65.25" customHeight="1" thickBot="1" x14ac:dyDescent="0.2">
      <c r="B52" s="183" t="s">
        <v>149</v>
      </c>
      <c r="C52" s="213">
        <v>0</v>
      </c>
      <c r="D52" s="213">
        <v>0</v>
      </c>
      <c r="E52" s="213">
        <v>0</v>
      </c>
      <c r="F52" s="213">
        <v>0</v>
      </c>
      <c r="G52" s="213">
        <v>0</v>
      </c>
      <c r="H52" s="214">
        <f>SUM(C52:G52)</f>
        <v>0</v>
      </c>
      <c r="I52" s="166">
        <f>SUM(C52:H52)</f>
        <v>0</v>
      </c>
    </row>
    <row r="53" spans="2:9" ht="12" thickBot="1" x14ac:dyDescent="0.2"/>
    <row r="54" spans="2:9" ht="12" thickBot="1" x14ac:dyDescent="0.2">
      <c r="B54" s="158" t="s">
        <v>119</v>
      </c>
    </row>
    <row r="55" spans="2:9" ht="23.25" thickBot="1" x14ac:dyDescent="0.2">
      <c r="B55" s="203" t="s">
        <v>76</v>
      </c>
      <c r="C55" s="204" t="s">
        <v>57</v>
      </c>
      <c r="D55" s="204" t="s">
        <v>73</v>
      </c>
      <c r="E55" s="204" t="s">
        <v>74</v>
      </c>
      <c r="F55" s="204" t="s">
        <v>75</v>
      </c>
      <c r="G55" s="204" t="s">
        <v>84</v>
      </c>
    </row>
    <row r="56" spans="2:9" ht="12" thickBot="1" x14ac:dyDescent="0.2">
      <c r="B56" s="159" t="s">
        <v>0</v>
      </c>
      <c r="C56" s="213">
        <v>0</v>
      </c>
      <c r="D56" s="213">
        <v>0</v>
      </c>
      <c r="E56" s="213">
        <v>0</v>
      </c>
      <c r="F56" s="213">
        <v>0</v>
      </c>
      <c r="G56" s="213">
        <v>0</v>
      </c>
      <c r="H56" s="227">
        <f>SUM(C56:G56)</f>
        <v>0</v>
      </c>
    </row>
    <row r="57" spans="2:9" ht="12" thickBot="1" x14ac:dyDescent="0.2">
      <c r="B57" s="102" t="s">
        <v>1</v>
      </c>
      <c r="C57" s="213">
        <v>0</v>
      </c>
      <c r="D57" s="213">
        <v>0</v>
      </c>
      <c r="E57" s="213">
        <v>0</v>
      </c>
      <c r="F57" s="213">
        <v>0</v>
      </c>
      <c r="G57" s="213">
        <v>0</v>
      </c>
      <c r="H57" s="227">
        <f t="shared" ref="H57:H60" si="10">SUM(C57:G57)</f>
        <v>0</v>
      </c>
    </row>
    <row r="58" spans="2:9" ht="12" thickBot="1" x14ac:dyDescent="0.2">
      <c r="B58" s="102" t="s">
        <v>2</v>
      </c>
      <c r="C58" s="213">
        <v>0</v>
      </c>
      <c r="D58" s="213">
        <v>0</v>
      </c>
      <c r="E58" s="213">
        <v>0</v>
      </c>
      <c r="F58" s="213">
        <v>0</v>
      </c>
      <c r="G58" s="213">
        <v>0</v>
      </c>
      <c r="H58" s="227">
        <f t="shared" si="10"/>
        <v>0</v>
      </c>
    </row>
    <row r="59" spans="2:9" ht="12" thickBot="1" x14ac:dyDescent="0.2">
      <c r="B59" s="102" t="s">
        <v>3</v>
      </c>
      <c r="C59" s="213">
        <v>0</v>
      </c>
      <c r="D59" s="213">
        <v>0</v>
      </c>
      <c r="E59" s="213">
        <v>0</v>
      </c>
      <c r="F59" s="213">
        <v>0</v>
      </c>
      <c r="G59" s="213">
        <v>0</v>
      </c>
      <c r="H59" s="227">
        <f t="shared" si="10"/>
        <v>0</v>
      </c>
    </row>
    <row r="60" spans="2:9" ht="12" thickBot="1" x14ac:dyDescent="0.2">
      <c r="B60" s="102" t="s">
        <v>4</v>
      </c>
      <c r="C60" s="213">
        <v>0</v>
      </c>
      <c r="D60" s="213">
        <v>0</v>
      </c>
      <c r="E60" s="213">
        <v>0</v>
      </c>
      <c r="F60" s="213">
        <v>0</v>
      </c>
      <c r="G60" s="213">
        <v>0</v>
      </c>
      <c r="H60" s="227">
        <f t="shared" si="10"/>
        <v>0</v>
      </c>
    </row>
    <row r="61" spans="2:9" x14ac:dyDescent="0.15">
      <c r="B61" s="102" t="s">
        <v>89</v>
      </c>
      <c r="C61" s="227">
        <f t="shared" ref="C61:H61" si="11">SUM(C56:C60)</f>
        <v>0</v>
      </c>
      <c r="D61" s="227">
        <f t="shared" si="11"/>
        <v>0</v>
      </c>
      <c r="E61" s="227">
        <f t="shared" si="11"/>
        <v>0</v>
      </c>
      <c r="F61" s="227">
        <f t="shared" si="11"/>
        <v>0</v>
      </c>
      <c r="G61" s="227">
        <f t="shared" si="11"/>
        <v>0</v>
      </c>
      <c r="H61" s="215">
        <f t="shared" si="11"/>
        <v>0</v>
      </c>
    </row>
    <row r="62" spans="2:9" ht="12" thickBot="1" x14ac:dyDescent="0.2">
      <c r="B62" s="102"/>
      <c r="C62" s="161"/>
      <c r="D62" s="161"/>
      <c r="E62" s="161"/>
      <c r="F62" s="161"/>
      <c r="G62" s="161"/>
      <c r="H62" s="160"/>
    </row>
    <row r="63" spans="2:9" ht="12" thickBot="1" x14ac:dyDescent="0.2">
      <c r="B63" s="102" t="s">
        <v>5</v>
      </c>
      <c r="C63" s="213">
        <v>0</v>
      </c>
      <c r="D63" s="213">
        <v>0</v>
      </c>
      <c r="E63" s="213">
        <v>0</v>
      </c>
      <c r="F63" s="213">
        <v>0</v>
      </c>
      <c r="G63" s="213">
        <v>0</v>
      </c>
      <c r="H63" s="227">
        <f>SUM(C63:G63)</f>
        <v>0</v>
      </c>
    </row>
    <row r="64" spans="2:9" ht="12" thickBot="1" x14ac:dyDescent="0.2">
      <c r="B64" s="102" t="s">
        <v>47</v>
      </c>
      <c r="C64" s="213">
        <v>0</v>
      </c>
      <c r="D64" s="213">
        <v>0</v>
      </c>
      <c r="E64" s="213">
        <v>0</v>
      </c>
      <c r="F64" s="213">
        <v>0</v>
      </c>
      <c r="G64" s="213">
        <v>0</v>
      </c>
      <c r="H64" s="227">
        <f>SUM(C64:G64)</f>
        <v>0</v>
      </c>
    </row>
    <row r="65" spans="2:8" ht="13.5" customHeight="1" thickBot="1" x14ac:dyDescent="0.2">
      <c r="B65" s="102" t="s">
        <v>49</v>
      </c>
      <c r="C65" s="213">
        <v>0</v>
      </c>
      <c r="D65" s="213">
        <v>0</v>
      </c>
      <c r="E65" s="213">
        <v>0</v>
      </c>
      <c r="F65" s="213">
        <v>0</v>
      </c>
      <c r="G65" s="213">
        <v>0</v>
      </c>
      <c r="H65" s="227">
        <f>SUM(C65:G65)</f>
        <v>0</v>
      </c>
    </row>
    <row r="66" spans="2:8" x14ac:dyDescent="0.15">
      <c r="B66" s="102" t="s">
        <v>90</v>
      </c>
      <c r="C66" s="227">
        <f t="shared" ref="C66:H66" si="12">SUM(C63:C65)</f>
        <v>0</v>
      </c>
      <c r="D66" s="227">
        <f t="shared" si="12"/>
        <v>0</v>
      </c>
      <c r="E66" s="227">
        <f t="shared" si="12"/>
        <v>0</v>
      </c>
      <c r="F66" s="227">
        <f t="shared" si="12"/>
        <v>0</v>
      </c>
      <c r="G66" s="227">
        <f t="shared" si="12"/>
        <v>0</v>
      </c>
      <c r="H66" s="215">
        <f t="shared" si="12"/>
        <v>0</v>
      </c>
    </row>
    <row r="67" spans="2:8" ht="12" thickBot="1" x14ac:dyDescent="0.2">
      <c r="B67" s="103"/>
      <c r="C67" s="161"/>
      <c r="D67" s="161"/>
      <c r="E67" s="161"/>
      <c r="F67" s="161"/>
      <c r="G67" s="161"/>
      <c r="H67" s="160"/>
    </row>
    <row r="68" spans="2:8" ht="12" thickBot="1" x14ac:dyDescent="0.2">
      <c r="B68" s="104" t="s">
        <v>82</v>
      </c>
      <c r="C68" s="227">
        <f>C61+C66</f>
        <v>0</v>
      </c>
      <c r="D68" s="227">
        <f t="shared" ref="D68:G68" si="13">D61+D66</f>
        <v>0</v>
      </c>
      <c r="E68" s="227">
        <f t="shared" si="13"/>
        <v>0</v>
      </c>
      <c r="F68" s="227">
        <f t="shared" si="13"/>
        <v>0</v>
      </c>
      <c r="G68" s="227">
        <f t="shared" si="13"/>
        <v>0</v>
      </c>
      <c r="H68" s="215">
        <f>H61+H66</f>
        <v>0</v>
      </c>
    </row>
    <row r="69" spans="2:8" ht="12" thickBot="1" x14ac:dyDescent="0.2"/>
    <row r="70" spans="2:8" ht="15" thickBot="1" x14ac:dyDescent="0.25">
      <c r="B70" s="162" t="s">
        <v>125</v>
      </c>
      <c r="C70" s="6"/>
      <c r="D70" s="6"/>
      <c r="E70" s="6"/>
      <c r="F70" s="6"/>
      <c r="G70" s="6"/>
      <c r="H70" s="163">
        <f>H52+H68</f>
        <v>0</v>
      </c>
    </row>
  </sheetData>
  <sheetProtection selectLockedCells="1"/>
  <mergeCells count="4">
    <mergeCell ref="C44:G44"/>
    <mergeCell ref="C38:G38"/>
    <mergeCell ref="C50:G50"/>
    <mergeCell ref="B35:H35"/>
  </mergeCells>
  <conditionalFormatting sqref="D8">
    <cfRule type="cellIs" dxfId="4" priority="5" operator="greaterThan">
      <formula>$C$8</formula>
    </cfRule>
  </conditionalFormatting>
  <conditionalFormatting sqref="E8">
    <cfRule type="cellIs" dxfId="3" priority="3" operator="greaterThan">
      <formula>$D$8</formula>
    </cfRule>
    <cfRule type="cellIs" dxfId="2" priority="4" operator="greaterThan">
      <formula>$D$8</formula>
    </cfRule>
  </conditionalFormatting>
  <conditionalFormatting sqref="F8">
    <cfRule type="cellIs" dxfId="1" priority="2" operator="greaterThan">
      <formula>$E$8</formula>
    </cfRule>
  </conditionalFormatting>
  <conditionalFormatting sqref="G8">
    <cfRule type="cellIs" dxfId="0" priority="1" operator="greaterThan">
      <formula>$F$8</formula>
    </cfRule>
  </conditionalFormatting>
  <dataValidations xWindow="996" yWindow="403" count="2">
    <dataValidation type="whole" allowBlank="1" showInputMessage="1" showErrorMessage="1" promptTitle="pas op" prompt="het tarief van een opvolgende staffel moet lager of gelijk zijn aan het tarief in een voorgaande staffel" sqref="D8:F8">
      <formula1>0</formula1>
      <formula2>C8</formula2>
    </dataValidation>
    <dataValidation type="whole" allowBlank="1" showInputMessage="1" showErrorMessage="1" promptTitle="Pas op" prompt="het tarief van een opvolgende staffel moet lager of gelijk zijn aan het tarief in een voorgaande staffel" sqref="G8">
      <formula1>0</formula1>
      <formula2>F8</formula2>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C1:Q15"/>
  <sheetViews>
    <sheetView workbookViewId="0">
      <selection activeCell="E7" sqref="E7"/>
    </sheetView>
  </sheetViews>
  <sheetFormatPr defaultRowHeight="11.25" x14ac:dyDescent="0.15"/>
  <cols>
    <col min="1" max="1" width="8.5" customWidth="1"/>
    <col min="2" max="2" width="2.375" customWidth="1"/>
    <col min="3" max="3" width="19.25" customWidth="1"/>
    <col min="4" max="4" width="3.625" customWidth="1"/>
    <col min="5" max="5" width="18.75" customWidth="1"/>
    <col min="6" max="6" width="5.75" customWidth="1"/>
    <col min="7" max="7" width="19.125" customWidth="1"/>
    <col min="8" max="8" width="11.625" customWidth="1"/>
    <col min="9" max="9" width="11.5" customWidth="1"/>
    <col min="10" max="10" width="11.625" customWidth="1"/>
    <col min="11" max="13" width="12.75" customWidth="1"/>
    <col min="14" max="14" width="11.5" customWidth="1"/>
    <col min="15" max="15" width="19.125" customWidth="1"/>
    <col min="16" max="16" width="19" customWidth="1"/>
  </cols>
  <sheetData>
    <row r="1" spans="3:17" ht="12" thickBot="1" x14ac:dyDescent="0.2"/>
    <row r="2" spans="3:17" ht="14.25" customHeight="1" x14ac:dyDescent="0.15">
      <c r="C2" s="247" t="s">
        <v>87</v>
      </c>
      <c r="D2" s="248"/>
      <c r="E2" s="249"/>
      <c r="F2" s="21"/>
      <c r="G2" s="253" t="s">
        <v>150</v>
      </c>
      <c r="H2" s="21"/>
      <c r="I2" s="21"/>
      <c r="J2" s="21"/>
      <c r="K2" s="21"/>
      <c r="L2" s="21"/>
      <c r="M2" s="21"/>
      <c r="N2" s="21"/>
      <c r="O2" s="21"/>
      <c r="P2" s="119"/>
      <c r="Q2" s="119"/>
    </row>
    <row r="3" spans="3:17" ht="60.75" customHeight="1" thickBot="1" x14ac:dyDescent="0.2">
      <c r="C3" s="250"/>
      <c r="D3" s="251"/>
      <c r="E3" s="252"/>
      <c r="G3" s="254"/>
    </row>
    <row r="4" spans="3:17" ht="11.25" customHeight="1" x14ac:dyDescent="0.2">
      <c r="C4" s="207"/>
      <c r="D4" s="207"/>
      <c r="E4" s="207"/>
    </row>
    <row r="5" spans="3:17" ht="72" customHeight="1" x14ac:dyDescent="0.2">
      <c r="C5" s="207"/>
      <c r="D5" s="207"/>
      <c r="E5" s="124" t="s">
        <v>151</v>
      </c>
      <c r="G5" s="124" t="s">
        <v>152</v>
      </c>
    </row>
    <row r="6" spans="3:17" ht="12" thickBot="1" x14ac:dyDescent="0.2">
      <c r="E6" s="16"/>
    </row>
    <row r="7" spans="3:17" ht="13.5" customHeight="1" thickBot="1" x14ac:dyDescent="0.2">
      <c r="C7" s="121" t="s">
        <v>0</v>
      </c>
      <c r="E7" s="120">
        <v>0</v>
      </c>
      <c r="G7" s="120">
        <v>0</v>
      </c>
      <c r="J7" s="209"/>
      <c r="K7" s="209"/>
      <c r="L7" s="209"/>
      <c r="M7" s="209"/>
    </row>
    <row r="8" spans="3:17" ht="13.5" customHeight="1" thickBot="1" x14ac:dyDescent="0.2">
      <c r="C8" s="122" t="s">
        <v>1</v>
      </c>
      <c r="E8" s="120">
        <v>0</v>
      </c>
      <c r="G8" s="120">
        <v>0</v>
      </c>
    </row>
    <row r="9" spans="3:17" ht="12.75" customHeight="1" thickBot="1" x14ac:dyDescent="0.2">
      <c r="C9" s="122" t="s">
        <v>2</v>
      </c>
      <c r="E9" s="120">
        <v>0</v>
      </c>
      <c r="G9" s="120">
        <v>0</v>
      </c>
    </row>
    <row r="10" spans="3:17" ht="13.5" customHeight="1" thickBot="1" x14ac:dyDescent="0.2">
      <c r="C10" s="122" t="s">
        <v>3</v>
      </c>
      <c r="E10" s="120">
        <v>0</v>
      </c>
      <c r="G10" s="120">
        <v>0</v>
      </c>
    </row>
    <row r="11" spans="3:17" ht="13.5" customHeight="1" thickBot="1" x14ac:dyDescent="0.2">
      <c r="C11" s="122" t="s">
        <v>4</v>
      </c>
      <c r="E11" s="120">
        <v>0</v>
      </c>
      <c r="G11" s="120">
        <v>0</v>
      </c>
    </row>
    <row r="12" spans="3:17" ht="12.75" customHeight="1" thickBot="1" x14ac:dyDescent="0.2">
      <c r="C12" s="122" t="s">
        <v>5</v>
      </c>
      <c r="E12" s="120">
        <v>0</v>
      </c>
      <c r="G12" s="120">
        <v>0</v>
      </c>
    </row>
    <row r="13" spans="3:17" ht="12.75" customHeight="1" thickBot="1" x14ac:dyDescent="0.2">
      <c r="C13" s="122" t="s">
        <v>47</v>
      </c>
      <c r="E13" s="120">
        <v>0</v>
      </c>
      <c r="G13" s="120">
        <v>0</v>
      </c>
    </row>
    <row r="14" spans="3:17" ht="16.5" customHeight="1" thickBot="1" x14ac:dyDescent="0.2">
      <c r="C14" s="122" t="s">
        <v>48</v>
      </c>
      <c r="E14" s="120">
        <v>0</v>
      </c>
      <c r="G14" s="120">
        <v>0</v>
      </c>
    </row>
    <row r="15" spans="3:17" ht="23.25" thickBot="1" x14ac:dyDescent="0.25">
      <c r="C15" s="123" t="s">
        <v>39</v>
      </c>
      <c r="E15" s="186">
        <f>SUM(E7:E14)/8</f>
        <v>0</v>
      </c>
      <c r="G15" s="208">
        <f>SUM(G7:G14)/8</f>
        <v>0</v>
      </c>
    </row>
  </sheetData>
  <sheetProtection algorithmName="SHA-512" hashValue="Blo1LWUFkbo4ip1YJC3CYTqr/wEm93i3WMUfBC8osIyAJ7JsY6wtJ30as79XUvGwmjFPOtV2GusXeZouNGQ0sw==" saltValue="eX2o4s99XjghPd8zZgEHtg==" spinCount="100000" sheet="1" objects="1" scenarios="1" selectLockedCells="1"/>
  <mergeCells count="2">
    <mergeCell ref="C2:E3"/>
    <mergeCell ref="G2:G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O20"/>
  <sheetViews>
    <sheetView workbookViewId="0">
      <selection activeCell="C8" sqref="C8"/>
    </sheetView>
  </sheetViews>
  <sheetFormatPr defaultRowHeight="11.25" x14ac:dyDescent="0.15"/>
  <cols>
    <col min="1" max="1" width="2.875" customWidth="1"/>
    <col min="2" max="2" width="27.5" customWidth="1"/>
    <col min="3" max="3" width="12.625" customWidth="1"/>
    <col min="4" max="4" width="11.625" customWidth="1"/>
    <col min="5" max="6" width="11.5" customWidth="1"/>
    <col min="7" max="7" width="11.625" customWidth="1"/>
    <col min="8" max="8" width="12.75" customWidth="1"/>
    <col min="9" max="9" width="3.125" customWidth="1"/>
    <col min="10" max="12" width="11.5" customWidth="1"/>
    <col min="13" max="13" width="13" customWidth="1"/>
    <col min="14" max="14" width="3.25" customWidth="1"/>
    <col min="15" max="15" width="21.5" customWidth="1"/>
  </cols>
  <sheetData>
    <row r="1" spans="2:15" ht="12" thickBot="1" x14ac:dyDescent="0.2"/>
    <row r="2" spans="2:15" ht="15" thickBot="1" x14ac:dyDescent="0.25">
      <c r="B2" s="66" t="s">
        <v>45</v>
      </c>
      <c r="C2" s="67"/>
      <c r="D2" s="67"/>
      <c r="E2" s="67"/>
      <c r="F2" s="67"/>
      <c r="G2" s="67"/>
      <c r="H2" s="67"/>
      <c r="I2" s="67"/>
      <c r="J2" s="67"/>
      <c r="K2" s="67"/>
      <c r="L2" s="67"/>
      <c r="M2" s="67"/>
      <c r="N2" s="67"/>
      <c r="O2" s="68"/>
    </row>
    <row r="4" spans="2:15" ht="12" thickBot="1" x14ac:dyDescent="0.2"/>
    <row r="5" spans="2:15" ht="22.5" x14ac:dyDescent="0.15">
      <c r="B5" s="58"/>
      <c r="C5" s="79" t="s">
        <v>0</v>
      </c>
      <c r="D5" s="79" t="s">
        <v>1</v>
      </c>
      <c r="E5" s="79" t="s">
        <v>2</v>
      </c>
      <c r="F5" s="79" t="s">
        <v>51</v>
      </c>
      <c r="G5" s="80" t="s">
        <v>4</v>
      </c>
      <c r="H5" s="74" t="s">
        <v>50</v>
      </c>
      <c r="I5" s="86"/>
      <c r="J5" s="79" t="s">
        <v>5</v>
      </c>
      <c r="K5" s="79" t="s">
        <v>47</v>
      </c>
      <c r="L5" s="80" t="s">
        <v>52</v>
      </c>
      <c r="M5" s="74" t="s">
        <v>54</v>
      </c>
      <c r="N5" s="81"/>
      <c r="O5" s="74" t="s">
        <v>53</v>
      </c>
    </row>
    <row r="6" spans="2:15" x14ac:dyDescent="0.15">
      <c r="B6" s="55"/>
      <c r="C6" s="5"/>
      <c r="D6" s="5"/>
      <c r="E6" s="5"/>
      <c r="F6" s="5"/>
      <c r="G6" s="24"/>
      <c r="H6" s="75"/>
      <c r="I6" s="72"/>
      <c r="J6" s="5"/>
      <c r="K6" s="5"/>
      <c r="L6" s="24"/>
      <c r="M6" s="75"/>
      <c r="N6" s="76"/>
      <c r="O6" s="75"/>
    </row>
    <row r="7" spans="2:15" x14ac:dyDescent="0.15">
      <c r="B7" s="82" t="s">
        <v>56</v>
      </c>
      <c r="C7" s="5"/>
      <c r="D7" s="5"/>
      <c r="E7" s="5"/>
      <c r="F7" s="5"/>
      <c r="G7" s="24"/>
      <c r="H7" s="75"/>
      <c r="I7" s="72"/>
      <c r="J7" s="5"/>
      <c r="K7" s="5"/>
      <c r="L7" s="24"/>
      <c r="M7" s="75"/>
      <c r="N7" s="76"/>
      <c r="O7" s="75"/>
    </row>
    <row r="8" spans="2:15" x14ac:dyDescent="0.15">
      <c r="B8" s="83" t="s">
        <v>44</v>
      </c>
      <c r="C8" s="71">
        <v>0</v>
      </c>
      <c r="D8" s="71">
        <v>0</v>
      </c>
      <c r="E8" s="71">
        <v>0</v>
      </c>
      <c r="F8" s="71">
        <v>0</v>
      </c>
      <c r="G8" s="71">
        <v>0</v>
      </c>
      <c r="H8" s="188">
        <f>SUM(C8:G8)</f>
        <v>0</v>
      </c>
      <c r="I8" s="73"/>
      <c r="J8" s="71">
        <v>0</v>
      </c>
      <c r="K8" s="71">
        <v>0</v>
      </c>
      <c r="L8" s="71">
        <v>0</v>
      </c>
      <c r="M8" s="188">
        <f>SUM(J8:L8)</f>
        <v>0</v>
      </c>
      <c r="N8" s="77"/>
      <c r="O8" s="188">
        <f>H8+M8</f>
        <v>0</v>
      </c>
    </row>
    <row r="9" spans="2:15" x14ac:dyDescent="0.15">
      <c r="B9" s="83" t="s">
        <v>44</v>
      </c>
      <c r="C9" s="71">
        <v>0</v>
      </c>
      <c r="D9" s="71">
        <v>0</v>
      </c>
      <c r="E9" s="71">
        <v>0</v>
      </c>
      <c r="F9" s="71">
        <v>0</v>
      </c>
      <c r="G9" s="71">
        <v>0</v>
      </c>
      <c r="H9" s="188">
        <f t="shared" ref="H9:H18" si="0">SUM(C9:G9)</f>
        <v>0</v>
      </c>
      <c r="I9" s="73"/>
      <c r="J9" s="71">
        <v>0</v>
      </c>
      <c r="K9" s="71">
        <v>0</v>
      </c>
      <c r="L9" s="71">
        <v>0</v>
      </c>
      <c r="M9" s="188">
        <f t="shared" ref="M9:M18" si="1">SUM(J9:K9)</f>
        <v>0</v>
      </c>
      <c r="N9" s="77"/>
      <c r="O9" s="188">
        <f t="shared" ref="O9:O18" si="2">H9+M9</f>
        <v>0</v>
      </c>
    </row>
    <row r="10" spans="2:15" x14ac:dyDescent="0.15">
      <c r="B10" s="83" t="s">
        <v>44</v>
      </c>
      <c r="C10" s="71">
        <v>0</v>
      </c>
      <c r="D10" s="71">
        <v>0</v>
      </c>
      <c r="E10" s="71">
        <v>0</v>
      </c>
      <c r="F10" s="71">
        <v>0</v>
      </c>
      <c r="G10" s="71">
        <v>0</v>
      </c>
      <c r="H10" s="188">
        <f t="shared" si="0"/>
        <v>0</v>
      </c>
      <c r="I10" s="73"/>
      <c r="J10" s="71">
        <v>0</v>
      </c>
      <c r="K10" s="71">
        <v>0</v>
      </c>
      <c r="L10" s="71">
        <v>0</v>
      </c>
      <c r="M10" s="188">
        <f t="shared" si="1"/>
        <v>0</v>
      </c>
      <c r="N10" s="77"/>
      <c r="O10" s="188">
        <f t="shared" si="2"/>
        <v>0</v>
      </c>
    </row>
    <row r="11" spans="2:15" x14ac:dyDescent="0.15">
      <c r="B11" s="83" t="s">
        <v>44</v>
      </c>
      <c r="C11" s="71">
        <v>0</v>
      </c>
      <c r="D11" s="71">
        <v>0</v>
      </c>
      <c r="E11" s="71">
        <v>0</v>
      </c>
      <c r="F11" s="71">
        <v>0</v>
      </c>
      <c r="G11" s="71">
        <v>0</v>
      </c>
      <c r="H11" s="188">
        <f t="shared" si="0"/>
        <v>0</v>
      </c>
      <c r="I11" s="73"/>
      <c r="J11" s="71">
        <v>0</v>
      </c>
      <c r="K11" s="71">
        <v>0</v>
      </c>
      <c r="L11" s="71">
        <v>0</v>
      </c>
      <c r="M11" s="188">
        <f t="shared" si="1"/>
        <v>0</v>
      </c>
      <c r="N11" s="77"/>
      <c r="O11" s="188">
        <f t="shared" si="2"/>
        <v>0</v>
      </c>
    </row>
    <row r="12" spans="2:15" x14ac:dyDescent="0.15">
      <c r="B12" s="83" t="s">
        <v>44</v>
      </c>
      <c r="C12" s="71">
        <v>0</v>
      </c>
      <c r="D12" s="71">
        <v>0</v>
      </c>
      <c r="E12" s="71">
        <v>0</v>
      </c>
      <c r="F12" s="71">
        <v>0</v>
      </c>
      <c r="G12" s="71">
        <v>0</v>
      </c>
      <c r="H12" s="188">
        <f t="shared" si="0"/>
        <v>0</v>
      </c>
      <c r="I12" s="73"/>
      <c r="J12" s="71">
        <v>0</v>
      </c>
      <c r="K12" s="71">
        <v>0</v>
      </c>
      <c r="L12" s="71">
        <v>0</v>
      </c>
      <c r="M12" s="188">
        <f t="shared" si="1"/>
        <v>0</v>
      </c>
      <c r="N12" s="77"/>
      <c r="O12" s="188">
        <f t="shared" si="2"/>
        <v>0</v>
      </c>
    </row>
    <row r="13" spans="2:15" x14ac:dyDescent="0.15">
      <c r="B13" s="83" t="s">
        <v>44</v>
      </c>
      <c r="C13" s="71">
        <v>0</v>
      </c>
      <c r="D13" s="71">
        <v>0</v>
      </c>
      <c r="E13" s="71">
        <v>0</v>
      </c>
      <c r="F13" s="71">
        <v>0</v>
      </c>
      <c r="G13" s="71">
        <v>0</v>
      </c>
      <c r="H13" s="188">
        <f t="shared" si="0"/>
        <v>0</v>
      </c>
      <c r="I13" s="73"/>
      <c r="J13" s="71">
        <v>0</v>
      </c>
      <c r="K13" s="71">
        <v>0</v>
      </c>
      <c r="L13" s="71">
        <v>0</v>
      </c>
      <c r="M13" s="188">
        <f t="shared" si="1"/>
        <v>0</v>
      </c>
      <c r="N13" s="77"/>
      <c r="O13" s="188">
        <f t="shared" si="2"/>
        <v>0</v>
      </c>
    </row>
    <row r="14" spans="2:15" x14ac:dyDescent="0.15">
      <c r="B14" s="83" t="s">
        <v>44</v>
      </c>
      <c r="C14" s="71">
        <v>0</v>
      </c>
      <c r="D14" s="71">
        <v>0</v>
      </c>
      <c r="E14" s="71">
        <v>0</v>
      </c>
      <c r="F14" s="71">
        <v>0</v>
      </c>
      <c r="G14" s="71">
        <v>0</v>
      </c>
      <c r="H14" s="188">
        <f t="shared" si="0"/>
        <v>0</v>
      </c>
      <c r="I14" s="73"/>
      <c r="J14" s="71">
        <v>0</v>
      </c>
      <c r="K14" s="71">
        <v>0</v>
      </c>
      <c r="L14" s="71">
        <v>0</v>
      </c>
      <c r="M14" s="188">
        <f t="shared" si="1"/>
        <v>0</v>
      </c>
      <c r="N14" s="77"/>
      <c r="O14" s="188">
        <f t="shared" si="2"/>
        <v>0</v>
      </c>
    </row>
    <row r="15" spans="2:15" x14ac:dyDescent="0.15">
      <c r="B15" s="83" t="s">
        <v>44</v>
      </c>
      <c r="C15" s="71">
        <v>0</v>
      </c>
      <c r="D15" s="71">
        <v>0</v>
      </c>
      <c r="E15" s="71">
        <v>0</v>
      </c>
      <c r="F15" s="71">
        <v>0</v>
      </c>
      <c r="G15" s="71">
        <v>0</v>
      </c>
      <c r="H15" s="188">
        <f t="shared" si="0"/>
        <v>0</v>
      </c>
      <c r="I15" s="73"/>
      <c r="J15" s="71">
        <v>0</v>
      </c>
      <c r="K15" s="71">
        <v>0</v>
      </c>
      <c r="L15" s="71">
        <v>0</v>
      </c>
      <c r="M15" s="188">
        <f t="shared" si="1"/>
        <v>0</v>
      </c>
      <c r="N15" s="77"/>
      <c r="O15" s="188">
        <f t="shared" si="2"/>
        <v>0</v>
      </c>
    </row>
    <row r="16" spans="2:15" x14ac:dyDescent="0.15">
      <c r="B16" s="83" t="s">
        <v>44</v>
      </c>
      <c r="C16" s="71">
        <v>0</v>
      </c>
      <c r="D16" s="71">
        <v>0</v>
      </c>
      <c r="E16" s="71">
        <v>0</v>
      </c>
      <c r="F16" s="71">
        <v>0</v>
      </c>
      <c r="G16" s="71">
        <v>0</v>
      </c>
      <c r="H16" s="188">
        <f t="shared" si="0"/>
        <v>0</v>
      </c>
      <c r="I16" s="73"/>
      <c r="J16" s="71">
        <v>0</v>
      </c>
      <c r="K16" s="71">
        <v>0</v>
      </c>
      <c r="L16" s="71">
        <v>0</v>
      </c>
      <c r="M16" s="188">
        <f t="shared" si="1"/>
        <v>0</v>
      </c>
      <c r="N16" s="77"/>
      <c r="O16" s="188">
        <f t="shared" si="2"/>
        <v>0</v>
      </c>
    </row>
    <row r="17" spans="2:15" x14ac:dyDescent="0.15">
      <c r="B17" s="83" t="s">
        <v>44</v>
      </c>
      <c r="C17" s="71">
        <v>0</v>
      </c>
      <c r="D17" s="71">
        <v>0</v>
      </c>
      <c r="E17" s="71">
        <v>0</v>
      </c>
      <c r="F17" s="71">
        <v>0</v>
      </c>
      <c r="G17" s="71">
        <v>0</v>
      </c>
      <c r="H17" s="188">
        <f t="shared" si="0"/>
        <v>0</v>
      </c>
      <c r="I17" s="73"/>
      <c r="J17" s="71">
        <v>0</v>
      </c>
      <c r="K17" s="71">
        <v>0</v>
      </c>
      <c r="L17" s="71">
        <v>0</v>
      </c>
      <c r="M17" s="188">
        <f t="shared" si="1"/>
        <v>0</v>
      </c>
      <c r="N17" s="77"/>
      <c r="O17" s="188">
        <f t="shared" si="2"/>
        <v>0</v>
      </c>
    </row>
    <row r="18" spans="2:15" ht="12" thickBot="1" x14ac:dyDescent="0.2">
      <c r="B18" s="84" t="s">
        <v>44</v>
      </c>
      <c r="C18" s="71">
        <v>0</v>
      </c>
      <c r="D18" s="71">
        <v>0</v>
      </c>
      <c r="E18" s="71">
        <v>0</v>
      </c>
      <c r="F18" s="71">
        <v>0</v>
      </c>
      <c r="G18" s="71">
        <v>0</v>
      </c>
      <c r="H18" s="189">
        <f t="shared" si="0"/>
        <v>0</v>
      </c>
      <c r="I18" s="87"/>
      <c r="J18" s="71">
        <v>0</v>
      </c>
      <c r="K18" s="71">
        <v>0</v>
      </c>
      <c r="L18" s="71">
        <v>0</v>
      </c>
      <c r="M18" s="189">
        <f t="shared" si="1"/>
        <v>0</v>
      </c>
      <c r="N18" s="85"/>
      <c r="O18" s="189">
        <f t="shared" si="2"/>
        <v>0</v>
      </c>
    </row>
    <row r="19" spans="2:15" ht="12" thickBot="1" x14ac:dyDescent="0.2"/>
    <row r="20" spans="2:15" ht="15" thickBot="1" x14ac:dyDescent="0.25">
      <c r="B20" s="61" t="s">
        <v>46</v>
      </c>
      <c r="C20" s="6"/>
      <c r="D20" s="6"/>
      <c r="E20" s="6"/>
      <c r="F20" s="6"/>
      <c r="G20" s="6"/>
      <c r="H20" s="185">
        <f>SUM(H8:H18)</f>
        <v>0</v>
      </c>
      <c r="I20" s="78"/>
      <c r="J20" s="6"/>
      <c r="K20" s="6"/>
      <c r="L20" s="6"/>
      <c r="M20" s="185">
        <f>SUM(M8:M18)</f>
        <v>0</v>
      </c>
      <c r="N20" s="187"/>
      <c r="O20" s="186">
        <f>SUM(O8:O18)</f>
        <v>0</v>
      </c>
    </row>
  </sheetData>
  <sheetProtection algorithmName="SHA-512" hashValue="vQqa0YxdhxzEV89TeLEJ9izakWQYQP5HpJ++enkYxOVszBOYNn016W0HKpgOzx+bSz0rs55mi6+0GSR91roRQQ==" saltValue="YXMqkUcnGm3HsyBypVeA7Q==" spinCount="100000" sheet="1" objects="1" scenarios="1" selectLockedCells="1"/>
  <pageMargins left="0.7" right="0.7" top="0.75" bottom="0.75" header="0.3" footer="0.3"/>
  <ignoredErrors>
    <ignoredError sqref="M9:M1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Onderwerp xmlns="a6d38f31-c587-4ff9-9de9-366700c7dc0c">Publicatiedocumenten</Onderwer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SharedContentType xmlns="Microsoft.SharePoint.Taxonomy.ContentTypeSync" SourceId="5c8cb159-2b14-44f1-9f1e-2f87ce4796ac"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ct:contentTypeSchema xmlns:ct="http://schemas.microsoft.com/office/2006/metadata/contentType" xmlns:ma="http://schemas.microsoft.com/office/2006/metadata/properties/metaAttributes" ct:_="" ma:_="" ma:contentTypeName="Document" ma:contentTypeID="0x010100B32B5FAEAB2DC648B52EF6C17F4F2BF3" ma:contentTypeVersion="1" ma:contentTypeDescription="Een nieuw document maken." ma:contentTypeScope="" ma:versionID="bbc3c102dd802ba993c84156c8f4adbe">
  <xsd:schema xmlns:xsd="http://www.w3.org/2001/XMLSchema" xmlns:xs="http://www.w3.org/2001/XMLSchema" xmlns:p="http://schemas.microsoft.com/office/2006/metadata/properties" xmlns:ns2="a6d38f31-c587-4ff9-9de9-366700c7dc0c" targetNamespace="http://schemas.microsoft.com/office/2006/metadata/properties" ma:root="true" ma:fieldsID="1fa4a0856839dfcfe97f960410d2099c" ns2:_="">
    <xsd:import namespace="a6d38f31-c587-4ff9-9de9-366700c7dc0c"/>
    <xsd:element name="properties">
      <xsd:complexType>
        <xsd:sequence>
          <xsd:element name="documentManagement">
            <xsd:complexType>
              <xsd:all>
                <xsd:element ref="ns2:Onderwer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d38f31-c587-4ff9-9de9-366700c7dc0c" elementFormDefault="qualified">
    <xsd:import namespace="http://schemas.microsoft.com/office/2006/documentManagement/types"/>
    <xsd:import namespace="http://schemas.microsoft.com/office/infopath/2007/PartnerControls"/>
    <xsd:element name="Onderwerp" ma:index="8" nillable="true" ma:displayName="Onderwerp" ma:default="Kickoff" ma:format="Dropdown" ma:internalName="Onderwerp">
      <xsd:simpleType>
        <xsd:restriction base="dms:Choice">
          <xsd:enumeration value="Kickoff"/>
          <xsd:enumeration value="Marktconsultatie"/>
          <xsd:enumeration value="Inkoopstrategie"/>
          <xsd:enumeration value="SBD"/>
          <xsd:enumeration value="Publicatiedocumenten"/>
          <xsd:enumeration value="Nota van Inlichtingen"/>
          <xsd:enumeration value="Beoordeling"/>
          <xsd:enumeration value="Gunnin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75CD46-95F8-41A1-941B-EF2EC5ECFDF4}">
  <ds:schemaRefs>
    <ds:schemaRef ds:uri="http://purl.org/dc/terms/"/>
    <ds:schemaRef ds:uri="http://schemas.openxmlformats.org/package/2006/metadata/core-properties"/>
    <ds:schemaRef ds:uri="a6d38f31-c587-4ff9-9de9-366700c7dc0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DD98E43-A910-458B-8AC6-F3E03631E6A0}">
  <ds:schemaRefs>
    <ds:schemaRef ds:uri="http://schemas.microsoft.com/sharepoint/v3/contenttype/forms"/>
  </ds:schemaRefs>
</ds:datastoreItem>
</file>

<file path=customXml/itemProps3.xml><?xml version="1.0" encoding="utf-8"?>
<ds:datastoreItem xmlns:ds="http://schemas.openxmlformats.org/officeDocument/2006/customXml" ds:itemID="{DA3D60D2-CC56-4F13-A777-4EB093CFE2DF}">
  <ds:schemaRefs>
    <ds:schemaRef ds:uri="http://schemas.microsoft.com/office/2006/metadata/customXsn"/>
  </ds:schemaRefs>
</ds:datastoreItem>
</file>

<file path=customXml/itemProps4.xml><?xml version="1.0" encoding="utf-8"?>
<ds:datastoreItem xmlns:ds="http://schemas.openxmlformats.org/officeDocument/2006/customXml" ds:itemID="{2E8EA087-F641-40F2-B994-BED6CE1983EC}">
  <ds:schemaRefs>
    <ds:schemaRef ds:uri="Microsoft.SharePoint.Taxonomy.ContentTypeSync"/>
  </ds:schemaRefs>
</ds:datastoreItem>
</file>

<file path=customXml/itemProps5.xml><?xml version="1.0" encoding="utf-8"?>
<ds:datastoreItem xmlns:ds="http://schemas.openxmlformats.org/officeDocument/2006/customXml" ds:itemID="{75E15333-9429-4235-88E7-B929D127E6BB}">
  <ds:schemaRefs>
    <ds:schemaRef ds:uri="http://schemas.microsoft.com/sharepoint/events"/>
  </ds:schemaRefs>
</ds:datastoreItem>
</file>

<file path=customXml/itemProps6.xml><?xml version="1.0" encoding="utf-8"?>
<ds:datastoreItem xmlns:ds="http://schemas.openxmlformats.org/officeDocument/2006/customXml" ds:itemID="{C29886FA-E3AC-44D2-A042-B5BF025D5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d38f31-c587-4ff9-9de9-366700c7dc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 </vt:lpstr>
      <vt:lpstr>Tab 0 invul instructie</vt:lpstr>
      <vt:lpstr>Tab 1 Totaal Prijs </vt:lpstr>
      <vt:lpstr> Tab 2  Ondersteuning + Opleid.</vt:lpstr>
      <vt:lpstr>Tab 3 Gebr.Rechten Licenties</vt:lpstr>
      <vt:lpstr>Tab 4 Exitkosten</vt:lpstr>
      <vt:lpstr>Tab 5 Additionele Kosten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Rouwen, Henk (H.)</dc:creator>
  <cp:lastModifiedBy>Rouwen, Henk (H.)</cp:lastModifiedBy>
  <dcterms:created xsi:type="dcterms:W3CDTF">2020-09-17T07:15:18Z</dcterms:created>
  <dcterms:modified xsi:type="dcterms:W3CDTF">2021-08-24T10:30:27Z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0x010100B32B5FAEAB2DC648B52EF6C17F4F2BF3</vt:lpwstr>
  </property>
</Properties>
</file>