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Wasverzorging beroepskleding\2021\Publicatie Tenderned\NvI\NvI I\"/>
    </mc:Choice>
  </mc:AlternateContent>
  <bookViews>
    <workbookView xWindow="1605" yWindow="420" windowWidth="19050" windowHeight="10905"/>
  </bookViews>
  <sheets>
    <sheet name="Bijlage 7-A,1" sheetId="2" r:id="rId1"/>
    <sheet name="Bijlage 7-B,1" sheetId="4" r:id="rId2"/>
    <sheet name="Bijlage 7-C,1" sheetId="5" r:id="rId3"/>
    <sheet name="Bijlage 7-D,1" sheetId="6" r:id="rId4"/>
  </sheets>
  <calcPr calcId="162913"/>
  <customWorkbookViews>
    <customWorkbookView name="Baukje Koot - Persoonlijke weergave" guid="{CC52C5FC-8D4E-478C-9D5B-58478E102C6D}" mergeInterval="0" personalView="1" maximized="1" windowWidth="1920" windowHeight="931" activeSheetId="6"/>
  </customWorkbookViews>
</workbook>
</file>

<file path=xl/calcChain.xml><?xml version="1.0" encoding="utf-8"?>
<calcChain xmlns="http://schemas.openxmlformats.org/spreadsheetml/2006/main">
  <c r="B49" i="2" l="1"/>
  <c r="B48" i="2"/>
  <c r="B46" i="2"/>
  <c r="B47" i="2"/>
  <c r="B45" i="2"/>
  <c r="B44" i="2"/>
  <c r="B43" i="2"/>
  <c r="B42" i="2"/>
  <c r="B41" i="2"/>
  <c r="E47" i="2" l="1"/>
  <c r="E46" i="2"/>
  <c r="E45" i="2"/>
  <c r="E43" i="2"/>
  <c r="E49" i="2"/>
  <c r="E48" i="2"/>
  <c r="E44" i="2"/>
  <c r="B15" i="4" l="1"/>
  <c r="B14" i="4"/>
  <c r="B12" i="4"/>
  <c r="B11" i="4"/>
  <c r="B10" i="4"/>
  <c r="B9" i="4"/>
  <c r="B8" i="4"/>
  <c r="B7" i="4"/>
  <c r="B16" i="4" l="1"/>
  <c r="E7" i="2" l="1"/>
  <c r="E8" i="2"/>
  <c r="E9" i="2"/>
  <c r="E10" i="2"/>
  <c r="E11" i="2"/>
  <c r="E12" i="2"/>
  <c r="E13" i="2"/>
  <c r="E14" i="2"/>
  <c r="E15" i="2"/>
  <c r="E22" i="2"/>
  <c r="E23" i="2"/>
  <c r="E24" i="2"/>
  <c r="E25" i="2"/>
  <c r="E26" i="2"/>
  <c r="E27" i="2"/>
  <c r="E28" i="2"/>
  <c r="E29" i="2"/>
  <c r="E30" i="2"/>
  <c r="E31" i="2"/>
  <c r="E32" i="2"/>
  <c r="E33" i="2"/>
  <c r="B8" i="5"/>
  <c r="B16" i="5"/>
  <c r="E36" i="2" l="1"/>
  <c r="E17" i="2"/>
  <c r="B22" i="5"/>
  <c r="E41" i="2"/>
  <c r="E52" i="2" s="1"/>
  <c r="E54" i="2" s="1"/>
</calcChain>
</file>

<file path=xl/sharedStrings.xml><?xml version="1.0" encoding="utf-8"?>
<sst xmlns="http://schemas.openxmlformats.org/spreadsheetml/2006/main" count="125" uniqueCount="67">
  <si>
    <t>Parka</t>
  </si>
  <si>
    <t>Softshell</t>
  </si>
  <si>
    <t>Pantalon</t>
  </si>
  <si>
    <t>Werkhemd - Lange Mouw</t>
  </si>
  <si>
    <t>Fleecevest</t>
  </si>
  <si>
    <t>Werkhemd - korte mouw</t>
  </si>
  <si>
    <t>T-Shirt</t>
  </si>
  <si>
    <t>Linnengoed</t>
  </si>
  <si>
    <t>Hoeslaken</t>
  </si>
  <si>
    <t>Molton</t>
  </si>
  <si>
    <t>Sloop</t>
  </si>
  <si>
    <t>Polo shirt</t>
  </si>
  <si>
    <t>Polo sweater</t>
  </si>
  <si>
    <t xml:space="preserve"> </t>
  </si>
  <si>
    <t>Kledingsoort</t>
  </si>
  <si>
    <t>Artikel</t>
  </si>
  <si>
    <t>Transport</t>
  </si>
  <si>
    <t>Prognose bewassing
per kledingstuk / per jaar</t>
  </si>
  <si>
    <t>Totaal per jaar</t>
  </si>
  <si>
    <t>Totaal Reiniging bedrijfskleding</t>
  </si>
  <si>
    <t>Totaal Reiniging Linnengoed</t>
  </si>
  <si>
    <t>Winkelhaak/
Scheur
(excl.BTW)</t>
  </si>
  <si>
    <t>Knoop
(excl.BTW)</t>
  </si>
  <si>
    <t>Naad
(excl.BTW)</t>
  </si>
  <si>
    <t>Rits
(excl.BTW)</t>
  </si>
  <si>
    <t>Uitleggen
(excl.BTW)</t>
  </si>
  <si>
    <t>Inkorten
(excl.BTW)</t>
  </si>
  <si>
    <t>Verlengen
(excl.BTW)</t>
  </si>
  <si>
    <t>(excl.BTW)</t>
  </si>
  <si>
    <t>Prijs/ stuk
euro's 
(excl. BTW)</t>
  </si>
  <si>
    <t>Totaal prijs
euro's 
(excl. BTW)</t>
  </si>
  <si>
    <t>Washandje</t>
  </si>
  <si>
    <t>Dekbedovertrek</t>
  </si>
  <si>
    <t>Prognose bewassing
per linnengoed / per jaar</t>
  </si>
  <si>
    <t>Totaal aantal kledingstukken indicatief in omloop</t>
  </si>
  <si>
    <t>Baddoek 50*100</t>
  </si>
  <si>
    <t>Bedlaken</t>
  </si>
  <si>
    <t>Dekbed 1-persoons synthetisch</t>
  </si>
  <si>
    <t>Kussen synthetisch</t>
  </si>
  <si>
    <t>Sprei (deken) 1-persoons</t>
  </si>
  <si>
    <t>Theedoek</t>
  </si>
  <si>
    <t>Vaatdoek</t>
  </si>
  <si>
    <t>Kosten voor Linnengoed per jaar op basis van:
3 locaties
1 x per week per locatie</t>
  </si>
  <si>
    <t>Totale Kosten Transport</t>
  </si>
  <si>
    <t>&amp; Logistiek per jaar</t>
  </si>
  <si>
    <t>(excl. BTW)</t>
  </si>
  <si>
    <t>Intern gehanteerde afschrijftermijn in maanden</t>
  </si>
  <si>
    <t>Slechtweer broek</t>
  </si>
  <si>
    <t>Distributie en inleggen</t>
  </si>
  <si>
    <t>Ommerken (excl. BTW)</t>
  </si>
  <si>
    <t>Kosten voor Bedrijfskleding en Linnengoed per jaar op basis van:
3 locaties
2 x per week per locatie</t>
  </si>
  <si>
    <t>NVT</t>
  </si>
  <si>
    <t>5% van indicatief in omloop zijnde aantal bedrijfskledingstukken</t>
  </si>
  <si>
    <t>Totaal prijs 
(excl.BTW)</t>
  </si>
  <si>
    <t>Tarief per kwartier
(excl.BTW)</t>
  </si>
  <si>
    <t>Totaalprijs</t>
  </si>
  <si>
    <t>EUA 2021/0023            
Bijlage bij 
Prijsopgaveformulier</t>
  </si>
  <si>
    <t>EUA 2021/0023           
Bijlage bij Prijsopgaveformulier</t>
  </si>
  <si>
    <t>EUA 2021/0023            
Bijlage bij Prijsopgaveformulier</t>
  </si>
  <si>
    <t>EUA 2021/0023</t>
  </si>
  <si>
    <t>Totaal Huur Linnengoed</t>
  </si>
  <si>
    <t>Totaal Reiniging Bedrijfskleding + Reiniging  Linnengoed + Huur Linnengoed</t>
  </si>
  <si>
    <t>Kosten Transport &amp; Logistiek
BIJLAGE 7-C.1</t>
  </si>
  <si>
    <t>Kosten  / prijslijst reparatie / herstel / vermaken
BIJLAGE 7-B.1</t>
  </si>
  <si>
    <r>
      <t xml:space="preserve">Kosten  / prijslijst Reiniging BIJLAGE 7-A.1
</t>
    </r>
    <r>
      <rPr>
        <b/>
        <sz val="10"/>
        <rFont val="Calibri"/>
        <family val="2"/>
        <scheme val="minor"/>
      </rPr>
      <t>(inclusief hetgeen gesteld in het PvE en als inclusief aangeboden in uw wensen)</t>
    </r>
  </si>
  <si>
    <t>Afschrijftermijn Bedrijfskleding
BIJLAGE 7-D.1</t>
  </si>
  <si>
    <t>Prognose huur
linnengoed pakket (aantallen op jaarbasis)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</si>
</sst>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/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1" fillId="2" borderId="3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1" fillId="0" borderId="7" xfId="0" applyNumberFormat="1" applyFont="1" applyBorder="1"/>
    <xf numFmtId="164" fontId="1" fillId="0" borderId="6" xfId="0" applyNumberFormat="1" applyFont="1" applyBorder="1"/>
    <xf numFmtId="164" fontId="1" fillId="0" borderId="0" xfId="0" applyNumberFormat="1" applyFont="1" applyFill="1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164" fontId="0" fillId="3" borderId="0" xfId="0" applyNumberFormat="1" applyFill="1" applyProtection="1"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0" xfId="0"/>
    <xf numFmtId="164" fontId="0" fillId="3" borderId="0" xfId="0" applyNumberFormat="1" applyFill="1" applyAlignment="1" applyProtection="1">
      <alignment horizontal="right"/>
      <protection locked="0"/>
    </xf>
    <xf numFmtId="164" fontId="1" fillId="2" borderId="5" xfId="0" applyNumberFormat="1" applyFont="1" applyFill="1" applyBorder="1"/>
    <xf numFmtId="164" fontId="0" fillId="0" borderId="0" xfId="0" applyNumberFormat="1" applyFill="1" applyAlignment="1" applyProtection="1">
      <alignment horizontal="right"/>
    </xf>
    <xf numFmtId="0" fontId="0" fillId="0" borderId="0" xfId="0" applyAlignment="1" applyProtection="1">
      <alignment horizontal="right"/>
    </xf>
    <xf numFmtId="164" fontId="0" fillId="0" borderId="0" xfId="0" applyNumberFormat="1" applyProtection="1"/>
    <xf numFmtId="164" fontId="1" fillId="2" borderId="5" xfId="0" applyNumberFormat="1" applyFont="1" applyFill="1" applyBorder="1" applyProtection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0" fillId="0" borderId="0" xfId="0" applyAlignment="1"/>
    <xf numFmtId="164" fontId="0" fillId="3" borderId="0" xfId="0" applyNumberFormat="1" applyFill="1" applyAlignment="1" applyProtection="1">
      <protection locked="0"/>
    </xf>
    <xf numFmtId="164" fontId="0" fillId="0" borderId="0" xfId="0" applyNumberFormat="1" applyAlignment="1"/>
    <xf numFmtId="0" fontId="5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161925</xdr:rowOff>
    </xdr:from>
    <xdr:to>
      <xdr:col>0</xdr:col>
      <xdr:colOff>1428750</xdr:colOff>
      <xdr:row>1</xdr:row>
      <xdr:rowOff>876299</xdr:rowOff>
    </xdr:to>
    <xdr:pic>
      <xdr:nvPicPr>
        <xdr:cNvPr id="2" name="Afbeelding 1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2425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1333500</xdr:colOff>
      <xdr:row>1</xdr:row>
      <xdr:rowOff>714374</xdr:rowOff>
    </xdr:to>
    <xdr:pic>
      <xdr:nvPicPr>
        <xdr:cNvPr id="3" name="Afbeelding 2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247650</xdr:rowOff>
    </xdr:from>
    <xdr:to>
      <xdr:col>0</xdr:col>
      <xdr:colOff>1343025</xdr:colOff>
      <xdr:row>1</xdr:row>
      <xdr:rowOff>962024</xdr:rowOff>
    </xdr:to>
    <xdr:pic>
      <xdr:nvPicPr>
        <xdr:cNvPr id="4" name="Afbeelding 3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150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0</xdr:col>
      <xdr:colOff>2343150</xdr:colOff>
      <xdr:row>1</xdr:row>
      <xdr:rowOff>19050</xdr:rowOff>
    </xdr:to>
    <xdr:pic>
      <xdr:nvPicPr>
        <xdr:cNvPr id="2" name="Afbeelding 1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218122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tabSelected="1" topLeftCell="A22" zoomScaleNormal="100" workbookViewId="0">
      <selection activeCell="A43" sqref="A43:XFD43"/>
    </sheetView>
  </sheetViews>
  <sheetFormatPr defaultRowHeight="15" x14ac:dyDescent="0.25"/>
  <cols>
    <col min="1" max="1" width="24" style="23" bestFit="1" customWidth="1"/>
    <col min="2" max="2" width="23.42578125" style="23" customWidth="1"/>
    <col min="3" max="3" width="14.5703125" style="23" customWidth="1"/>
    <col min="4" max="4" width="14.5703125" style="20" customWidth="1"/>
    <col min="5" max="5" width="20.85546875" style="15" customWidth="1"/>
    <col min="6" max="6" width="9.140625" style="23"/>
    <col min="7" max="7" width="11.5703125" bestFit="1" customWidth="1"/>
    <col min="10" max="10" width="36.5703125" customWidth="1"/>
  </cols>
  <sheetData>
    <row r="2" spans="1:5" ht="84" customHeight="1" x14ac:dyDescent="0.25">
      <c r="B2" s="49" t="s">
        <v>56</v>
      </c>
      <c r="C2" s="49"/>
      <c r="D2" s="50" t="s">
        <v>64</v>
      </c>
      <c r="E2" s="51"/>
    </row>
    <row r="4" spans="1:5" ht="60" x14ac:dyDescent="0.25">
      <c r="A4" s="2" t="s">
        <v>15</v>
      </c>
      <c r="B4" s="10" t="s">
        <v>17</v>
      </c>
      <c r="C4" s="10" t="s">
        <v>34</v>
      </c>
      <c r="D4" s="18" t="s">
        <v>29</v>
      </c>
      <c r="E4" s="18" t="s">
        <v>30</v>
      </c>
    </row>
    <row r="5" spans="1:5" s="4" customFormat="1" ht="15" customHeight="1" x14ac:dyDescent="0.25">
      <c r="A5" s="11" t="s">
        <v>14</v>
      </c>
      <c r="B5" s="8"/>
      <c r="C5" s="8"/>
      <c r="D5" s="28"/>
      <c r="E5" s="19"/>
    </row>
    <row r="6" spans="1:5" x14ac:dyDescent="0.25">
      <c r="D6" s="29"/>
    </row>
    <row r="7" spans="1:5" x14ac:dyDescent="0.25">
      <c r="A7" s="23" t="s">
        <v>0</v>
      </c>
      <c r="B7" s="1">
        <v>1</v>
      </c>
      <c r="C7" s="1">
        <v>120</v>
      </c>
      <c r="D7" s="30">
        <v>0</v>
      </c>
      <c r="E7" s="15">
        <f>SUM(B7*C7*D7)</f>
        <v>0</v>
      </c>
    </row>
    <row r="8" spans="1:5" x14ac:dyDescent="0.25">
      <c r="A8" s="23" t="s">
        <v>1</v>
      </c>
      <c r="B8" s="1">
        <v>1</v>
      </c>
      <c r="C8" s="1">
        <v>120</v>
      </c>
      <c r="D8" s="30">
        <v>0</v>
      </c>
      <c r="E8" s="15">
        <f t="shared" ref="E8:E15" si="0">SUM(B8*C8*D8)</f>
        <v>0</v>
      </c>
    </row>
    <row r="9" spans="1:5" x14ac:dyDescent="0.25">
      <c r="A9" s="23" t="s">
        <v>2</v>
      </c>
      <c r="B9" s="1">
        <v>26</v>
      </c>
      <c r="C9" s="1">
        <v>960</v>
      </c>
      <c r="D9" s="30">
        <v>0</v>
      </c>
      <c r="E9" s="15">
        <f t="shared" si="0"/>
        <v>0</v>
      </c>
    </row>
    <row r="10" spans="1:5" x14ac:dyDescent="0.25">
      <c r="A10" s="23" t="s">
        <v>3</v>
      </c>
      <c r="B10" s="1">
        <v>13</v>
      </c>
      <c r="C10" s="1">
        <v>120</v>
      </c>
      <c r="D10" s="30">
        <v>0</v>
      </c>
      <c r="E10" s="15">
        <f t="shared" si="0"/>
        <v>0</v>
      </c>
    </row>
    <row r="11" spans="1:5" x14ac:dyDescent="0.25">
      <c r="A11" s="23" t="s">
        <v>4</v>
      </c>
      <c r="B11" s="1">
        <v>2</v>
      </c>
      <c r="C11" s="1">
        <v>120</v>
      </c>
      <c r="D11" s="30">
        <v>0</v>
      </c>
      <c r="E11" s="15">
        <f t="shared" si="0"/>
        <v>0</v>
      </c>
    </row>
    <row r="12" spans="1:5" x14ac:dyDescent="0.25">
      <c r="A12" s="4" t="s">
        <v>12</v>
      </c>
      <c r="B12" s="1">
        <v>10</v>
      </c>
      <c r="C12" s="1">
        <v>120</v>
      </c>
      <c r="D12" s="30">
        <v>0</v>
      </c>
      <c r="E12" s="15">
        <f t="shared" si="0"/>
        <v>0</v>
      </c>
    </row>
    <row r="13" spans="1:5" x14ac:dyDescent="0.25">
      <c r="A13" s="4" t="s">
        <v>5</v>
      </c>
      <c r="B13" s="1">
        <v>26</v>
      </c>
      <c r="C13" s="1">
        <v>300</v>
      </c>
      <c r="D13" s="30">
        <v>0</v>
      </c>
      <c r="E13" s="15">
        <f t="shared" si="0"/>
        <v>0</v>
      </c>
    </row>
    <row r="14" spans="1:5" x14ac:dyDescent="0.25">
      <c r="A14" s="4" t="s">
        <v>11</v>
      </c>
      <c r="B14" s="1">
        <v>26</v>
      </c>
      <c r="C14" s="1">
        <v>300</v>
      </c>
      <c r="D14" s="30">
        <v>0</v>
      </c>
      <c r="E14" s="15">
        <f t="shared" si="0"/>
        <v>0</v>
      </c>
    </row>
    <row r="15" spans="1:5" x14ac:dyDescent="0.25">
      <c r="A15" s="5" t="s">
        <v>6</v>
      </c>
      <c r="B15" s="1">
        <v>26</v>
      </c>
      <c r="C15" s="1">
        <v>300</v>
      </c>
      <c r="D15" s="30">
        <v>0</v>
      </c>
      <c r="E15" s="15">
        <f t="shared" si="0"/>
        <v>0</v>
      </c>
    </row>
    <row r="16" spans="1:5" x14ac:dyDescent="0.25">
      <c r="A16" s="5"/>
      <c r="D16" s="29"/>
    </row>
    <row r="17" spans="1:7" x14ac:dyDescent="0.25">
      <c r="A17" s="13" t="s">
        <v>19</v>
      </c>
      <c r="D17" s="29"/>
      <c r="E17" s="17">
        <f>SUM(E7:E15)</f>
        <v>0</v>
      </c>
    </row>
    <row r="18" spans="1:7" x14ac:dyDescent="0.25">
      <c r="A18" s="5"/>
      <c r="D18" s="29"/>
    </row>
    <row r="19" spans="1:7" s="20" customFormat="1" ht="45" x14ac:dyDescent="0.25">
      <c r="A19" s="2" t="s">
        <v>15</v>
      </c>
      <c r="B19" s="10" t="s">
        <v>33</v>
      </c>
      <c r="C19" s="10"/>
      <c r="D19" s="31" t="s">
        <v>29</v>
      </c>
      <c r="E19" s="18" t="s">
        <v>30</v>
      </c>
      <c r="F19" s="23"/>
    </row>
    <row r="20" spans="1:7" x14ac:dyDescent="0.25">
      <c r="A20" s="6" t="s">
        <v>7</v>
      </c>
      <c r="D20" s="29"/>
    </row>
    <row r="21" spans="1:7" x14ac:dyDescent="0.25">
      <c r="D21" s="29"/>
    </row>
    <row r="22" spans="1:7" x14ac:dyDescent="0.25">
      <c r="A22" s="24" t="s">
        <v>35</v>
      </c>
      <c r="B22" s="25">
        <v>3500</v>
      </c>
      <c r="D22" s="30">
        <v>0</v>
      </c>
      <c r="E22" s="15">
        <f>SUM(B22*D22)</f>
        <v>0</v>
      </c>
    </row>
    <row r="23" spans="1:7" x14ac:dyDescent="0.25">
      <c r="A23" s="24" t="s">
        <v>36</v>
      </c>
      <c r="B23" s="25">
        <v>3000</v>
      </c>
      <c r="D23" s="30">
        <v>0</v>
      </c>
      <c r="E23" s="15">
        <f t="shared" ref="E23:E33" si="1">SUM(B23*D23)</f>
        <v>0</v>
      </c>
      <c r="F23" s="23" t="s">
        <v>13</v>
      </c>
    </row>
    <row r="24" spans="1:7" ht="30" x14ac:dyDescent="0.25">
      <c r="A24" s="24" t="s">
        <v>37</v>
      </c>
      <c r="B24" s="25">
        <v>200</v>
      </c>
      <c r="D24" s="30">
        <v>0</v>
      </c>
      <c r="E24" s="15">
        <f t="shared" si="1"/>
        <v>0</v>
      </c>
      <c r="F24" s="22"/>
      <c r="G24" s="22"/>
    </row>
    <row r="25" spans="1:7" x14ac:dyDescent="0.25">
      <c r="A25" s="24" t="s">
        <v>32</v>
      </c>
      <c r="B25" s="25">
        <v>2000</v>
      </c>
      <c r="D25" s="30">
        <v>0</v>
      </c>
      <c r="E25" s="15">
        <f t="shared" si="1"/>
        <v>0</v>
      </c>
    </row>
    <row r="26" spans="1:7" x14ac:dyDescent="0.25">
      <c r="A26" s="24" t="s">
        <v>8</v>
      </c>
      <c r="B26" s="25">
        <v>2000</v>
      </c>
      <c r="D26" s="30">
        <v>0</v>
      </c>
      <c r="E26" s="15">
        <f t="shared" si="1"/>
        <v>0</v>
      </c>
    </row>
    <row r="27" spans="1:7" x14ac:dyDescent="0.25">
      <c r="A27" s="24" t="s">
        <v>38</v>
      </c>
      <c r="B27" s="25">
        <v>15</v>
      </c>
      <c r="D27" s="30">
        <v>0</v>
      </c>
      <c r="E27" s="15">
        <f t="shared" si="1"/>
        <v>0</v>
      </c>
    </row>
    <row r="28" spans="1:7" x14ac:dyDescent="0.25">
      <c r="A28" s="24" t="s">
        <v>9</v>
      </c>
      <c r="B28" s="25">
        <v>200</v>
      </c>
      <c r="D28" s="30">
        <v>0</v>
      </c>
      <c r="E28" s="15">
        <f t="shared" si="1"/>
        <v>0</v>
      </c>
    </row>
    <row r="29" spans="1:7" x14ac:dyDescent="0.25">
      <c r="A29" s="24" t="s">
        <v>10</v>
      </c>
      <c r="B29" s="25">
        <v>2500</v>
      </c>
      <c r="D29" s="30">
        <v>0</v>
      </c>
      <c r="E29" s="15">
        <f t="shared" si="1"/>
        <v>0</v>
      </c>
    </row>
    <row r="30" spans="1:7" x14ac:dyDescent="0.25">
      <c r="A30" s="24" t="s">
        <v>39</v>
      </c>
      <c r="B30" s="25">
        <v>1500</v>
      </c>
      <c r="D30" s="30">
        <v>0</v>
      </c>
      <c r="E30" s="15">
        <f t="shared" si="1"/>
        <v>0</v>
      </c>
    </row>
    <row r="31" spans="1:7" s="21" customFormat="1" x14ac:dyDescent="0.25">
      <c r="A31" s="24" t="s">
        <v>40</v>
      </c>
      <c r="B31" s="25">
        <v>1000</v>
      </c>
      <c r="C31" s="23"/>
      <c r="D31" s="30">
        <v>0</v>
      </c>
      <c r="E31" s="15">
        <f t="shared" si="1"/>
        <v>0</v>
      </c>
      <c r="F31" s="23"/>
    </row>
    <row r="32" spans="1:7" s="21" customFormat="1" x14ac:dyDescent="0.25">
      <c r="A32" s="24" t="s">
        <v>41</v>
      </c>
      <c r="B32" s="25">
        <v>700</v>
      </c>
      <c r="C32" s="23"/>
      <c r="D32" s="30">
        <v>0</v>
      </c>
      <c r="E32" s="15">
        <f t="shared" si="1"/>
        <v>0</v>
      </c>
      <c r="F32" s="23"/>
    </row>
    <row r="33" spans="1:11" s="21" customFormat="1" x14ac:dyDescent="0.25">
      <c r="A33" s="24" t="s">
        <v>31</v>
      </c>
      <c r="B33" s="25">
        <v>1000</v>
      </c>
      <c r="C33" s="23"/>
      <c r="D33" s="30">
        <v>0</v>
      </c>
      <c r="E33" s="15">
        <f t="shared" si="1"/>
        <v>0</v>
      </c>
      <c r="F33" s="23"/>
      <c r="J33"/>
      <c r="K33"/>
    </row>
    <row r="34" spans="1:11" s="21" customFormat="1" x14ac:dyDescent="0.25">
      <c r="A34" s="23"/>
      <c r="B34" s="23"/>
      <c r="C34" s="23"/>
      <c r="D34" s="15"/>
      <c r="E34" s="15"/>
      <c r="F34" s="23"/>
      <c r="J34"/>
      <c r="K34"/>
    </row>
    <row r="36" spans="1:11" x14ac:dyDescent="0.25">
      <c r="A36" s="16" t="s">
        <v>20</v>
      </c>
      <c r="E36" s="17">
        <f>SUM(E22:E33)</f>
        <v>0</v>
      </c>
    </row>
    <row r="38" spans="1:11" s="37" customFormat="1" ht="45" x14ac:dyDescent="0.25">
      <c r="A38" s="2" t="s">
        <v>15</v>
      </c>
      <c r="B38" s="10" t="s">
        <v>66</v>
      </c>
      <c r="C38" s="10"/>
      <c r="D38" s="31" t="s">
        <v>29</v>
      </c>
      <c r="E38" s="18" t="s">
        <v>30</v>
      </c>
    </row>
    <row r="39" spans="1:11" s="37" customFormat="1" x14ac:dyDescent="0.25">
      <c r="A39" s="6" t="s">
        <v>7</v>
      </c>
      <c r="D39" s="29"/>
      <c r="E39" s="15"/>
    </row>
    <row r="40" spans="1:11" s="37" customFormat="1" x14ac:dyDescent="0.25">
      <c r="D40" s="29"/>
      <c r="E40" s="15"/>
    </row>
    <row r="41" spans="1:11" s="37" customFormat="1" x14ac:dyDescent="0.25">
      <c r="A41" s="24" t="s">
        <v>35</v>
      </c>
      <c r="B41" s="25">
        <f>632+530+785+1580+795+870</f>
        <v>5192</v>
      </c>
      <c r="D41" s="30">
        <v>0</v>
      </c>
      <c r="E41" s="15">
        <f>SUM(B41*D41)</f>
        <v>0</v>
      </c>
      <c r="G41" s="25"/>
    </row>
    <row r="42" spans="1:11" s="37" customFormat="1" x14ac:dyDescent="0.25">
      <c r="A42" s="24" t="s">
        <v>36</v>
      </c>
      <c r="B42" s="25">
        <f>520+795+1590+2560</f>
        <v>5465</v>
      </c>
      <c r="D42" s="30"/>
      <c r="E42" s="15"/>
      <c r="G42" s="25"/>
    </row>
    <row r="43" spans="1:11" s="46" customFormat="1" x14ac:dyDescent="0.25">
      <c r="A43" s="44" t="s">
        <v>32</v>
      </c>
      <c r="B43" s="45">
        <f>872+610+340+795</f>
        <v>2617</v>
      </c>
      <c r="D43" s="47">
        <v>0</v>
      </c>
      <c r="E43" s="48">
        <f t="shared" ref="E43:E49" si="2">SUM(B43*D43)</f>
        <v>0</v>
      </c>
      <c r="G43" s="45"/>
    </row>
    <row r="44" spans="1:11" s="37" customFormat="1" x14ac:dyDescent="0.25">
      <c r="A44" s="24" t="s">
        <v>8</v>
      </c>
      <c r="B44" s="25">
        <f>862+610+603+795</f>
        <v>2870</v>
      </c>
      <c r="D44" s="30">
        <v>0</v>
      </c>
      <c r="E44" s="15">
        <f t="shared" si="2"/>
        <v>0</v>
      </c>
      <c r="G44" s="25"/>
    </row>
    <row r="45" spans="1:11" s="37" customFormat="1" x14ac:dyDescent="0.25">
      <c r="A45" s="24" t="s">
        <v>9</v>
      </c>
      <c r="B45" s="25">
        <f>5+433</f>
        <v>438</v>
      </c>
      <c r="D45" s="30">
        <v>0</v>
      </c>
      <c r="E45" s="15">
        <f t="shared" si="2"/>
        <v>0</v>
      </c>
      <c r="G45" s="25"/>
    </row>
    <row r="46" spans="1:11" s="37" customFormat="1" x14ac:dyDescent="0.25">
      <c r="A46" s="24" t="s">
        <v>10</v>
      </c>
      <c r="B46" s="25">
        <f>872+610+488+795+260</f>
        <v>3025</v>
      </c>
      <c r="D46" s="30">
        <v>0</v>
      </c>
      <c r="E46" s="15">
        <f t="shared" si="2"/>
        <v>0</v>
      </c>
      <c r="G46" s="25"/>
    </row>
    <row r="47" spans="1:11" s="37" customFormat="1" x14ac:dyDescent="0.25">
      <c r="A47" s="24" t="s">
        <v>39</v>
      </c>
      <c r="B47" s="25">
        <f>250+972</f>
        <v>1222</v>
      </c>
      <c r="D47" s="30">
        <v>0</v>
      </c>
      <c r="E47" s="15">
        <f t="shared" si="2"/>
        <v>0</v>
      </c>
      <c r="G47" s="25"/>
    </row>
    <row r="48" spans="1:11" s="37" customFormat="1" x14ac:dyDescent="0.25">
      <c r="A48" s="24" t="s">
        <v>40</v>
      </c>
      <c r="B48" s="25">
        <f>159+525+530+120+501</f>
        <v>1835</v>
      </c>
      <c r="D48" s="30">
        <v>0</v>
      </c>
      <c r="E48" s="15">
        <f t="shared" si="2"/>
        <v>0</v>
      </c>
      <c r="G48" s="25"/>
    </row>
    <row r="49" spans="1:7" s="37" customFormat="1" x14ac:dyDescent="0.25">
      <c r="A49" s="24" t="s">
        <v>41</v>
      </c>
      <c r="B49" s="25">
        <f>240+240+240+460+1340</f>
        <v>2520</v>
      </c>
      <c r="D49" s="30">
        <v>0</v>
      </c>
      <c r="E49" s="15">
        <f t="shared" si="2"/>
        <v>0</v>
      </c>
      <c r="G49" s="25"/>
    </row>
    <row r="50" spans="1:7" s="37" customFormat="1" x14ac:dyDescent="0.25">
      <c r="D50" s="15"/>
      <c r="E50" s="15"/>
    </row>
    <row r="51" spans="1:7" s="37" customFormat="1" x14ac:dyDescent="0.25">
      <c r="E51" s="15"/>
    </row>
    <row r="52" spans="1:7" s="37" customFormat="1" x14ac:dyDescent="0.25">
      <c r="A52" s="16" t="s">
        <v>60</v>
      </c>
      <c r="E52" s="17">
        <f>SUM(E41:E49)</f>
        <v>0</v>
      </c>
    </row>
    <row r="53" spans="1:7" ht="15.75" thickBot="1" x14ac:dyDescent="0.3"/>
    <row r="54" spans="1:7" ht="15.75" thickBot="1" x14ac:dyDescent="0.3">
      <c r="A54" s="16" t="s">
        <v>61</v>
      </c>
      <c r="E54" s="39">
        <f>E17+E36+E52</f>
        <v>0</v>
      </c>
    </row>
  </sheetData>
  <sheetProtection algorithmName="SHA-512" hashValue="xvPMW337cuSE5sdtVIaPrIVPMPqSOdv/15AHNSR/Ukx5oOOJi9SqF5vVdPy+BXeU1RePwEid90d410Qclq2kDA==" saltValue="7TfZt27inGTPj8563cKWtw==" spinCount="100000" sheet="1" objects="1" scenarios="1"/>
  <sortState ref="A47:B56">
    <sortCondition ref="A47"/>
  </sortState>
  <customSheetViews>
    <customSheetView guid="{CC52C5FC-8D4E-478C-9D5B-58478E102C6D}">
      <selection activeCell="D7" sqref="D7"/>
      <pageMargins left="0.7" right="0.7" top="0.75" bottom="0.75" header="0.3" footer="0.3"/>
      <pageSetup paperSize="9" scale="65" orientation="portrait" horizontalDpi="4294967293" r:id="rId1"/>
    </customSheetView>
  </customSheetViews>
  <mergeCells count="2">
    <mergeCell ref="B2:C2"/>
    <mergeCell ref="D2:E2"/>
  </mergeCells>
  <pageMargins left="0.7" right="0.7" top="0.75" bottom="0.75" header="0.3" footer="0.3"/>
  <pageSetup paperSize="9" scale="65" orientation="portrait" horizont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zoomScaleNormal="100" workbookViewId="0">
      <selection activeCell="F2" sqref="F2:G2"/>
    </sheetView>
  </sheetViews>
  <sheetFormatPr defaultRowHeight="15" x14ac:dyDescent="0.25"/>
  <cols>
    <col min="1" max="1" width="24" bestFit="1" customWidth="1"/>
    <col min="2" max="2" width="21" customWidth="1"/>
    <col min="3" max="3" width="12.7109375" customWidth="1"/>
    <col min="4" max="10" width="14.7109375" customWidth="1"/>
    <col min="11" max="11" width="14.7109375" style="37" customWidth="1"/>
    <col min="12" max="13" width="14.7109375" customWidth="1"/>
  </cols>
  <sheetData>
    <row r="2" spans="1:17" ht="91.5" customHeight="1" x14ac:dyDescent="0.25">
      <c r="B2" s="49" t="s">
        <v>57</v>
      </c>
      <c r="C2" s="49"/>
      <c r="F2" s="52" t="s">
        <v>63</v>
      </c>
      <c r="G2" s="52"/>
    </row>
    <row r="4" spans="1:17" ht="90" x14ac:dyDescent="0.25">
      <c r="A4" s="2" t="s">
        <v>15</v>
      </c>
      <c r="B4" s="10" t="s">
        <v>53</v>
      </c>
      <c r="C4" s="3" t="s">
        <v>52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49</v>
      </c>
      <c r="L4" s="3" t="s">
        <v>54</v>
      </c>
    </row>
    <row r="5" spans="1:17" ht="23.25" x14ac:dyDescent="0.25">
      <c r="A5" s="7"/>
      <c r="B5" s="7"/>
      <c r="C5" s="8"/>
      <c r="D5" s="9"/>
      <c r="E5" s="8"/>
      <c r="F5" s="4"/>
    </row>
    <row r="6" spans="1:17" x14ac:dyDescent="0.25">
      <c r="A6" s="12" t="s">
        <v>14</v>
      </c>
    </row>
    <row r="7" spans="1:17" x14ac:dyDescent="0.25">
      <c r="A7" s="33" t="s">
        <v>4</v>
      </c>
      <c r="B7" s="42">
        <f>SUM((C7*(D7+F7+G7+H7+I7+J7+K7+L7)))</f>
        <v>0</v>
      </c>
      <c r="C7">
        <v>6</v>
      </c>
      <c r="D7" s="30">
        <v>0</v>
      </c>
      <c r="E7" s="40" t="s">
        <v>51</v>
      </c>
      <c r="F7" s="38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</row>
    <row r="8" spans="1:17" x14ac:dyDescent="0.25">
      <c r="A8" s="33" t="s">
        <v>2</v>
      </c>
      <c r="B8" s="42">
        <f>SUM((C8*(D8+E8+F8+G8+H8+I8+J8+K8+L8)))</f>
        <v>0</v>
      </c>
      <c r="C8">
        <v>48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Q8" s="33"/>
    </row>
    <row r="9" spans="1:17" x14ac:dyDescent="0.25">
      <c r="A9" s="33" t="s">
        <v>0</v>
      </c>
      <c r="B9" s="42">
        <f>SUM((C9*(D9+E9+F9+G9+H9+I9+J9+K9+L9)))</f>
        <v>0</v>
      </c>
      <c r="C9">
        <v>6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Q9" s="33"/>
    </row>
    <row r="10" spans="1:17" x14ac:dyDescent="0.25">
      <c r="A10" s="4" t="s">
        <v>11</v>
      </c>
      <c r="B10" s="42">
        <f>SUM((C10*(D10+E10+F10+H10+I10+J10+K10+L10)))</f>
        <v>0</v>
      </c>
      <c r="C10">
        <v>15</v>
      </c>
      <c r="D10" s="30">
        <v>0</v>
      </c>
      <c r="E10" s="30">
        <v>0</v>
      </c>
      <c r="F10" s="30">
        <v>0</v>
      </c>
      <c r="G10" s="40" t="s">
        <v>51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Q10" s="33"/>
    </row>
    <row r="11" spans="1:17" x14ac:dyDescent="0.25">
      <c r="A11" s="4" t="s">
        <v>12</v>
      </c>
      <c r="B11" s="42">
        <f>SUM((C11*(D11+E11+F11+H11+I11+J11+K11+L11)))</f>
        <v>0</v>
      </c>
      <c r="C11">
        <v>6</v>
      </c>
      <c r="D11" s="30">
        <v>0</v>
      </c>
      <c r="E11" s="30">
        <v>0</v>
      </c>
      <c r="F11" s="30">
        <v>0</v>
      </c>
      <c r="G11" s="40" t="s">
        <v>51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Q11" s="4"/>
    </row>
    <row r="12" spans="1:17" x14ac:dyDescent="0.25">
      <c r="A12" s="33" t="s">
        <v>1</v>
      </c>
      <c r="B12" s="42">
        <f>SUM((C12*(D12+E12+F12+G12+H12+I12+J12+K12+L12)))</f>
        <v>0</v>
      </c>
      <c r="C12">
        <v>6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Q12" s="4"/>
    </row>
    <row r="13" spans="1:17" x14ac:dyDescent="0.25">
      <c r="A13" s="5" t="s">
        <v>6</v>
      </c>
      <c r="B13" s="42"/>
      <c r="C13" s="41" t="s">
        <v>51</v>
      </c>
      <c r="D13" s="40" t="s">
        <v>51</v>
      </c>
      <c r="E13" s="40" t="s">
        <v>51</v>
      </c>
      <c r="F13" s="40" t="s">
        <v>51</v>
      </c>
      <c r="G13" s="40" t="s">
        <v>51</v>
      </c>
      <c r="H13" s="40" t="s">
        <v>51</v>
      </c>
      <c r="I13" s="40" t="s">
        <v>51</v>
      </c>
      <c r="J13" s="40" t="s">
        <v>51</v>
      </c>
      <c r="K13" s="40" t="s">
        <v>51</v>
      </c>
      <c r="L13" s="40" t="s">
        <v>51</v>
      </c>
      <c r="Q13" s="33"/>
    </row>
    <row r="14" spans="1:17" x14ac:dyDescent="0.25">
      <c r="A14" s="4" t="s">
        <v>5</v>
      </c>
      <c r="B14" s="42">
        <f>SUM((C14*(D14+E14+F14+H14+I14+J14+K14+L14)))</f>
        <v>0</v>
      </c>
      <c r="C14">
        <v>15</v>
      </c>
      <c r="D14" s="30">
        <v>0</v>
      </c>
      <c r="E14" s="30">
        <v>0</v>
      </c>
      <c r="F14" s="30">
        <v>0</v>
      </c>
      <c r="G14" s="40" t="s">
        <v>51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Q14" s="5"/>
    </row>
    <row r="15" spans="1:17" ht="15.75" thickBot="1" x14ac:dyDescent="0.3">
      <c r="A15" s="33" t="s">
        <v>3</v>
      </c>
      <c r="B15" s="42">
        <f>SUM((C15*(D15+E15+F15+H15+I15+J15+K15+L15)))</f>
        <v>0</v>
      </c>
      <c r="C15">
        <v>6</v>
      </c>
      <c r="D15" s="30">
        <v>0</v>
      </c>
      <c r="E15" s="30">
        <v>0</v>
      </c>
      <c r="F15" s="30">
        <v>0</v>
      </c>
      <c r="G15" s="40" t="s">
        <v>51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Q15" s="4"/>
    </row>
    <row r="16" spans="1:17" ht="15.75" thickBot="1" x14ac:dyDescent="0.3">
      <c r="A16" s="13" t="s">
        <v>55</v>
      </c>
      <c r="B16" s="43">
        <f>SUM(B7:B15)</f>
        <v>0</v>
      </c>
      <c r="Q16" s="33"/>
    </row>
    <row r="17" spans="1:1" x14ac:dyDescent="0.25">
      <c r="A17" s="6"/>
    </row>
  </sheetData>
  <sheetProtection algorithmName="SHA-512" hashValue="7jwko0mDoLMi21tOkEO5oTrAoCWGcy4yOOQ+zvKwcVTZIkahEml8IJ1/3NqJMEvGZjEKFdRlFt/mKaNvYQxexQ==" saltValue="l+JRW39/9LX/HDzyGZl1mQ==" spinCount="100000" sheet="1" objects="1" scenarios="1"/>
  <sortState ref="Q8:Q16">
    <sortCondition ref="Q8"/>
  </sortState>
  <customSheetViews>
    <customSheetView guid="{CC52C5FC-8D4E-478C-9D5B-58478E102C6D}">
      <selection activeCell="D25" sqref="D25"/>
      <pageMargins left="0.7" right="0.7" top="0.75" bottom="0.75" header="0.3" footer="0.3"/>
      <pageSetup paperSize="9" scale="68" orientation="landscape" r:id="rId1"/>
    </customSheetView>
  </customSheetViews>
  <mergeCells count="2">
    <mergeCell ref="F2:G2"/>
    <mergeCell ref="B2:C2"/>
  </mergeCells>
  <pageMargins left="0.7" right="0.7" top="0.75" bottom="0.75" header="0.3" footer="0.3"/>
  <pageSetup paperSize="9" scale="68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zoomScaleNormal="100" workbookViewId="0">
      <selection activeCell="D5" sqref="D5"/>
    </sheetView>
  </sheetViews>
  <sheetFormatPr defaultRowHeight="15" x14ac:dyDescent="0.25"/>
  <cols>
    <col min="1" max="1" width="24" bestFit="1" customWidth="1"/>
    <col min="2" max="2" width="21" customWidth="1"/>
    <col min="3" max="3" width="12.7109375" customWidth="1"/>
    <col min="4" max="5" width="16.7109375" customWidth="1"/>
  </cols>
  <sheetData>
    <row r="2" spans="1:5" ht="91.5" customHeight="1" x14ac:dyDescent="0.25">
      <c r="B2" s="55" t="s">
        <v>58</v>
      </c>
      <c r="C2" s="55"/>
      <c r="D2" s="52" t="s">
        <v>62</v>
      </c>
      <c r="E2" s="52"/>
    </row>
    <row r="4" spans="1:5" ht="90" customHeight="1" x14ac:dyDescent="0.25">
      <c r="A4" s="53" t="s">
        <v>50</v>
      </c>
      <c r="B4" s="53"/>
      <c r="C4" s="53"/>
      <c r="D4" s="53"/>
      <c r="E4" s="54"/>
    </row>
    <row r="5" spans="1:5" ht="23.25" x14ac:dyDescent="0.25">
      <c r="A5" s="7"/>
      <c r="B5" s="7"/>
      <c r="C5" s="8"/>
      <c r="D5" s="8"/>
      <c r="E5" s="4"/>
    </row>
    <row r="6" spans="1:5" x14ac:dyDescent="0.25">
      <c r="A6" t="s">
        <v>16</v>
      </c>
      <c r="B6" s="30">
        <v>0</v>
      </c>
    </row>
    <row r="7" spans="1:5" x14ac:dyDescent="0.25">
      <c r="A7" t="s">
        <v>48</v>
      </c>
      <c r="B7" s="32">
        <v>0</v>
      </c>
    </row>
    <row r="8" spans="1:5" ht="15.75" thickBot="1" x14ac:dyDescent="0.3">
      <c r="A8" s="16" t="s">
        <v>18</v>
      </c>
      <c r="B8" s="27">
        <f>SUM(B6:B7)</f>
        <v>0</v>
      </c>
    </row>
    <row r="9" spans="1:5" x14ac:dyDescent="0.25">
      <c r="A9" s="14" t="s">
        <v>28</v>
      </c>
    </row>
    <row r="10" spans="1:5" x14ac:dyDescent="0.25">
      <c r="A10" t="s">
        <v>13</v>
      </c>
    </row>
    <row r="11" spans="1:5" x14ac:dyDescent="0.25">
      <c r="A11" s="4" t="s">
        <v>13</v>
      </c>
    </row>
    <row r="12" spans="1:5" ht="75" customHeight="1" x14ac:dyDescent="0.25">
      <c r="A12" s="53" t="s">
        <v>42</v>
      </c>
      <c r="B12" s="53"/>
      <c r="C12" s="53"/>
      <c r="D12" s="53"/>
      <c r="E12" s="54"/>
    </row>
    <row r="13" spans="1:5" ht="23.25" x14ac:dyDescent="0.25">
      <c r="A13" s="7"/>
      <c r="B13" s="7"/>
      <c r="C13" s="8"/>
      <c r="D13" s="8"/>
      <c r="E13" s="4"/>
    </row>
    <row r="14" spans="1:5" x14ac:dyDescent="0.25">
      <c r="A14" s="21" t="s">
        <v>16</v>
      </c>
      <c r="B14" s="30">
        <v>0</v>
      </c>
      <c r="C14" s="21"/>
      <c r="D14" s="21"/>
      <c r="E14" s="21"/>
    </row>
    <row r="15" spans="1:5" x14ac:dyDescent="0.25">
      <c r="A15" s="21" t="s">
        <v>48</v>
      </c>
      <c r="B15" s="32">
        <v>0</v>
      </c>
      <c r="C15" s="21"/>
      <c r="D15" s="21"/>
      <c r="E15" s="21"/>
    </row>
    <row r="16" spans="1:5" ht="15.75" thickBot="1" x14ac:dyDescent="0.3">
      <c r="A16" s="16" t="s">
        <v>18</v>
      </c>
      <c r="B16" s="26">
        <f>SUM(B14:B15)</f>
        <v>0</v>
      </c>
      <c r="C16" s="21"/>
      <c r="D16" s="21"/>
      <c r="E16" s="21"/>
    </row>
    <row r="17" spans="1:5" x14ac:dyDescent="0.25">
      <c r="A17" s="21" t="s">
        <v>28</v>
      </c>
      <c r="B17" s="21"/>
      <c r="C17" s="21"/>
      <c r="D17" s="21"/>
      <c r="E17" s="21"/>
    </row>
    <row r="18" spans="1:5" s="35" customFormat="1" x14ac:dyDescent="0.25"/>
    <row r="19" spans="1:5" s="35" customFormat="1" x14ac:dyDescent="0.25"/>
    <row r="20" spans="1:5" x14ac:dyDescent="0.25">
      <c r="A20" s="21"/>
      <c r="B20" s="21"/>
      <c r="C20" s="21"/>
      <c r="D20" s="21"/>
      <c r="E20" s="21"/>
    </row>
    <row r="21" spans="1:5" ht="15.75" thickBot="1" x14ac:dyDescent="0.3">
      <c r="A21" s="16" t="s">
        <v>43</v>
      </c>
      <c r="B21" s="16"/>
      <c r="C21" s="16"/>
      <c r="D21" s="16"/>
      <c r="E21" s="16"/>
    </row>
    <row r="22" spans="1:5" ht="15.75" thickBot="1" x14ac:dyDescent="0.3">
      <c r="A22" s="13" t="s">
        <v>44</v>
      </c>
      <c r="B22" s="39">
        <f>SUM(B8+B16)</f>
        <v>0</v>
      </c>
      <c r="C22" s="16"/>
      <c r="D22" s="16"/>
      <c r="E22" s="16"/>
    </row>
    <row r="23" spans="1:5" x14ac:dyDescent="0.25">
      <c r="A23" s="13" t="s">
        <v>45</v>
      </c>
      <c r="B23" s="6"/>
      <c r="C23" s="16"/>
      <c r="D23" s="16"/>
      <c r="E23" s="16"/>
    </row>
  </sheetData>
  <sheetProtection algorithmName="SHA-512" hashValue="XxY3Sb2ZKg7sn/8NpTPtOHE8VNmfLl6j5x/EbrVorUOs54NZ0UeKmkUaBg+O52JNT5xg4HR70gze3K/hofq5VQ==" saltValue="v3D36wgG9ZN5imbNfaetSw==" spinCount="100000" sheet="1" objects="1" scenarios="1"/>
  <customSheetViews>
    <customSheetView guid="{CC52C5FC-8D4E-478C-9D5B-58478E102C6D}">
      <selection activeCell="B16" sqref="B16"/>
      <pageMargins left="0.7" right="0.7" top="0.75" bottom="0.75" header="0.3" footer="0.3"/>
      <pageSetup paperSize="9" scale="81" orientation="portrait" r:id="rId1"/>
    </customSheetView>
  </customSheetViews>
  <mergeCells count="4">
    <mergeCell ref="A4:E4"/>
    <mergeCell ref="D2:E2"/>
    <mergeCell ref="B2:C2"/>
    <mergeCell ref="A12:E12"/>
  </mergeCells>
  <pageMargins left="0.7" right="0.7" top="0.75" bottom="0.75" header="0.3" footer="0.3"/>
  <pageSetup paperSize="9" scale="8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26" sqref="D26"/>
    </sheetView>
  </sheetViews>
  <sheetFormatPr defaultRowHeight="15" x14ac:dyDescent="0.25"/>
  <cols>
    <col min="1" max="1" width="36.5703125" customWidth="1"/>
    <col min="2" max="2" width="27.140625" customWidth="1"/>
    <col min="3" max="3" width="18" customWidth="1"/>
    <col min="4" max="4" width="22" customWidth="1"/>
  </cols>
  <sheetData>
    <row r="1" spans="1:5" s="34" customFormat="1" ht="91.5" customHeight="1" x14ac:dyDescent="0.25">
      <c r="B1" s="55" t="s">
        <v>59</v>
      </c>
      <c r="C1" s="55"/>
      <c r="D1" s="56" t="s">
        <v>65</v>
      </c>
      <c r="E1" s="56"/>
    </row>
    <row r="4" spans="1:5" s="34" customFormat="1" ht="30" x14ac:dyDescent="0.25">
      <c r="A4" s="2" t="s">
        <v>15</v>
      </c>
      <c r="B4" s="36" t="s">
        <v>46</v>
      </c>
      <c r="E4" s="15"/>
    </row>
    <row r="5" spans="1:5" s="34" customFormat="1" ht="23.25" x14ac:dyDescent="0.25">
      <c r="A5" s="7"/>
      <c r="B5" s="7"/>
      <c r="E5" s="15"/>
    </row>
    <row r="6" spans="1:5" s="34" customFormat="1" ht="23.25" x14ac:dyDescent="0.25">
      <c r="A6" s="11" t="s">
        <v>14</v>
      </c>
      <c r="B6" s="7"/>
      <c r="E6" s="15"/>
    </row>
    <row r="7" spans="1:5" s="34" customFormat="1" x14ac:dyDescent="0.25">
      <c r="E7" s="15"/>
    </row>
    <row r="8" spans="1:5" s="34" customFormat="1" x14ac:dyDescent="0.25">
      <c r="A8" s="34" t="s">
        <v>4</v>
      </c>
      <c r="B8" s="1">
        <v>48</v>
      </c>
      <c r="E8" s="15"/>
    </row>
    <row r="9" spans="1:5" s="34" customFormat="1" x14ac:dyDescent="0.25">
      <c r="A9" s="34" t="s">
        <v>2</v>
      </c>
      <c r="B9" s="1">
        <v>48</v>
      </c>
      <c r="E9" s="15"/>
    </row>
    <row r="10" spans="1:5" s="34" customFormat="1" x14ac:dyDescent="0.25">
      <c r="A10" s="34" t="s">
        <v>0</v>
      </c>
      <c r="B10" s="1">
        <v>72</v>
      </c>
      <c r="E10" s="15"/>
    </row>
    <row r="11" spans="1:5" s="34" customFormat="1" x14ac:dyDescent="0.25">
      <c r="A11" s="4" t="s">
        <v>11</v>
      </c>
      <c r="B11" s="1">
        <v>36</v>
      </c>
      <c r="E11" s="15"/>
    </row>
    <row r="12" spans="1:5" s="34" customFormat="1" x14ac:dyDescent="0.25">
      <c r="A12" s="4" t="s">
        <v>12</v>
      </c>
      <c r="B12" s="1">
        <v>60</v>
      </c>
      <c r="E12" s="15"/>
    </row>
    <row r="13" spans="1:5" s="34" customFormat="1" x14ac:dyDescent="0.25">
      <c r="A13" s="34" t="s">
        <v>47</v>
      </c>
      <c r="B13" s="1">
        <v>72</v>
      </c>
      <c r="E13" s="15"/>
    </row>
    <row r="14" spans="1:5" s="34" customFormat="1" x14ac:dyDescent="0.25">
      <c r="A14" s="34" t="s">
        <v>1</v>
      </c>
      <c r="B14" s="1">
        <v>48</v>
      </c>
      <c r="E14" s="15"/>
    </row>
    <row r="15" spans="1:5" s="34" customFormat="1" x14ac:dyDescent="0.25">
      <c r="A15" s="5" t="s">
        <v>6</v>
      </c>
      <c r="B15" s="1">
        <v>12</v>
      </c>
      <c r="E15" s="15"/>
    </row>
    <row r="16" spans="1:5" s="34" customFormat="1" x14ac:dyDescent="0.25">
      <c r="A16" s="4" t="s">
        <v>5</v>
      </c>
      <c r="B16" s="1">
        <v>60</v>
      </c>
      <c r="E16" s="15"/>
    </row>
    <row r="17" spans="1:5" s="34" customFormat="1" x14ac:dyDescent="0.25">
      <c r="A17" s="34" t="s">
        <v>3</v>
      </c>
      <c r="B17" s="1">
        <v>60</v>
      </c>
      <c r="E17" s="15"/>
    </row>
  </sheetData>
  <sheetProtection algorithmName="SHA-512" hashValue="b9hdnuIC/bkw/bdKlY9vO13UzrjDEt5YniG87VxzuzBWGtYo+URovuVwOUSyzCjtQR72kSLG7sa6WJfoaZYCYQ==" saltValue="MXvLdzDxA3sI2I/RVjWaSA==" spinCount="100000" sheet="1" objects="1" scenarios="1"/>
  <mergeCells count="2">
    <mergeCell ref="B1:C1"/>
    <mergeCell ref="D1:E1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A66D90FF04E748875BC0740CC8781B" ma:contentTypeVersion="0" ma:contentTypeDescription="Een nieuw document maken." ma:contentTypeScope="" ma:versionID="7c46b8c5cfee3764ef67eddcac0472c8">
  <xsd:schema xmlns:xsd="http://www.w3.org/2001/XMLSchema" xmlns:p="http://schemas.microsoft.com/office/2006/metadata/properties" targetNamespace="http://schemas.microsoft.com/office/2006/metadata/properties" ma:root="true" ma:fieldsID="b118b0825d757084c8d1e1ffd33f20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A7AF3B-CDEF-4F01-9195-5318E805DF63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4928D0F-7713-4E5B-90BB-EEAA5A836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CA6CACB-D2AB-447D-9BD7-A2D7B82D55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7-A,1</vt:lpstr>
      <vt:lpstr>Bijlage 7-B,1</vt:lpstr>
      <vt:lpstr>Bijlage 7-C,1</vt:lpstr>
      <vt:lpstr>Bijlage 7-D,1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Baukje Koot</dc:creator>
  <cp:lastModifiedBy>Miriam Heesen</cp:lastModifiedBy>
  <cp:lastPrinted>2015-03-13T09:38:18Z</cp:lastPrinted>
  <dcterms:created xsi:type="dcterms:W3CDTF">2015-01-21T13:24:19Z</dcterms:created>
  <dcterms:modified xsi:type="dcterms:W3CDTF">2021-03-01T15:46:55Z</dcterms:modified>
</cp:coreProperties>
</file>