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Facilitair Bedrijf Inkoop uitv\Aanbestedingsarchief\20210301jve265 Kantoorstoffering\01. Aanbestedingsdossier\03. Publicatie\"/>
    </mc:Choice>
  </mc:AlternateContent>
  <bookViews>
    <workbookView xWindow="240" yWindow="165" windowWidth="19320" windowHeight="7875" activeTab="1"/>
  </bookViews>
  <sheets>
    <sheet name="toelichting" sheetId="1" r:id="rId1"/>
    <sheet name="tarievenlijst" sheetId="5" r:id="rId2"/>
    <sheet name="project" sheetId="3" r:id="rId3"/>
    <sheet name="fictieve aanneemsom" sheetId="2" r:id="rId4"/>
  </sheets>
  <definedNames>
    <definedName name="_xlnm.Print_Area" localSheetId="1">tarievenlijst!$A$1:$H$100</definedName>
    <definedName name="_xlnm.Print_Area" localSheetId="0">toelichting!$A$1:$P$39</definedName>
  </definedNames>
  <calcPr calcId="162913"/>
</workbook>
</file>

<file path=xl/calcChain.xml><?xml version="1.0" encoding="utf-8"?>
<calcChain xmlns="http://schemas.openxmlformats.org/spreadsheetml/2006/main">
  <c r="G89" i="5" l="1"/>
  <c r="D15" i="3" l="1"/>
  <c r="D16" i="3"/>
  <c r="D17" i="3"/>
  <c r="D18" i="3"/>
  <c r="D19" i="3"/>
  <c r="D20" i="3"/>
  <c r="D21" i="3"/>
  <c r="D22" i="3"/>
  <c r="H22" i="3" s="1"/>
  <c r="D23" i="3"/>
  <c r="D24" i="3"/>
  <c r="D25" i="3"/>
  <c r="D26" i="3"/>
  <c r="D27" i="3"/>
  <c r="D28" i="3"/>
  <c r="D36" i="3"/>
  <c r="D37" i="3"/>
  <c r="D38" i="3"/>
  <c r="D39" i="3"/>
  <c r="D40" i="3"/>
  <c r="D41" i="3"/>
  <c r="D42" i="3"/>
  <c r="D43" i="3"/>
  <c r="D44" i="3"/>
  <c r="D45" i="3"/>
  <c r="D52" i="3" l="1"/>
  <c r="G45" i="3" l="1"/>
  <c r="H45" i="3" s="1"/>
  <c r="G44" i="3"/>
  <c r="H44" i="3" s="1"/>
  <c r="G43" i="3"/>
  <c r="H43" i="3" s="1"/>
  <c r="H27" i="3" l="1"/>
  <c r="H28" i="3"/>
  <c r="D53" i="3" l="1"/>
  <c r="D54" i="3" l="1"/>
  <c r="D91" i="5"/>
  <c r="G90" i="5" l="1"/>
  <c r="G42" i="3"/>
  <c r="H42" i="3" s="1"/>
  <c r="G41" i="3"/>
  <c r="H41" i="3" s="1"/>
  <c r="G40" i="3"/>
  <c r="H40" i="3" s="1"/>
  <c r="G39" i="3"/>
  <c r="H39" i="3" s="1"/>
  <c r="G38" i="3"/>
  <c r="H38" i="3" s="1"/>
  <c r="G36" i="3"/>
  <c r="H36" i="3" s="1"/>
  <c r="H26" i="3"/>
  <c r="H23" i="3"/>
  <c r="H20" i="3"/>
  <c r="H19" i="3"/>
  <c r="H18" i="3"/>
  <c r="H17" i="3"/>
  <c r="H16" i="3"/>
  <c r="H15" i="3"/>
  <c r="G37" i="3" l="1"/>
  <c r="H37" i="3" s="1"/>
  <c r="H47" i="3" s="1"/>
  <c r="H25" i="3"/>
  <c r="H24" i="3"/>
  <c r="H21" i="3" l="1"/>
  <c r="H30" i="3" s="1"/>
  <c r="H50" i="3" s="1"/>
  <c r="E15" i="2" l="1"/>
  <c r="E20" i="2" s="1"/>
</calcChain>
</file>

<file path=xl/sharedStrings.xml><?xml version="1.0" encoding="utf-8"?>
<sst xmlns="http://schemas.openxmlformats.org/spreadsheetml/2006/main" count="273" uniqueCount="160">
  <si>
    <t>Invulinstructie</t>
  </si>
  <si>
    <t>Onderstaand zijn nadere instructies opgenomen:</t>
  </si>
  <si>
    <t>Percentages worden met 1 decimaal ingegeven.</t>
  </si>
  <si>
    <t>Overzicht fictieve aanneemsom</t>
  </si>
  <si>
    <t>bedragen exclusief btw</t>
  </si>
  <si>
    <t>€</t>
  </si>
  <si>
    <t>TOTAAL FICTIEVE AANNEEMSOM</t>
  </si>
  <si>
    <t>bedragen in euro exclusief btw</t>
  </si>
  <si>
    <t>1.</t>
  </si>
  <si>
    <t>soort activiteit</t>
  </si>
  <si>
    <t>eenheid</t>
  </si>
  <si>
    <t>prijs per eenheid 
in €</t>
  </si>
  <si>
    <t>benodigde hoeveelheid netto</t>
  </si>
  <si>
    <t xml:space="preserve">bedrag </t>
  </si>
  <si>
    <t>(a)</t>
  </si>
  <si>
    <t xml:space="preserve">(b) </t>
  </si>
  <si>
    <t>(a*b)</t>
  </si>
  <si>
    <t>m2</t>
  </si>
  <si>
    <t>lassen van naden</t>
  </si>
  <si>
    <t>m1</t>
  </si>
  <si>
    <t>zijranden afkitten</t>
  </si>
  <si>
    <t>primeren</t>
  </si>
  <si>
    <t>egaliseren 1-3mm</t>
  </si>
  <si>
    <t>egaliseren 3-5mm</t>
  </si>
  <si>
    <t>stofvrij schuren</t>
  </si>
  <si>
    <t>trede</t>
  </si>
  <si>
    <t>plaatsen gordijnrails incl steunen</t>
  </si>
  <si>
    <t>op maat maken en ophangen separeringsgordijnen</t>
  </si>
  <si>
    <t>subtotaal (1)</t>
  </si>
  <si>
    <t>2.</t>
  </si>
  <si>
    <t>soort materiaal</t>
  </si>
  <si>
    <t>snijver-lies %</t>
  </si>
  <si>
    <t>benodigde hoeveelheid bruto</t>
  </si>
  <si>
    <t>bedrag</t>
  </si>
  <si>
    <t>(b)</t>
  </si>
  <si>
    <t>(bedseparatie)rail incl toebehoor</t>
  </si>
  <si>
    <t>subtotaal (2)</t>
  </si>
  <si>
    <t>TOTAAL GENERAAL</t>
  </si>
  <si>
    <t>(1+2)</t>
  </si>
  <si>
    <t>aanbrengen raamfolie</t>
  </si>
  <si>
    <t>plaatsen van overgangsprofielen</t>
  </si>
  <si>
    <t>TARIEVENLIJST</t>
  </si>
  <si>
    <t>TOELICHTING</t>
  </si>
  <si>
    <t>Bedoelde prijzen zijn uw prijzen welke u inzet in het reken/calculatiemodel.</t>
  </si>
  <si>
    <t>prijsindexeringen en zijn te zien als de inkoopprijs voor UWV.</t>
  </si>
  <si>
    <t>TARIEVEN / VERREKENPRIJZEN ARBEID</t>
  </si>
  <si>
    <t xml:space="preserve">€ </t>
  </si>
  <si>
    <t>verleggen harde vloerbedekking</t>
  </si>
  <si>
    <t>incl.materiaal</t>
  </si>
  <si>
    <t>rolstoelvast</t>
  </si>
  <si>
    <t>incl. egaline</t>
  </si>
  <si>
    <t>aanbrengen vochtscherm</t>
  </si>
  <si>
    <t xml:space="preserve">bekleden traptrede </t>
  </si>
  <si>
    <t>(tapijt)</t>
  </si>
  <si>
    <t>bekleden traptrede</t>
  </si>
  <si>
    <t>(marmoleum)</t>
  </si>
  <si>
    <t>monteren trapneus</t>
  </si>
  <si>
    <t xml:space="preserve">slopen en afvoeren (buiten het pand) </t>
  </si>
  <si>
    <t>harde vloerbedekkingen</t>
  </si>
  <si>
    <t>slopen en afvoeren (buiten het pand )</t>
  </si>
  <si>
    <t>zachte vloerbedekkingen</t>
  </si>
  <si>
    <t>(zonwerend)</t>
  </si>
  <si>
    <t>(privacy)</t>
  </si>
  <si>
    <t>(beveiliging/inslagwerend)</t>
  </si>
  <si>
    <t>plaatsen van plinten</t>
  </si>
  <si>
    <t>(plafonds)</t>
  </si>
  <si>
    <t xml:space="preserve">hoogte 2,70 m. </t>
  </si>
  <si>
    <t xml:space="preserve">monteren verticale lamellen </t>
  </si>
  <si>
    <t>monteren horizontale alu jalouzien</t>
  </si>
  <si>
    <t>Uurlonen</t>
  </si>
  <si>
    <t xml:space="preserve">uurloon stoffeerder </t>
  </si>
  <si>
    <t>uur</t>
  </si>
  <si>
    <t>Toeslagen</t>
  </si>
  <si>
    <t>%</t>
  </si>
  <si>
    <t>toeslag avonduren</t>
  </si>
  <si>
    <t>toeslag zaterdaguren</t>
  </si>
  <si>
    <t>toeslag zon- en feestdag uren</t>
  </si>
  <si>
    <t>EENHEIDSPRIJZEN MATERIAAL</t>
  </si>
  <si>
    <t>(exclusief eventueel snijverlies)</t>
  </si>
  <si>
    <t>RVS plint</t>
  </si>
  <si>
    <t>hardhouten plint</t>
  </si>
  <si>
    <t>PVC overgangsprofiel</t>
  </si>
  <si>
    <t>aluminium overgangsprofiel</t>
  </si>
  <si>
    <t>aluminium trapneus</t>
  </si>
  <si>
    <t>Afvoeren en (verantwoord) verwerken van:</t>
  </si>
  <si>
    <t>PVC-houdende vloerbedekking</t>
  </si>
  <si>
    <t>Raamdecoratie</t>
  </si>
  <si>
    <t>PVC-houdende Raamdecoratie</t>
  </si>
  <si>
    <t>Raamfolies</t>
  </si>
  <si>
    <t xml:space="preserve">Invulinstructie: </t>
  </si>
  <si>
    <t xml:space="preserve">Het aanbrengen van wijzigingen in een van de werkbladen is niet toegestaan, op straffe van uitsluiting. </t>
  </si>
  <si>
    <t>Tarieven arbeidsloon dienen marktconform te zijn. Hierbij wordt gesteld dat de gehanteerde tarieven in ieder geval nooit lager zijn dan de binnen de branche gehanteerde CAO tarieven.</t>
  </si>
  <si>
    <t>Gezien de grote landelijke spreiding van de UWV panden over geheel Nederland gelden alle tarieven voor werkzaamheden/projecten waar dan ook in Nederland. De opgegeven tarieven dienen de volledige dienstverlening  en/of af te leveren producten af te dekken, ongeacht de ordergrootte.</t>
  </si>
  <si>
    <t xml:space="preserve">Alle door Inschrijver in te vullen tarieven dienen te zijn gebaseerd op de in de aanbestedingsdocumenten beschreven dienstverlening. </t>
  </si>
  <si>
    <t xml:space="preserve">Alle in uw inschrijving genoemde tarieven zijn inclusief alle kosten. De niet in de tarieven opgenomen kosten, kunt u niet factureren, althans, worden niet vergoed, tenzij uitdrukkelijk anders is aangegeven.  </t>
  </si>
  <si>
    <t xml:space="preserve">Aanbesteder en Inschrijver voeren geen prijsonderhandelingen. </t>
  </si>
  <si>
    <t xml:space="preserve">De Inschrijver heeft derhalve slechts één gelegenheid om een concurrerende Inschrijving, met een zo optimaal mogelijke prijs- en kwaliteitsverhouding, in te dienen. </t>
  </si>
  <si>
    <t xml:space="preserve">Als algemene restrictie geldt dat de opgegeven tarieven, marktconform en  reëel dienen te zijn, in ieder geval géén 0, en dat géén negatieve bedragen en percentages mogen worden opgegeven. Per tariefonderdeel kunnen daarnaast specifieke restricties gelden. </t>
  </si>
  <si>
    <t>Bedragen dienen ingevuld te worden in euro's met 2 decimalen en exclusief btw.</t>
  </si>
  <si>
    <t xml:space="preserve">Stofvrij schuren </t>
  </si>
  <si>
    <t>Plaatsen overgangsprofielen</t>
  </si>
  <si>
    <t>Plaatsen gordijnrails inclusief steun</t>
  </si>
  <si>
    <t>Op maat maken en ophangen separatiegordijn</t>
  </si>
  <si>
    <t>Monteren horizontale lamellen</t>
  </si>
  <si>
    <t>Project</t>
  </si>
  <si>
    <t>incl. materiaal</t>
  </si>
  <si>
    <t>(binnenzonwering)</t>
  </si>
  <si>
    <t>Interface - Walk the Plank o.g.</t>
  </si>
  <si>
    <t xml:space="preserve">Interface - Urban Retreat 103 o.g. </t>
  </si>
  <si>
    <t>Tapijttegels Kleur N.T.B</t>
  </si>
  <si>
    <t>Forbo - Vinylstroken - Allura Flex o.g</t>
  </si>
  <si>
    <t>Artimo Textiles - Sonus CS o.g.</t>
  </si>
  <si>
    <t>Horizontale jaloezie Softline</t>
  </si>
  <si>
    <t xml:space="preserve">Verticale jaloezie (lamellen)  </t>
  </si>
  <si>
    <t>Separatiegordijn</t>
  </si>
  <si>
    <t>Zelfklevende zonwerende folie</t>
  </si>
  <si>
    <t>Zelfklevende inslagwerende meerlaagse folie</t>
  </si>
  <si>
    <t>Zelfklevende privacy folie</t>
  </si>
  <si>
    <t>Easydek</t>
  </si>
  <si>
    <t>Minimum</t>
  </si>
  <si>
    <t>Maximum</t>
  </si>
  <si>
    <t>gmp</t>
  </si>
  <si>
    <t>hoogte 2,70 m.</t>
  </si>
  <si>
    <t>Harde vloerbedekking leggen incl.lijm</t>
  </si>
  <si>
    <t>verleggen tapijt (tegel en plank)</t>
  </si>
  <si>
    <t>Egaliseren normaal 1-3 mm</t>
  </si>
  <si>
    <t>Egaliseren zwaar 3-5 mm</t>
  </si>
  <si>
    <t>Afdekken vloer met Carpet Corver 100 Micron</t>
  </si>
  <si>
    <t>incl. leg materiaal (tactiles)</t>
  </si>
  <si>
    <t>Zachte vloerbedekking leggen (tegel en plank) incl. leg materiaal (tactiles)</t>
  </si>
  <si>
    <t>(meerprijs) patroon leggen (visgraatmotief)</t>
  </si>
  <si>
    <t>Kvadrat Palet 2</t>
  </si>
  <si>
    <t>Toelichting</t>
  </si>
  <si>
    <t>Inschrijver dient het tarievenblad het blad 'project' en 'tarievenlijst' in te vullen met de tarieven of percentages die voor deze opdracht worden gehanteerd. Hierbij dienen ALLE geel gearceerde vlakken verplicht te worden ingevuld. Niet volledig ingevulde bladen zullen terzijde worden gelegd en de inschrijving wordt dan als niet besteksconform gezien.</t>
  </si>
  <si>
    <t xml:space="preserve">Zodra ALLE geel gearceerde vlakken zijn ingevuld in het tabblad 'project' en 'tarievenlijst'  veranderd de tekst van 'niet alle geel gemarkeerde velden zijn ingevoerd  in 'alle geel gemarkeerde velden zijn ingevoerd'. </t>
  </si>
  <si>
    <t xml:space="preserve">Toelichting op het tarievenblad </t>
  </si>
  <si>
    <t xml:space="preserve">Algemeen: </t>
  </si>
  <si>
    <t xml:space="preserve">De overige gegevens uit het blad 'project' worden gevuld via het blad 'tarievenlijst'.   </t>
  </si>
  <si>
    <t>De rood gearceerde vlakken waar 'gmp' staat zijn bedragen waar geen minimum en maximum prijs voor geldt.</t>
  </si>
  <si>
    <t>Aanbrengen raamfolie (zonwerend)</t>
  </si>
  <si>
    <t xml:space="preserve">Aanbrengen van patronen in tapijttegels </t>
  </si>
  <si>
    <t>Inschrijver dient de bladen 'project'  en de 'tarievenlijst' in te vullen. Voor ingave van tarieven en percentages zijn de geel gekleurde cellen beschikbaar. De optelsom van de offerteberekening vormt de fictieve aanneemsom, welke als gunningscriterium voor deze aanbesteding geldt. De fictieve aanneemsom is zichtbaar in het gelijknamige tabblad. Deze vult u dus niet in.</t>
  </si>
  <si>
    <t xml:space="preserve">Als algemene restrictie geldt dat de opgegeven tarieven, binnen de gestelde bandbreedte dienen te passen. </t>
  </si>
  <si>
    <t>Bestaande vloerbedekking (zachte) slopen en afvoeren</t>
  </si>
  <si>
    <t>Bestaande vloerbedekking (harde) slopen en afvoeren</t>
  </si>
  <si>
    <t xml:space="preserve">Voor ingave van tarieven en percentages zijn de geel gekleurde cellen beschikbaar. </t>
  </si>
  <si>
    <t>Het werkblad 'fictieve aanneemsom'  geeft een totaaltelling (= de fictieve aanneemsom, blauw gearceerd) van de door Aanbieder ingevulde tarieven. Dit werkblad wordt automatisch gevuld vanuit het ingevulde werkblad 'project' en bevat voor Aanbieder geen invulbare velden.  De totale fictieve aanneemsom (blauw gearceerde) is het financieel criterium waarop de financiële beoordeling plaatsvindt door Opdrachtgever (Uitnodiging tot Inschrijving paragraaf 8.2.4 en 8.2.5).</t>
  </si>
  <si>
    <t xml:space="preserve">OFFERTE BEDRAG </t>
  </si>
  <si>
    <t>De gevraagde tarieven zijn binnnen een bandbreedte gesteld.</t>
  </si>
  <si>
    <t xml:space="preserve">Niet overal zijn de tarieven gesteld binnen een bandbreedte, bij gmp is er geen minimum/maximum prijs of percentage.  </t>
  </si>
  <si>
    <t>De gevraagde tarieven zijn gesteld binnen een bandbreedte, waar 'gmp' is vermeld is Inschrijver niet gehouden aan tarieven/percentages binnen een vastgestelde bandbreedte.</t>
  </si>
  <si>
    <t>Hier dienen alle GEEL gearceerde vlakken verplicht te worden ingevuld.</t>
  </si>
  <si>
    <t>Inschrijver dient alleen de geel gemarkeerde cellen in te vullen in het tabblad 'tarievenlijst' en bij 'project' het snijverlies in te vullen in de daarvoor geel gemarkeerde cellen.</t>
  </si>
  <si>
    <t xml:space="preserve">Deze ingevulde tarieven zijn tevens de basis voor de verrekening bij de </t>
  </si>
  <si>
    <t>Er mogen geen negatieve bedragen en percentages ingevuld worden en ook geen nul bedragen.</t>
  </si>
  <si>
    <t>Carpet Cover</t>
  </si>
  <si>
    <t>Vloerafdekking met Carpet Cover 100 Micron</t>
  </si>
  <si>
    <t>De vermelding "o.g." bij de materialen betekent "of gelijkwaardig"</t>
  </si>
  <si>
    <t>Interface- Net Effect Planks B603 o.g.</t>
  </si>
  <si>
    <t xml:space="preserve">Interface- Net Effect Planks B603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</si>
</sst>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_-&quot;€&quot;\ * #,##0.00_-;_-&quot;€&quot;\ * #,##0.00\-;_-&quot;€&quot;\ * &quot;-&quot;??_-;_-@_-"/>
    <numFmt numFmtId="165" formatCode="#,##0.0"/>
    <numFmt numFmtId="166" formatCode="&quot;€&quot;\ #,##0.00_-"/>
    <numFmt numFmtId="167" formatCode="0.0%"/>
  </numFmts>
  <fonts count="11" x14ac:knownFonts="1">
    <font>
      <sz val="9"/>
      <name val="Verdana"/>
    </font>
    <font>
      <b/>
      <sz val="16"/>
      <name val="Verdana"/>
      <family val="2"/>
    </font>
    <font>
      <b/>
      <sz val="9"/>
      <name val="Verdana"/>
      <family val="2"/>
    </font>
    <font>
      <sz val="9"/>
      <color theme="0"/>
      <name val="Verdana"/>
      <family val="2"/>
    </font>
    <font>
      <sz val="9"/>
      <name val="Verdana"/>
      <family val="2"/>
    </font>
    <font>
      <b/>
      <sz val="9"/>
      <color rgb="FF00B0F0"/>
      <name val="Verdana"/>
      <family val="2"/>
    </font>
    <font>
      <sz val="9"/>
      <color indexed="8"/>
      <name val="Verdana"/>
      <family val="2"/>
    </font>
    <font>
      <b/>
      <sz val="9"/>
      <color rgb="FF000000"/>
      <name val="Verdana"/>
      <family val="2"/>
    </font>
    <font>
      <sz val="11"/>
      <color rgb="FFFF0000"/>
      <name val="Calibri"/>
      <family val="2"/>
      <scheme val="minor"/>
    </font>
    <font>
      <sz val="11"/>
      <name val="Calibri"/>
      <family val="2"/>
      <scheme val="minor"/>
    </font>
    <font>
      <b/>
      <sz val="10"/>
      <color rgb="FF000000"/>
      <name val="Verdana"/>
      <family val="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00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xf numFmtId="0" fontId="0" fillId="0" borderId="0" xfId="0" applyFill="1"/>
    <xf numFmtId="0" fontId="0" fillId="2" borderId="1" xfId="0" applyFill="1" applyBorder="1"/>
    <xf numFmtId="0" fontId="0" fillId="2" borderId="2" xfId="0" applyFill="1" applyBorder="1"/>
    <xf numFmtId="0" fontId="0" fillId="2" borderId="3" xfId="0" applyFill="1" applyBorder="1"/>
    <xf numFmtId="0" fontId="2" fillId="2" borderId="4" xfId="0" applyFont="1" applyFill="1" applyBorder="1"/>
    <xf numFmtId="0" fontId="0" fillId="2" borderId="5" xfId="0" applyFill="1" applyBorder="1"/>
    <xf numFmtId="0" fontId="2" fillId="2" borderId="6" xfId="0" applyFont="1" applyFill="1" applyBorder="1" applyAlignment="1">
      <alignment horizontal="center"/>
    </xf>
    <xf numFmtId="0" fontId="0" fillId="0" borderId="7" xfId="0" applyBorder="1"/>
    <xf numFmtId="0" fontId="0" fillId="0" borderId="8" xfId="0" applyBorder="1"/>
    <xf numFmtId="4" fontId="2" fillId="2" borderId="2" xfId="0" applyNumberFormat="1" applyFont="1" applyFill="1" applyBorder="1" applyAlignment="1" applyProtection="1">
      <alignment horizontal="center" vertical="top" wrapText="1"/>
    </xf>
    <xf numFmtId="0" fontId="0" fillId="0" borderId="1" xfId="0" applyBorder="1"/>
    <xf numFmtId="0" fontId="3" fillId="0" borderId="0" xfId="0" applyFont="1" applyProtection="1"/>
    <xf numFmtId="166" fontId="3" fillId="0" borderId="0" xfId="0" applyNumberFormat="1" applyFont="1" applyProtection="1"/>
    <xf numFmtId="0" fontId="0" fillId="0" borderId="0" xfId="0" applyProtection="1"/>
    <xf numFmtId="0" fontId="0" fillId="0" borderId="0" xfId="0" applyAlignment="1" applyProtection="1">
      <alignment vertical="top"/>
    </xf>
    <xf numFmtId="0" fontId="2" fillId="0" borderId="0" xfId="0" applyFont="1" applyAlignment="1" applyProtection="1">
      <alignment vertical="top"/>
    </xf>
    <xf numFmtId="0" fontId="1" fillId="0" borderId="0" xfId="0" applyFont="1" applyAlignment="1" applyProtection="1">
      <alignment vertical="top"/>
    </xf>
    <xf numFmtId="0" fontId="2" fillId="0" borderId="0" xfId="0" applyFont="1" applyProtection="1"/>
    <xf numFmtId="0" fontId="1" fillId="0" borderId="0" xfId="0" applyNumberFormat="1" applyFont="1" applyFill="1" applyAlignment="1" applyProtection="1"/>
    <xf numFmtId="0" fontId="1" fillId="0" borderId="0" xfId="0" applyNumberFormat="1" applyFont="1" applyFill="1" applyAlignment="1" applyProtection="1">
      <alignment readingOrder="2"/>
    </xf>
    <xf numFmtId="0" fontId="4" fillId="0" borderId="0" xfId="0" applyFont="1"/>
    <xf numFmtId="0" fontId="5" fillId="0" borderId="0" xfId="0" applyFont="1"/>
    <xf numFmtId="167" fontId="4" fillId="3" borderId="0" xfId="0" applyNumberFormat="1" applyFont="1" applyFill="1" applyBorder="1" applyAlignment="1" applyProtection="1">
      <alignment horizontal="right"/>
      <protection locked="0"/>
    </xf>
    <xf numFmtId="164" fontId="4" fillId="3" borderId="0" xfId="0" applyNumberFormat="1" applyFont="1" applyFill="1" applyBorder="1" applyAlignment="1" applyProtection="1">
      <alignment horizontal="right"/>
      <protection locked="0"/>
    </xf>
    <xf numFmtId="0" fontId="0" fillId="0" borderId="0" xfId="0" applyAlignment="1">
      <alignment vertical="justify"/>
    </xf>
    <xf numFmtId="0" fontId="7" fillId="4" borderId="0" xfId="0" applyFont="1" applyFill="1" applyAlignment="1">
      <alignment horizontal="left" vertical="justify"/>
    </xf>
    <xf numFmtId="0" fontId="0" fillId="0" borderId="0" xfId="0" applyNumberFormat="1" applyAlignment="1">
      <alignment horizontal="justify"/>
    </xf>
    <xf numFmtId="0" fontId="4" fillId="0" borderId="0" xfId="0" applyNumberFormat="1" applyFont="1" applyAlignment="1">
      <alignment horizontal="justify"/>
    </xf>
    <xf numFmtId="0" fontId="4" fillId="0" borderId="0" xfId="0" applyNumberFormat="1" applyFont="1" applyAlignment="1">
      <alignment vertical="justify"/>
    </xf>
    <xf numFmtId="0" fontId="2" fillId="5" borderId="1" xfId="0" applyFont="1" applyFill="1" applyBorder="1"/>
    <xf numFmtId="0" fontId="2" fillId="5" borderId="4" xfId="0" applyFont="1" applyFill="1" applyBorder="1"/>
    <xf numFmtId="0" fontId="2" fillId="5" borderId="6" xfId="0" applyFont="1" applyFill="1" applyBorder="1"/>
    <xf numFmtId="0" fontId="0" fillId="0" borderId="3" xfId="0" applyBorder="1"/>
    <xf numFmtId="0" fontId="2" fillId="5" borderId="3" xfId="0" applyFont="1" applyFill="1" applyBorder="1"/>
    <xf numFmtId="0" fontId="0" fillId="0" borderId="0" xfId="0" applyAlignment="1">
      <alignment vertical="center"/>
    </xf>
    <xf numFmtId="0" fontId="4" fillId="0" borderId="0" xfId="0" applyFont="1" applyAlignment="1">
      <alignment horizontal="justify"/>
    </xf>
    <xf numFmtId="164" fontId="0" fillId="0" borderId="8" xfId="0" applyNumberFormat="1" applyBorder="1"/>
    <xf numFmtId="164" fontId="2" fillId="5" borderId="3" xfId="0" applyNumberFormat="1" applyFont="1" applyFill="1" applyBorder="1"/>
    <xf numFmtId="0" fontId="2" fillId="6" borderId="0" xfId="0" applyFont="1" applyFill="1" applyProtection="1"/>
    <xf numFmtId="0" fontId="4" fillId="6" borderId="0" xfId="0" applyFont="1" applyFill="1" applyProtection="1"/>
    <xf numFmtId="0" fontId="0" fillId="6" borderId="0" xfId="0" applyFill="1" applyProtection="1"/>
    <xf numFmtId="0" fontId="4" fillId="0" borderId="0" xfId="0" applyFont="1" applyProtection="1"/>
    <xf numFmtId="0" fontId="0" fillId="0" borderId="0" xfId="0" applyAlignment="1" applyProtection="1">
      <alignment horizontal="center"/>
    </xf>
    <xf numFmtId="4" fontId="0" fillId="0" borderId="0" xfId="0" applyNumberFormat="1" applyAlignment="1" applyProtection="1">
      <alignment horizontal="center"/>
    </xf>
    <xf numFmtId="165" fontId="0" fillId="0" borderId="0" xfId="0" applyNumberFormat="1" applyProtection="1"/>
    <xf numFmtId="0" fontId="1" fillId="0" borderId="0" xfId="0" applyFont="1" applyProtection="1"/>
    <xf numFmtId="165" fontId="0" fillId="0" borderId="0" xfId="0" applyNumberFormat="1" applyAlignment="1" applyProtection="1">
      <alignment horizontal="center"/>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165" fontId="2" fillId="2" borderId="2" xfId="0" applyNumberFormat="1" applyFont="1" applyFill="1" applyBorder="1" applyAlignment="1" applyProtection="1">
      <alignment horizontal="center" wrapText="1"/>
    </xf>
    <xf numFmtId="4" fontId="2" fillId="2" borderId="2" xfId="0" applyNumberFormat="1" applyFont="1" applyFill="1" applyBorder="1" applyAlignment="1" applyProtection="1">
      <alignment horizontal="left" vertical="top" wrapText="1"/>
    </xf>
    <xf numFmtId="4" fontId="2" fillId="2" borderId="3" xfId="0" applyNumberFormat="1" applyFont="1" applyFill="1" applyBorder="1" applyAlignment="1" applyProtection="1">
      <alignment horizontal="center" vertical="top" wrapText="1"/>
    </xf>
    <xf numFmtId="0" fontId="0" fillId="0" borderId="0" xfId="0" applyAlignment="1" applyProtection="1">
      <alignment wrapText="1"/>
    </xf>
    <xf numFmtId="0" fontId="2" fillId="2" borderId="4"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4" fontId="2" fillId="2" borderId="5" xfId="0" applyNumberFormat="1" applyFont="1" applyFill="1" applyBorder="1" applyAlignment="1" applyProtection="1">
      <alignment horizontal="center" vertical="top" wrapText="1"/>
    </xf>
    <xf numFmtId="165" fontId="2" fillId="2" borderId="5" xfId="0" applyNumberFormat="1" applyFont="1" applyFill="1" applyBorder="1" applyAlignment="1" applyProtection="1">
      <alignment horizontal="center" vertical="top" wrapText="1"/>
    </xf>
    <xf numFmtId="4" fontId="2" fillId="2" borderId="5" xfId="0" applyNumberFormat="1" applyFont="1" applyFill="1" applyBorder="1" applyAlignment="1" applyProtection="1">
      <alignment horizontal="left" vertical="top" wrapText="1"/>
    </xf>
    <xf numFmtId="4" fontId="2" fillId="2" borderId="6" xfId="0" applyNumberFormat="1" applyFont="1" applyFill="1" applyBorder="1" applyAlignment="1" applyProtection="1">
      <alignment horizontal="center" vertical="top" wrapText="1"/>
    </xf>
    <xf numFmtId="0" fontId="0" fillId="0" borderId="7" xfId="0" applyBorder="1" applyProtection="1"/>
    <xf numFmtId="0" fontId="0" fillId="0" borderId="0" xfId="0" applyBorder="1" applyProtection="1"/>
    <xf numFmtId="0" fontId="0" fillId="0" borderId="0" xfId="0" applyBorder="1" applyAlignment="1" applyProtection="1">
      <alignment horizontal="center"/>
    </xf>
    <xf numFmtId="4" fontId="0" fillId="0" borderId="0" xfId="0" applyNumberFormat="1" applyBorder="1" applyAlignment="1" applyProtection="1">
      <alignment horizontal="center"/>
    </xf>
    <xf numFmtId="165" fontId="0" fillId="0" borderId="0" xfId="0" applyNumberFormat="1" applyBorder="1" applyAlignment="1" applyProtection="1">
      <alignment horizontal="center"/>
    </xf>
    <xf numFmtId="4" fontId="0" fillId="0" borderId="8" xfId="0" applyNumberFormat="1" applyBorder="1" applyAlignment="1" applyProtection="1">
      <alignment horizontal="right"/>
    </xf>
    <xf numFmtId="4" fontId="0" fillId="0" borderId="0" xfId="0" applyNumberFormat="1" applyBorder="1" applyAlignment="1" applyProtection="1">
      <alignment horizontal="right"/>
    </xf>
    <xf numFmtId="164" fontId="0" fillId="0" borderId="8" xfId="0" applyNumberFormat="1" applyBorder="1" applyAlignment="1" applyProtection="1">
      <alignment horizontal="right"/>
    </xf>
    <xf numFmtId="0" fontId="0" fillId="0" borderId="7" xfId="0" applyFill="1" applyBorder="1" applyProtection="1"/>
    <xf numFmtId="0" fontId="0" fillId="0" borderId="0" xfId="0" applyFill="1" applyProtection="1"/>
    <xf numFmtId="4" fontId="0" fillId="0" borderId="0" xfId="0" applyNumberFormat="1" applyFill="1" applyBorder="1" applyAlignment="1" applyProtection="1">
      <alignment horizontal="right"/>
    </xf>
    <xf numFmtId="4" fontId="0" fillId="0" borderId="0" xfId="0" applyNumberFormat="1" applyFill="1" applyBorder="1" applyAlignment="1" applyProtection="1">
      <alignment horizontal="center"/>
    </xf>
    <xf numFmtId="164" fontId="0" fillId="0" borderId="8" xfId="0" applyNumberFormat="1" applyFill="1" applyBorder="1" applyAlignment="1" applyProtection="1">
      <alignment horizontal="right"/>
    </xf>
    <xf numFmtId="4" fontId="0" fillId="0" borderId="0" xfId="0" applyNumberFormat="1" applyBorder="1" applyProtection="1"/>
    <xf numFmtId="0" fontId="2" fillId="2" borderId="2" xfId="0" applyFont="1" applyFill="1" applyBorder="1" applyAlignment="1" applyProtection="1">
      <alignment horizontal="center" vertical="top" wrapText="1"/>
    </xf>
    <xf numFmtId="4" fontId="2" fillId="2" borderId="2" xfId="0" applyNumberFormat="1" applyFont="1" applyFill="1" applyBorder="1" applyAlignment="1" applyProtection="1">
      <alignment horizontal="center" wrapText="1"/>
    </xf>
    <xf numFmtId="4" fontId="2" fillId="2" borderId="3" xfId="0" applyNumberFormat="1" applyFont="1" applyFill="1" applyBorder="1" applyAlignment="1" applyProtection="1">
      <alignment horizontal="right"/>
    </xf>
    <xf numFmtId="0" fontId="2" fillId="2" borderId="4" xfId="0" applyFont="1" applyFill="1" applyBorder="1" applyAlignment="1" applyProtection="1">
      <alignment wrapText="1"/>
    </xf>
    <xf numFmtId="0" fontId="2" fillId="2" borderId="5" xfId="0" applyFont="1" applyFill="1" applyBorder="1" applyAlignment="1" applyProtection="1">
      <alignment wrapText="1"/>
    </xf>
    <xf numFmtId="0" fontId="2" fillId="2" borderId="5" xfId="0" applyFont="1" applyFill="1" applyBorder="1" applyAlignment="1" applyProtection="1">
      <alignment horizontal="center" wrapText="1"/>
    </xf>
    <xf numFmtId="165" fontId="2" fillId="2" borderId="5" xfId="0" applyNumberFormat="1" applyFont="1" applyFill="1" applyBorder="1" applyAlignment="1" applyProtection="1">
      <alignment horizontal="center" wrapText="1"/>
    </xf>
    <xf numFmtId="4" fontId="2" fillId="2" borderId="5" xfId="0" applyNumberFormat="1" applyFont="1" applyFill="1" applyBorder="1" applyAlignment="1" applyProtection="1">
      <alignment horizontal="center" wrapText="1"/>
    </xf>
    <xf numFmtId="4" fontId="2" fillId="2" borderId="6" xfId="0" applyNumberFormat="1" applyFont="1" applyFill="1" applyBorder="1" applyAlignment="1" applyProtection="1">
      <alignment horizontal="right"/>
    </xf>
    <xf numFmtId="4" fontId="0" fillId="0" borderId="0" xfId="0" applyNumberFormat="1" applyAlignment="1" applyProtection="1">
      <alignment horizontal="right"/>
    </xf>
    <xf numFmtId="0" fontId="0" fillId="0" borderId="1" xfId="0" applyFill="1" applyBorder="1" applyProtection="1"/>
    <xf numFmtId="0" fontId="0" fillId="0" borderId="2" xfId="0" applyFill="1" applyBorder="1" applyProtection="1"/>
    <xf numFmtId="0" fontId="0" fillId="0" borderId="2" xfId="0" applyFill="1" applyBorder="1" applyAlignment="1" applyProtection="1">
      <alignment horizontal="center"/>
    </xf>
    <xf numFmtId="4" fontId="0" fillId="0" borderId="2" xfId="0" applyNumberFormat="1" applyFill="1" applyBorder="1" applyAlignment="1" applyProtection="1">
      <alignment horizontal="center"/>
    </xf>
    <xf numFmtId="165" fontId="0" fillId="0" borderId="2" xfId="0" applyNumberFormat="1" applyFill="1" applyBorder="1" applyAlignment="1" applyProtection="1">
      <alignment horizontal="center"/>
    </xf>
    <xf numFmtId="4" fontId="0" fillId="0" borderId="2" xfId="0" applyNumberFormat="1" applyFill="1" applyBorder="1" applyAlignment="1" applyProtection="1">
      <alignment horizontal="right"/>
    </xf>
    <xf numFmtId="4" fontId="0" fillId="0" borderId="3" xfId="0" applyNumberFormat="1" applyFill="1" applyBorder="1" applyAlignment="1" applyProtection="1">
      <alignment horizontal="right"/>
    </xf>
    <xf numFmtId="0" fontId="2" fillId="0" borderId="7" xfId="0" applyFont="1" applyBorder="1" applyProtection="1"/>
    <xf numFmtId="0" fontId="2" fillId="0" borderId="0" xfId="0" applyFont="1" applyBorder="1" applyProtection="1"/>
    <xf numFmtId="0" fontId="2" fillId="0" borderId="0" xfId="0" applyFont="1" applyBorder="1" applyAlignment="1" applyProtection="1">
      <alignment horizontal="center"/>
    </xf>
    <xf numFmtId="4" fontId="2" fillId="0" borderId="0" xfId="0" applyNumberFormat="1" applyFont="1" applyBorder="1" applyAlignment="1" applyProtection="1">
      <alignment horizontal="center"/>
    </xf>
    <xf numFmtId="165" fontId="2" fillId="0" borderId="0" xfId="0" applyNumberFormat="1" applyFont="1" applyBorder="1" applyAlignment="1" applyProtection="1">
      <alignment horizontal="center"/>
    </xf>
    <xf numFmtId="4" fontId="2" fillId="0" borderId="0" xfId="0" applyNumberFormat="1" applyFont="1" applyBorder="1" applyAlignment="1" applyProtection="1">
      <alignment horizontal="right"/>
    </xf>
    <xf numFmtId="164" fontId="2" fillId="0" borderId="8" xfId="0" applyNumberFormat="1" applyFont="1" applyBorder="1" applyAlignment="1" applyProtection="1">
      <alignment horizontal="right"/>
    </xf>
    <xf numFmtId="0" fontId="0" fillId="0" borderId="4" xfId="0" applyBorder="1" applyProtection="1"/>
    <xf numFmtId="0" fontId="0" fillId="0" borderId="5" xfId="0" applyBorder="1" applyProtection="1"/>
    <xf numFmtId="0" fontId="0" fillId="0" borderId="5" xfId="0" applyBorder="1" applyAlignment="1" applyProtection="1">
      <alignment horizontal="center"/>
    </xf>
    <xf numFmtId="4" fontId="0" fillId="0" borderId="5" xfId="0" applyNumberFormat="1" applyBorder="1" applyAlignment="1" applyProtection="1">
      <alignment horizontal="center"/>
    </xf>
    <xf numFmtId="165" fontId="0" fillId="0" borderId="5" xfId="0" applyNumberFormat="1" applyBorder="1" applyAlignment="1" applyProtection="1">
      <alignment horizontal="center"/>
    </xf>
    <xf numFmtId="4" fontId="0" fillId="0" borderId="6" xfId="0" applyNumberFormat="1" applyBorder="1" applyAlignment="1" applyProtection="1">
      <alignment horizontal="right"/>
    </xf>
    <xf numFmtId="0" fontId="4" fillId="0" borderId="0" xfId="0" applyFont="1" applyFill="1" applyProtection="1"/>
    <xf numFmtId="0" fontId="4" fillId="0" borderId="0" xfId="0" applyFont="1" applyAlignment="1" applyProtection="1">
      <alignment horizontal="center"/>
    </xf>
    <xf numFmtId="0" fontId="4" fillId="0" borderId="0" xfId="0" applyFont="1" applyFill="1" applyAlignment="1" applyProtection="1">
      <alignment horizontal="center"/>
    </xf>
    <xf numFmtId="0" fontId="4" fillId="0" borderId="8" xfId="0" applyFont="1" applyBorder="1"/>
    <xf numFmtId="0" fontId="4" fillId="0" borderId="0" xfId="0" applyFont="1" applyBorder="1" applyProtection="1"/>
    <xf numFmtId="0" fontId="4" fillId="0" borderId="0" xfId="0" applyFont="1" applyFill="1" applyBorder="1" applyProtection="1"/>
    <xf numFmtId="0" fontId="8" fillId="0" borderId="0" xfId="0" applyFont="1" applyProtection="1"/>
    <xf numFmtId="0" fontId="9" fillId="0" borderId="0" xfId="0" applyFont="1" applyProtection="1"/>
    <xf numFmtId="0" fontId="2" fillId="6" borderId="0" xfId="0" applyFont="1" applyFill="1" applyAlignment="1" applyProtection="1">
      <alignment horizontal="center"/>
    </xf>
    <xf numFmtId="44" fontId="0" fillId="0" borderId="0" xfId="0" applyNumberFormat="1" applyProtection="1"/>
    <xf numFmtId="0" fontId="2" fillId="0" borderId="0" xfId="0" applyFont="1" applyAlignment="1" applyProtection="1">
      <alignment horizontal="center"/>
    </xf>
    <xf numFmtId="164" fontId="4" fillId="0" borderId="0" xfId="0" applyNumberFormat="1" applyFont="1" applyFill="1" applyBorder="1" applyAlignment="1" applyProtection="1">
      <alignment horizontal="center"/>
    </xf>
    <xf numFmtId="44" fontId="9" fillId="0" borderId="0" xfId="0" applyNumberFormat="1" applyFont="1" applyFill="1" applyProtection="1"/>
    <xf numFmtId="44" fontId="0" fillId="0" borderId="0" xfId="0" applyNumberFormat="1" applyFill="1" applyProtection="1"/>
    <xf numFmtId="0" fontId="0" fillId="0" borderId="0" xfId="0" applyAlignment="1" applyProtection="1">
      <alignment horizontal="right"/>
    </xf>
    <xf numFmtId="44" fontId="0" fillId="0" borderId="0" xfId="0" applyNumberFormat="1" applyFill="1" applyAlignment="1" applyProtection="1">
      <alignment horizontal="right"/>
    </xf>
    <xf numFmtId="0" fontId="10" fillId="4" borderId="0" xfId="0" applyFont="1" applyFill="1" applyAlignment="1">
      <alignment vertical="top"/>
    </xf>
    <xf numFmtId="0" fontId="7" fillId="4" borderId="0" xfId="0" applyFont="1" applyFill="1" applyAlignment="1">
      <alignment vertical="top"/>
    </xf>
    <xf numFmtId="0" fontId="0" fillId="4" borderId="0" xfId="0" applyFill="1" applyBorder="1"/>
    <xf numFmtId="0" fontId="8" fillId="0" borderId="0" xfId="0" applyFont="1" applyFill="1" applyProtection="1"/>
    <xf numFmtId="0" fontId="0" fillId="7" borderId="0" xfId="0" applyFill="1" applyAlignment="1" applyProtection="1">
      <alignment horizontal="right"/>
    </xf>
    <xf numFmtId="0" fontId="4" fillId="0" borderId="0" xfId="0" applyFont="1" applyAlignment="1">
      <alignment vertical="justify"/>
    </xf>
    <xf numFmtId="0" fontId="6" fillId="4" borderId="0" xfId="0" applyNumberFormat="1" applyFont="1" applyFill="1" applyAlignment="1">
      <alignment horizontal="left" vertical="top" wrapText="1"/>
    </xf>
    <xf numFmtId="0" fontId="4" fillId="0" borderId="0" xfId="0" applyNumberFormat="1" applyFont="1" applyAlignment="1">
      <alignment vertical="top" wrapText="1"/>
    </xf>
  </cellXfs>
  <cellStyles count="1">
    <cellStyle name="Standaard" xfId="0" builtinId="0"/>
  </cellStyles>
  <dxfs count="4">
    <dxf>
      <font>
        <color rgb="FFFF0000"/>
      </font>
    </dxf>
    <dxf>
      <font>
        <b/>
        <i val="0"/>
        <color rgb="FF00B050"/>
      </font>
    </dxf>
    <dxf>
      <font>
        <color rgb="FFFF0000"/>
      </font>
    </dxf>
    <dxf>
      <font>
        <b/>
        <i val="0"/>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790575</xdr:colOff>
      <xdr:row>6</xdr:row>
      <xdr:rowOff>208684</xdr:rowOff>
    </xdr:to>
    <xdr:pic>
      <xdr:nvPicPr>
        <xdr:cNvPr id="2" name="Picture 1" descr="Logo_UWV"/>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200150" cy="1066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1247775</xdr:colOff>
      <xdr:row>5</xdr:row>
      <xdr:rowOff>352425</xdr:rowOff>
    </xdr:to>
    <xdr:pic>
      <xdr:nvPicPr>
        <xdr:cNvPr id="2" name="Picture 1" descr="Logo_UWV"/>
        <xdr:cNvPicPr>
          <a:picLocks noChangeAspect="1" noChangeArrowheads="1"/>
        </xdr:cNvPicPr>
      </xdr:nvPicPr>
      <xdr:blipFill>
        <a:blip xmlns:r="http://schemas.openxmlformats.org/officeDocument/2006/relationships" r:embed="rId1" cstate="print"/>
        <a:srcRect/>
        <a:stretch>
          <a:fillRect/>
        </a:stretch>
      </xdr:blipFill>
      <xdr:spPr bwMode="auto">
        <a:xfrm>
          <a:off x="390525" y="0"/>
          <a:ext cx="1200150" cy="1066800"/>
        </a:xfrm>
        <a:prstGeom prst="rect">
          <a:avLst/>
        </a:prstGeom>
        <a:noFill/>
      </xdr:spPr>
    </xdr:pic>
    <xdr:clientData/>
  </xdr:twoCellAnchor>
  <xdr:oneCellAnchor>
    <xdr:from>
      <xdr:col>1</xdr:col>
      <xdr:colOff>3533775</xdr:colOff>
      <xdr:row>67</xdr:row>
      <xdr:rowOff>0</xdr:rowOff>
    </xdr:from>
    <xdr:ext cx="184731" cy="264560"/>
    <xdr:sp macro="" textlink="">
      <xdr:nvSpPr>
        <xdr:cNvPr id="3" name="Tekstvak 2"/>
        <xdr:cNvSpPr txBox="1"/>
      </xdr:nvSpPr>
      <xdr:spPr>
        <a:xfrm>
          <a:off x="37338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4" name="Tekstvak 3"/>
        <xdr:cNvSpPr txBox="1"/>
      </xdr:nvSpPr>
      <xdr:spPr>
        <a:xfrm>
          <a:off x="373380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0</xdr:rowOff>
    </xdr:from>
    <xdr:ext cx="184731" cy="264560"/>
    <xdr:sp macro="" textlink="">
      <xdr:nvSpPr>
        <xdr:cNvPr id="5" name="Tekstvak 4"/>
        <xdr:cNvSpPr txBox="1"/>
      </xdr:nvSpPr>
      <xdr:spPr>
        <a:xfrm>
          <a:off x="37338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6" name="Tekstvak 5"/>
        <xdr:cNvSpPr txBox="1"/>
      </xdr:nvSpPr>
      <xdr:spPr>
        <a:xfrm>
          <a:off x="373380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0</xdr:rowOff>
    </xdr:from>
    <xdr:ext cx="184731" cy="264560"/>
    <xdr:sp macro="" textlink="">
      <xdr:nvSpPr>
        <xdr:cNvPr id="7" name="Tekstvak 6"/>
        <xdr:cNvSpPr txBox="1"/>
      </xdr:nvSpPr>
      <xdr:spPr>
        <a:xfrm>
          <a:off x="3143250" y="75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133350</xdr:rowOff>
    </xdr:from>
    <xdr:ext cx="184731" cy="264560"/>
    <xdr:sp macro="" textlink="">
      <xdr:nvSpPr>
        <xdr:cNvPr id="8" name="Tekstvak 7"/>
        <xdr:cNvSpPr txBox="1"/>
      </xdr:nvSpPr>
      <xdr:spPr>
        <a:xfrm>
          <a:off x="3143250" y="77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0</xdr:rowOff>
    </xdr:from>
    <xdr:ext cx="184731" cy="264560"/>
    <xdr:sp macro="" textlink="">
      <xdr:nvSpPr>
        <xdr:cNvPr id="9" name="Tekstvak 8"/>
        <xdr:cNvSpPr txBox="1"/>
      </xdr:nvSpPr>
      <xdr:spPr>
        <a:xfrm>
          <a:off x="3143250" y="75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133350</xdr:rowOff>
    </xdr:from>
    <xdr:ext cx="184731" cy="264560"/>
    <xdr:sp macro="" textlink="">
      <xdr:nvSpPr>
        <xdr:cNvPr id="10" name="Tekstvak 9"/>
        <xdr:cNvSpPr txBox="1"/>
      </xdr:nvSpPr>
      <xdr:spPr>
        <a:xfrm>
          <a:off x="3143250" y="775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0</xdr:rowOff>
    </xdr:from>
    <xdr:ext cx="184731" cy="264560"/>
    <xdr:sp macro="" textlink="">
      <xdr:nvSpPr>
        <xdr:cNvPr id="11" name="Tekstvak 10"/>
        <xdr:cNvSpPr txBox="1"/>
      </xdr:nvSpPr>
      <xdr:spPr>
        <a:xfrm>
          <a:off x="314325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133350</xdr:rowOff>
    </xdr:from>
    <xdr:ext cx="184731" cy="264560"/>
    <xdr:sp macro="" textlink="">
      <xdr:nvSpPr>
        <xdr:cNvPr id="12" name="Tekstvak 11"/>
        <xdr:cNvSpPr txBox="1"/>
      </xdr:nvSpPr>
      <xdr:spPr>
        <a:xfrm>
          <a:off x="3143250" y="1003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0</xdr:rowOff>
    </xdr:from>
    <xdr:ext cx="184731" cy="264560"/>
    <xdr:sp macro="" textlink="">
      <xdr:nvSpPr>
        <xdr:cNvPr id="13" name="Tekstvak 12"/>
        <xdr:cNvSpPr txBox="1"/>
      </xdr:nvSpPr>
      <xdr:spPr>
        <a:xfrm>
          <a:off x="314325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67</xdr:row>
      <xdr:rowOff>133350</xdr:rowOff>
    </xdr:from>
    <xdr:ext cx="184731" cy="264560"/>
    <xdr:sp macro="" textlink="">
      <xdr:nvSpPr>
        <xdr:cNvPr id="14" name="Tekstvak 13"/>
        <xdr:cNvSpPr txBox="1"/>
      </xdr:nvSpPr>
      <xdr:spPr>
        <a:xfrm>
          <a:off x="3143250" y="1003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55</xdr:row>
      <xdr:rowOff>133350</xdr:rowOff>
    </xdr:from>
    <xdr:ext cx="184731" cy="264560"/>
    <xdr:sp macro="" textlink="">
      <xdr:nvSpPr>
        <xdr:cNvPr id="15" name="Tekstvak 14"/>
        <xdr:cNvSpPr txBox="1"/>
      </xdr:nvSpPr>
      <xdr:spPr>
        <a:xfrm>
          <a:off x="167544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56</xdr:row>
      <xdr:rowOff>133350</xdr:rowOff>
    </xdr:from>
    <xdr:ext cx="184731" cy="264560"/>
    <xdr:sp macro="" textlink="">
      <xdr:nvSpPr>
        <xdr:cNvPr id="16" name="Tekstvak 15"/>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55</xdr:row>
      <xdr:rowOff>133350</xdr:rowOff>
    </xdr:from>
    <xdr:ext cx="184731" cy="264560"/>
    <xdr:sp macro="" textlink="">
      <xdr:nvSpPr>
        <xdr:cNvPr id="17" name="Tekstvak 16"/>
        <xdr:cNvSpPr txBox="1"/>
      </xdr:nvSpPr>
      <xdr:spPr>
        <a:xfrm>
          <a:off x="16754475" y="127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0</xdr:colOff>
      <xdr:row>56</xdr:row>
      <xdr:rowOff>133350</xdr:rowOff>
    </xdr:from>
    <xdr:ext cx="184731" cy="264560"/>
    <xdr:sp macro="" textlink="">
      <xdr:nvSpPr>
        <xdr:cNvPr id="18" name="Tekstvak 17"/>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0</xdr:rowOff>
    </xdr:from>
    <xdr:ext cx="184731" cy="264560"/>
    <xdr:sp macro="" textlink="">
      <xdr:nvSpPr>
        <xdr:cNvPr id="19" name="Tekstvak 18"/>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20" name="Tekstvak 19"/>
        <xdr:cNvSpPr txBox="1"/>
      </xdr:nvSpPr>
      <xdr:spPr>
        <a:xfrm>
          <a:off x="16754475"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0</xdr:rowOff>
    </xdr:from>
    <xdr:ext cx="184731" cy="264560"/>
    <xdr:sp macro="" textlink="">
      <xdr:nvSpPr>
        <xdr:cNvPr id="21" name="Tekstvak 20"/>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22" name="Tekstvak 21"/>
        <xdr:cNvSpPr txBox="1"/>
      </xdr:nvSpPr>
      <xdr:spPr>
        <a:xfrm>
          <a:off x="16754475"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0</xdr:rowOff>
    </xdr:from>
    <xdr:ext cx="184731" cy="264560"/>
    <xdr:sp macro="" textlink="">
      <xdr:nvSpPr>
        <xdr:cNvPr id="23" name="Tekstvak 22"/>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24" name="Tekstvak 23"/>
        <xdr:cNvSpPr txBox="1"/>
      </xdr:nvSpPr>
      <xdr:spPr>
        <a:xfrm>
          <a:off x="16754475"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0</xdr:rowOff>
    </xdr:from>
    <xdr:ext cx="184731" cy="264560"/>
    <xdr:sp macro="" textlink="">
      <xdr:nvSpPr>
        <xdr:cNvPr id="25" name="Tekstvak 24"/>
        <xdr:cNvSpPr txBox="1"/>
      </xdr:nvSpPr>
      <xdr:spPr>
        <a:xfrm>
          <a:off x="167544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67</xdr:row>
      <xdr:rowOff>133350</xdr:rowOff>
    </xdr:from>
    <xdr:ext cx="184731" cy="264560"/>
    <xdr:sp macro="" textlink="">
      <xdr:nvSpPr>
        <xdr:cNvPr id="26" name="Tekstvak 25"/>
        <xdr:cNvSpPr txBox="1"/>
      </xdr:nvSpPr>
      <xdr:spPr>
        <a:xfrm>
          <a:off x="16754475"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55</xdr:row>
      <xdr:rowOff>133350</xdr:rowOff>
    </xdr:from>
    <xdr:ext cx="184731" cy="264560"/>
    <xdr:sp macro="" textlink="">
      <xdr:nvSpPr>
        <xdr:cNvPr id="27" name="Tekstvak 26"/>
        <xdr:cNvSpPr txBox="1"/>
      </xdr:nvSpPr>
      <xdr:spPr>
        <a:xfrm>
          <a:off x="9563100" y="989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55</xdr:row>
      <xdr:rowOff>133350</xdr:rowOff>
    </xdr:from>
    <xdr:ext cx="184731" cy="264560"/>
    <xdr:sp macro="" textlink="">
      <xdr:nvSpPr>
        <xdr:cNvPr id="28" name="Tekstvak 27"/>
        <xdr:cNvSpPr txBox="1"/>
      </xdr:nvSpPr>
      <xdr:spPr>
        <a:xfrm>
          <a:off x="9563100" y="989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0</xdr:rowOff>
    </xdr:from>
    <xdr:ext cx="184731" cy="264560"/>
    <xdr:sp macro="" textlink="">
      <xdr:nvSpPr>
        <xdr:cNvPr id="29" name="Tekstvak 28"/>
        <xdr:cNvSpPr txBox="1"/>
      </xdr:nvSpPr>
      <xdr:spPr>
        <a:xfrm>
          <a:off x="956310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133350</xdr:rowOff>
    </xdr:from>
    <xdr:ext cx="184731" cy="264560"/>
    <xdr:sp macro="" textlink="">
      <xdr:nvSpPr>
        <xdr:cNvPr id="30" name="Tekstvak 29"/>
        <xdr:cNvSpPr txBox="1"/>
      </xdr:nvSpPr>
      <xdr:spPr>
        <a:xfrm>
          <a:off x="9563100" y="1233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0</xdr:rowOff>
    </xdr:from>
    <xdr:ext cx="184731" cy="264560"/>
    <xdr:sp macro="" textlink="">
      <xdr:nvSpPr>
        <xdr:cNvPr id="31" name="Tekstvak 30"/>
        <xdr:cNvSpPr txBox="1"/>
      </xdr:nvSpPr>
      <xdr:spPr>
        <a:xfrm>
          <a:off x="956310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133350</xdr:rowOff>
    </xdr:from>
    <xdr:ext cx="184731" cy="264560"/>
    <xdr:sp macro="" textlink="">
      <xdr:nvSpPr>
        <xdr:cNvPr id="32" name="Tekstvak 31"/>
        <xdr:cNvSpPr txBox="1"/>
      </xdr:nvSpPr>
      <xdr:spPr>
        <a:xfrm>
          <a:off x="9563100" y="1233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0</xdr:rowOff>
    </xdr:from>
    <xdr:ext cx="184731" cy="264560"/>
    <xdr:sp macro="" textlink="">
      <xdr:nvSpPr>
        <xdr:cNvPr id="33" name="Tekstvak 32"/>
        <xdr:cNvSpPr txBox="1"/>
      </xdr:nvSpPr>
      <xdr:spPr>
        <a:xfrm>
          <a:off x="956310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133350</xdr:rowOff>
    </xdr:from>
    <xdr:ext cx="184731" cy="264560"/>
    <xdr:sp macro="" textlink="">
      <xdr:nvSpPr>
        <xdr:cNvPr id="34" name="Tekstvak 33"/>
        <xdr:cNvSpPr txBox="1"/>
      </xdr:nvSpPr>
      <xdr:spPr>
        <a:xfrm>
          <a:off x="9563100" y="1233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0</xdr:rowOff>
    </xdr:from>
    <xdr:ext cx="184731" cy="264560"/>
    <xdr:sp macro="" textlink="">
      <xdr:nvSpPr>
        <xdr:cNvPr id="35" name="Tekstvak 34"/>
        <xdr:cNvSpPr txBox="1"/>
      </xdr:nvSpPr>
      <xdr:spPr>
        <a:xfrm>
          <a:off x="956310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0</xdr:col>
      <xdr:colOff>3533775</xdr:colOff>
      <xdr:row>67</xdr:row>
      <xdr:rowOff>133350</xdr:rowOff>
    </xdr:from>
    <xdr:ext cx="184731" cy="264560"/>
    <xdr:sp macro="" textlink="">
      <xdr:nvSpPr>
        <xdr:cNvPr id="36" name="Tekstvak 35"/>
        <xdr:cNvSpPr txBox="1"/>
      </xdr:nvSpPr>
      <xdr:spPr>
        <a:xfrm>
          <a:off x="9563100" y="1233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3533775</xdr:colOff>
      <xdr:row>67</xdr:row>
      <xdr:rowOff>0</xdr:rowOff>
    </xdr:from>
    <xdr:ext cx="184731" cy="264560"/>
    <xdr:sp macro="" textlink="">
      <xdr:nvSpPr>
        <xdr:cNvPr id="37" name="Tekstvak 36"/>
        <xdr:cNvSpPr txBox="1"/>
      </xdr:nvSpPr>
      <xdr:spPr>
        <a:xfrm>
          <a:off x="373380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8</xdr:col>
      <xdr:colOff>3533775</xdr:colOff>
      <xdr:row>67</xdr:row>
      <xdr:rowOff>133350</xdr:rowOff>
    </xdr:from>
    <xdr:ext cx="184731" cy="264560"/>
    <xdr:sp macro="" textlink="">
      <xdr:nvSpPr>
        <xdr:cNvPr id="38" name="Tekstvak 37"/>
        <xdr:cNvSpPr txBox="1"/>
      </xdr:nvSpPr>
      <xdr:spPr>
        <a:xfrm>
          <a:off x="3733800"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3867150</xdr:colOff>
      <xdr:row>33</xdr:row>
      <xdr:rowOff>123825</xdr:rowOff>
    </xdr:from>
    <xdr:ext cx="184731" cy="264560"/>
    <xdr:sp macro="" textlink="">
      <xdr:nvSpPr>
        <xdr:cNvPr id="4" name="Tekstvak 3"/>
        <xdr:cNvSpPr txBox="1"/>
      </xdr:nvSpPr>
      <xdr:spPr>
        <a:xfrm>
          <a:off x="4067175" y="644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noFill/>
          </a:endParaRPr>
        </a:p>
      </xdr:txBody>
    </xdr:sp>
    <xdr:clientData/>
  </xdr:oneCellAnchor>
  <xdr:twoCellAnchor editAs="oneCell">
    <xdr:from>
      <xdr:col>0</xdr:col>
      <xdr:colOff>0</xdr:colOff>
      <xdr:row>0</xdr:row>
      <xdr:rowOff>0</xdr:rowOff>
    </xdr:from>
    <xdr:to>
      <xdr:col>1</xdr:col>
      <xdr:colOff>1000125</xdr:colOff>
      <xdr:row>5</xdr:row>
      <xdr:rowOff>9525</xdr:rowOff>
    </xdr:to>
    <xdr:pic>
      <xdr:nvPicPr>
        <xdr:cNvPr id="2" name="Picture 2" descr="Logo_UWV"/>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0150" cy="1066800"/>
        </a:xfrm>
        <a:prstGeom prst="rect">
          <a:avLst/>
        </a:prstGeom>
        <a:noFill/>
      </xdr:spPr>
    </xdr:pic>
    <xdr:clientData/>
  </xdr:twoCellAnchor>
  <xdr:oneCellAnchor>
    <xdr:from>
      <xdr:col>1</xdr:col>
      <xdr:colOff>3533775</xdr:colOff>
      <xdr:row>36</xdr:row>
      <xdr:rowOff>0</xdr:rowOff>
    </xdr:from>
    <xdr:ext cx="184731" cy="264560"/>
    <xdr:sp macro="" textlink="">
      <xdr:nvSpPr>
        <xdr:cNvPr id="3" name="Tekstvak 2"/>
        <xdr:cNvSpPr txBox="1"/>
      </xdr:nvSpPr>
      <xdr:spPr>
        <a:xfrm>
          <a:off x="3733800" y="688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oneCellAnchor>
    <xdr:from>
      <xdr:col>1</xdr:col>
      <xdr:colOff>3533775</xdr:colOff>
      <xdr:row>36</xdr:row>
      <xdr:rowOff>133350</xdr:rowOff>
    </xdr:from>
    <xdr:ext cx="184731" cy="264560"/>
    <xdr:sp macro="" textlink="">
      <xdr:nvSpPr>
        <xdr:cNvPr id="5" name="Tekstvak 4"/>
        <xdr:cNvSpPr txBox="1"/>
      </xdr:nvSpPr>
      <xdr:spPr>
        <a:xfrm>
          <a:off x="37338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nl-NL"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1000125</xdr:colOff>
      <xdr:row>4</xdr:row>
      <xdr:rowOff>523875</xdr:rowOff>
    </xdr:to>
    <xdr:pic>
      <xdr:nvPicPr>
        <xdr:cNvPr id="2" name="Picture 1" descr="Logo_UWV"/>
        <xdr:cNvPicPr>
          <a:picLocks noChangeAspect="1" noChangeArrowheads="1"/>
        </xdr:cNvPicPr>
      </xdr:nvPicPr>
      <xdr:blipFill>
        <a:blip xmlns:r="http://schemas.openxmlformats.org/officeDocument/2006/relationships" r:embed="rId1" cstate="print"/>
        <a:srcRect/>
        <a:stretch>
          <a:fillRect/>
        </a:stretch>
      </xdr:blipFill>
      <xdr:spPr bwMode="auto">
        <a:xfrm>
          <a:off x="28575" y="28575"/>
          <a:ext cx="1200150" cy="106680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J40"/>
  <sheetViews>
    <sheetView topLeftCell="A10" zoomScale="110" zoomScaleNormal="110" workbookViewId="0">
      <selection activeCell="C11" sqref="C11"/>
    </sheetView>
  </sheetViews>
  <sheetFormatPr defaultRowHeight="11.25" x14ac:dyDescent="0.15"/>
  <cols>
    <col min="1" max="1" width="2.75" customWidth="1"/>
    <col min="2" max="2" width="2.625" customWidth="1"/>
    <col min="3" max="3" width="85.375" customWidth="1"/>
    <col min="9" max="9" width="9.625" customWidth="1"/>
  </cols>
  <sheetData>
    <row r="7" spans="2:3" ht="19.5" x14ac:dyDescent="0.25">
      <c r="B7" s="1" t="s">
        <v>0</v>
      </c>
    </row>
    <row r="9" spans="2:3" ht="12.75" x14ac:dyDescent="0.15">
      <c r="C9" s="122" t="s">
        <v>135</v>
      </c>
    </row>
    <row r="10" spans="2:3" x14ac:dyDescent="0.15">
      <c r="B10" s="2"/>
      <c r="C10" s="123" t="s">
        <v>136</v>
      </c>
    </row>
    <row r="11" spans="2:3" ht="22.5" x14ac:dyDescent="0.15">
      <c r="B11" s="23"/>
      <c r="C11" s="127" t="s">
        <v>150</v>
      </c>
    </row>
    <row r="12" spans="2:3" ht="22.5" x14ac:dyDescent="0.15">
      <c r="B12" s="23"/>
      <c r="C12" s="127" t="s">
        <v>152</v>
      </c>
    </row>
    <row r="13" spans="2:3" x14ac:dyDescent="0.15">
      <c r="C13" s="23" t="s">
        <v>137</v>
      </c>
    </row>
    <row r="14" spans="2:3" x14ac:dyDescent="0.15">
      <c r="C14" s="23"/>
    </row>
    <row r="15" spans="2:3" x14ac:dyDescent="0.15">
      <c r="B15" s="2" t="s">
        <v>1</v>
      </c>
    </row>
    <row r="17" spans="2:3" x14ac:dyDescent="0.15">
      <c r="B17" s="37">
        <v>1</v>
      </c>
      <c r="C17" s="27" t="s">
        <v>90</v>
      </c>
    </row>
    <row r="18" spans="2:3" ht="33.75" x14ac:dyDescent="0.15">
      <c r="B18" s="37">
        <v>2</v>
      </c>
      <c r="C18" s="30" t="s">
        <v>97</v>
      </c>
    </row>
    <row r="19" spans="2:3" ht="22.5" x14ac:dyDescent="0.15">
      <c r="B19" s="37">
        <v>3</v>
      </c>
      <c r="C19" s="30" t="s">
        <v>91</v>
      </c>
    </row>
    <row r="20" spans="2:3" ht="33.75" x14ac:dyDescent="0.15">
      <c r="B20" s="37">
        <v>4</v>
      </c>
      <c r="C20" s="29" t="s">
        <v>92</v>
      </c>
    </row>
    <row r="21" spans="2:3" ht="22.5" x14ac:dyDescent="0.15">
      <c r="B21" s="37">
        <v>5</v>
      </c>
      <c r="C21" s="30" t="s">
        <v>93</v>
      </c>
    </row>
    <row r="22" spans="2:3" ht="22.5" x14ac:dyDescent="0.15">
      <c r="B22" s="37">
        <v>6</v>
      </c>
      <c r="C22" s="30" t="s">
        <v>94</v>
      </c>
    </row>
    <row r="23" spans="2:3" x14ac:dyDescent="0.15">
      <c r="B23" s="37">
        <v>7</v>
      </c>
      <c r="C23" s="30" t="s">
        <v>95</v>
      </c>
    </row>
    <row r="24" spans="2:3" ht="22.5" x14ac:dyDescent="0.15">
      <c r="B24" s="37">
        <v>8</v>
      </c>
      <c r="C24" s="30" t="s">
        <v>96</v>
      </c>
    </row>
    <row r="25" spans="2:3" x14ac:dyDescent="0.15">
      <c r="C25" s="30"/>
    </row>
    <row r="26" spans="2:3" x14ac:dyDescent="0.15">
      <c r="C26" s="28" t="s">
        <v>89</v>
      </c>
    </row>
    <row r="27" spans="2:3" ht="45" x14ac:dyDescent="0.15">
      <c r="B27" s="37">
        <v>9</v>
      </c>
      <c r="C27" s="30" t="s">
        <v>141</v>
      </c>
    </row>
    <row r="28" spans="2:3" ht="47.25" customHeight="1" x14ac:dyDescent="0.15">
      <c r="B28" s="37">
        <v>10</v>
      </c>
      <c r="C28" s="31" t="s">
        <v>133</v>
      </c>
    </row>
    <row r="29" spans="2:3" ht="33.75" x14ac:dyDescent="0.15">
      <c r="B29" s="37">
        <v>11</v>
      </c>
      <c r="C29" s="129" t="s">
        <v>134</v>
      </c>
    </row>
    <row r="30" spans="2:3" ht="60" customHeight="1" x14ac:dyDescent="0.15">
      <c r="B30" s="37">
        <v>12</v>
      </c>
      <c r="C30" s="128" t="s">
        <v>146</v>
      </c>
    </row>
    <row r="31" spans="2:3" x14ac:dyDescent="0.15">
      <c r="B31" s="37">
        <v>13</v>
      </c>
      <c r="C31" s="23" t="s">
        <v>138</v>
      </c>
    </row>
    <row r="32" spans="2:3" x14ac:dyDescent="0.15">
      <c r="B32" s="37">
        <v>14</v>
      </c>
      <c r="C32" s="23" t="s">
        <v>98</v>
      </c>
    </row>
    <row r="33" spans="2:10" x14ac:dyDescent="0.15">
      <c r="B33" s="37">
        <v>15</v>
      </c>
      <c r="C33" s="23" t="s">
        <v>154</v>
      </c>
    </row>
    <row r="34" spans="2:10" x14ac:dyDescent="0.15">
      <c r="B34" s="37">
        <v>16</v>
      </c>
      <c r="C34" s="23" t="s">
        <v>142</v>
      </c>
    </row>
    <row r="35" spans="2:10" x14ac:dyDescent="0.15">
      <c r="B35" s="37">
        <v>17</v>
      </c>
      <c r="C35" s="3" t="s">
        <v>2</v>
      </c>
    </row>
    <row r="36" spans="2:10" x14ac:dyDescent="0.15">
      <c r="B36" s="37"/>
      <c r="C36" s="38"/>
      <c r="J36" s="24"/>
    </row>
    <row r="40" spans="2:10" x14ac:dyDescent="0.15">
      <c r="C40" s="124"/>
    </row>
  </sheetData>
  <sheetProtection sheet="1" selectLockedCells="1"/>
  <pageMargins left="0.74803149606299213" right="0.74803149606299213" top="0.98425196850393704" bottom="0.98425196850393704" header="0.51181102362204722" footer="0.51181102362204722"/>
  <pageSetup paperSize="8" scale="63" orientation="landscape" r:id="rId1"/>
  <headerFooter alignWithMargins="0">
    <oddHeader xml:space="preserve">&amp;L&amp;"Verdana,Vet"&amp;16PRIJSUITVRAAG EA STOFFERING
</oddHeader>
    <oddFooter>&amp;C&amp;D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tabSelected="1" topLeftCell="A7" zoomScale="110" zoomScaleNormal="110" zoomScaleSheetLayoutView="115" workbookViewId="0">
      <selection activeCell="G22" sqref="G22"/>
    </sheetView>
  </sheetViews>
  <sheetFormatPr defaultColWidth="9" defaultRowHeight="11.25" x14ac:dyDescent="0.15"/>
  <cols>
    <col min="1" max="1" width="4.5" style="16" customWidth="1"/>
    <col min="2" max="2" width="37.75" style="16" customWidth="1"/>
    <col min="3" max="3" width="11.125" style="16" customWidth="1"/>
    <col min="4" max="4" width="13.625" style="16" customWidth="1"/>
    <col min="5" max="5" width="10.625" style="16" customWidth="1"/>
    <col min="6" max="6" width="9.625" style="16" customWidth="1"/>
    <col min="7" max="7" width="15.125" style="16" customWidth="1"/>
    <col min="8" max="8" width="9" style="16" customWidth="1"/>
    <col min="9" max="16384" width="9" style="16"/>
  </cols>
  <sheetData>
    <row r="1" spans="2:6" x14ac:dyDescent="0.15">
      <c r="C1" s="17"/>
      <c r="D1" s="17"/>
      <c r="E1" s="17"/>
      <c r="F1" s="17"/>
    </row>
    <row r="2" spans="2:6" x14ac:dyDescent="0.15">
      <c r="B2" s="18"/>
      <c r="C2" s="17"/>
      <c r="D2" s="17"/>
      <c r="E2" s="17"/>
      <c r="F2" s="17"/>
    </row>
    <row r="3" spans="2:6" x14ac:dyDescent="0.15">
      <c r="B3" s="18"/>
      <c r="C3" s="17"/>
      <c r="D3" s="17"/>
      <c r="E3" s="17"/>
      <c r="F3" s="17"/>
    </row>
    <row r="4" spans="2:6" x14ac:dyDescent="0.15">
      <c r="B4" s="18"/>
      <c r="C4" s="17"/>
      <c r="D4" s="17"/>
      <c r="E4" s="17"/>
      <c r="F4" s="17"/>
    </row>
    <row r="5" spans="2:6" x14ac:dyDescent="0.15">
      <c r="B5" s="18"/>
      <c r="C5" s="17"/>
      <c r="D5" s="17"/>
      <c r="E5" s="17"/>
      <c r="F5" s="17"/>
    </row>
    <row r="6" spans="2:6" ht="32.25" customHeight="1" x14ac:dyDescent="0.15">
      <c r="B6" s="18"/>
      <c r="C6" s="17"/>
      <c r="D6" s="17"/>
      <c r="E6" s="17"/>
      <c r="F6" s="17"/>
    </row>
    <row r="7" spans="2:6" ht="32.25" customHeight="1" x14ac:dyDescent="0.15">
      <c r="C7" s="19" t="s">
        <v>41</v>
      </c>
    </row>
    <row r="8" spans="2:6" x14ac:dyDescent="0.15">
      <c r="B8" s="20" t="s">
        <v>42</v>
      </c>
    </row>
    <row r="9" spans="2:6" x14ac:dyDescent="0.15">
      <c r="B9" s="44" t="s">
        <v>145</v>
      </c>
    </row>
    <row r="10" spans="2:6" x14ac:dyDescent="0.15">
      <c r="B10" s="44" t="s">
        <v>148</v>
      </c>
    </row>
    <row r="11" spans="2:6" x14ac:dyDescent="0.15">
      <c r="B11" s="106" t="s">
        <v>149</v>
      </c>
      <c r="C11" s="71"/>
      <c r="D11" s="71"/>
      <c r="E11" s="71"/>
    </row>
    <row r="12" spans="2:6" x14ac:dyDescent="0.15">
      <c r="B12" s="16" t="s">
        <v>43</v>
      </c>
    </row>
    <row r="13" spans="2:6" x14ac:dyDescent="0.15">
      <c r="B13" s="44" t="s">
        <v>153</v>
      </c>
    </row>
    <row r="14" spans="2:6" x14ac:dyDescent="0.15">
      <c r="B14" s="16" t="s">
        <v>44</v>
      </c>
    </row>
    <row r="15" spans="2:6" x14ac:dyDescent="0.15">
      <c r="B15" s="16" t="s">
        <v>157</v>
      </c>
    </row>
    <row r="19" spans="1:8" ht="21.75" customHeight="1" x14ac:dyDescent="0.15">
      <c r="A19" s="41" t="s">
        <v>45</v>
      </c>
      <c r="B19" s="43"/>
      <c r="C19" s="43"/>
      <c r="D19" s="43"/>
      <c r="E19" s="43"/>
      <c r="F19" s="43"/>
      <c r="G19" s="114" t="s">
        <v>46</v>
      </c>
      <c r="H19" s="41" t="s">
        <v>10</v>
      </c>
    </row>
    <row r="21" spans="1:8" x14ac:dyDescent="0.15">
      <c r="E21" s="120" t="s">
        <v>119</v>
      </c>
      <c r="F21" s="120" t="s">
        <v>120</v>
      </c>
    </row>
    <row r="22" spans="1:8" ht="15" x14ac:dyDescent="0.25">
      <c r="B22" s="44" t="s">
        <v>124</v>
      </c>
      <c r="D22" s="16" t="s">
        <v>128</v>
      </c>
      <c r="E22" s="118">
        <v>3.3840000000000003</v>
      </c>
      <c r="F22" s="119">
        <v>5.0760000000000005</v>
      </c>
      <c r="G22" s="26"/>
      <c r="H22" s="16" t="s">
        <v>17</v>
      </c>
    </row>
    <row r="23" spans="1:8" ht="15" x14ac:dyDescent="0.25">
      <c r="B23" s="16" t="s">
        <v>47</v>
      </c>
      <c r="D23" s="16" t="s">
        <v>105</v>
      </c>
      <c r="E23" s="118">
        <v>4.0880000000000001</v>
      </c>
      <c r="F23" s="119">
        <v>6.1320000000000006</v>
      </c>
      <c r="G23" s="26"/>
      <c r="H23" s="16" t="s">
        <v>17</v>
      </c>
    </row>
    <row r="24" spans="1:8" ht="15" x14ac:dyDescent="0.25">
      <c r="B24" s="16" t="s">
        <v>18</v>
      </c>
      <c r="D24" s="16" t="s">
        <v>48</v>
      </c>
      <c r="E24" s="118">
        <v>1.8640000000000001</v>
      </c>
      <c r="F24" s="119">
        <v>2.7960000000000003</v>
      </c>
      <c r="G24" s="26"/>
      <c r="H24" s="16" t="s">
        <v>19</v>
      </c>
    </row>
    <row r="25" spans="1:8" ht="15" x14ac:dyDescent="0.25">
      <c r="B25" s="16" t="s">
        <v>20</v>
      </c>
      <c r="D25" s="16" t="s">
        <v>48</v>
      </c>
      <c r="E25" s="118">
        <v>1.1840000000000002</v>
      </c>
      <c r="F25" s="119">
        <v>1.776</v>
      </c>
      <c r="G25" s="26"/>
      <c r="H25" s="16" t="s">
        <v>19</v>
      </c>
    </row>
    <row r="26" spans="1:8" ht="15" x14ac:dyDescent="0.25">
      <c r="B26" s="16" t="s">
        <v>21</v>
      </c>
      <c r="D26" s="16" t="s">
        <v>48</v>
      </c>
      <c r="E26" s="118">
        <v>1.1039999999999999</v>
      </c>
      <c r="F26" s="119">
        <v>1.6559999999999999</v>
      </c>
      <c r="G26" s="26"/>
      <c r="H26" s="16" t="s">
        <v>17</v>
      </c>
    </row>
    <row r="27" spans="1:8" ht="15" x14ac:dyDescent="0.25">
      <c r="B27" s="16" t="s">
        <v>22</v>
      </c>
      <c r="C27" s="16" t="s">
        <v>49</v>
      </c>
      <c r="D27" s="16" t="s">
        <v>50</v>
      </c>
      <c r="E27" s="118">
        <v>2.7119999999999997</v>
      </c>
      <c r="F27" s="119">
        <v>4.0680000000000005</v>
      </c>
      <c r="G27" s="26"/>
      <c r="H27" s="16" t="s">
        <v>17</v>
      </c>
    </row>
    <row r="28" spans="1:8" ht="15" x14ac:dyDescent="0.25">
      <c r="B28" s="16" t="s">
        <v>23</v>
      </c>
      <c r="C28" s="16" t="s">
        <v>49</v>
      </c>
      <c r="D28" s="16" t="s">
        <v>50</v>
      </c>
      <c r="E28" s="118">
        <v>3.8719999999999999</v>
      </c>
      <c r="F28" s="119">
        <v>5.8079999999999998</v>
      </c>
      <c r="G28" s="26"/>
      <c r="H28" s="16" t="s">
        <v>17</v>
      </c>
    </row>
    <row r="29" spans="1:8" ht="15" x14ac:dyDescent="0.25">
      <c r="B29" s="16" t="s">
        <v>51</v>
      </c>
      <c r="D29" s="16" t="s">
        <v>48</v>
      </c>
      <c r="E29" s="118">
        <v>1.952</v>
      </c>
      <c r="F29" s="119">
        <v>2.9279999999999999</v>
      </c>
      <c r="G29" s="26"/>
      <c r="H29" s="16" t="s">
        <v>17</v>
      </c>
    </row>
    <row r="30" spans="1:8" ht="15" x14ac:dyDescent="0.25">
      <c r="B30" s="16" t="s">
        <v>24</v>
      </c>
      <c r="E30" s="118">
        <v>0.95199999999999985</v>
      </c>
      <c r="F30" s="119">
        <v>1.4279999999999999</v>
      </c>
      <c r="G30" s="26"/>
      <c r="H30" s="16" t="s">
        <v>17</v>
      </c>
    </row>
    <row r="31" spans="1:8" ht="15" x14ac:dyDescent="0.25">
      <c r="B31" s="16" t="s">
        <v>52</v>
      </c>
      <c r="C31" s="16" t="s">
        <v>53</v>
      </c>
      <c r="E31" s="118">
        <v>6.7040000000000006</v>
      </c>
      <c r="F31" s="119">
        <v>10.056000000000001</v>
      </c>
      <c r="G31" s="26"/>
      <c r="H31" s="16" t="s">
        <v>25</v>
      </c>
    </row>
    <row r="32" spans="1:8" ht="15" x14ac:dyDescent="0.25">
      <c r="B32" s="16" t="s">
        <v>54</v>
      </c>
      <c r="C32" s="16" t="s">
        <v>55</v>
      </c>
      <c r="E32" s="118">
        <v>6.96</v>
      </c>
      <c r="F32" s="119">
        <v>10.44</v>
      </c>
      <c r="G32" s="26"/>
      <c r="H32" s="16" t="s">
        <v>25</v>
      </c>
    </row>
    <row r="33" spans="2:8" ht="15" x14ac:dyDescent="0.25">
      <c r="B33" s="16" t="s">
        <v>56</v>
      </c>
      <c r="E33" s="118">
        <v>6.6159999999999988</v>
      </c>
      <c r="F33" s="119">
        <v>9.9239999999999995</v>
      </c>
      <c r="G33" s="26"/>
      <c r="H33" s="16" t="s">
        <v>19</v>
      </c>
    </row>
    <row r="34" spans="2:8" ht="15" x14ac:dyDescent="0.25">
      <c r="B34" s="16" t="s">
        <v>57</v>
      </c>
      <c r="C34" s="16" t="s">
        <v>58</v>
      </c>
      <c r="E34" s="118">
        <v>2.2879999999999998</v>
      </c>
      <c r="F34" s="119">
        <v>3.4319999999999999</v>
      </c>
      <c r="G34" s="26"/>
      <c r="H34" s="16" t="s">
        <v>17</v>
      </c>
    </row>
    <row r="35" spans="2:8" ht="15" x14ac:dyDescent="0.25">
      <c r="B35" s="16" t="s">
        <v>59</v>
      </c>
      <c r="C35" s="16" t="s">
        <v>60</v>
      </c>
      <c r="E35" s="118">
        <v>2.2879999999999998</v>
      </c>
      <c r="F35" s="119">
        <v>3.4319999999999999</v>
      </c>
      <c r="G35" s="26"/>
      <c r="H35" s="16" t="s">
        <v>17</v>
      </c>
    </row>
    <row r="36" spans="2:8" ht="15" x14ac:dyDescent="0.25">
      <c r="B36" s="16" t="s">
        <v>39</v>
      </c>
      <c r="C36" s="16" t="s">
        <v>61</v>
      </c>
      <c r="E36" s="118">
        <v>28</v>
      </c>
      <c r="F36" s="119">
        <v>42</v>
      </c>
      <c r="G36" s="26"/>
      <c r="H36" s="16" t="s">
        <v>17</v>
      </c>
    </row>
    <row r="37" spans="2:8" ht="15" x14ac:dyDescent="0.25">
      <c r="B37" s="16" t="s">
        <v>39</v>
      </c>
      <c r="C37" s="16" t="s">
        <v>62</v>
      </c>
      <c r="E37" s="118">
        <v>28</v>
      </c>
      <c r="F37" s="119">
        <v>42</v>
      </c>
      <c r="G37" s="26"/>
      <c r="H37" s="16" t="s">
        <v>17</v>
      </c>
    </row>
    <row r="38" spans="2:8" ht="15" x14ac:dyDescent="0.25">
      <c r="B38" s="16" t="s">
        <v>39</v>
      </c>
      <c r="C38" s="16" t="s">
        <v>63</v>
      </c>
      <c r="E38" s="118">
        <v>28</v>
      </c>
      <c r="F38" s="119">
        <v>42</v>
      </c>
      <c r="G38" s="26"/>
      <c r="H38" s="16" t="s">
        <v>17</v>
      </c>
    </row>
    <row r="39" spans="2:8" ht="15" x14ac:dyDescent="0.25">
      <c r="B39" s="16" t="s">
        <v>64</v>
      </c>
      <c r="E39" s="118">
        <v>12.56</v>
      </c>
      <c r="F39" s="119">
        <v>18.84</v>
      </c>
      <c r="G39" s="26"/>
      <c r="H39" s="16" t="s">
        <v>19</v>
      </c>
    </row>
    <row r="40" spans="2:8" ht="15" x14ac:dyDescent="0.25">
      <c r="B40" s="16" t="s">
        <v>40</v>
      </c>
      <c r="E40" s="118">
        <v>4.0880000000000001</v>
      </c>
      <c r="F40" s="119">
        <v>6.1320000000000006</v>
      </c>
      <c r="G40" s="26"/>
      <c r="H40" s="16" t="s">
        <v>19</v>
      </c>
    </row>
    <row r="41" spans="2:8" ht="15" x14ac:dyDescent="0.25">
      <c r="B41" s="16" t="s">
        <v>26</v>
      </c>
      <c r="C41" s="16" t="s">
        <v>65</v>
      </c>
      <c r="E41" s="118">
        <v>2.1840000000000002</v>
      </c>
      <c r="F41" s="119">
        <v>3.2760000000000002</v>
      </c>
      <c r="G41" s="26"/>
      <c r="H41" s="16" t="s">
        <v>19</v>
      </c>
    </row>
    <row r="42" spans="2:8" ht="15" x14ac:dyDescent="0.25">
      <c r="B42" s="16" t="s">
        <v>27</v>
      </c>
      <c r="D42" s="16" t="s">
        <v>66</v>
      </c>
      <c r="E42" s="118">
        <v>6.4879999999999995</v>
      </c>
      <c r="F42" s="119">
        <v>9.7319999999999993</v>
      </c>
      <c r="G42" s="26"/>
      <c r="H42" s="16" t="s">
        <v>19</v>
      </c>
    </row>
    <row r="43" spans="2:8" ht="15" x14ac:dyDescent="0.25">
      <c r="B43" s="16" t="s">
        <v>67</v>
      </c>
      <c r="C43" s="16" t="s">
        <v>106</v>
      </c>
      <c r="E43" s="118">
        <v>6.36</v>
      </c>
      <c r="F43" s="119">
        <v>9.5399999999999991</v>
      </c>
      <c r="G43" s="26"/>
      <c r="H43" s="16" t="s">
        <v>19</v>
      </c>
    </row>
    <row r="44" spans="2:8" ht="15" x14ac:dyDescent="0.25">
      <c r="B44" s="16" t="s">
        <v>68</v>
      </c>
      <c r="C44" s="16" t="s">
        <v>106</v>
      </c>
      <c r="E44" s="118">
        <v>4.92</v>
      </c>
      <c r="F44" s="119">
        <v>7.38</v>
      </c>
      <c r="G44" s="26"/>
      <c r="H44" s="16" t="s">
        <v>19</v>
      </c>
    </row>
    <row r="45" spans="2:8" ht="15" x14ac:dyDescent="0.25">
      <c r="B45" s="16" t="s">
        <v>130</v>
      </c>
      <c r="E45" s="118">
        <v>0.22400000000000003</v>
      </c>
      <c r="F45" s="119">
        <v>0.33600000000000002</v>
      </c>
      <c r="G45" s="26"/>
      <c r="H45" s="16" t="s">
        <v>17</v>
      </c>
    </row>
    <row r="46" spans="2:8" ht="15" x14ac:dyDescent="0.25">
      <c r="B46" s="113" t="s">
        <v>156</v>
      </c>
      <c r="C46" s="113" t="s">
        <v>118</v>
      </c>
      <c r="D46" s="113"/>
      <c r="E46" s="118">
        <v>0.22400000000000003</v>
      </c>
      <c r="F46" s="119">
        <v>0.33600000000000002</v>
      </c>
      <c r="G46" s="26"/>
      <c r="H46" s="16" t="s">
        <v>17</v>
      </c>
    </row>
    <row r="47" spans="2:8" ht="15" x14ac:dyDescent="0.25">
      <c r="B47" s="113"/>
      <c r="C47" s="113"/>
      <c r="D47" s="113"/>
      <c r="E47" s="113"/>
      <c r="F47" s="113"/>
      <c r="G47" s="113"/>
    </row>
    <row r="48" spans="2:8" ht="15" x14ac:dyDescent="0.25">
      <c r="E48" s="119"/>
      <c r="F48" s="119"/>
      <c r="G48" s="113"/>
    </row>
    <row r="49" spans="2:8" ht="15" x14ac:dyDescent="0.25">
      <c r="B49" s="16" t="s">
        <v>84</v>
      </c>
      <c r="E49" s="119"/>
      <c r="F49" s="119"/>
      <c r="G49" s="113"/>
    </row>
    <row r="50" spans="2:8" ht="15" x14ac:dyDescent="0.25">
      <c r="C50" s="16" t="s">
        <v>85</v>
      </c>
      <c r="E50" s="118">
        <v>2.8</v>
      </c>
      <c r="F50" s="119">
        <v>4.2</v>
      </c>
      <c r="G50" s="26"/>
      <c r="H50" s="16" t="s">
        <v>17</v>
      </c>
    </row>
    <row r="51" spans="2:8" ht="15" x14ac:dyDescent="0.25">
      <c r="C51" s="16" t="s">
        <v>86</v>
      </c>
      <c r="E51" s="118">
        <v>2.7119999999999997</v>
      </c>
      <c r="F51" s="119">
        <v>4.0680000000000005</v>
      </c>
      <c r="G51" s="26"/>
      <c r="H51" s="16" t="s">
        <v>17</v>
      </c>
    </row>
    <row r="52" spans="2:8" ht="15" x14ac:dyDescent="0.25">
      <c r="C52" s="16" t="s">
        <v>87</v>
      </c>
      <c r="E52" s="118">
        <v>2.6319999999999997</v>
      </c>
      <c r="F52" s="119">
        <v>3.948</v>
      </c>
      <c r="G52" s="26"/>
      <c r="H52" s="16" t="s">
        <v>17</v>
      </c>
    </row>
    <row r="53" spans="2:8" ht="15" x14ac:dyDescent="0.25">
      <c r="C53" s="16" t="s">
        <v>88</v>
      </c>
      <c r="E53" s="118">
        <v>2.3760000000000003</v>
      </c>
      <c r="F53" s="119">
        <v>3.5640000000000005</v>
      </c>
      <c r="G53" s="26"/>
      <c r="H53" s="16" t="s">
        <v>17</v>
      </c>
    </row>
    <row r="54" spans="2:8" ht="15" x14ac:dyDescent="0.25">
      <c r="C54" s="113" t="s">
        <v>155</v>
      </c>
      <c r="D54" s="112"/>
      <c r="E54" s="115">
        <v>0.42</v>
      </c>
      <c r="F54" s="119">
        <v>0.64</v>
      </c>
      <c r="G54" s="26"/>
      <c r="H54" s="16" t="s">
        <v>17</v>
      </c>
    </row>
    <row r="55" spans="2:8" ht="15" x14ac:dyDescent="0.25">
      <c r="B55" s="113"/>
      <c r="C55" s="113"/>
      <c r="D55" s="113"/>
      <c r="E55" s="113"/>
      <c r="F55" s="113"/>
      <c r="G55" s="113"/>
    </row>
    <row r="56" spans="2:8" ht="23.25" customHeight="1" x14ac:dyDescent="0.15">
      <c r="B56" s="20" t="s">
        <v>69</v>
      </c>
      <c r="G56" s="116"/>
    </row>
    <row r="57" spans="2:8" ht="15" x14ac:dyDescent="0.25">
      <c r="B57" s="16" t="s">
        <v>70</v>
      </c>
      <c r="E57" s="118">
        <v>27.295999999999999</v>
      </c>
      <c r="F57" s="119">
        <v>40.943999999999996</v>
      </c>
      <c r="G57" s="26"/>
      <c r="H57" s="16" t="s">
        <v>71</v>
      </c>
    </row>
    <row r="59" spans="2:8" ht="23.25" customHeight="1" x14ac:dyDescent="0.15">
      <c r="B59" s="20" t="s">
        <v>72</v>
      </c>
      <c r="G59" s="116" t="s">
        <v>73</v>
      </c>
    </row>
    <row r="60" spans="2:8" x14ac:dyDescent="0.15">
      <c r="B60" s="16" t="s">
        <v>74</v>
      </c>
      <c r="E60" s="126" t="s">
        <v>121</v>
      </c>
      <c r="F60" s="126" t="s">
        <v>121</v>
      </c>
      <c r="G60" s="25"/>
      <c r="H60" s="16" t="s">
        <v>73</v>
      </c>
    </row>
    <row r="61" spans="2:8" x14ac:dyDescent="0.15">
      <c r="B61" s="16" t="s">
        <v>75</v>
      </c>
      <c r="E61" s="126" t="s">
        <v>121</v>
      </c>
      <c r="F61" s="126" t="s">
        <v>121</v>
      </c>
      <c r="G61" s="25"/>
      <c r="H61" s="16" t="s">
        <v>73</v>
      </c>
    </row>
    <row r="62" spans="2:8" x14ac:dyDescent="0.15">
      <c r="B62" s="16" t="s">
        <v>76</v>
      </c>
      <c r="E62" s="126" t="s">
        <v>121</v>
      </c>
      <c r="F62" s="126" t="s">
        <v>121</v>
      </c>
      <c r="G62" s="25"/>
      <c r="H62" s="16" t="s">
        <v>73</v>
      </c>
    </row>
    <row r="65" spans="1:9" ht="21.75" customHeight="1" x14ac:dyDescent="0.15">
      <c r="A65" s="41" t="s">
        <v>77</v>
      </c>
      <c r="B65" s="41"/>
      <c r="C65" s="42" t="s">
        <v>78</v>
      </c>
      <c r="D65" s="42"/>
      <c r="E65" s="42"/>
      <c r="F65" s="42"/>
      <c r="G65" s="114" t="s">
        <v>46</v>
      </c>
      <c r="H65" s="41" t="s">
        <v>10</v>
      </c>
    </row>
    <row r="67" spans="1:9" x14ac:dyDescent="0.15">
      <c r="B67" s="44" t="s">
        <v>107</v>
      </c>
      <c r="E67" s="126" t="s">
        <v>121</v>
      </c>
      <c r="F67" s="126" t="s">
        <v>121</v>
      </c>
      <c r="G67" s="26"/>
      <c r="H67" s="16" t="s">
        <v>17</v>
      </c>
      <c r="I67" s="44"/>
    </row>
    <row r="68" spans="1:9" x14ac:dyDescent="0.15">
      <c r="B68" s="44" t="s">
        <v>159</v>
      </c>
      <c r="E68" s="126" t="s">
        <v>121</v>
      </c>
      <c r="F68" s="126" t="s">
        <v>121</v>
      </c>
      <c r="G68" s="26"/>
      <c r="H68" s="16" t="s">
        <v>17</v>
      </c>
      <c r="I68" s="44"/>
    </row>
    <row r="69" spans="1:9" ht="15" x14ac:dyDescent="0.25">
      <c r="B69" s="44" t="s">
        <v>108</v>
      </c>
      <c r="D69" s="112"/>
      <c r="E69" s="126" t="s">
        <v>121</v>
      </c>
      <c r="F69" s="126" t="s">
        <v>121</v>
      </c>
      <c r="G69" s="26"/>
      <c r="H69" s="16" t="s">
        <v>17</v>
      </c>
      <c r="I69" s="44"/>
    </row>
    <row r="70" spans="1:9" ht="15" x14ac:dyDescent="0.25">
      <c r="B70" s="44" t="s">
        <v>109</v>
      </c>
      <c r="D70" s="112"/>
      <c r="E70" s="126" t="s">
        <v>121</v>
      </c>
      <c r="F70" s="126" t="s">
        <v>121</v>
      </c>
      <c r="G70" s="26"/>
      <c r="H70" s="16" t="s">
        <v>17</v>
      </c>
      <c r="I70" s="44"/>
    </row>
    <row r="71" spans="1:9" x14ac:dyDescent="0.15">
      <c r="B71" s="44" t="s">
        <v>110</v>
      </c>
      <c r="E71" s="126" t="s">
        <v>121</v>
      </c>
      <c r="F71" s="126" t="s">
        <v>121</v>
      </c>
      <c r="G71" s="26"/>
      <c r="H71" s="16" t="s">
        <v>17</v>
      </c>
      <c r="I71" s="44"/>
    </row>
    <row r="72" spans="1:9" x14ac:dyDescent="0.15">
      <c r="B72" s="44" t="s">
        <v>111</v>
      </c>
      <c r="D72" s="16" t="s">
        <v>122</v>
      </c>
      <c r="E72" s="119">
        <v>50.272000000000006</v>
      </c>
      <c r="F72" s="121">
        <v>75.408000000000001</v>
      </c>
      <c r="G72" s="26"/>
      <c r="H72" s="16" t="s">
        <v>19</v>
      </c>
    </row>
    <row r="73" spans="1:9" ht="15" x14ac:dyDescent="0.25">
      <c r="B73" s="106" t="s">
        <v>112</v>
      </c>
      <c r="C73" s="71"/>
      <c r="D73" s="125"/>
      <c r="E73" s="121">
        <v>25.456</v>
      </c>
      <c r="F73" s="121">
        <v>38.183999999999997</v>
      </c>
      <c r="G73" s="26"/>
      <c r="H73" s="71" t="s">
        <v>17</v>
      </c>
    </row>
    <row r="74" spans="1:9" x14ac:dyDescent="0.15">
      <c r="B74" s="106" t="s">
        <v>113</v>
      </c>
      <c r="C74" s="71"/>
      <c r="D74" s="71"/>
      <c r="E74" s="121">
        <v>33.936000000000007</v>
      </c>
      <c r="F74" s="121">
        <v>50.904000000000003</v>
      </c>
      <c r="G74" s="26"/>
      <c r="H74" s="71" t="s">
        <v>17</v>
      </c>
    </row>
    <row r="75" spans="1:9" ht="15" x14ac:dyDescent="0.25">
      <c r="B75" s="110" t="s">
        <v>117</v>
      </c>
      <c r="E75" s="118">
        <v>13.744000000000002</v>
      </c>
      <c r="F75" s="119">
        <v>20.616</v>
      </c>
      <c r="G75" s="26"/>
      <c r="H75" s="16" t="s">
        <v>17</v>
      </c>
    </row>
    <row r="76" spans="1:9" ht="15" x14ac:dyDescent="0.25">
      <c r="B76" s="111" t="s">
        <v>115</v>
      </c>
      <c r="E76" s="118">
        <v>13.744000000000002</v>
      </c>
      <c r="F76" s="119">
        <v>20.616</v>
      </c>
      <c r="G76" s="26"/>
      <c r="H76" s="16" t="s">
        <v>17</v>
      </c>
    </row>
    <row r="77" spans="1:9" ht="15" x14ac:dyDescent="0.25">
      <c r="B77" s="111" t="s">
        <v>116</v>
      </c>
      <c r="E77" s="118">
        <v>15.847999999999999</v>
      </c>
      <c r="F77" s="119">
        <v>23.771999999999998</v>
      </c>
      <c r="G77" s="26"/>
      <c r="H77" s="16" t="s">
        <v>17</v>
      </c>
    </row>
    <row r="78" spans="1:9" ht="15" x14ac:dyDescent="0.25">
      <c r="B78" s="16" t="s">
        <v>79</v>
      </c>
      <c r="E78" s="118">
        <v>12.087999999999999</v>
      </c>
      <c r="F78" s="119">
        <v>18.131999999999998</v>
      </c>
      <c r="G78" s="26"/>
      <c r="H78" s="16" t="s">
        <v>19</v>
      </c>
    </row>
    <row r="79" spans="1:9" ht="15" x14ac:dyDescent="0.25">
      <c r="B79" s="16" t="s">
        <v>80</v>
      </c>
      <c r="E79" s="118">
        <v>9.968</v>
      </c>
      <c r="F79" s="119">
        <v>14.952</v>
      </c>
      <c r="G79" s="26"/>
      <c r="H79" s="16" t="s">
        <v>19</v>
      </c>
    </row>
    <row r="80" spans="1:9" ht="15" x14ac:dyDescent="0.25">
      <c r="B80" s="16" t="s">
        <v>81</v>
      </c>
      <c r="E80" s="118">
        <v>4.96</v>
      </c>
      <c r="F80" s="119">
        <v>7.44</v>
      </c>
      <c r="G80" s="26"/>
      <c r="H80" s="16" t="s">
        <v>19</v>
      </c>
    </row>
    <row r="81" spans="2:8" ht="15" x14ac:dyDescent="0.25">
      <c r="B81" s="16" t="s">
        <v>82</v>
      </c>
      <c r="E81" s="118">
        <v>5.8159999999999989</v>
      </c>
      <c r="F81" s="119">
        <v>8.7240000000000002</v>
      </c>
      <c r="G81" s="26"/>
      <c r="H81" s="16" t="s">
        <v>19</v>
      </c>
    </row>
    <row r="82" spans="2:8" ht="15" x14ac:dyDescent="0.25">
      <c r="B82" s="16" t="s">
        <v>83</v>
      </c>
      <c r="E82" s="118">
        <v>12.808000000000002</v>
      </c>
      <c r="F82" s="119">
        <v>19.212000000000003</v>
      </c>
      <c r="G82" s="26"/>
      <c r="H82" s="16" t="s">
        <v>19</v>
      </c>
    </row>
    <row r="83" spans="2:8" ht="15" x14ac:dyDescent="0.25">
      <c r="B83" s="16" t="s">
        <v>114</v>
      </c>
      <c r="C83" s="16" t="s">
        <v>131</v>
      </c>
      <c r="D83" s="16" t="s">
        <v>66</v>
      </c>
      <c r="E83" s="118">
        <v>6.2240000000000002</v>
      </c>
      <c r="F83" s="119">
        <v>9.3360000000000003</v>
      </c>
      <c r="G83" s="26"/>
      <c r="H83" s="16" t="s">
        <v>19</v>
      </c>
    </row>
    <row r="84" spans="2:8" ht="15" x14ac:dyDescent="0.25">
      <c r="B84" s="16" t="s">
        <v>35</v>
      </c>
      <c r="E84" s="118">
        <v>7.96</v>
      </c>
      <c r="F84" s="119">
        <v>11.94</v>
      </c>
      <c r="G84" s="26"/>
      <c r="H84" s="16" t="s">
        <v>19</v>
      </c>
    </row>
    <row r="88" spans="2:8" ht="19.5" customHeight="1" x14ac:dyDescent="0.15"/>
    <row r="89" spans="2:8" ht="14.25" customHeight="1" x14ac:dyDescent="0.15">
      <c r="G89" s="15">
        <f>COUNTBLANK(G22:G46)+COUNTBLANK(G50:G54)+COUNTBLANK(G57)+COUNTBLANK(G60:G62)+COUNTBLANK(G67:G84)</f>
        <v>52</v>
      </c>
    </row>
    <row r="90" spans="2:8" ht="13.5" customHeight="1" x14ac:dyDescent="0.15">
      <c r="G90" s="14">
        <f>SUM(G89)</f>
        <v>52</v>
      </c>
    </row>
    <row r="91" spans="2:8" ht="19.5" x14ac:dyDescent="0.25">
      <c r="D91" s="21" t="str">
        <f>IF(G89=0,"Alle geel gemarkeerde velden zijn ingevoerd","Niet alle geel gemarkeerde velden zijn ingevoerd")</f>
        <v>Niet alle geel gemarkeerde velden zijn ingevoerd</v>
      </c>
    </row>
  </sheetData>
  <sheetProtection sheet="1" selectLockedCells="1"/>
  <conditionalFormatting sqref="D91">
    <cfRule type="expression" dxfId="3" priority="1" stopIfTrue="1">
      <formula>LEFT(D91,43)="alle geel gemarkeerde velden zijn ingevoerd"</formula>
    </cfRule>
    <cfRule type="expression" dxfId="2" priority="2" stopIfTrue="1">
      <formula>LEFT(D91,48)="niet alle geel gemarkeerde velden zijn ingevoerd"</formula>
    </cfRule>
  </conditionalFormatting>
  <dataValidations count="4">
    <dataValidation type="decimal" allowBlank="1" showInputMessage="1" showErrorMessage="1" prompt="U dient een getal groter dan nul (0,0) in te voeren!!" sqref="G55 G85">
      <formula1>#REF!</formula1>
      <formula2>#REF!</formula2>
    </dataValidation>
    <dataValidation type="decimal" allowBlank="1" showInputMessage="1" showErrorMessage="1" prompt="U dient een getal groter dan nul (0,0) in te voeren!!" sqref="G60:G62">
      <formula1>0</formula1>
      <formula2>100</formula2>
    </dataValidation>
    <dataValidation type="decimal" allowBlank="1" showInputMessage="1" showErrorMessage="1" prompt="U dient een getal groter dan nul (0,0) in te voeren!!" sqref="G57:G58 G22:G54 G72:G84">
      <formula1>E22</formula1>
      <formula2>F22</formula2>
    </dataValidation>
    <dataValidation type="decimal" operator="greaterThan" allowBlank="1" showInputMessage="1" showErrorMessage="1" error="Een negatief getal en nul is niet toegestaan. " promptTitle="Voer een getal in boven de 0." sqref="G67:G71">
      <formula1>0</formula1>
    </dataValidation>
  </dataValidations>
  <pageMargins left="0.74803149606299213" right="0.74803149606299213" top="0.98425196850393704" bottom="0.98425196850393704" header="0.51181102362204722" footer="0.51181102362204722"/>
  <pageSetup paperSize="9" scale="54" orientation="portrait" r:id="rId1"/>
  <headerFooter alignWithMargins="0">
    <oddHeader xml:space="preserve">&amp;L&amp;"Verdana,Vet"&amp;16PRIJSUITVRAAG EA STOFFERING
</oddHeader>
    <oddFooter>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3"/>
  <sheetViews>
    <sheetView topLeftCell="A28" zoomScaleNormal="100" zoomScaleSheetLayoutView="100" workbookViewId="0">
      <selection activeCell="F40" sqref="F40"/>
    </sheetView>
  </sheetViews>
  <sheetFormatPr defaultColWidth="9" defaultRowHeight="11.25" x14ac:dyDescent="0.15"/>
  <cols>
    <col min="1" max="1" width="2.625" style="16" customWidth="1"/>
    <col min="2" max="2" width="60.75" style="16" bestFit="1" customWidth="1"/>
    <col min="3" max="3" width="8" style="45" customWidth="1"/>
    <col min="4" max="4" width="9.625" style="46" customWidth="1"/>
    <col min="5" max="5" width="12" style="49" customWidth="1"/>
    <col min="6" max="6" width="7.625" style="46" customWidth="1"/>
    <col min="7" max="7" width="12.125" style="46" customWidth="1"/>
    <col min="8" max="8" width="16" style="46" bestFit="1" customWidth="1"/>
    <col min="9" max="9" width="7.25" style="16" customWidth="1"/>
    <col min="10" max="10" width="52.375" style="16" bestFit="1" customWidth="1"/>
    <col min="11" max="16384" width="9" style="16"/>
  </cols>
  <sheetData>
    <row r="3" spans="1:8" ht="38.25" customHeight="1" x14ac:dyDescent="0.15">
      <c r="E3" s="47" t="s">
        <v>7</v>
      </c>
    </row>
    <row r="7" spans="1:8" ht="18.75" customHeight="1" x14ac:dyDescent="0.25">
      <c r="B7" s="20" t="s">
        <v>132</v>
      </c>
      <c r="C7" s="48"/>
    </row>
    <row r="8" spans="1:8" x14ac:dyDescent="0.15">
      <c r="H8" s="85"/>
    </row>
    <row r="9" spans="1:8" ht="19.5" x14ac:dyDescent="0.25">
      <c r="B9" s="44" t="s">
        <v>151</v>
      </c>
      <c r="C9" s="48"/>
    </row>
    <row r="10" spans="1:8" x14ac:dyDescent="0.15">
      <c r="H10" s="85"/>
    </row>
    <row r="11" spans="1:8" x14ac:dyDescent="0.15">
      <c r="H11" s="85"/>
    </row>
    <row r="12" spans="1:8" s="55" customFormat="1" ht="33.75" x14ac:dyDescent="0.15">
      <c r="A12" s="50" t="s">
        <v>8</v>
      </c>
      <c r="B12" s="51" t="s">
        <v>9</v>
      </c>
      <c r="C12" s="51" t="s">
        <v>10</v>
      </c>
      <c r="D12" s="12" t="s">
        <v>11</v>
      </c>
      <c r="E12" s="52" t="s">
        <v>12</v>
      </c>
      <c r="F12" s="53"/>
      <c r="G12" s="53"/>
      <c r="H12" s="54" t="s">
        <v>13</v>
      </c>
    </row>
    <row r="13" spans="1:8" s="55" customFormat="1" x14ac:dyDescent="0.15">
      <c r="A13" s="56"/>
      <c r="B13" s="57"/>
      <c r="C13" s="57"/>
      <c r="D13" s="58" t="s">
        <v>14</v>
      </c>
      <c r="E13" s="59" t="s">
        <v>15</v>
      </c>
      <c r="F13" s="60"/>
      <c r="G13" s="60"/>
      <c r="H13" s="61" t="s">
        <v>16</v>
      </c>
    </row>
    <row r="14" spans="1:8" x14ac:dyDescent="0.15">
      <c r="A14" s="62"/>
      <c r="B14" s="63"/>
      <c r="C14" s="64"/>
      <c r="D14" s="65"/>
      <c r="E14" s="66"/>
      <c r="F14" s="65"/>
      <c r="G14" s="65"/>
      <c r="H14" s="67"/>
    </row>
    <row r="15" spans="1:8" x14ac:dyDescent="0.15">
      <c r="A15" s="62"/>
      <c r="B15" s="44" t="s">
        <v>123</v>
      </c>
      <c r="C15" s="45" t="s">
        <v>17</v>
      </c>
      <c r="D15" s="117">
        <f>tarievenlijst!G23</f>
        <v>0</v>
      </c>
      <c r="E15" s="68">
        <v>150</v>
      </c>
      <c r="F15" s="65"/>
      <c r="G15" s="65"/>
      <c r="H15" s="69">
        <f t="shared" ref="H15:H28" si="0">E15*D15</f>
        <v>0</v>
      </c>
    </row>
    <row r="16" spans="1:8" x14ac:dyDescent="0.15">
      <c r="A16" s="62"/>
      <c r="B16" s="44" t="s">
        <v>129</v>
      </c>
      <c r="C16" s="45" t="s">
        <v>17</v>
      </c>
      <c r="D16" s="117">
        <f>tarievenlijst!G22</f>
        <v>0</v>
      </c>
      <c r="E16" s="68">
        <v>3000</v>
      </c>
      <c r="F16" s="65"/>
      <c r="G16" s="65"/>
      <c r="H16" s="69">
        <f t="shared" si="0"/>
        <v>0</v>
      </c>
    </row>
    <row r="17" spans="1:8" x14ac:dyDescent="0.15">
      <c r="A17" s="62"/>
      <c r="B17" s="44" t="s">
        <v>140</v>
      </c>
      <c r="C17" s="107" t="s">
        <v>17</v>
      </c>
      <c r="D17" s="117">
        <f>tarievenlijst!G45</f>
        <v>0</v>
      </c>
      <c r="E17" s="68">
        <v>1500</v>
      </c>
      <c r="F17" s="65"/>
      <c r="G17" s="65"/>
      <c r="H17" s="69">
        <f t="shared" si="0"/>
        <v>0</v>
      </c>
    </row>
    <row r="18" spans="1:8" x14ac:dyDescent="0.15">
      <c r="A18" s="62"/>
      <c r="B18" s="44" t="s">
        <v>125</v>
      </c>
      <c r="C18" s="107" t="s">
        <v>17</v>
      </c>
      <c r="D18" s="117">
        <f>tarievenlijst!G27</f>
        <v>0</v>
      </c>
      <c r="E18" s="68">
        <v>2500</v>
      </c>
      <c r="F18" s="65"/>
      <c r="G18" s="65"/>
      <c r="H18" s="69">
        <f t="shared" si="0"/>
        <v>0</v>
      </c>
    </row>
    <row r="19" spans="1:8" x14ac:dyDescent="0.15">
      <c r="A19" s="62"/>
      <c r="B19" s="44" t="s">
        <v>126</v>
      </c>
      <c r="C19" s="45" t="s">
        <v>17</v>
      </c>
      <c r="D19" s="117">
        <f>tarievenlijst!G28</f>
        <v>0</v>
      </c>
      <c r="E19" s="68">
        <v>500</v>
      </c>
      <c r="F19" s="65"/>
      <c r="G19" s="65"/>
      <c r="H19" s="69">
        <f t="shared" si="0"/>
        <v>0</v>
      </c>
    </row>
    <row r="20" spans="1:8" x14ac:dyDescent="0.15">
      <c r="A20" s="62"/>
      <c r="B20" s="44" t="s">
        <v>99</v>
      </c>
      <c r="C20" s="45" t="s">
        <v>17</v>
      </c>
      <c r="D20" s="117">
        <f>tarievenlijst!G30</f>
        <v>0</v>
      </c>
      <c r="E20" s="68">
        <v>3150</v>
      </c>
      <c r="F20" s="65"/>
      <c r="G20" s="65"/>
      <c r="H20" s="69">
        <f t="shared" si="0"/>
        <v>0</v>
      </c>
    </row>
    <row r="21" spans="1:8" x14ac:dyDescent="0.15">
      <c r="A21" s="62"/>
      <c r="B21" s="44" t="s">
        <v>144</v>
      </c>
      <c r="C21" s="45" t="s">
        <v>17</v>
      </c>
      <c r="D21" s="117">
        <f>tarievenlijst!G34</f>
        <v>0</v>
      </c>
      <c r="E21" s="68">
        <v>150</v>
      </c>
      <c r="F21" s="65"/>
      <c r="G21" s="65"/>
      <c r="H21" s="69">
        <f t="shared" si="0"/>
        <v>0</v>
      </c>
    </row>
    <row r="22" spans="1:8" x14ac:dyDescent="0.15">
      <c r="A22" s="62"/>
      <c r="B22" s="44" t="s">
        <v>143</v>
      </c>
      <c r="C22" s="45" t="s">
        <v>17</v>
      </c>
      <c r="D22" s="117">
        <f>tarievenlijst!G35</f>
        <v>0</v>
      </c>
      <c r="E22" s="68">
        <v>3000</v>
      </c>
      <c r="F22" s="65"/>
      <c r="G22" s="65"/>
      <c r="H22" s="69">
        <f t="shared" ref="H22" si="1">E22*D22</f>
        <v>0</v>
      </c>
    </row>
    <row r="23" spans="1:8" x14ac:dyDescent="0.15">
      <c r="A23" s="62"/>
      <c r="B23" s="44" t="s">
        <v>139</v>
      </c>
      <c r="C23" s="107" t="s">
        <v>17</v>
      </c>
      <c r="D23" s="117">
        <f>tarievenlijst!G36</f>
        <v>0</v>
      </c>
      <c r="E23" s="68">
        <v>60</v>
      </c>
      <c r="F23" s="65"/>
      <c r="G23" s="65"/>
      <c r="H23" s="69">
        <f t="shared" si="0"/>
        <v>0</v>
      </c>
    </row>
    <row r="24" spans="1:8" x14ac:dyDescent="0.15">
      <c r="A24" s="62"/>
      <c r="B24" s="106" t="s">
        <v>100</v>
      </c>
      <c r="C24" s="45" t="s">
        <v>19</v>
      </c>
      <c r="D24" s="117">
        <f>tarievenlijst!G40</f>
        <v>0</v>
      </c>
      <c r="E24" s="68">
        <v>40</v>
      </c>
      <c r="F24" s="65"/>
      <c r="G24" s="65"/>
      <c r="H24" s="69">
        <f t="shared" si="0"/>
        <v>0</v>
      </c>
    </row>
    <row r="25" spans="1:8" s="71" customFormat="1" x14ac:dyDescent="0.15">
      <c r="A25" s="70"/>
      <c r="B25" s="44" t="s">
        <v>101</v>
      </c>
      <c r="C25" s="108" t="s">
        <v>19</v>
      </c>
      <c r="D25" s="117">
        <f>tarievenlijst!G41</f>
        <v>0</v>
      </c>
      <c r="E25" s="72">
        <v>70</v>
      </c>
      <c r="F25" s="73"/>
      <c r="G25" s="73"/>
      <c r="H25" s="74">
        <f t="shared" si="0"/>
        <v>0</v>
      </c>
    </row>
    <row r="26" spans="1:8" x14ac:dyDescent="0.15">
      <c r="A26" s="62"/>
      <c r="B26" s="44" t="s">
        <v>102</v>
      </c>
      <c r="C26" s="107" t="s">
        <v>19</v>
      </c>
      <c r="D26" s="117">
        <f>tarievenlijst!G42</f>
        <v>0</v>
      </c>
      <c r="E26" s="68">
        <v>70</v>
      </c>
      <c r="F26" s="65"/>
      <c r="G26" s="65"/>
      <c r="H26" s="69">
        <f t="shared" si="0"/>
        <v>0</v>
      </c>
    </row>
    <row r="27" spans="1:8" x14ac:dyDescent="0.15">
      <c r="A27" s="62"/>
      <c r="B27" s="44" t="s">
        <v>103</v>
      </c>
      <c r="C27" s="107" t="s">
        <v>19</v>
      </c>
      <c r="D27" s="117">
        <f>tarievenlijst!G44</f>
        <v>0</v>
      </c>
      <c r="E27" s="68">
        <v>150</v>
      </c>
      <c r="F27" s="65"/>
      <c r="G27" s="65"/>
      <c r="H27" s="69">
        <f t="shared" si="0"/>
        <v>0</v>
      </c>
    </row>
    <row r="28" spans="1:8" x14ac:dyDescent="0.15">
      <c r="A28" s="62"/>
      <c r="B28" s="44" t="s">
        <v>127</v>
      </c>
      <c r="C28" s="107" t="s">
        <v>17</v>
      </c>
      <c r="D28" s="117">
        <f>tarievenlijst!G46</f>
        <v>0</v>
      </c>
      <c r="E28" s="68">
        <v>3150</v>
      </c>
      <c r="F28" s="65"/>
      <c r="G28" s="65"/>
      <c r="H28" s="69">
        <f t="shared" si="0"/>
        <v>0</v>
      </c>
    </row>
    <row r="29" spans="1:8" x14ac:dyDescent="0.15">
      <c r="A29" s="62"/>
      <c r="D29" s="65"/>
      <c r="E29" s="66"/>
      <c r="F29" s="65"/>
      <c r="G29" s="65"/>
      <c r="H29" s="69"/>
    </row>
    <row r="30" spans="1:8" x14ac:dyDescent="0.15">
      <c r="A30" s="62"/>
      <c r="B30" s="75" t="s">
        <v>28</v>
      </c>
      <c r="C30" s="65"/>
      <c r="D30" s="65"/>
      <c r="H30" s="69">
        <f>SUM(H15:H28)</f>
        <v>0</v>
      </c>
    </row>
    <row r="31" spans="1:8" x14ac:dyDescent="0.15">
      <c r="A31" s="62"/>
      <c r="C31" s="64"/>
      <c r="D31" s="65"/>
      <c r="E31" s="66"/>
      <c r="F31" s="65"/>
      <c r="G31" s="65"/>
      <c r="H31" s="16"/>
    </row>
    <row r="32" spans="1:8" x14ac:dyDescent="0.15">
      <c r="A32" s="62"/>
      <c r="B32" s="63"/>
      <c r="C32" s="64"/>
      <c r="D32" s="65"/>
      <c r="E32" s="66"/>
      <c r="F32" s="65"/>
      <c r="G32" s="65"/>
      <c r="H32" s="67"/>
    </row>
    <row r="33" spans="1:8" ht="33.75" x14ac:dyDescent="0.15">
      <c r="A33" s="50" t="s">
        <v>29</v>
      </c>
      <c r="B33" s="51" t="s">
        <v>30</v>
      </c>
      <c r="C33" s="76" t="s">
        <v>10</v>
      </c>
      <c r="D33" s="12" t="s">
        <v>11</v>
      </c>
      <c r="E33" s="52" t="s">
        <v>12</v>
      </c>
      <c r="F33" s="12" t="s">
        <v>31</v>
      </c>
      <c r="G33" s="77" t="s">
        <v>32</v>
      </c>
      <c r="H33" s="78" t="s">
        <v>33</v>
      </c>
    </row>
    <row r="34" spans="1:8" x14ac:dyDescent="0.15">
      <c r="A34" s="79"/>
      <c r="B34" s="80"/>
      <c r="C34" s="81"/>
      <c r="D34" s="58" t="s">
        <v>14</v>
      </c>
      <c r="E34" s="82"/>
      <c r="F34" s="58"/>
      <c r="G34" s="83" t="s">
        <v>34</v>
      </c>
      <c r="H34" s="84" t="s">
        <v>16</v>
      </c>
    </row>
    <row r="35" spans="1:8" s="55" customFormat="1" x14ac:dyDescent="0.15">
      <c r="A35" s="62"/>
      <c r="B35" s="63"/>
      <c r="C35" s="64"/>
      <c r="D35" s="65"/>
      <c r="E35" s="66"/>
      <c r="F35" s="65"/>
      <c r="G35" s="65"/>
      <c r="H35" s="67"/>
    </row>
    <row r="36" spans="1:8" s="55" customFormat="1" x14ac:dyDescent="0.15">
      <c r="A36" s="62"/>
      <c r="B36" s="44" t="s">
        <v>107</v>
      </c>
      <c r="C36" s="45" t="s">
        <v>17</v>
      </c>
      <c r="D36" s="117">
        <f>tarievenlijst!G67</f>
        <v>0</v>
      </c>
      <c r="E36" s="68">
        <v>1000</v>
      </c>
      <c r="F36" s="25"/>
      <c r="G36" s="68">
        <f t="shared" ref="G36:G44" si="2">E36*(1+F36)</f>
        <v>1000</v>
      </c>
      <c r="H36" s="69">
        <f t="shared" ref="H36:H44" si="3">G36*D36</f>
        <v>0</v>
      </c>
    </row>
    <row r="37" spans="1:8" x14ac:dyDescent="0.15">
      <c r="A37" s="62"/>
      <c r="B37" s="44" t="s">
        <v>158</v>
      </c>
      <c r="C37" s="45" t="s">
        <v>17</v>
      </c>
      <c r="D37" s="117">
        <f>tarievenlijst!G68</f>
        <v>0</v>
      </c>
      <c r="E37" s="68">
        <v>500</v>
      </c>
      <c r="F37" s="25"/>
      <c r="G37" s="68">
        <f t="shared" si="2"/>
        <v>500</v>
      </c>
      <c r="H37" s="69">
        <f t="shared" si="3"/>
        <v>0</v>
      </c>
    </row>
    <row r="38" spans="1:8" x14ac:dyDescent="0.15">
      <c r="A38" s="62"/>
      <c r="B38" s="44" t="s">
        <v>108</v>
      </c>
      <c r="C38" s="45" t="s">
        <v>17</v>
      </c>
      <c r="D38" s="117">
        <f>tarievenlijst!G69</f>
        <v>0</v>
      </c>
      <c r="E38" s="68">
        <v>250</v>
      </c>
      <c r="F38" s="25"/>
      <c r="G38" s="68">
        <f t="shared" si="2"/>
        <v>250</v>
      </c>
      <c r="H38" s="69">
        <f t="shared" si="3"/>
        <v>0</v>
      </c>
    </row>
    <row r="39" spans="1:8" x14ac:dyDescent="0.15">
      <c r="A39" s="62"/>
      <c r="B39" s="44" t="s">
        <v>109</v>
      </c>
      <c r="C39" s="107" t="s">
        <v>17</v>
      </c>
      <c r="D39" s="117">
        <f>tarievenlijst!G70</f>
        <v>0</v>
      </c>
      <c r="E39" s="68">
        <v>250</v>
      </c>
      <c r="F39" s="25"/>
      <c r="G39" s="68">
        <f t="shared" si="2"/>
        <v>250</v>
      </c>
      <c r="H39" s="69">
        <f t="shared" si="3"/>
        <v>0</v>
      </c>
    </row>
    <row r="40" spans="1:8" x14ac:dyDescent="0.15">
      <c r="A40" s="62"/>
      <c r="B40" s="44" t="s">
        <v>110</v>
      </c>
      <c r="C40" s="107" t="s">
        <v>19</v>
      </c>
      <c r="D40" s="117">
        <f>tarievenlijst!G71</f>
        <v>0</v>
      </c>
      <c r="E40" s="68">
        <v>150</v>
      </c>
      <c r="F40" s="25"/>
      <c r="G40" s="68">
        <f t="shared" si="2"/>
        <v>150</v>
      </c>
      <c r="H40" s="69">
        <f t="shared" si="3"/>
        <v>0</v>
      </c>
    </row>
    <row r="41" spans="1:8" x14ac:dyDescent="0.15">
      <c r="A41" s="62"/>
      <c r="B41" s="44" t="s">
        <v>112</v>
      </c>
      <c r="C41" s="107" t="s">
        <v>19</v>
      </c>
      <c r="D41" s="117">
        <f>tarievenlijst!G73</f>
        <v>0</v>
      </c>
      <c r="E41" s="68">
        <v>50</v>
      </c>
      <c r="F41" s="68"/>
      <c r="G41" s="68">
        <f t="shared" si="2"/>
        <v>50</v>
      </c>
      <c r="H41" s="69">
        <f t="shared" si="3"/>
        <v>0</v>
      </c>
    </row>
    <row r="42" spans="1:8" x14ac:dyDescent="0.15">
      <c r="A42" s="62"/>
      <c r="B42" s="44" t="s">
        <v>113</v>
      </c>
      <c r="C42" s="107" t="s">
        <v>19</v>
      </c>
      <c r="D42" s="117">
        <f>tarievenlijst!G74</f>
        <v>0</v>
      </c>
      <c r="E42" s="68">
        <v>40</v>
      </c>
      <c r="F42" s="68"/>
      <c r="G42" s="68">
        <f t="shared" si="2"/>
        <v>40</v>
      </c>
      <c r="H42" s="69">
        <f t="shared" si="3"/>
        <v>0</v>
      </c>
    </row>
    <row r="43" spans="1:8" x14ac:dyDescent="0.15">
      <c r="A43" s="62"/>
      <c r="B43" s="110" t="s">
        <v>114</v>
      </c>
      <c r="C43" s="64" t="s">
        <v>19</v>
      </c>
      <c r="D43" s="117">
        <f>tarievenlijst!G83</f>
        <v>0</v>
      </c>
      <c r="E43" s="68">
        <v>20</v>
      </c>
      <c r="F43" s="65"/>
      <c r="G43" s="68">
        <f t="shared" si="2"/>
        <v>20</v>
      </c>
      <c r="H43" s="69">
        <f t="shared" si="3"/>
        <v>0</v>
      </c>
    </row>
    <row r="44" spans="1:8" x14ac:dyDescent="0.15">
      <c r="A44" s="62"/>
      <c r="B44" s="111" t="s">
        <v>115</v>
      </c>
      <c r="C44" s="45" t="s">
        <v>17</v>
      </c>
      <c r="D44" s="117">
        <f>tarievenlijst!G76</f>
        <v>0</v>
      </c>
      <c r="E44" s="68">
        <v>20</v>
      </c>
      <c r="G44" s="68">
        <f t="shared" si="2"/>
        <v>20</v>
      </c>
      <c r="H44" s="69">
        <f t="shared" si="3"/>
        <v>0</v>
      </c>
    </row>
    <row r="45" spans="1:8" s="71" customFormat="1" x14ac:dyDescent="0.15">
      <c r="A45" s="70"/>
      <c r="B45" s="111" t="s">
        <v>116</v>
      </c>
      <c r="C45" s="45" t="s">
        <v>17</v>
      </c>
      <c r="D45" s="117">
        <f>tarievenlijst!G77</f>
        <v>0</v>
      </c>
      <c r="E45" s="68">
        <v>50</v>
      </c>
      <c r="F45" s="46"/>
      <c r="G45" s="68">
        <f t="shared" ref="G45" si="4">E45*(1+F45)</f>
        <v>50</v>
      </c>
      <c r="H45" s="69">
        <f t="shared" ref="H45" si="5">G45*D45</f>
        <v>0</v>
      </c>
    </row>
    <row r="46" spans="1:8" s="71" customFormat="1" x14ac:dyDescent="0.15">
      <c r="A46" s="70"/>
      <c r="B46" s="111"/>
      <c r="C46" s="45"/>
      <c r="D46" s="65"/>
      <c r="E46" s="68"/>
      <c r="F46" s="46"/>
      <c r="G46" s="68"/>
      <c r="H46" s="69"/>
    </row>
    <row r="47" spans="1:8" s="71" customFormat="1" x14ac:dyDescent="0.15">
      <c r="A47" s="70"/>
      <c r="B47" s="75" t="s">
        <v>36</v>
      </c>
      <c r="C47" s="65"/>
      <c r="D47" s="65"/>
      <c r="E47" s="68"/>
      <c r="F47" s="46"/>
      <c r="G47" s="85"/>
      <c r="H47" s="69">
        <f>SUM(H36:H45)</f>
        <v>0</v>
      </c>
    </row>
    <row r="48" spans="1:8" s="71" customFormat="1" x14ac:dyDescent="0.15">
      <c r="A48" s="70"/>
    </row>
    <row r="49" spans="1:8" s="71" customFormat="1" x14ac:dyDescent="0.15">
      <c r="A49" s="86"/>
      <c r="B49" s="87"/>
      <c r="C49" s="88"/>
      <c r="D49" s="89"/>
      <c r="E49" s="90"/>
      <c r="F49" s="89"/>
      <c r="G49" s="91"/>
      <c r="H49" s="92"/>
    </row>
    <row r="50" spans="1:8" x14ac:dyDescent="0.15">
      <c r="A50" s="93" t="s">
        <v>37</v>
      </c>
      <c r="B50" s="94"/>
      <c r="C50" s="95"/>
      <c r="D50" s="96"/>
      <c r="E50" s="97" t="s">
        <v>38</v>
      </c>
      <c r="F50" s="96"/>
      <c r="G50" s="98"/>
      <c r="H50" s="99">
        <f>H47+H30</f>
        <v>0</v>
      </c>
    </row>
    <row r="51" spans="1:8" ht="8.25" customHeight="1" x14ac:dyDescent="0.15">
      <c r="A51" s="100"/>
      <c r="B51" s="101"/>
      <c r="C51" s="102"/>
      <c r="D51" s="103"/>
      <c r="E51" s="104"/>
      <c r="F51" s="103"/>
      <c r="G51" s="103"/>
      <c r="H51" s="105"/>
    </row>
    <row r="52" spans="1:8" hidden="1" x14ac:dyDescent="0.15">
      <c r="D52" s="46">
        <f>+COUNTBLANK(F36:F40)</f>
        <v>5</v>
      </c>
      <c r="H52" s="85"/>
    </row>
    <row r="53" spans="1:8" x14ac:dyDescent="0.15">
      <c r="D53" s="14">
        <f>SUM(D52)</f>
        <v>5</v>
      </c>
      <c r="F53" s="14"/>
      <c r="H53" s="85"/>
    </row>
    <row r="54" spans="1:8" ht="19.5" x14ac:dyDescent="0.25">
      <c r="D54" s="22" t="str">
        <f>IF(D52=0,"Alle geel gemarkeerde velden zijn ingevoerd","Niet alle geel gemarkeerde velden zijn ingevoerd")</f>
        <v>Niet alle geel gemarkeerde velden zijn ingevoerd</v>
      </c>
      <c r="H54" s="85"/>
    </row>
    <row r="55" spans="1:8" x14ac:dyDescent="0.15">
      <c r="H55" s="85"/>
    </row>
    <row r="56" spans="1:8" x14ac:dyDescent="0.15">
      <c r="H56" s="85"/>
    </row>
    <row r="57" spans="1:8" x14ac:dyDescent="0.15">
      <c r="H57" s="85"/>
    </row>
    <row r="58" spans="1:8" x14ac:dyDescent="0.15">
      <c r="H58" s="85"/>
    </row>
    <row r="59" spans="1:8" x14ac:dyDescent="0.15">
      <c r="H59" s="85"/>
    </row>
    <row r="60" spans="1:8" x14ac:dyDescent="0.15">
      <c r="H60" s="85"/>
    </row>
    <row r="61" spans="1:8" x14ac:dyDescent="0.15">
      <c r="H61" s="85"/>
    </row>
    <row r="62" spans="1:8" x14ac:dyDescent="0.15">
      <c r="H62" s="85"/>
    </row>
    <row r="63" spans="1:8" x14ac:dyDescent="0.15">
      <c r="H63" s="85"/>
    </row>
  </sheetData>
  <sheetProtection sheet="1" selectLockedCells="1"/>
  <conditionalFormatting sqref="D54">
    <cfRule type="expression" dxfId="1" priority="4" stopIfTrue="1">
      <formula>LEFT(D54,43)="alle geel gemarkeerde velden zijn ingevoerd"</formula>
    </cfRule>
    <cfRule type="expression" dxfId="0" priority="5" stopIfTrue="1">
      <formula>LEFT(D54,48)="niet alle geel gemarkeerde velden zijn ingevoerd"</formula>
    </cfRule>
  </conditionalFormatting>
  <dataValidations count="2">
    <dataValidation type="decimal" operator="greaterThan" allowBlank="1" showInputMessage="1" showErrorMessage="1" errorTitle="negatief getal" error="Een negatief getal en nul is niet toegestaan " promptTitle="voer een getal in boven de 0" sqref="D15:D26 D36:D45">
      <formula1>0</formula1>
    </dataValidation>
    <dataValidation type="decimal" operator="greaterThan" allowBlank="1" showInputMessage="1" showErrorMessage="1" errorTitle="negatief getal" error="Een negatief percentage en nul is niet toegestaan " promptTitle="voer een getal in boven de 0" sqref="F36:F4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oddHeader xml:space="preserve">&amp;L&amp;"Verdana,Vet"&amp;16PRIJSUITVRAAG EA STOFFERING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E21"/>
  <sheetViews>
    <sheetView workbookViewId="0">
      <selection activeCell="E20" sqref="E20"/>
    </sheetView>
  </sheetViews>
  <sheetFormatPr defaultRowHeight="11.25" x14ac:dyDescent="0.15"/>
  <cols>
    <col min="1" max="1" width="3" customWidth="1"/>
    <col min="2" max="2" width="22.75" customWidth="1"/>
    <col min="3" max="3" width="16.875" customWidth="1"/>
    <col min="4" max="4" width="17.375" customWidth="1"/>
    <col min="5" max="5" width="34.375" customWidth="1"/>
  </cols>
  <sheetData>
    <row r="5" spans="3:5" ht="42" customHeight="1" x14ac:dyDescent="0.15"/>
    <row r="7" spans="3:5" ht="19.5" x14ac:dyDescent="0.25">
      <c r="C7" s="1" t="s">
        <v>3</v>
      </c>
    </row>
    <row r="10" spans="3:5" x14ac:dyDescent="0.15">
      <c r="E10" t="s">
        <v>4</v>
      </c>
    </row>
    <row r="12" spans="3:5" x14ac:dyDescent="0.15">
      <c r="C12" s="4"/>
      <c r="D12" s="5"/>
      <c r="E12" s="6"/>
    </row>
    <row r="13" spans="3:5" x14ac:dyDescent="0.15">
      <c r="C13" s="7" t="s">
        <v>147</v>
      </c>
      <c r="D13" s="8"/>
      <c r="E13" s="9" t="s">
        <v>5</v>
      </c>
    </row>
    <row r="14" spans="3:5" x14ac:dyDescent="0.15">
      <c r="C14" s="13"/>
      <c r="D14" s="35"/>
      <c r="E14" s="11"/>
    </row>
    <row r="15" spans="3:5" x14ac:dyDescent="0.15">
      <c r="C15" s="10"/>
      <c r="D15" s="109" t="s">
        <v>104</v>
      </c>
      <c r="E15" s="39">
        <f>project!H50</f>
        <v>0</v>
      </c>
    </row>
    <row r="16" spans="3:5" x14ac:dyDescent="0.15">
      <c r="C16" s="10"/>
      <c r="D16" s="11"/>
      <c r="E16" s="39"/>
    </row>
    <row r="17" spans="3:5" x14ac:dyDescent="0.15">
      <c r="C17" s="10"/>
      <c r="D17" s="11"/>
      <c r="E17" s="39"/>
    </row>
    <row r="18" spans="3:5" x14ac:dyDescent="0.15">
      <c r="C18" s="10"/>
      <c r="D18" s="11"/>
      <c r="E18" s="39"/>
    </row>
    <row r="19" spans="3:5" x14ac:dyDescent="0.15">
      <c r="C19" s="10"/>
      <c r="D19" s="11"/>
      <c r="E19" s="39"/>
    </row>
    <row r="20" spans="3:5" x14ac:dyDescent="0.15">
      <c r="C20" s="32" t="s">
        <v>6</v>
      </c>
      <c r="D20" s="36"/>
      <c r="E20" s="40">
        <f>SUM(E15:E16)</f>
        <v>0</v>
      </c>
    </row>
    <row r="21" spans="3:5" x14ac:dyDescent="0.15">
      <c r="C21" s="33"/>
      <c r="D21" s="34"/>
      <c r="E21" s="34"/>
    </row>
  </sheetData>
  <sheetProtection selectLockedCells="1" selectUnlockedCells="1"/>
  <pageMargins left="0.75" right="0.75" top="1" bottom="1" header="0.5" footer="0.5"/>
  <pageSetup paperSize="9" scale="80" orientation="portrait" r:id="rId1"/>
  <headerFooter alignWithMargins="0">
    <oddHeader xml:space="preserve">&amp;L&amp;"Verdana,Vet"&amp;16PRIJSUITVRAAG EA STOFFERING
</oddHeader>
    <oddFooter>&amp;C&amp;D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toelichting</vt:lpstr>
      <vt:lpstr>tarievenlijst</vt:lpstr>
      <vt:lpstr>project</vt:lpstr>
      <vt:lpstr>fictieve aanneemsom</vt:lpstr>
      <vt:lpstr>tarievenlijst!Afdrukbereik</vt:lpstr>
      <vt:lpstr>toelichting!Afdrukbereik</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 Stoffeerdiensten</dc:title>
  <dc:creator>Fred van Duin;Jos van Veen</dc:creator>
  <cp:keywords>JVE265.07.2021</cp:keywords>
  <cp:lastModifiedBy>Veen, Jos van (J. J. F.)</cp:lastModifiedBy>
  <cp:lastPrinted>2017-05-04T08:35:50Z</cp:lastPrinted>
  <dcterms:created xsi:type="dcterms:W3CDTF">2013-04-23T21:18:56Z</dcterms:created>
  <dcterms:modified xsi:type="dcterms:W3CDTF">2021-07-12T12:40:41Z</dcterms:modified>
  <cp:category>Aanbesteding tarievenblad</cp:category>
</cp:coreProperties>
</file>