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agterofj\Desktop\"/>
    </mc:Choice>
  </mc:AlternateContent>
  <xr:revisionPtr revIDLastSave="0" documentId="13_ncr:1_{79626D29-4A11-4A7E-A5F3-055A7125E291}" xr6:coauthVersionLast="45" xr6:coauthVersionMax="46" xr10:uidLastSave="{00000000-0000-0000-0000-000000000000}"/>
  <bookViews>
    <workbookView xWindow="-108" yWindow="-108" windowWidth="23256" windowHeight="12576" xr2:uid="{00000000-000D-0000-FFFF-FFFF00000000}"/>
  </bookViews>
  <sheets>
    <sheet name="Leeswijzer" sheetId="9" r:id="rId1"/>
    <sheet name="1. Sale en Lease back" sheetId="1" r:id="rId2"/>
    <sheet name="2. Full Operational Lease" sheetId="4" r:id="rId3"/>
    <sheet name="3. Prijzenblad" sheetId="8" r:id="rId4"/>
    <sheet name="4. Prijsmatrix Poolauto" sheetId="7" r:id="rId5"/>
    <sheet name="5. Prijsmatrix categorie B" sheetId="6" r:id="rId6"/>
    <sheet name="6. Prijsmatrix categorie A" sheetId="5" r:id="rId7"/>
    <sheet name="7. Vervangend vervoer" sheetId="2"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8" l="1"/>
  <c r="E5" i="8"/>
  <c r="F5" i="8"/>
  <c r="I5" i="8"/>
  <c r="H5" i="8"/>
  <c r="G5" i="8"/>
  <c r="B5" i="8" l="1"/>
  <c r="N14" i="1" l="1"/>
  <c r="B17" i="4"/>
  <c r="P13" i="1"/>
  <c r="P7" i="1"/>
  <c r="P8" i="1"/>
  <c r="P9" i="1"/>
  <c r="P10" i="1"/>
  <c r="P11" i="1"/>
  <c r="P12" i="1"/>
  <c r="P6" i="1"/>
  <c r="G17" i="4"/>
  <c r="F17" i="4"/>
  <c r="E17" i="4"/>
  <c r="D17" i="4"/>
  <c r="C17" i="4"/>
  <c r="B4" i="8" l="1"/>
  <c r="E4" i="8"/>
  <c r="F4" i="8"/>
  <c r="D4" i="8"/>
  <c r="C5" i="8"/>
  <c r="C4" i="8"/>
  <c r="B6" i="8" l="1"/>
  <c r="H6" i="8"/>
  <c r="I9" i="8"/>
  <c r="C6" i="8"/>
  <c r="D6" i="8"/>
  <c r="E6" i="8"/>
  <c r="F6" i="8"/>
  <c r="I6" i="8"/>
  <c r="G6" i="8"/>
  <c r="I8" i="8" l="1"/>
  <c r="I11" i="8" s="1"/>
</calcChain>
</file>

<file path=xl/sharedStrings.xml><?xml version="1.0" encoding="utf-8"?>
<sst xmlns="http://schemas.openxmlformats.org/spreadsheetml/2006/main" count="363" uniqueCount="194">
  <si>
    <t>Sale and Lease Back Wagenpark IFV</t>
  </si>
  <si>
    <t>Het brandstofvoorschot telt niet mee in de beoordeling.</t>
  </si>
  <si>
    <t>Kenteken</t>
  </si>
  <si>
    <t>Gewicht</t>
  </si>
  <si>
    <t>Merk en type</t>
  </si>
  <si>
    <t>Uitvoering</t>
  </si>
  <si>
    <t>Kleur auto</t>
  </si>
  <si>
    <t>Kleur interieur</t>
  </si>
  <si>
    <t>Kentekendatum</t>
  </si>
  <si>
    <t>Laatst bekende kilometerstand</t>
  </si>
  <si>
    <t>Datum van laatst bekende kilometerstand</t>
  </si>
  <si>
    <t xml:space="preserve">Brandstofsoort </t>
  </si>
  <si>
    <t>Aantal schadegevallen</t>
  </si>
  <si>
    <t>Aantal verhaalde schades</t>
  </si>
  <si>
    <t>Aantal kleine schades (minder dan EUR 136)</t>
  </si>
  <si>
    <t>Overnamebedrag excl. BTW</t>
  </si>
  <si>
    <t>Leasebedrag per maand excl. btw</t>
  </si>
  <si>
    <t>Leasebedrag per jaar  excl. btw</t>
  </si>
  <si>
    <t>Co2 gr/km (norm)</t>
  </si>
  <si>
    <t>H-462-KB</t>
  </si>
  <si>
    <t>Volvo V60</t>
  </si>
  <si>
    <t>T6 Twin Engine AWD Geartronic Inscript 5D 251kW</t>
  </si>
  <si>
    <t>Pebble Grey metallic[72700]</t>
  </si>
  <si>
    <t>Moritz Leder Maroon Brown</t>
  </si>
  <si>
    <t>26-02-2020</t>
  </si>
  <si>
    <t>Euro (95)</t>
  </si>
  <si>
    <t>H-821-HJ</t>
  </si>
  <si>
    <t>Skoda Kodiaq</t>
  </si>
  <si>
    <t>1.5 TSI ACT 110kW Ambition 5D</t>
  </si>
  <si>
    <t>Steel Grey[1150]</t>
  </si>
  <si>
    <t>Half stof / half leder zwart</t>
  </si>
  <si>
    <t>10-02-2020</t>
  </si>
  <si>
    <t>XH-807-F</t>
  </si>
  <si>
    <t>Opel Insignia Grand Sport</t>
  </si>
  <si>
    <t>1.5 Turbo 122kW S&amp;S Bns Exec 5D</t>
  </si>
  <si>
    <t>Darkmoon Blue (M)</t>
  </si>
  <si>
    <t>Bekleding stof/Morrocana Monit</t>
  </si>
  <si>
    <t>11-01-2019</t>
  </si>
  <si>
    <t>H-080-RF</t>
  </si>
  <si>
    <t>Kia Ceed Sportswagon</t>
  </si>
  <si>
    <t>1.4 T-GDi DynamicLine 5D 103kW</t>
  </si>
  <si>
    <t>Lunar silver Metallic[CSS]</t>
  </si>
  <si>
    <t>Stof EX[1]</t>
  </si>
  <si>
    <t>03-04-2020</t>
  </si>
  <si>
    <t>H-983-HF</t>
  </si>
  <si>
    <t>1.5 TSI ACT 110kW DSG Business Edition 5D</t>
  </si>
  <si>
    <t>zwart stoffen bekleding[1070]</t>
  </si>
  <si>
    <t>06-02-2020</t>
  </si>
  <si>
    <t>J-962-SK</t>
  </si>
  <si>
    <t>Polestar 2</t>
  </si>
  <si>
    <t>Pilot Plus 5D 300kW</t>
  </si>
  <si>
    <t>Midnight (metallic)[723]</t>
  </si>
  <si>
    <t>Charoal Weave Tech with Black</t>
  </si>
  <si>
    <t>20-11-2020</t>
  </si>
  <si>
    <t>Elektro</t>
  </si>
  <si>
    <t>H-060-VL</t>
  </si>
  <si>
    <t>Volvo XC40</t>
  </si>
  <si>
    <t>T5 Twin Engine Geartronic Momentum Pro 5D 192kW</t>
  </si>
  <si>
    <t>Ice White solid</t>
  </si>
  <si>
    <t>T-Tec/Textile Blond / Concrete</t>
  </si>
  <si>
    <t>05-06-2020</t>
  </si>
  <si>
    <t>SK-799-Z</t>
  </si>
  <si>
    <t>Mercedes Citan Combi</t>
  </si>
  <si>
    <t>111 CDI Trend XL 5D 81kW</t>
  </si>
  <si>
    <t>Inktblauw</t>
  </si>
  <si>
    <t>Stof Zwart Lima</t>
  </si>
  <si>
    <t>14-05-2018</t>
  </si>
  <si>
    <t>Diesel</t>
  </si>
  <si>
    <t>Poolauto</t>
  </si>
  <si>
    <t>Full Operational Lease</t>
  </si>
  <si>
    <t>Het IFV vraagt een prijs in te vullen die binnen het RDC segment valt zoals aangegeven. De opgesomde auto's zijn slechts een voorbeeld van het type auto dat in dit segment valt.</t>
  </si>
  <si>
    <t>Categorie</t>
  </si>
  <si>
    <t>Categorie B, RDC segment C</t>
  </si>
  <si>
    <t>Merk</t>
  </si>
  <si>
    <t>Volkswagen</t>
  </si>
  <si>
    <t>Renault</t>
  </si>
  <si>
    <t>Volvo</t>
  </si>
  <si>
    <t>Model</t>
  </si>
  <si>
    <t xml:space="preserve">Clio Hybrid </t>
  </si>
  <si>
    <t>XC40 Plug-in</t>
  </si>
  <si>
    <t>XC60 Plug-in</t>
  </si>
  <si>
    <t>Brandstof</t>
  </si>
  <si>
    <t>-</t>
  </si>
  <si>
    <t>Elektrisch/Benzine</t>
  </si>
  <si>
    <t>Type</t>
  </si>
  <si>
    <t>Life</t>
  </si>
  <si>
    <t>140 RS Line</t>
  </si>
  <si>
    <t>Recharge T4</t>
  </si>
  <si>
    <t>Business pro</t>
  </si>
  <si>
    <t>Motor</t>
  </si>
  <si>
    <t>Elektrisch</t>
  </si>
  <si>
    <t xml:space="preserve">4 cil. 1,6l </t>
  </si>
  <si>
    <t>3 cil. 1,5l</t>
  </si>
  <si>
    <t>Elektrisch, 2x</t>
  </si>
  <si>
    <t>4 cil. 2,0l</t>
  </si>
  <si>
    <t>Versnelling/automaat</t>
  </si>
  <si>
    <t>Automaat</t>
  </si>
  <si>
    <t>Automaat 8V</t>
  </si>
  <si>
    <t>Automaat 7V</t>
  </si>
  <si>
    <t>Vermogen</t>
  </si>
  <si>
    <t>150KW</t>
  </si>
  <si>
    <t>103 kW gec.</t>
  </si>
  <si>
    <t>150 kW</t>
  </si>
  <si>
    <t>155 kW</t>
  </si>
  <si>
    <t>300 KW</t>
  </si>
  <si>
    <t>250KW</t>
  </si>
  <si>
    <t>Aantal km per jaar</t>
  </si>
  <si>
    <t>Looptijd in maanden</t>
  </si>
  <si>
    <t>Totale leaseprijs per maand excl. BTW</t>
  </si>
  <si>
    <t>Totale leaseprijs per jaar excl. BTW</t>
  </si>
  <si>
    <t>Gec. = Gecombineerd</t>
  </si>
  <si>
    <t>Kosten</t>
  </si>
  <si>
    <t>Jaartallen</t>
  </si>
  <si>
    <t>Sale &amp; LB</t>
  </si>
  <si>
    <t>Lease auto's</t>
  </si>
  <si>
    <t>Totaal SLB &amp; Lease p jr</t>
  </si>
  <si>
    <t>Totaal SLB en lease voor 7 jaar</t>
  </si>
  <si>
    <t>Totale waarde autopark</t>
  </si>
  <si>
    <t>Nb: 2021 en 2028 zijn halve jaren.</t>
  </si>
  <si>
    <t>Kilometerage per jaar</t>
  </si>
  <si>
    <t>20.001 -
25.000</t>
  </si>
  <si>
    <t>30.001 - 
35.000</t>
  </si>
  <si>
    <t>35.001 - 
40.000</t>
  </si>
  <si>
    <t xml:space="preserve">40.001 - 
45.000
</t>
  </si>
  <si>
    <t>Megane Clio Hybrid</t>
  </si>
  <si>
    <t>Prijsmatrix categorie B  (RDC segment C)</t>
  </si>
  <si>
    <t>Volkswagen XC40 Plug-in</t>
  </si>
  <si>
    <t>25.001 - 
30.000</t>
  </si>
  <si>
    <t>Vervangend vervoer</t>
  </si>
  <si>
    <t>De prijs voor het vervangend vervoer wordt niet meegenomen in de beoordeling.</t>
  </si>
  <si>
    <t>Type auto</t>
  </si>
  <si>
    <t>Prijs vervangend vervoer per dag</t>
  </si>
  <si>
    <t>Categorie A</t>
  </si>
  <si>
    <t>Categorie B</t>
  </si>
  <si>
    <t>Het brandstof voorschot telt niet mee in de beoordeling.</t>
  </si>
  <si>
    <t>Volvo XC60 Plug-in</t>
  </si>
  <si>
    <t xml:space="preserve">Het minimale overname bedrag van het wagenpark van IFV is € 242.000. Wanneer er minder dan € 242.000 wordt ingevuld dan wordt uw inschrijving ter zijde gelegd. </t>
  </si>
  <si>
    <t>Prijzenblad</t>
  </si>
  <si>
    <t>Brandstofvoorschot per maand excl. btw</t>
  </si>
  <si>
    <t>Totale inschrijfprijs</t>
  </si>
  <si>
    <t xml:space="preserve">Het IFV wenst voor de volgende 2 auto's een prijsmatrix te ontvangen. Vult u de geel gemarkeerde cellen in (excl. btw). </t>
  </si>
  <si>
    <t>Brandstof voorschot excl. BTW</t>
  </si>
  <si>
    <t>*</t>
  </si>
  <si>
    <t xml:space="preserve">*De eerste 100 kilometer gereden vervangend vervoer zit in het leasetarief en worden niet extra belast. </t>
  </si>
  <si>
    <t>Poolauto, RDC segment B</t>
  </si>
  <si>
    <t>Categorie A, RDC segment D</t>
  </si>
  <si>
    <t>De categoriën A en B zijn genoemd in de autoregeling IFV.</t>
  </si>
  <si>
    <t>Prijsmatrix Poolauto (RDC segment B)</t>
  </si>
  <si>
    <t>Prijsmatrix categorie A (RDC segment D)</t>
  </si>
  <si>
    <t>5-1-2021</t>
  </si>
  <si>
    <t>28-1-2021</t>
  </si>
  <si>
    <t>9-1-2021</t>
  </si>
  <si>
    <t>17-2-2021</t>
  </si>
  <si>
    <t>Prijzenblad EA Wagenpark Lease</t>
  </si>
  <si>
    <t>1. Sale en Lease back</t>
  </si>
  <si>
    <t>2. Full Operational Lease</t>
  </si>
  <si>
    <t>4. Prijsmatrix Poolauto</t>
  </si>
  <si>
    <t>5. Prijsmatirx categorie B</t>
  </si>
  <si>
    <t>6. Prijsmatrix categorie A</t>
  </si>
  <si>
    <t>7. Vervangend vervoer</t>
  </si>
  <si>
    <t>Het IFV vraagt de Inschrijver de geel gemarkeerde cellen op onderstaande werkbladen in te vullen:</t>
  </si>
  <si>
    <t xml:space="preserve">Let op! Werkblad 3 "Prijzenblad" wordt automatisch gevuld op basis van de gegevens die u invult op werkblad 1 en werkblad 2. </t>
  </si>
  <si>
    <t>Het IFV vraagt de Inschrijver kolom N Overnamebedrag excl. BTW, kolom O Leasebedrag per maand excl. BTW, kolom P Leasebedrag per jaar excl. BTW en kolom Q Brandstofvoorschot per maand in de geel gearceerde cellen in te vullen.</t>
  </si>
  <si>
    <t>Het IFV vraagt de Inschrijver de prijs (excl. btw) voor vervangend vervoer in kolom B (geel gearceerd) in te vullen.</t>
  </si>
  <si>
    <t>21-2-2021</t>
  </si>
  <si>
    <t>1-2-2021</t>
  </si>
  <si>
    <t>22-2-2021</t>
  </si>
  <si>
    <t xml:space="preserve">Het IFV vraag de Inschrijver de totale leaseprijs per maand (excl. laadpaal), per jaar en het brandstofvoorschot in de geel gearceerde cellen in te vullen.  </t>
  </si>
  <si>
    <t xml:space="preserve">Toelichting: </t>
  </si>
  <si>
    <t>12 - 14</t>
  </si>
  <si>
    <t>15 - 17</t>
  </si>
  <si>
    <t>18 - 20</t>
  </si>
  <si>
    <t>21 - 23</t>
  </si>
  <si>
    <t>24 - 26</t>
  </si>
  <si>
    <t>30 - 32</t>
  </si>
  <si>
    <t>33 - 35</t>
  </si>
  <si>
    <t>36 - 38</t>
  </si>
  <si>
    <t>39 - 41</t>
  </si>
  <si>
    <t>45 - 47</t>
  </si>
  <si>
    <t>48 - 50</t>
  </si>
  <si>
    <t>51 - 53</t>
  </si>
  <si>
    <t>54 - 56</t>
  </si>
  <si>
    <t>57 - 59</t>
  </si>
  <si>
    <t>60 - 62</t>
  </si>
  <si>
    <t>63 - 65</t>
  </si>
  <si>
    <t>66 - 68</t>
  </si>
  <si>
    <t>69 - 71</t>
  </si>
  <si>
    <t xml:space="preserve">Indien een cel voor u niet van toepassing is vragen wij u een 'X' te plaatsen. </t>
  </si>
  <si>
    <t>42 - 44</t>
  </si>
  <si>
    <t>27 - 29</t>
  </si>
  <si>
    <t xml:space="preserve">ID3 </t>
  </si>
  <si>
    <t>ID4</t>
  </si>
  <si>
    <t>Volkswagen ID3 Life Elektrisch</t>
  </si>
  <si>
    <t>Volkswagen ID4 Life Elektrisch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</si>
</sst>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19" x14ac:knownFonts="1">
    <font>
      <sz val="10"/>
      <color rgb="FF000000"/>
      <name val="Arial"/>
    </font>
    <font>
      <sz val="11"/>
      <color theme="1"/>
      <name val="Calibri"/>
      <family val="2"/>
      <scheme val="minor"/>
    </font>
    <font>
      <sz val="6"/>
      <color rgb="FF00B050"/>
      <name val="Arial"/>
      <family val="2"/>
    </font>
    <font>
      <sz val="10"/>
      <color rgb="FF000000"/>
      <name val="Arial"/>
      <family val="2"/>
    </font>
    <font>
      <sz val="8"/>
      <name val="Arial"/>
      <family val="2"/>
    </font>
    <font>
      <b/>
      <sz val="16"/>
      <color rgb="FF000000"/>
      <name val="Arial"/>
      <family val="2"/>
    </font>
    <font>
      <b/>
      <sz val="10"/>
      <color rgb="FF000000"/>
      <name val="Arial"/>
      <family val="2"/>
    </font>
    <font>
      <b/>
      <sz val="10"/>
      <color theme="1"/>
      <name val="Arial"/>
      <family val="2"/>
    </font>
    <font>
      <sz val="6"/>
      <color rgb="FF000000"/>
      <name val="Arial"/>
      <family val="2"/>
    </font>
    <font>
      <b/>
      <sz val="6"/>
      <color rgb="FF000000"/>
      <name val="Arial"/>
      <family val="2"/>
    </font>
    <font>
      <sz val="11"/>
      <color rgb="FF444444"/>
      <name val="Calibri"/>
      <family val="2"/>
      <charset val="1"/>
    </font>
    <font>
      <b/>
      <sz val="10"/>
      <color rgb="FF000000"/>
      <name val="Arial"/>
      <family val="2"/>
    </font>
    <font>
      <sz val="10"/>
      <color theme="1"/>
      <name val="Arial"/>
      <family val="2"/>
    </font>
    <font>
      <sz val="6"/>
      <name val="Arial"/>
      <family val="2"/>
    </font>
    <font>
      <b/>
      <sz val="8"/>
      <color rgb="FF000000"/>
      <name val="Arial"/>
      <family val="2"/>
    </font>
    <font>
      <b/>
      <sz val="10"/>
      <color rgb="FFFFFFFF"/>
      <name val="Arial"/>
      <family val="2"/>
    </font>
    <font>
      <b/>
      <sz val="10"/>
      <color theme="0"/>
      <name val="Arial"/>
      <family val="2"/>
    </font>
    <font>
      <sz val="10"/>
      <color rgb="FFFF0000"/>
      <name val="Arial"/>
      <family val="2"/>
    </font>
    <font>
      <i/>
      <sz val="10"/>
      <color rgb="FF000000"/>
      <name val="Arial"/>
      <family val="2"/>
    </font>
  </fonts>
  <fills count="13">
    <fill>
      <patternFill patternType="none"/>
    </fill>
    <fill>
      <patternFill patternType="gray125"/>
    </fill>
    <fill>
      <patternFill patternType="solid">
        <fgColor rgb="FFFFFFFF"/>
        <bgColor rgb="FFFFFFFF"/>
      </patternFill>
    </fill>
    <fill>
      <patternFill patternType="solid">
        <fgColor rgb="FF334477"/>
        <bgColor rgb="FFFFFFFF"/>
      </patternFill>
    </fill>
    <fill>
      <patternFill patternType="solid">
        <fgColor theme="0"/>
        <bgColor rgb="FFFFFFFF"/>
      </patternFill>
    </fill>
    <fill>
      <patternFill patternType="solid">
        <fgColor rgb="FFFFFF00"/>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1"/>
        <bgColor indexed="64"/>
      </patternFill>
    </fill>
    <fill>
      <patternFill patternType="solid">
        <fgColor rgb="FF334477"/>
        <bgColor indexed="64"/>
      </patternFill>
    </fill>
    <fill>
      <patternFill patternType="solid">
        <fgColor theme="4" tint="0.79998168889431442"/>
        <bgColor indexed="64"/>
      </patternFill>
    </fill>
    <fill>
      <patternFill patternType="solid">
        <fgColor theme="4" tint="0.79998168889431442"/>
        <bgColor rgb="FFFFFFFF"/>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rgb="FF000000"/>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thin">
        <color rgb="FF000000"/>
      </bottom>
      <diagonal/>
    </border>
    <border>
      <left style="thin">
        <color rgb="FF000000"/>
      </left>
      <right style="medium">
        <color indexed="64"/>
      </right>
      <top style="medium">
        <color rgb="FF000000"/>
      </top>
      <bottom/>
      <diagonal/>
    </border>
    <border>
      <left style="medium">
        <color indexed="64"/>
      </left>
      <right style="medium">
        <color rgb="FF000000"/>
      </right>
      <top style="thin">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style="medium">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medium">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 fillId="0" borderId="0"/>
  </cellStyleXfs>
  <cellXfs count="141">
    <xf numFmtId="0" fontId="0" fillId="0" borderId="0" xfId="0"/>
    <xf numFmtId="0" fontId="3" fillId="0" borderId="1" xfId="0" applyFont="1" applyBorder="1" applyAlignment="1">
      <alignment horizontal="left" vertical="top" wrapText="1"/>
    </xf>
    <xf numFmtId="0" fontId="6" fillId="0" borderId="0" xfId="0" applyFont="1" applyAlignment="1">
      <alignment vertical="top"/>
    </xf>
    <xf numFmtId="0" fontId="5" fillId="0" borderId="0" xfId="0" applyFont="1" applyAlignment="1">
      <alignment vertical="top"/>
    </xf>
    <xf numFmtId="0" fontId="8" fillId="2" borderId="0" xfId="0" applyFont="1" applyFill="1" applyAlignment="1">
      <alignment horizontal="left" vertical="top"/>
    </xf>
    <xf numFmtId="0" fontId="3" fillId="0" borderId="0" xfId="0" applyFont="1" applyAlignment="1">
      <alignment vertical="top"/>
    </xf>
    <xf numFmtId="0" fontId="14" fillId="0" borderId="0" xfId="0" applyFont="1" applyAlignment="1">
      <alignment vertical="top"/>
    </xf>
    <xf numFmtId="0" fontId="13" fillId="2" borderId="0" xfId="0" applyFont="1" applyFill="1" applyAlignment="1">
      <alignment horizontal="left" vertical="top"/>
    </xf>
    <xf numFmtId="0" fontId="13" fillId="2" borderId="0" xfId="0" applyFont="1" applyFill="1" applyBorder="1" applyAlignment="1">
      <alignment horizontal="left" vertical="top"/>
    </xf>
    <xf numFmtId="0" fontId="9" fillId="2" borderId="0" xfId="0" applyFont="1" applyFill="1" applyAlignment="1">
      <alignment horizontal="left" vertical="top"/>
    </xf>
    <xf numFmtId="49" fontId="12" fillId="4" borderId="5" xfId="0" applyNumberFormat="1" applyFont="1" applyFill="1" applyBorder="1" applyAlignment="1">
      <alignment horizontal="left" vertical="top"/>
    </xf>
    <xf numFmtId="0"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left" vertical="top"/>
    </xf>
    <xf numFmtId="3" fontId="12" fillId="2" borderId="1" xfId="0" applyNumberFormat="1" applyFont="1" applyFill="1" applyBorder="1" applyAlignment="1">
      <alignment horizontal="left" vertical="top"/>
    </xf>
    <xf numFmtId="1" fontId="12" fillId="2" borderId="6" xfId="0" applyNumberFormat="1" applyFont="1" applyFill="1" applyBorder="1" applyAlignment="1">
      <alignment horizontal="left" vertical="top"/>
    </xf>
    <xf numFmtId="0" fontId="2" fillId="2" borderId="0" xfId="0" applyFont="1" applyFill="1" applyAlignment="1">
      <alignment horizontal="left" vertical="top"/>
    </xf>
    <xf numFmtId="3" fontId="12" fillId="0" borderId="1" xfId="0" applyNumberFormat="1" applyFont="1" applyFill="1" applyBorder="1" applyAlignment="1">
      <alignment horizontal="left" vertical="top"/>
    </xf>
    <xf numFmtId="49" fontId="12" fillId="2" borderId="1" xfId="0" applyNumberFormat="1" applyFont="1" applyFill="1" applyBorder="1" applyAlignment="1">
      <alignment vertical="top"/>
    </xf>
    <xf numFmtId="164" fontId="3" fillId="0" borderId="0" xfId="0" applyNumberFormat="1" applyFont="1" applyAlignment="1">
      <alignment vertical="top"/>
    </xf>
    <xf numFmtId="164" fontId="6" fillId="0" borderId="0" xfId="0" applyNumberFormat="1" applyFont="1" applyAlignment="1">
      <alignment vertical="top"/>
    </xf>
    <xf numFmtId="164" fontId="10" fillId="0" borderId="0" xfId="0" applyNumberFormat="1" applyFont="1" applyAlignment="1">
      <alignment vertical="top" wrapText="1"/>
    </xf>
    <xf numFmtId="0" fontId="3" fillId="6" borderId="0" xfId="0" applyFont="1" applyFill="1" applyAlignment="1">
      <alignment vertical="top"/>
    </xf>
    <xf numFmtId="0" fontId="0" fillId="0" borderId="0" xfId="0" applyAlignment="1">
      <alignment vertical="top"/>
    </xf>
    <xf numFmtId="0" fontId="0" fillId="0" borderId="13" xfId="0" applyBorder="1" applyAlignment="1">
      <alignment vertical="top"/>
    </xf>
    <xf numFmtId="0" fontId="3" fillId="0" borderId="5" xfId="0" applyFont="1" applyBorder="1" applyAlignment="1">
      <alignment horizontal="left" vertical="top"/>
    </xf>
    <xf numFmtId="0" fontId="0" fillId="0" borderId="10" xfId="0" applyBorder="1" applyAlignment="1">
      <alignment horizontal="left" vertical="top"/>
    </xf>
    <xf numFmtId="0" fontId="3" fillId="0" borderId="10" xfId="0" applyFont="1" applyBorder="1" applyAlignment="1">
      <alignment horizontal="left" vertical="top"/>
    </xf>
    <xf numFmtId="0" fontId="3" fillId="0" borderId="6" xfId="0" applyFont="1" applyBorder="1" applyAlignment="1">
      <alignment horizontal="left" vertical="top"/>
    </xf>
    <xf numFmtId="0" fontId="3" fillId="0" borderId="13" xfId="0" applyFont="1" applyBorder="1" applyAlignment="1">
      <alignment vertical="top"/>
    </xf>
    <xf numFmtId="0" fontId="3" fillId="6" borderId="5" xfId="0" applyFont="1" applyFill="1" applyBorder="1" applyAlignment="1">
      <alignment horizontal="left" vertical="top"/>
    </xf>
    <xf numFmtId="0" fontId="0" fillId="8" borderId="10" xfId="0" applyFill="1" applyBorder="1" applyAlignment="1">
      <alignment horizontal="left" vertical="top"/>
    </xf>
    <xf numFmtId="0" fontId="0" fillId="8" borderId="6" xfId="0" applyFill="1" applyBorder="1" applyAlignment="1">
      <alignment horizontal="left" vertical="top"/>
    </xf>
    <xf numFmtId="0" fontId="0" fillId="6" borderId="10" xfId="0" applyFill="1" applyBorder="1" applyAlignment="1">
      <alignment horizontal="left" vertical="top"/>
    </xf>
    <xf numFmtId="0" fontId="0" fillId="6" borderId="5" xfId="0" applyFill="1" applyBorder="1" applyAlignment="1">
      <alignment horizontal="left" vertical="top"/>
    </xf>
    <xf numFmtId="0" fontId="0" fillId="6" borderId="6" xfId="0" applyFill="1" applyBorder="1" applyAlignment="1">
      <alignment horizontal="left" vertical="top"/>
    </xf>
    <xf numFmtId="3" fontId="0" fillId="0" borderId="5" xfId="0" applyNumberFormat="1" applyBorder="1" applyAlignment="1">
      <alignment horizontal="left" vertical="top"/>
    </xf>
    <xf numFmtId="3" fontId="0" fillId="0" borderId="10" xfId="0" applyNumberFormat="1" applyBorder="1" applyAlignment="1">
      <alignment horizontal="left" vertical="top"/>
    </xf>
    <xf numFmtId="3" fontId="0" fillId="0" borderId="6" xfId="0" applyNumberFormat="1" applyBorder="1" applyAlignment="1">
      <alignment horizontal="left" vertical="top"/>
    </xf>
    <xf numFmtId="0" fontId="3" fillId="0" borderId="27" xfId="0" applyFont="1" applyBorder="1" applyAlignment="1">
      <alignmen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0" fontId="6" fillId="0" borderId="11" xfId="0" applyFont="1" applyBorder="1" applyAlignment="1">
      <alignment vertical="top"/>
    </xf>
    <xf numFmtId="0" fontId="6" fillId="0" borderId="32" xfId="0" applyFont="1" applyBorder="1" applyAlignment="1">
      <alignment vertical="top"/>
    </xf>
    <xf numFmtId="0" fontId="6" fillId="0" borderId="31" xfId="0" applyFont="1" applyBorder="1" applyAlignment="1">
      <alignment vertical="top"/>
    </xf>
    <xf numFmtId="0" fontId="11" fillId="7" borderId="14" xfId="0" applyFont="1" applyFill="1" applyBorder="1" applyAlignment="1">
      <alignment vertical="top"/>
    </xf>
    <xf numFmtId="0" fontId="0" fillId="0" borderId="36" xfId="0" applyBorder="1" applyAlignment="1">
      <alignment vertical="top"/>
    </xf>
    <xf numFmtId="165" fontId="0" fillId="0" borderId="18" xfId="0" applyNumberFormat="1" applyBorder="1" applyAlignment="1">
      <alignment vertical="top"/>
    </xf>
    <xf numFmtId="165" fontId="0" fillId="0" borderId="15" xfId="0" applyNumberFormat="1" applyBorder="1" applyAlignment="1">
      <alignment vertical="top"/>
    </xf>
    <xf numFmtId="165" fontId="12" fillId="9" borderId="15" xfId="0" applyNumberFormat="1" applyFont="1" applyFill="1" applyBorder="1" applyAlignment="1">
      <alignment vertical="top"/>
    </xf>
    <xf numFmtId="165" fontId="12" fillId="9" borderId="37" xfId="0" applyNumberFormat="1" applyFont="1" applyFill="1" applyBorder="1" applyAlignment="1">
      <alignment vertical="top"/>
    </xf>
    <xf numFmtId="0" fontId="0" fillId="0" borderId="38" xfId="0" applyBorder="1" applyAlignment="1">
      <alignment vertical="top"/>
    </xf>
    <xf numFmtId="165" fontId="0" fillId="0" borderId="19" xfId="0" applyNumberFormat="1" applyBorder="1" applyAlignment="1">
      <alignment vertical="top"/>
    </xf>
    <xf numFmtId="165" fontId="0" fillId="0" borderId="16" xfId="0" applyNumberFormat="1" applyBorder="1" applyAlignment="1">
      <alignment vertical="top"/>
    </xf>
    <xf numFmtId="165" fontId="0" fillId="0" borderId="39" xfId="0" applyNumberFormat="1" applyBorder="1" applyAlignment="1">
      <alignment vertical="top"/>
    </xf>
    <xf numFmtId="0" fontId="11" fillId="0" borderId="40" xfId="0" applyFont="1" applyBorder="1" applyAlignment="1">
      <alignment vertical="top"/>
    </xf>
    <xf numFmtId="165" fontId="7" fillId="0" borderId="41" xfId="0" applyNumberFormat="1" applyFont="1" applyBorder="1" applyAlignment="1">
      <alignment vertical="top"/>
    </xf>
    <xf numFmtId="165" fontId="11" fillId="0" borderId="42" xfId="0" applyNumberFormat="1" applyFont="1" applyBorder="1" applyAlignment="1">
      <alignment vertical="top"/>
    </xf>
    <xf numFmtId="165" fontId="7" fillId="0" borderId="43" xfId="0" applyNumberFormat="1" applyFont="1" applyBorder="1" applyAlignment="1">
      <alignment vertical="top"/>
    </xf>
    <xf numFmtId="0" fontId="10" fillId="0" borderId="0" xfId="0" applyFont="1" applyAlignment="1">
      <alignment vertical="top" wrapText="1"/>
    </xf>
    <xf numFmtId="0" fontId="0" fillId="0" borderId="1" xfId="0" applyBorder="1" applyAlignment="1">
      <alignment vertical="top"/>
    </xf>
    <xf numFmtId="0" fontId="3" fillId="0" borderId="1" xfId="0" applyFont="1" applyBorder="1" applyAlignment="1">
      <alignment vertical="top" wrapText="1"/>
    </xf>
    <xf numFmtId="49" fontId="3" fillId="0" borderId="1" xfId="0" applyNumberFormat="1" applyFont="1" applyBorder="1" applyAlignment="1">
      <alignment vertical="top"/>
    </xf>
    <xf numFmtId="0" fontId="6" fillId="0" borderId="0" xfId="0" applyFont="1" applyAlignment="1">
      <alignment vertical="top" textRotation="180"/>
    </xf>
    <xf numFmtId="49" fontId="3" fillId="0" borderId="0" xfId="0" applyNumberFormat="1" applyFont="1" applyAlignment="1">
      <alignment vertical="top"/>
    </xf>
    <xf numFmtId="0" fontId="0" fillId="0" borderId="0" xfId="0" applyBorder="1" applyAlignment="1">
      <alignment vertical="top"/>
    </xf>
    <xf numFmtId="0" fontId="0" fillId="6" borderId="0" xfId="0" applyFill="1" applyAlignment="1">
      <alignment vertical="top"/>
    </xf>
    <xf numFmtId="49" fontId="15" fillId="3" borderId="2" xfId="0" applyNumberFormat="1" applyFont="1" applyFill="1" applyBorder="1" applyAlignment="1">
      <alignment horizontal="left" vertical="top" wrapText="1"/>
    </xf>
    <xf numFmtId="49" fontId="15" fillId="3" borderId="3" xfId="0" applyNumberFormat="1" applyFont="1" applyFill="1" applyBorder="1" applyAlignment="1">
      <alignment horizontal="left" vertical="top" wrapText="1"/>
    </xf>
    <xf numFmtId="49" fontId="15" fillId="3" borderId="26" xfId="0" applyNumberFormat="1" applyFont="1" applyFill="1" applyBorder="1" applyAlignment="1">
      <alignment horizontal="left" vertical="top" wrapText="1"/>
    </xf>
    <xf numFmtId="49" fontId="15" fillId="3" borderId="4" xfId="0" applyNumberFormat="1" applyFont="1" applyFill="1" applyBorder="1" applyAlignment="1">
      <alignment horizontal="left" vertical="top" wrapText="1"/>
    </xf>
    <xf numFmtId="1" fontId="12" fillId="0" borderId="9" xfId="0" applyNumberFormat="1" applyFont="1" applyFill="1" applyBorder="1" applyAlignment="1">
      <alignment horizontal="left" vertical="top"/>
    </xf>
    <xf numFmtId="0" fontId="3" fillId="0" borderId="0" xfId="0" applyFont="1" applyFill="1" applyAlignment="1">
      <alignment vertical="top"/>
    </xf>
    <xf numFmtId="164" fontId="6" fillId="0" borderId="6" xfId="0" applyNumberFormat="1" applyFont="1" applyFill="1" applyBorder="1" applyAlignment="1">
      <alignment horizontal="left" vertical="top"/>
    </xf>
    <xf numFmtId="164" fontId="6" fillId="0" borderId="5" xfId="0" applyNumberFormat="1" applyFont="1" applyFill="1" applyBorder="1" applyAlignment="1">
      <alignment horizontal="left" vertical="top"/>
    </xf>
    <xf numFmtId="0" fontId="16" fillId="10" borderId="12" xfId="0" applyFont="1" applyFill="1" applyBorder="1" applyAlignment="1">
      <alignment vertical="top"/>
    </xf>
    <xf numFmtId="0" fontId="3" fillId="0" borderId="10" xfId="0" applyFont="1" applyBorder="1" applyAlignment="1">
      <alignment vertical="top"/>
    </xf>
    <xf numFmtId="0" fontId="0" fillId="0" borderId="44" xfId="0" applyBorder="1" applyAlignment="1">
      <alignment vertical="top"/>
    </xf>
    <xf numFmtId="0" fontId="0" fillId="0" borderId="45" xfId="0" applyBorder="1" applyAlignment="1">
      <alignment vertical="top"/>
    </xf>
    <xf numFmtId="0" fontId="0" fillId="0" borderId="10" xfId="0" applyBorder="1" applyAlignment="1">
      <alignment vertical="top"/>
    </xf>
    <xf numFmtId="165" fontId="11" fillId="0" borderId="1" xfId="0" applyNumberFormat="1" applyFont="1" applyBorder="1" applyAlignment="1">
      <alignment vertical="top"/>
    </xf>
    <xf numFmtId="165" fontId="0" fillId="0" borderId="1" xfId="0" applyNumberFormat="1" applyBorder="1" applyAlignment="1">
      <alignment vertical="top"/>
    </xf>
    <xf numFmtId="0" fontId="3" fillId="0" borderId="1" xfId="0" applyFont="1" applyBorder="1" applyAlignment="1">
      <alignment vertical="top"/>
    </xf>
    <xf numFmtId="0" fontId="11" fillId="11" borderId="17" xfId="0" applyFont="1" applyFill="1" applyBorder="1" applyAlignment="1">
      <alignment vertical="top"/>
    </xf>
    <xf numFmtId="0" fontId="11" fillId="11" borderId="35" xfId="0" applyFont="1" applyFill="1" applyBorder="1" applyAlignment="1">
      <alignment vertical="top"/>
    </xf>
    <xf numFmtId="0" fontId="0" fillId="11" borderId="1" xfId="0" applyFill="1" applyBorder="1" applyAlignment="1">
      <alignment vertical="top"/>
    </xf>
    <xf numFmtId="0" fontId="3"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vertical="top"/>
    </xf>
    <xf numFmtId="0" fontId="6" fillId="0" borderId="1" xfId="0" applyFont="1" applyBorder="1" applyAlignment="1">
      <alignment vertical="top" wrapText="1"/>
    </xf>
    <xf numFmtId="49" fontId="12" fillId="12" borderId="7" xfId="0" applyNumberFormat="1" applyFont="1" applyFill="1" applyBorder="1" applyAlignment="1">
      <alignment horizontal="left" vertical="top"/>
    </xf>
    <xf numFmtId="0" fontId="12" fillId="12" borderId="8" xfId="0" applyNumberFormat="1" applyFont="1" applyFill="1" applyBorder="1" applyAlignment="1">
      <alignment horizontal="left" vertical="top"/>
    </xf>
    <xf numFmtId="49" fontId="12" fillId="12" borderId="8" xfId="0" applyNumberFormat="1" applyFont="1" applyFill="1" applyBorder="1" applyAlignment="1">
      <alignment horizontal="left" vertical="top"/>
    </xf>
    <xf numFmtId="3" fontId="12" fillId="12" borderId="8" xfId="0" applyNumberFormat="1" applyFont="1" applyFill="1" applyBorder="1" applyAlignment="1">
      <alignment horizontal="left" vertical="top"/>
    </xf>
    <xf numFmtId="0" fontId="3" fillId="11" borderId="1" xfId="0" applyFont="1" applyFill="1" applyBorder="1" applyAlignment="1">
      <alignment vertical="top"/>
    </xf>
    <xf numFmtId="0" fontId="6" fillId="0" borderId="47" xfId="0" applyFont="1" applyBorder="1" applyAlignment="1">
      <alignment vertical="top"/>
    </xf>
    <xf numFmtId="0" fontId="6" fillId="0" borderId="48" xfId="0" applyFont="1" applyBorder="1" applyAlignment="1">
      <alignment vertical="top"/>
    </xf>
    <xf numFmtId="165" fontId="6" fillId="0" borderId="46" xfId="0" applyNumberFormat="1" applyFont="1" applyBorder="1" applyAlignment="1">
      <alignment vertical="top"/>
    </xf>
    <xf numFmtId="164" fontId="12" fillId="5" borderId="1" xfId="0" applyNumberFormat="1" applyFont="1" applyFill="1" applyBorder="1" applyAlignment="1" applyProtection="1">
      <alignment horizontal="left" vertical="top"/>
      <protection locked="0"/>
    </xf>
    <xf numFmtId="165" fontId="12" fillId="5" borderId="10" xfId="0" applyNumberFormat="1" applyFont="1" applyFill="1" applyBorder="1" applyAlignment="1" applyProtection="1">
      <alignment horizontal="left" vertical="top"/>
      <protection locked="0"/>
    </xf>
    <xf numFmtId="164" fontId="12" fillId="5" borderId="10" xfId="0" applyNumberFormat="1" applyFont="1" applyFill="1" applyBorder="1" applyAlignment="1" applyProtection="1">
      <alignment horizontal="left" vertical="top"/>
      <protection locked="0"/>
    </xf>
    <xf numFmtId="164" fontId="12" fillId="5" borderId="10" xfId="0" applyNumberFormat="1" applyFont="1" applyFill="1" applyBorder="1" applyAlignment="1" applyProtection="1">
      <alignment vertical="top"/>
      <protection locked="0"/>
    </xf>
    <xf numFmtId="164" fontId="12" fillId="5" borderId="8" xfId="0" applyNumberFormat="1" applyFont="1" applyFill="1" applyBorder="1" applyAlignment="1" applyProtection="1">
      <alignment horizontal="left" vertical="top"/>
      <protection locked="0"/>
    </xf>
    <xf numFmtId="164" fontId="12" fillId="5" borderId="20" xfId="0" applyNumberFormat="1" applyFont="1" applyFill="1" applyBorder="1" applyAlignment="1" applyProtection="1">
      <alignment horizontal="right" vertical="top"/>
      <protection locked="0"/>
    </xf>
    <xf numFmtId="164" fontId="6" fillId="5" borderId="2" xfId="0" applyNumberFormat="1" applyFont="1" applyFill="1" applyBorder="1" applyAlignment="1" applyProtection="1">
      <alignment horizontal="left" vertical="top"/>
      <protection locked="0"/>
    </xf>
    <xf numFmtId="165" fontId="6" fillId="5" borderId="4" xfId="0" applyNumberFormat="1" applyFont="1" applyFill="1" applyBorder="1" applyAlignment="1" applyProtection="1">
      <alignment horizontal="left" vertical="top"/>
      <protection locked="0"/>
    </xf>
    <xf numFmtId="165" fontId="6" fillId="5" borderId="2" xfId="0" applyNumberFormat="1" applyFont="1" applyFill="1" applyBorder="1" applyAlignment="1" applyProtection="1">
      <alignment horizontal="left" vertical="top"/>
      <protection locked="0"/>
    </xf>
    <xf numFmtId="164" fontId="6" fillId="5" borderId="7" xfId="0" applyNumberFormat="1" applyFont="1" applyFill="1" applyBorder="1" applyAlignment="1" applyProtection="1">
      <alignment horizontal="left" vertical="top"/>
      <protection locked="0"/>
    </xf>
    <xf numFmtId="165" fontId="6" fillId="5" borderId="9" xfId="0" applyNumberFormat="1" applyFont="1" applyFill="1" applyBorder="1" applyAlignment="1" applyProtection="1">
      <alignment horizontal="left" vertical="top"/>
      <protection locked="0"/>
    </xf>
    <xf numFmtId="165" fontId="6" fillId="5" borderId="7" xfId="0" applyNumberFormat="1" applyFont="1" applyFill="1" applyBorder="1" applyAlignment="1" applyProtection="1">
      <alignment horizontal="left" vertical="top"/>
      <protection locked="0"/>
    </xf>
    <xf numFmtId="164" fontId="12" fillId="6" borderId="10" xfId="0" applyNumberFormat="1" applyFont="1" applyFill="1" applyBorder="1" applyAlignment="1" applyProtection="1">
      <alignment horizontal="left" vertical="top"/>
    </xf>
    <xf numFmtId="164" fontId="12" fillId="6" borderId="8" xfId="0" applyNumberFormat="1" applyFont="1" applyFill="1" applyBorder="1" applyAlignment="1" applyProtection="1">
      <alignment horizontal="left" vertical="top"/>
    </xf>
    <xf numFmtId="164" fontId="0" fillId="5" borderId="1" xfId="0" applyNumberFormat="1" applyFill="1" applyBorder="1" applyAlignment="1" applyProtection="1">
      <alignment vertical="top"/>
      <protection locked="0"/>
    </xf>
    <xf numFmtId="0" fontId="17" fillId="0" borderId="2" xfId="0" applyFont="1" applyBorder="1" applyAlignment="1">
      <alignment horizontal="left" vertical="top"/>
    </xf>
    <xf numFmtId="0" fontId="17" fillId="0" borderId="26" xfId="0" applyFont="1" applyBorder="1" applyAlignment="1">
      <alignment horizontal="left" vertical="top"/>
    </xf>
    <xf numFmtId="0" fontId="17" fillId="0" borderId="4" xfId="0" applyFont="1" applyBorder="1" applyAlignment="1">
      <alignment horizontal="left" vertical="top"/>
    </xf>
    <xf numFmtId="0" fontId="17" fillId="0" borderId="5" xfId="0" applyFont="1" applyBorder="1" applyAlignment="1">
      <alignment horizontal="left" vertical="top"/>
    </xf>
    <xf numFmtId="0" fontId="17" fillId="0" borderId="10" xfId="0" applyFont="1" applyBorder="1" applyAlignment="1">
      <alignment horizontal="left" vertical="top"/>
    </xf>
    <xf numFmtId="0" fontId="17" fillId="0" borderId="6" xfId="0" applyFont="1" applyBorder="1" applyAlignment="1">
      <alignment horizontal="left" vertical="top"/>
    </xf>
    <xf numFmtId="0" fontId="6" fillId="0" borderId="0" xfId="0" applyFont="1"/>
    <xf numFmtId="0" fontId="3" fillId="0" borderId="0" xfId="0" applyFont="1"/>
    <xf numFmtId="0" fontId="18" fillId="0" borderId="0" xfId="0" applyFont="1"/>
    <xf numFmtId="0" fontId="16" fillId="10" borderId="25" xfId="0" applyFont="1" applyFill="1" applyBorder="1" applyAlignment="1">
      <alignment horizontal="center" vertical="top" wrapText="1"/>
    </xf>
    <xf numFmtId="0" fontId="16" fillId="10" borderId="22" xfId="0" applyFont="1" applyFill="1" applyBorder="1" applyAlignment="1">
      <alignment horizontal="center" vertical="top" wrapText="1"/>
    </xf>
    <xf numFmtId="0" fontId="16" fillId="10" borderId="21" xfId="0" applyFont="1" applyFill="1" applyBorder="1" applyAlignment="1">
      <alignment horizontal="center" vertical="top" wrapText="1"/>
    </xf>
    <xf numFmtId="0" fontId="16" fillId="10" borderId="23" xfId="0" applyFont="1" applyFill="1" applyBorder="1" applyAlignment="1">
      <alignment horizontal="center" vertical="top" wrapText="1"/>
    </xf>
    <xf numFmtId="0" fontId="16" fillId="10" borderId="24" xfId="0" applyFont="1" applyFill="1" applyBorder="1" applyAlignment="1">
      <alignment horizontal="center" vertical="top" wrapText="1"/>
    </xf>
    <xf numFmtId="0" fontId="16" fillId="10" borderId="33" xfId="0" applyFont="1" applyFill="1" applyBorder="1" applyAlignment="1">
      <alignment vertical="top"/>
    </xf>
    <xf numFmtId="0" fontId="16" fillId="10" borderId="34" xfId="0" applyFont="1" applyFill="1" applyBorder="1" applyAlignment="1">
      <alignment vertical="top"/>
    </xf>
    <xf numFmtId="0" fontId="18" fillId="5" borderId="49" xfId="0" applyFont="1" applyFill="1" applyBorder="1" applyAlignment="1" applyProtection="1">
      <alignment horizontal="center" vertical="top"/>
      <protection locked="0"/>
    </xf>
    <xf numFmtId="0" fontId="6" fillId="0" borderId="50" xfId="0" applyFont="1" applyBorder="1" applyAlignment="1">
      <alignment horizontal="center" vertical="top" textRotation="180"/>
    </xf>
    <xf numFmtId="0" fontId="6" fillId="0" borderId="51" xfId="0" applyFont="1" applyBorder="1" applyAlignment="1">
      <alignment horizontal="center" vertical="top" textRotation="180"/>
    </xf>
    <xf numFmtId="0" fontId="16" fillId="10" borderId="2" xfId="0" applyFont="1" applyFill="1" applyBorder="1" applyAlignment="1">
      <alignment horizontal="left" vertical="top"/>
    </xf>
    <xf numFmtId="0" fontId="16" fillId="10" borderId="3" xfId="0" applyFont="1" applyFill="1" applyBorder="1" applyAlignment="1">
      <alignment horizontal="left" vertical="top"/>
    </xf>
    <xf numFmtId="0" fontId="3" fillId="0" borderId="32"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32" xfId="0" applyFont="1" applyBorder="1" applyAlignment="1">
      <alignment horizontal="center" vertical="top"/>
    </xf>
    <xf numFmtId="0" fontId="3" fillId="0" borderId="44" xfId="0" applyFont="1" applyBorder="1" applyAlignment="1">
      <alignment horizontal="center" vertical="top"/>
    </xf>
    <xf numFmtId="0" fontId="3" fillId="0" borderId="45" xfId="0" applyFont="1" applyBorder="1" applyAlignment="1">
      <alignment horizontal="center" vertical="top"/>
    </xf>
    <xf numFmtId="0" fontId="18" fillId="5" borderId="49" xfId="0" applyFont="1" applyFill="1" applyBorder="1" applyAlignment="1" applyProtection="1">
      <alignment horizontal="center" vertical="center"/>
      <protection locked="0"/>
    </xf>
  </cellXfs>
  <cellStyles count="2">
    <cellStyle name="Standaard" xfId="0" builtinId="0"/>
    <cellStyle name="Standaard 2" xfId="1" xr:uid="{BFB4AD6A-C91A-4887-A28C-307A90B9B55C}"/>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3344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0A4CE-172F-47FF-BDB1-8391AB814715}">
  <dimension ref="A1:A12"/>
  <sheetViews>
    <sheetView showGridLines="0" tabSelected="1" workbookViewId="0"/>
  </sheetViews>
  <sheetFormatPr defaultRowHeight="13.2" x14ac:dyDescent="0.25"/>
  <sheetData>
    <row r="1" spans="1:1" x14ac:dyDescent="0.25">
      <c r="A1" s="119" t="s">
        <v>153</v>
      </c>
    </row>
    <row r="3" spans="1:1" x14ac:dyDescent="0.25">
      <c r="A3" s="120" t="s">
        <v>160</v>
      </c>
    </row>
    <row r="4" spans="1:1" x14ac:dyDescent="0.25">
      <c r="A4" s="120" t="s">
        <v>154</v>
      </c>
    </row>
    <row r="5" spans="1:1" x14ac:dyDescent="0.25">
      <c r="A5" s="120" t="s">
        <v>155</v>
      </c>
    </row>
    <row r="6" spans="1:1" x14ac:dyDescent="0.25">
      <c r="A6" s="120" t="s">
        <v>156</v>
      </c>
    </row>
    <row r="7" spans="1:1" x14ac:dyDescent="0.25">
      <c r="A7" s="120" t="s">
        <v>157</v>
      </c>
    </row>
    <row r="8" spans="1:1" x14ac:dyDescent="0.25">
      <c r="A8" s="120" t="s">
        <v>158</v>
      </c>
    </row>
    <row r="9" spans="1:1" x14ac:dyDescent="0.25">
      <c r="A9" s="120" t="s">
        <v>159</v>
      </c>
    </row>
    <row r="12" spans="1:1" x14ac:dyDescent="0.25">
      <c r="A12" s="121" t="s">
        <v>161</v>
      </c>
    </row>
  </sheetData>
  <sheetProtection algorithmName="SHA-512" hashValue="1Am7CujMToe2Q4qjbPRLOKTgo1vVZjDzjhj2bo9GDeijJVML/CmsxtCP+Vc0gIJbmXnd8gq1ZqXLs2qtbnfB2A==" saltValue="2jBxmzIWFzgCXo6Idaa5N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4"/>
  <sheetViews>
    <sheetView showGridLines="0" zoomScaleNormal="100" workbookViewId="0"/>
  </sheetViews>
  <sheetFormatPr defaultColWidth="9.109375" defaultRowHeight="13.2" x14ac:dyDescent="0.25"/>
  <cols>
    <col min="1" max="1" width="10.44140625" style="5" customWidth="1"/>
    <col min="2" max="2" width="10.88671875" style="5" customWidth="1"/>
    <col min="3" max="3" width="22" style="5" bestFit="1" customWidth="1"/>
    <col min="4" max="4" width="44.88671875" style="5" bestFit="1" customWidth="1"/>
    <col min="5" max="5" width="23.88671875" style="5" bestFit="1" customWidth="1"/>
    <col min="6" max="6" width="26.88671875" style="5" bestFit="1" customWidth="1"/>
    <col min="7" max="7" width="15.44140625" style="21" customWidth="1"/>
    <col min="8" max="8" width="14" style="5" bestFit="1" customWidth="1"/>
    <col min="9" max="9" width="14.88671875" style="5" customWidth="1"/>
    <col min="10" max="10" width="13.44140625" style="5" bestFit="1" customWidth="1"/>
    <col min="11" max="11" width="15.44140625" style="5" customWidth="1"/>
    <col min="12" max="12" width="12.109375" style="5" customWidth="1"/>
    <col min="13" max="13" width="16" style="5" customWidth="1"/>
    <col min="14" max="14" width="17" style="5" customWidth="1"/>
    <col min="15" max="15" width="17.88671875" style="5" customWidth="1"/>
    <col min="16" max="16" width="14.109375" style="5" customWidth="1"/>
    <col min="17" max="17" width="20.88671875" style="5" customWidth="1"/>
    <col min="18" max="18" width="14.88671875" style="5" customWidth="1"/>
    <col min="19" max="19" width="4.88671875" style="5" customWidth="1"/>
    <col min="20" max="16384" width="9.109375" style="5"/>
  </cols>
  <sheetData>
    <row r="1" spans="1:18" s="4" customFormat="1" ht="20.100000000000001" customHeight="1" x14ac:dyDescent="0.25">
      <c r="A1" s="2" t="s">
        <v>0</v>
      </c>
      <c r="B1" s="3"/>
      <c r="C1" s="3"/>
      <c r="D1" s="3"/>
      <c r="E1" s="3"/>
      <c r="F1" s="3"/>
      <c r="G1" s="3"/>
      <c r="H1" s="3"/>
      <c r="I1" s="3"/>
      <c r="J1" s="3"/>
      <c r="K1" s="3"/>
      <c r="L1" s="3"/>
      <c r="M1" s="3"/>
      <c r="N1" s="3"/>
      <c r="O1" s="3"/>
      <c r="P1" s="3"/>
      <c r="Q1" s="3"/>
      <c r="R1" s="3"/>
    </row>
    <row r="2" spans="1:18" s="7" customFormat="1" ht="15.75" customHeight="1" x14ac:dyDescent="0.25">
      <c r="A2" s="5" t="s">
        <v>162</v>
      </c>
      <c r="B2" s="5"/>
      <c r="C2" s="5"/>
      <c r="D2" s="5"/>
      <c r="E2" s="5"/>
      <c r="F2" s="5"/>
      <c r="G2" s="5"/>
      <c r="H2" s="5"/>
      <c r="I2" s="5"/>
      <c r="J2" s="5"/>
      <c r="K2" s="5"/>
      <c r="L2" s="6"/>
      <c r="M2" s="6"/>
      <c r="N2" s="3"/>
      <c r="O2" s="3"/>
      <c r="P2" s="3"/>
      <c r="Q2" s="3"/>
      <c r="R2" s="3"/>
    </row>
    <row r="3" spans="1:18" s="8" customFormat="1" ht="15.75" customHeight="1" x14ac:dyDescent="0.25">
      <c r="A3" s="5" t="s">
        <v>136</v>
      </c>
      <c r="B3" s="5"/>
      <c r="C3" s="5"/>
      <c r="D3" s="5"/>
      <c r="E3" s="5"/>
      <c r="F3" s="5"/>
      <c r="G3" s="5"/>
      <c r="H3" s="5"/>
      <c r="I3" s="5"/>
      <c r="J3" s="5"/>
      <c r="K3" s="5"/>
      <c r="L3" s="6"/>
      <c r="M3" s="6"/>
      <c r="N3" s="3"/>
      <c r="O3" s="3"/>
      <c r="P3" s="3"/>
      <c r="Q3" s="3"/>
      <c r="R3" s="3"/>
    </row>
    <row r="4" spans="1:18" s="8" customFormat="1" ht="20.25" customHeight="1" thickBot="1" x14ac:dyDescent="0.3">
      <c r="A4" s="5" t="s">
        <v>1</v>
      </c>
      <c r="B4" s="5"/>
      <c r="C4" s="5"/>
      <c r="D4" s="5"/>
      <c r="E4" s="5"/>
      <c r="F4" s="5"/>
      <c r="G4" s="5"/>
      <c r="H4" s="5"/>
      <c r="I4" s="5"/>
      <c r="J4" s="5"/>
      <c r="K4" s="5"/>
      <c r="L4" s="6"/>
      <c r="M4" s="6"/>
      <c r="N4" s="3"/>
      <c r="O4" s="3"/>
      <c r="P4" s="3"/>
      <c r="Q4" s="3"/>
      <c r="R4" s="3"/>
    </row>
    <row r="5" spans="1:18" s="9" customFormat="1" ht="48.75" customHeight="1" x14ac:dyDescent="0.25">
      <c r="A5" s="67" t="s">
        <v>2</v>
      </c>
      <c r="B5" s="68" t="s">
        <v>3</v>
      </c>
      <c r="C5" s="68" t="s">
        <v>4</v>
      </c>
      <c r="D5" s="68" t="s">
        <v>5</v>
      </c>
      <c r="E5" s="68" t="s">
        <v>6</v>
      </c>
      <c r="F5" s="68" t="s">
        <v>7</v>
      </c>
      <c r="G5" s="68" t="s">
        <v>8</v>
      </c>
      <c r="H5" s="68" t="s">
        <v>9</v>
      </c>
      <c r="I5" s="68" t="s">
        <v>10</v>
      </c>
      <c r="J5" s="68" t="s">
        <v>11</v>
      </c>
      <c r="K5" s="68" t="s">
        <v>12</v>
      </c>
      <c r="L5" s="68" t="s">
        <v>13</v>
      </c>
      <c r="M5" s="68" t="s">
        <v>14</v>
      </c>
      <c r="N5" s="68" t="s">
        <v>15</v>
      </c>
      <c r="O5" s="69" t="s">
        <v>16</v>
      </c>
      <c r="P5" s="69" t="s">
        <v>17</v>
      </c>
      <c r="Q5" s="69" t="s">
        <v>138</v>
      </c>
      <c r="R5" s="70" t="s">
        <v>18</v>
      </c>
    </row>
    <row r="6" spans="1:18" s="15" customFormat="1" ht="20.25" customHeight="1" x14ac:dyDescent="0.25">
      <c r="A6" s="10" t="s">
        <v>19</v>
      </c>
      <c r="B6" s="11">
        <v>1961</v>
      </c>
      <c r="C6" s="12" t="s">
        <v>20</v>
      </c>
      <c r="D6" s="12" t="s">
        <v>21</v>
      </c>
      <c r="E6" s="12" t="s">
        <v>22</v>
      </c>
      <c r="F6" s="12" t="s">
        <v>23</v>
      </c>
      <c r="G6" s="12" t="s">
        <v>24</v>
      </c>
      <c r="H6" s="13">
        <v>7500</v>
      </c>
      <c r="I6" s="12" t="s">
        <v>152</v>
      </c>
      <c r="J6" s="12" t="s">
        <v>25</v>
      </c>
      <c r="K6" s="13">
        <v>0</v>
      </c>
      <c r="L6" s="13">
        <v>0</v>
      </c>
      <c r="M6" s="13">
        <v>0</v>
      </c>
      <c r="N6" s="98">
        <v>0</v>
      </c>
      <c r="O6" s="99">
        <v>0</v>
      </c>
      <c r="P6" s="110">
        <f t="shared" ref="P6:P13" si="0">O6*12</f>
        <v>0</v>
      </c>
      <c r="Q6" s="100">
        <v>0</v>
      </c>
      <c r="R6" s="14">
        <v>42</v>
      </c>
    </row>
    <row r="7" spans="1:18" s="15" customFormat="1" ht="20.25" customHeight="1" x14ac:dyDescent="0.25">
      <c r="A7" s="10" t="s">
        <v>26</v>
      </c>
      <c r="B7" s="11">
        <v>1492</v>
      </c>
      <c r="C7" s="12" t="s">
        <v>27</v>
      </c>
      <c r="D7" s="12" t="s">
        <v>28</v>
      </c>
      <c r="E7" s="12" t="s">
        <v>29</v>
      </c>
      <c r="F7" s="12" t="s">
        <v>30</v>
      </c>
      <c r="G7" s="12" t="s">
        <v>31</v>
      </c>
      <c r="H7" s="13">
        <v>28000</v>
      </c>
      <c r="I7" s="12" t="s">
        <v>150</v>
      </c>
      <c r="J7" s="12" t="s">
        <v>25</v>
      </c>
      <c r="K7" s="13">
        <v>0</v>
      </c>
      <c r="L7" s="13">
        <v>0</v>
      </c>
      <c r="M7" s="13">
        <v>0</v>
      </c>
      <c r="N7" s="98">
        <v>0</v>
      </c>
      <c r="O7" s="100">
        <v>0</v>
      </c>
      <c r="P7" s="110">
        <f t="shared" si="0"/>
        <v>0</v>
      </c>
      <c r="Q7" s="100">
        <v>0</v>
      </c>
      <c r="R7" s="14">
        <v>131</v>
      </c>
    </row>
    <row r="8" spans="1:18" s="15" customFormat="1" ht="20.25" customHeight="1" x14ac:dyDescent="0.25">
      <c r="A8" s="10" t="s">
        <v>32</v>
      </c>
      <c r="B8" s="11">
        <v>1341</v>
      </c>
      <c r="C8" s="12" t="s">
        <v>33</v>
      </c>
      <c r="D8" s="12" t="s">
        <v>34</v>
      </c>
      <c r="E8" s="12" t="s">
        <v>35</v>
      </c>
      <c r="F8" s="12" t="s">
        <v>36</v>
      </c>
      <c r="G8" s="12" t="s">
        <v>37</v>
      </c>
      <c r="H8" s="13">
        <v>53358</v>
      </c>
      <c r="I8" s="12" t="s">
        <v>152</v>
      </c>
      <c r="J8" s="12" t="s">
        <v>25</v>
      </c>
      <c r="K8" s="13">
        <v>2</v>
      </c>
      <c r="L8" s="13">
        <v>0</v>
      </c>
      <c r="M8" s="13">
        <v>0</v>
      </c>
      <c r="N8" s="98">
        <v>0</v>
      </c>
      <c r="O8" s="100">
        <v>0</v>
      </c>
      <c r="P8" s="110">
        <f t="shared" si="0"/>
        <v>0</v>
      </c>
      <c r="Q8" s="100">
        <v>0</v>
      </c>
      <c r="R8" s="14">
        <v>126</v>
      </c>
    </row>
    <row r="9" spans="1:18" s="15" customFormat="1" ht="20.25" customHeight="1" x14ac:dyDescent="0.25">
      <c r="A9" s="10" t="s">
        <v>38</v>
      </c>
      <c r="B9" s="11">
        <v>1252</v>
      </c>
      <c r="C9" s="12" t="s">
        <v>39</v>
      </c>
      <c r="D9" s="12" t="s">
        <v>40</v>
      </c>
      <c r="E9" s="12" t="s">
        <v>41</v>
      </c>
      <c r="F9" s="12" t="s">
        <v>42</v>
      </c>
      <c r="G9" s="12" t="s">
        <v>43</v>
      </c>
      <c r="H9" s="13">
        <v>20634</v>
      </c>
      <c r="I9" s="12" t="s">
        <v>164</v>
      </c>
      <c r="J9" s="12" t="s">
        <v>25</v>
      </c>
      <c r="K9" s="13">
        <v>0</v>
      </c>
      <c r="L9" s="13">
        <v>0</v>
      </c>
      <c r="M9" s="13">
        <v>0</v>
      </c>
      <c r="N9" s="98">
        <v>0</v>
      </c>
      <c r="O9" s="100">
        <v>0</v>
      </c>
      <c r="P9" s="110">
        <f t="shared" si="0"/>
        <v>0</v>
      </c>
      <c r="Q9" s="100">
        <v>0</v>
      </c>
      <c r="R9" s="14">
        <v>127</v>
      </c>
    </row>
    <row r="10" spans="1:18" s="15" customFormat="1" ht="20.25" customHeight="1" x14ac:dyDescent="0.25">
      <c r="A10" s="10" t="s">
        <v>44</v>
      </c>
      <c r="B10" s="11">
        <v>1481</v>
      </c>
      <c r="C10" s="12" t="s">
        <v>27</v>
      </c>
      <c r="D10" s="12" t="s">
        <v>45</v>
      </c>
      <c r="E10" s="12" t="s">
        <v>29</v>
      </c>
      <c r="F10" s="12" t="s">
        <v>46</v>
      </c>
      <c r="G10" s="12" t="s">
        <v>47</v>
      </c>
      <c r="H10" s="13">
        <v>16689</v>
      </c>
      <c r="I10" s="12" t="s">
        <v>151</v>
      </c>
      <c r="J10" s="12" t="s">
        <v>25</v>
      </c>
      <c r="K10" s="13">
        <v>0</v>
      </c>
      <c r="L10" s="13">
        <v>0</v>
      </c>
      <c r="M10" s="13">
        <v>0</v>
      </c>
      <c r="N10" s="98">
        <v>0</v>
      </c>
      <c r="O10" s="100">
        <v>0</v>
      </c>
      <c r="P10" s="110">
        <f t="shared" si="0"/>
        <v>0</v>
      </c>
      <c r="Q10" s="100">
        <v>0</v>
      </c>
      <c r="R10" s="14">
        <v>129</v>
      </c>
    </row>
    <row r="11" spans="1:18" s="15" customFormat="1" ht="20.25" customHeight="1" x14ac:dyDescent="0.25">
      <c r="A11" s="10" t="s">
        <v>48</v>
      </c>
      <c r="B11" s="11">
        <v>2098</v>
      </c>
      <c r="C11" s="12" t="s">
        <v>49</v>
      </c>
      <c r="D11" s="12" t="s">
        <v>50</v>
      </c>
      <c r="E11" s="12" t="s">
        <v>51</v>
      </c>
      <c r="F11" s="12" t="s">
        <v>52</v>
      </c>
      <c r="G11" s="12" t="s">
        <v>53</v>
      </c>
      <c r="H11" s="16">
        <v>3980</v>
      </c>
      <c r="I11" s="12" t="s">
        <v>165</v>
      </c>
      <c r="J11" s="12" t="s">
        <v>54</v>
      </c>
      <c r="K11" s="13">
        <v>0</v>
      </c>
      <c r="L11" s="13">
        <v>0</v>
      </c>
      <c r="M11" s="13">
        <v>0</v>
      </c>
      <c r="N11" s="98">
        <v>0</v>
      </c>
      <c r="O11" s="100">
        <v>0</v>
      </c>
      <c r="P11" s="110">
        <f t="shared" si="0"/>
        <v>0</v>
      </c>
      <c r="Q11" s="100">
        <v>0</v>
      </c>
      <c r="R11" s="14">
        <v>0</v>
      </c>
    </row>
    <row r="12" spans="1:18" s="15" customFormat="1" ht="20.25" customHeight="1" x14ac:dyDescent="0.25">
      <c r="A12" s="10" t="s">
        <v>55</v>
      </c>
      <c r="B12" s="11">
        <v>1712</v>
      </c>
      <c r="C12" s="12" t="s">
        <v>56</v>
      </c>
      <c r="D12" s="12" t="s">
        <v>57</v>
      </c>
      <c r="E12" s="12" t="s">
        <v>58</v>
      </c>
      <c r="F12" s="12" t="s">
        <v>59</v>
      </c>
      <c r="G12" s="17" t="s">
        <v>60</v>
      </c>
      <c r="H12" s="13">
        <v>22373</v>
      </c>
      <c r="I12" s="17" t="s">
        <v>149</v>
      </c>
      <c r="J12" s="17" t="s">
        <v>25</v>
      </c>
      <c r="K12" s="13">
        <v>0</v>
      </c>
      <c r="L12" s="13">
        <v>0</v>
      </c>
      <c r="M12" s="13">
        <v>0</v>
      </c>
      <c r="N12" s="98">
        <v>0</v>
      </c>
      <c r="O12" s="101">
        <v>0</v>
      </c>
      <c r="P12" s="110">
        <f t="shared" si="0"/>
        <v>0</v>
      </c>
      <c r="Q12" s="100">
        <v>0</v>
      </c>
      <c r="R12" s="14">
        <v>41</v>
      </c>
    </row>
    <row r="13" spans="1:18" s="15" customFormat="1" ht="20.25" customHeight="1" thickBot="1" x14ac:dyDescent="0.3">
      <c r="A13" s="90" t="s">
        <v>61</v>
      </c>
      <c r="B13" s="91">
        <v>1405</v>
      </c>
      <c r="C13" s="92" t="s">
        <v>62</v>
      </c>
      <c r="D13" s="92" t="s">
        <v>63</v>
      </c>
      <c r="E13" s="92" t="s">
        <v>64</v>
      </c>
      <c r="F13" s="92" t="s">
        <v>65</v>
      </c>
      <c r="G13" s="92" t="s">
        <v>66</v>
      </c>
      <c r="H13" s="93">
        <v>34000</v>
      </c>
      <c r="I13" s="92" t="s">
        <v>166</v>
      </c>
      <c r="J13" s="92" t="s">
        <v>67</v>
      </c>
      <c r="K13" s="93">
        <v>1</v>
      </c>
      <c r="L13" s="93">
        <v>0</v>
      </c>
      <c r="M13" s="93">
        <v>0</v>
      </c>
      <c r="N13" s="102">
        <v>0</v>
      </c>
      <c r="O13" s="102">
        <v>0</v>
      </c>
      <c r="P13" s="111">
        <f t="shared" si="0"/>
        <v>0</v>
      </c>
      <c r="Q13" s="103">
        <v>0</v>
      </c>
      <c r="R13" s="71">
        <v>119</v>
      </c>
    </row>
    <row r="14" spans="1:18" ht="15.75" customHeight="1" x14ac:dyDescent="0.25">
      <c r="A14" s="72"/>
      <c r="G14" s="5"/>
      <c r="N14" s="18">
        <f>SUM(N6:N13)</f>
        <v>0</v>
      </c>
      <c r="O14" s="18"/>
      <c r="P14" s="18"/>
      <c r="Q14" s="18"/>
    </row>
    <row r="15" spans="1:18" x14ac:dyDescent="0.25">
      <c r="A15" s="94"/>
      <c r="B15" s="2" t="s">
        <v>68</v>
      </c>
      <c r="C15" s="2"/>
      <c r="D15" s="19"/>
      <c r="G15" s="5"/>
    </row>
    <row r="16" spans="1:18" x14ac:dyDescent="0.25">
      <c r="B16" s="2"/>
      <c r="C16" s="2"/>
      <c r="D16" s="19"/>
      <c r="G16" s="5"/>
    </row>
    <row r="17" spans="4:7" x14ac:dyDescent="0.25">
      <c r="G17" s="5"/>
    </row>
    <row r="18" spans="4:7" x14ac:dyDescent="0.25">
      <c r="G18" s="5"/>
    </row>
    <row r="19" spans="4:7" x14ac:dyDescent="0.25">
      <c r="G19" s="5"/>
    </row>
    <row r="20" spans="4:7" x14ac:dyDescent="0.25">
      <c r="G20" s="5"/>
    </row>
    <row r="21" spans="4:7" x14ac:dyDescent="0.25">
      <c r="G21" s="5"/>
    </row>
    <row r="22" spans="4:7" x14ac:dyDescent="0.25">
      <c r="G22" s="5"/>
    </row>
    <row r="23" spans="4:7" ht="14.4" x14ac:dyDescent="0.25">
      <c r="D23" s="20"/>
      <c r="G23" s="5"/>
    </row>
    <row r="24" spans="4:7" x14ac:dyDescent="0.25">
      <c r="G24" s="5"/>
    </row>
    <row r="25" spans="4:7" x14ac:dyDescent="0.25">
      <c r="G25" s="5"/>
    </row>
    <row r="26" spans="4:7" x14ac:dyDescent="0.25">
      <c r="G26" s="5"/>
    </row>
    <row r="27" spans="4:7" x14ac:dyDescent="0.25">
      <c r="G27" s="5"/>
    </row>
    <row r="28" spans="4:7" x14ac:dyDescent="0.25">
      <c r="G28" s="5"/>
    </row>
    <row r="29" spans="4:7" x14ac:dyDescent="0.25">
      <c r="G29" s="5"/>
    </row>
    <row r="30" spans="4:7" x14ac:dyDescent="0.25">
      <c r="G30" s="5"/>
    </row>
    <row r="31" spans="4:7" x14ac:dyDescent="0.25">
      <c r="G31" s="5"/>
    </row>
    <row r="32" spans="4:7" x14ac:dyDescent="0.25">
      <c r="G32" s="5"/>
    </row>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sheetData>
  <sheetProtection algorithmName="SHA-512" hashValue="p+UZ9hmwfSqaFCmANaHWaFpG8gc6W4/J9P3IbHih3pKQT/QfKLdKK0b9BcVqkoFMVIk7cXsy4lW7OKOzVeVDqw==" saltValue="L59reu30GKHvF/18jG/SKg==" spinCount="100000" sheet="1" objects="1" scenarios="1"/>
  <phoneticPr fontId="4" type="noConversion"/>
  <conditionalFormatting sqref="N14">
    <cfRule type="cellIs" dxfId="1" priority="1" operator="lessThan">
      <formula>242000</formula>
    </cfRule>
    <cfRule type="cellIs" dxfId="0" priority="2" operator="greaterThan">
      <formula>241999</formula>
    </cfRule>
  </conditionalFormatting>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9069C-450C-43D3-8815-693BAE8AB101}">
  <dimension ref="A1:I20"/>
  <sheetViews>
    <sheetView showGridLines="0" workbookViewId="0"/>
  </sheetViews>
  <sheetFormatPr defaultColWidth="9" defaultRowHeight="17.25" customHeight="1" x14ac:dyDescent="0.25"/>
  <cols>
    <col min="1" max="1" width="35.88671875" style="22" customWidth="1"/>
    <col min="2" max="2" width="17" style="22" customWidth="1"/>
    <col min="3" max="3" width="18.44140625" style="22" bestFit="1" customWidth="1"/>
    <col min="4" max="4" width="16.5546875" style="22" customWidth="1"/>
    <col min="5" max="5" width="18" style="22" customWidth="1"/>
    <col min="6" max="6" width="16.44140625" style="22" customWidth="1"/>
    <col min="7" max="7" width="20.109375" style="22" customWidth="1"/>
    <col min="8" max="16384" width="9" style="22"/>
  </cols>
  <sheetData>
    <row r="1" spans="1:9" ht="17.25" customHeight="1" x14ac:dyDescent="0.25">
      <c r="A1" s="2" t="s">
        <v>69</v>
      </c>
    </row>
    <row r="2" spans="1:9" ht="17.25" customHeight="1" x14ac:dyDescent="0.25">
      <c r="A2" s="5" t="s">
        <v>167</v>
      </c>
    </row>
    <row r="3" spans="1:9" ht="17.25" customHeight="1" x14ac:dyDescent="0.25">
      <c r="A3" s="5" t="s">
        <v>70</v>
      </c>
    </row>
    <row r="4" spans="1:9" ht="17.25" customHeight="1" x14ac:dyDescent="0.25">
      <c r="A4" s="22" t="s">
        <v>134</v>
      </c>
    </row>
    <row r="5" spans="1:9" ht="17.25" customHeight="1" thickBot="1" x14ac:dyDescent="0.3">
      <c r="A5" s="22" t="s">
        <v>146</v>
      </c>
    </row>
    <row r="6" spans="1:9" ht="17.25" customHeight="1" thickBot="1" x14ac:dyDescent="0.3">
      <c r="A6" s="75" t="s">
        <v>71</v>
      </c>
      <c r="B6" s="124" t="s">
        <v>144</v>
      </c>
      <c r="C6" s="123"/>
      <c r="D6" s="124" t="s">
        <v>72</v>
      </c>
      <c r="E6" s="123"/>
      <c r="F6" s="122" t="s">
        <v>145</v>
      </c>
      <c r="G6" s="123"/>
    </row>
    <row r="7" spans="1:9" ht="17.25" customHeight="1" x14ac:dyDescent="0.25">
      <c r="A7" s="23" t="s">
        <v>73</v>
      </c>
      <c r="B7" s="113" t="s">
        <v>74</v>
      </c>
      <c r="C7" s="114" t="s">
        <v>75</v>
      </c>
      <c r="D7" s="113" t="s">
        <v>74</v>
      </c>
      <c r="E7" s="114" t="s">
        <v>76</v>
      </c>
      <c r="F7" s="113" t="s">
        <v>49</v>
      </c>
      <c r="G7" s="115" t="s">
        <v>76</v>
      </c>
    </row>
    <row r="8" spans="1:9" ht="17.25" customHeight="1" x14ac:dyDescent="0.25">
      <c r="A8" s="23" t="s">
        <v>77</v>
      </c>
      <c r="B8" s="116" t="s">
        <v>190</v>
      </c>
      <c r="C8" s="117" t="s">
        <v>78</v>
      </c>
      <c r="D8" s="116" t="s">
        <v>191</v>
      </c>
      <c r="E8" s="117" t="s">
        <v>79</v>
      </c>
      <c r="F8" s="116">
        <v>2</v>
      </c>
      <c r="G8" s="118" t="s">
        <v>80</v>
      </c>
    </row>
    <row r="9" spans="1:9" ht="17.25" customHeight="1" x14ac:dyDescent="0.25">
      <c r="A9" s="23" t="s">
        <v>81</v>
      </c>
      <c r="B9" s="24" t="s">
        <v>82</v>
      </c>
      <c r="C9" s="25" t="s">
        <v>83</v>
      </c>
      <c r="D9" s="24" t="s">
        <v>82</v>
      </c>
      <c r="E9" s="26" t="s">
        <v>83</v>
      </c>
      <c r="F9" s="24" t="s">
        <v>82</v>
      </c>
      <c r="G9" s="27" t="s">
        <v>83</v>
      </c>
    </row>
    <row r="10" spans="1:9" ht="17.25" customHeight="1" x14ac:dyDescent="0.25">
      <c r="A10" s="28" t="s">
        <v>84</v>
      </c>
      <c r="B10" s="24" t="s">
        <v>85</v>
      </c>
      <c r="C10" s="25" t="s">
        <v>86</v>
      </c>
      <c r="D10" s="24" t="s">
        <v>85</v>
      </c>
      <c r="E10" s="25" t="s">
        <v>87</v>
      </c>
      <c r="F10" s="24">
        <v>2</v>
      </c>
      <c r="G10" s="27" t="s">
        <v>88</v>
      </c>
    </row>
    <row r="11" spans="1:9" ht="17.25" customHeight="1" x14ac:dyDescent="0.25">
      <c r="A11" s="28" t="s">
        <v>89</v>
      </c>
      <c r="B11" s="29" t="s">
        <v>90</v>
      </c>
      <c r="C11" s="25" t="s">
        <v>91</v>
      </c>
      <c r="D11" s="29" t="s">
        <v>90</v>
      </c>
      <c r="E11" s="30" t="s">
        <v>92</v>
      </c>
      <c r="F11" s="29" t="s">
        <v>93</v>
      </c>
      <c r="G11" s="31" t="s">
        <v>94</v>
      </c>
      <c r="I11" s="5"/>
    </row>
    <row r="12" spans="1:9" ht="17.25" customHeight="1" x14ac:dyDescent="0.25">
      <c r="A12" s="28" t="s">
        <v>95</v>
      </c>
      <c r="B12" s="24" t="s">
        <v>96</v>
      </c>
      <c r="C12" s="25" t="s">
        <v>97</v>
      </c>
      <c r="D12" s="24" t="s">
        <v>96</v>
      </c>
      <c r="E12" s="25" t="s">
        <v>98</v>
      </c>
      <c r="F12" s="24" t="s">
        <v>96</v>
      </c>
      <c r="G12" s="27" t="s">
        <v>96</v>
      </c>
    </row>
    <row r="13" spans="1:9" ht="17.25" customHeight="1" x14ac:dyDescent="0.25">
      <c r="A13" s="28" t="s">
        <v>99</v>
      </c>
      <c r="B13" s="29" t="s">
        <v>100</v>
      </c>
      <c r="C13" s="32" t="s">
        <v>101</v>
      </c>
      <c r="D13" s="33" t="s">
        <v>102</v>
      </c>
      <c r="E13" s="32" t="s">
        <v>103</v>
      </c>
      <c r="F13" s="33" t="s">
        <v>104</v>
      </c>
      <c r="G13" s="34" t="s">
        <v>105</v>
      </c>
    </row>
    <row r="14" spans="1:9" ht="17.25" customHeight="1" x14ac:dyDescent="0.25">
      <c r="A14" s="28" t="s">
        <v>106</v>
      </c>
      <c r="B14" s="35">
        <v>40000</v>
      </c>
      <c r="C14" s="36">
        <v>40000</v>
      </c>
      <c r="D14" s="35">
        <v>40000</v>
      </c>
      <c r="E14" s="36">
        <v>40000</v>
      </c>
      <c r="F14" s="35">
        <v>40000</v>
      </c>
      <c r="G14" s="37">
        <v>40000</v>
      </c>
    </row>
    <row r="15" spans="1:9" ht="17.25" customHeight="1" thickBot="1" x14ac:dyDescent="0.3">
      <c r="A15" s="38" t="s">
        <v>107</v>
      </c>
      <c r="B15" s="39">
        <v>60</v>
      </c>
      <c r="C15" s="40">
        <v>60</v>
      </c>
      <c r="D15" s="39">
        <v>60</v>
      </c>
      <c r="E15" s="40">
        <v>60</v>
      </c>
      <c r="F15" s="39">
        <v>60</v>
      </c>
      <c r="G15" s="41">
        <v>60</v>
      </c>
    </row>
    <row r="16" spans="1:9" ht="17.25" customHeight="1" x14ac:dyDescent="0.25">
      <c r="A16" s="42" t="s">
        <v>108</v>
      </c>
      <c r="B16" s="104">
        <v>0</v>
      </c>
      <c r="C16" s="105">
        <v>0</v>
      </c>
      <c r="D16" s="106">
        <v>0</v>
      </c>
      <c r="E16" s="105">
        <v>0</v>
      </c>
      <c r="F16" s="106">
        <v>0</v>
      </c>
      <c r="G16" s="105">
        <v>0</v>
      </c>
    </row>
    <row r="17" spans="1:7" ht="17.25" customHeight="1" x14ac:dyDescent="0.25">
      <c r="A17" s="43" t="s">
        <v>109</v>
      </c>
      <c r="B17" s="73">
        <f>B16*12</f>
        <v>0</v>
      </c>
      <c r="C17" s="73">
        <f t="shared" ref="C17" si="0">C16*12</f>
        <v>0</v>
      </c>
      <c r="D17" s="74">
        <f t="shared" ref="D17" si="1">D16*12</f>
        <v>0</v>
      </c>
      <c r="E17" s="73">
        <f t="shared" ref="E17" si="2">E16*12</f>
        <v>0</v>
      </c>
      <c r="F17" s="74">
        <f t="shared" ref="F17" si="3">F16*12</f>
        <v>0</v>
      </c>
      <c r="G17" s="73">
        <f t="shared" ref="G17" si="4">G16*12</f>
        <v>0</v>
      </c>
    </row>
    <row r="18" spans="1:7" ht="17.25" customHeight="1" thickBot="1" x14ac:dyDescent="0.3">
      <c r="A18" s="44" t="s">
        <v>141</v>
      </c>
      <c r="B18" s="107">
        <v>0</v>
      </c>
      <c r="C18" s="108">
        <v>0</v>
      </c>
      <c r="D18" s="109">
        <v>0</v>
      </c>
      <c r="E18" s="108">
        <v>0</v>
      </c>
      <c r="F18" s="109">
        <v>0</v>
      </c>
      <c r="G18" s="108">
        <v>0</v>
      </c>
    </row>
    <row r="20" spans="1:7" ht="17.25" customHeight="1" x14ac:dyDescent="0.25">
      <c r="A20" s="22" t="s">
        <v>110</v>
      </c>
    </row>
  </sheetData>
  <sheetProtection algorithmName="SHA-512" hashValue="c53hGggctS5xjSPmmM/UtO0l305jrbb7iyWzobAcHYs6tWACPewopvCLgEaNGXJkTzVucZ+PBRgiw5AJ5gmhow==" saltValue="2IbpVmre8FFy1gn6JLGoEQ==" spinCount="100000" sheet="1" objects="1" scenarios="1"/>
  <mergeCells count="3">
    <mergeCell ref="F6:G6"/>
    <mergeCell ref="D6:E6"/>
    <mergeCell ref="B6: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3838-25B1-431A-9D3B-439E68BF1477}">
  <dimension ref="A1:I13"/>
  <sheetViews>
    <sheetView showGridLines="0" workbookViewId="0"/>
  </sheetViews>
  <sheetFormatPr defaultColWidth="9" defaultRowHeight="20.25" customHeight="1" x14ac:dyDescent="0.25"/>
  <cols>
    <col min="1" max="1" width="23.88671875" style="22" bestFit="1" customWidth="1"/>
    <col min="2" max="2" width="14.44140625" style="22" customWidth="1"/>
    <col min="3" max="3" width="15.5546875" style="22" customWidth="1"/>
    <col min="4" max="5" width="14.44140625" style="22" customWidth="1"/>
    <col min="6" max="6" width="15.109375" style="22" customWidth="1"/>
    <col min="7" max="7" width="13.88671875" style="22" customWidth="1"/>
    <col min="8" max="8" width="13.5546875" style="22" customWidth="1"/>
    <col min="9" max="9" width="15.44140625" style="22" customWidth="1"/>
    <col min="10" max="16384" width="9" style="22"/>
  </cols>
  <sheetData>
    <row r="1" spans="1:9" ht="20.25" customHeight="1" thickBot="1" x14ac:dyDescent="0.3">
      <c r="A1" s="2" t="s">
        <v>137</v>
      </c>
    </row>
    <row r="2" spans="1:9" ht="20.25" customHeight="1" thickBot="1" x14ac:dyDescent="0.3">
      <c r="A2" s="127" t="s">
        <v>111</v>
      </c>
      <c r="B2" s="125" t="s">
        <v>112</v>
      </c>
      <c r="C2" s="125"/>
      <c r="D2" s="125"/>
      <c r="E2" s="125"/>
      <c r="F2" s="125"/>
      <c r="G2" s="125"/>
      <c r="H2" s="125"/>
      <c r="I2" s="126"/>
    </row>
    <row r="3" spans="1:9" ht="20.25" customHeight="1" x14ac:dyDescent="0.25">
      <c r="A3" s="128"/>
      <c r="B3" s="83">
        <v>2021</v>
      </c>
      <c r="C3" s="45">
        <v>2022</v>
      </c>
      <c r="D3" s="45">
        <v>2023</v>
      </c>
      <c r="E3" s="45">
        <v>2024</v>
      </c>
      <c r="F3" s="45">
        <v>2025</v>
      </c>
      <c r="G3" s="45">
        <v>2026</v>
      </c>
      <c r="H3" s="45">
        <v>2027</v>
      </c>
      <c r="I3" s="84">
        <v>2028</v>
      </c>
    </row>
    <row r="4" spans="1:9" ht="20.25" customHeight="1" x14ac:dyDescent="0.25">
      <c r="A4" s="46" t="s">
        <v>113</v>
      </c>
      <c r="B4" s="47">
        <f>('1. Sale en Lease back'!P6)+('1. Sale en Lease back'!P7)+('1. Sale en Lease back'!P8)+('1. Sale en Lease back'!P9)+('1. Sale en Lease back'!P10)+('1. Sale en Lease back'!P11)+('1. Sale en Lease back'!P12)+('1. Sale en Lease back'!P13)</f>
        <v>0</v>
      </c>
      <c r="C4" s="48">
        <f>('1. Sale en Lease back'!P6)+('1. Sale en Lease back'!P7)+('1. Sale en Lease back'!P8)+('1. Sale en Lease back'!P9)+('1. Sale en Lease back'!P10)+('1. Sale en Lease back'!P11)+('1. Sale en Lease back'!P12)+('1. Sale en Lease back'!P13)</f>
        <v>0</v>
      </c>
      <c r="D4" s="48">
        <f>('1. Sale en Lease back'!P6)+('1. Sale en Lease back'!P7)+('1. Sale en Lease back'!P9)+('1. Sale en Lease back'!P10)+('1. Sale en Lease back'!P11)+('1. Sale en Lease back'!P12)+('1. Sale en Lease back'!P13)</f>
        <v>0</v>
      </c>
      <c r="E4" s="48">
        <f>('1. Sale en Lease back'!P9)+('1. Sale en Lease back'!P11)+('1. Sale en Lease back'!P12/2)+('1. Sale en Lease back'!P13/2)</f>
        <v>0</v>
      </c>
      <c r="F4" s="48">
        <f>('1. Sale en Lease back'!P9/2)+('1. Sale en Lease back'!P11)</f>
        <v>0</v>
      </c>
      <c r="G4" s="49"/>
      <c r="H4" s="49"/>
      <c r="I4" s="50"/>
    </row>
    <row r="5" spans="1:9" ht="20.25" customHeight="1" x14ac:dyDescent="0.25">
      <c r="A5" s="51" t="s">
        <v>114</v>
      </c>
      <c r="B5" s="52">
        <f>('2. Full Operational Lease'!B17+'2. Full Operational Lease'!C17)/2*3+('2. Full Operational Lease'!D17+'2. Full Operational Lease'!E17)/2*11+('2. Full Operational Lease'!F17+'2. Full Operational Lease'!G17/2)</f>
        <v>0</v>
      </c>
      <c r="C5" s="53">
        <f>('2. Full Operational Lease'!B17+'2. Full Operational Lease'!C17)/2*3+('2. Full Operational Lease'!D17+'2. Full Operational Lease'!E17)/2*11+('2. Full Operational Lease'!F17+'2. Full Operational Lease'!G17/2)</f>
        <v>0</v>
      </c>
      <c r="D5" s="53">
        <f>('2. Full Operational Lease'!B17+'2. Full Operational Lease'!C17)/2*3+('2. Full Operational Lease'!D17+'2. Full Operational Lease'!E17)/2*12+('2. Full Operational Lease'!F17+'2. Full Operational Lease'!G17/2)</f>
        <v>0</v>
      </c>
      <c r="E5" s="53">
        <f>('2. Full Operational Lease'!B17+'2. Full Operational Lease'!C17)/2*4+('2. Full Operational Lease'!D17+'2. Full Operational Lease'!E17)/2*15+('2. Full Operational Lease'!F17+'2. Full Operational Lease'!G17/2)</f>
        <v>0</v>
      </c>
      <c r="F5" s="53">
        <f>('2. Full Operational Lease'!B17+'2. Full Operational Lease'!C17)/2*4+('2. Full Operational Lease'!D17+'2. Full Operational Lease'!E17)/2*16.5+('2. Full Operational Lease'!F17+'2. Full Operational Lease'!G17/2)</f>
        <v>0</v>
      </c>
      <c r="G5" s="53">
        <f>('2. Full Operational Lease'!B17+'2. Full Operational Lease'!C17)/2*4+('2. Full Operational Lease'!D17+'2. Full Operational Lease'!E17)/2*17+('2. Full Operational Lease'!F17+'2. Full Operational Lease'!G17)/2*2</f>
        <v>0</v>
      </c>
      <c r="H5" s="53">
        <f>('2. Full Operational Lease'!B17+'2. Full Operational Lease'!C17)/2*4+('2. Full Operational Lease'!D17+'2. Full Operational Lease'!E17)/2*17+('2. Full Operational Lease'!F17+'2. Full Operational Lease'!G17)/2*2</f>
        <v>0</v>
      </c>
      <c r="I5" s="54">
        <f>('2. Full Operational Lease'!B17+'2. Full Operational Lease'!C17)/2*4+('2. Full Operational Lease'!D17+'2. Full Operational Lease'!E17)/2*17+('2. Full Operational Lease'!F17+'2. Full Operational Lease'!G17)/2*2</f>
        <v>0</v>
      </c>
    </row>
    <row r="6" spans="1:9" ht="20.25" customHeight="1" x14ac:dyDescent="0.25">
      <c r="A6" s="55" t="s">
        <v>115</v>
      </c>
      <c r="B6" s="56">
        <f>SUM(B4:B5)/2</f>
        <v>0</v>
      </c>
      <c r="C6" s="57">
        <f t="shared" ref="C6:H6" si="0">SUM(C4:C5)</f>
        <v>0</v>
      </c>
      <c r="D6" s="57">
        <f t="shared" si="0"/>
        <v>0</v>
      </c>
      <c r="E6" s="57">
        <f t="shared" si="0"/>
        <v>0</v>
      </c>
      <c r="F6" s="57">
        <f t="shared" si="0"/>
        <v>0</v>
      </c>
      <c r="G6" s="57">
        <f t="shared" si="0"/>
        <v>0</v>
      </c>
      <c r="H6" s="57">
        <f t="shared" si="0"/>
        <v>0</v>
      </c>
      <c r="I6" s="58">
        <f>SUM(I4:I5)/2</f>
        <v>0</v>
      </c>
    </row>
    <row r="8" spans="1:9" ht="20.25" customHeight="1" x14ac:dyDescent="0.25">
      <c r="A8" s="76" t="s">
        <v>116</v>
      </c>
      <c r="B8" s="77"/>
      <c r="C8" s="77"/>
      <c r="D8" s="77"/>
      <c r="E8" s="77"/>
      <c r="F8" s="77"/>
      <c r="G8" s="77"/>
      <c r="H8" s="78"/>
      <c r="I8" s="80">
        <f>B6+C6+D6+E6+F6+G6+H6+I6</f>
        <v>0</v>
      </c>
    </row>
    <row r="9" spans="1:9" ht="20.25" customHeight="1" x14ac:dyDescent="0.25">
      <c r="A9" s="79" t="s">
        <v>117</v>
      </c>
      <c r="B9" s="77"/>
      <c r="C9" s="77"/>
      <c r="D9" s="77"/>
      <c r="E9" s="77"/>
      <c r="F9" s="77"/>
      <c r="G9" s="77"/>
      <c r="H9" s="78"/>
      <c r="I9" s="81">
        <f>'1. Sale en Lease back'!N14</f>
        <v>0</v>
      </c>
    </row>
    <row r="10" spans="1:9" ht="20.25" customHeight="1" thickBot="1" x14ac:dyDescent="0.3"/>
    <row r="11" spans="1:9" ht="20.25" customHeight="1" thickBot="1" x14ac:dyDescent="0.3">
      <c r="A11" s="95" t="s">
        <v>139</v>
      </c>
      <c r="B11" s="96"/>
      <c r="C11" s="96"/>
      <c r="D11" s="96"/>
      <c r="E11" s="96"/>
      <c r="F11" s="96"/>
      <c r="G11" s="96"/>
      <c r="H11" s="96"/>
      <c r="I11" s="97">
        <f>I8-I9</f>
        <v>0</v>
      </c>
    </row>
    <row r="13" spans="1:9" ht="20.25" customHeight="1" x14ac:dyDescent="0.25">
      <c r="A13" s="85"/>
      <c r="B13" s="5" t="s">
        <v>118</v>
      </c>
    </row>
  </sheetData>
  <sheetProtection algorithmName="SHA-512" hashValue="bkNoWK/K2GBDLfSDEFjvKE69Zom+RO+vf4HojzKUBhYkP9xl/CTlOvCWi7/SkmFRTvBf0UBQJsm+e27U3SJKPA==" saltValue="kpo37UrmIekhT+F43CA4bg==" spinCount="100000" sheet="1" objects="1" scenarios="1"/>
  <mergeCells count="2">
    <mergeCell ref="B2:I2"/>
    <mergeCell ref="A2:A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A213-18A5-4759-B982-616372811AF5}">
  <dimension ref="A1:H52"/>
  <sheetViews>
    <sheetView showGridLines="0" workbookViewId="0"/>
  </sheetViews>
  <sheetFormatPr defaultColWidth="9" defaultRowHeight="13.2" x14ac:dyDescent="0.25"/>
  <cols>
    <col min="1" max="7" width="9" style="22"/>
    <col min="8" max="8" width="9.88671875" style="22" customWidth="1"/>
    <col min="9" max="16384" width="9" style="22"/>
  </cols>
  <sheetData>
    <row r="1" spans="1:8" x14ac:dyDescent="0.25">
      <c r="A1" s="2" t="s">
        <v>147</v>
      </c>
    </row>
    <row r="3" spans="1:8" x14ac:dyDescent="0.25">
      <c r="A3" s="5" t="s">
        <v>140</v>
      </c>
    </row>
    <row r="4" spans="1:8" ht="13.8" thickBot="1" x14ac:dyDescent="0.3">
      <c r="A4" s="5" t="s">
        <v>187</v>
      </c>
    </row>
    <row r="5" spans="1:8" x14ac:dyDescent="0.25">
      <c r="A5" s="132" t="s">
        <v>192</v>
      </c>
      <c r="B5" s="133"/>
      <c r="C5" s="133"/>
      <c r="D5" s="133"/>
      <c r="E5" s="133"/>
      <c r="F5" s="133"/>
      <c r="G5" s="133"/>
      <c r="H5" s="129" t="s">
        <v>168</v>
      </c>
    </row>
    <row r="6" spans="1:8" x14ac:dyDescent="0.25">
      <c r="A6" s="134" t="s">
        <v>119</v>
      </c>
      <c r="B6" s="135"/>
      <c r="C6" s="135"/>
      <c r="D6" s="135"/>
      <c r="E6" s="135"/>
      <c r="F6" s="135"/>
      <c r="G6" s="136"/>
      <c r="H6" s="129"/>
    </row>
    <row r="7" spans="1:8" ht="39.6" customHeight="1" x14ac:dyDescent="0.25">
      <c r="A7" s="130" t="s">
        <v>107</v>
      </c>
      <c r="B7" s="60"/>
      <c r="C7" s="61" t="s">
        <v>120</v>
      </c>
      <c r="D7" s="61" t="s">
        <v>127</v>
      </c>
      <c r="E7" s="61" t="s">
        <v>121</v>
      </c>
      <c r="F7" s="61" t="s">
        <v>122</v>
      </c>
      <c r="G7" s="1" t="s">
        <v>123</v>
      </c>
    </row>
    <row r="8" spans="1:8" x14ac:dyDescent="0.25">
      <c r="A8" s="131"/>
      <c r="B8" s="62" t="s">
        <v>169</v>
      </c>
      <c r="C8" s="112">
        <v>0</v>
      </c>
      <c r="D8" s="112">
        <v>0</v>
      </c>
      <c r="E8" s="112">
        <v>0</v>
      </c>
      <c r="F8" s="112">
        <v>0</v>
      </c>
      <c r="G8" s="112">
        <v>0</v>
      </c>
    </row>
    <row r="9" spans="1:8" x14ac:dyDescent="0.25">
      <c r="A9" s="131"/>
      <c r="B9" s="62" t="s">
        <v>170</v>
      </c>
      <c r="C9" s="112">
        <v>0</v>
      </c>
      <c r="D9" s="112">
        <v>0</v>
      </c>
      <c r="E9" s="112">
        <v>0</v>
      </c>
      <c r="F9" s="112">
        <v>0</v>
      </c>
      <c r="G9" s="112">
        <v>0</v>
      </c>
    </row>
    <row r="10" spans="1:8" x14ac:dyDescent="0.25">
      <c r="A10" s="131"/>
      <c r="B10" s="62" t="s">
        <v>171</v>
      </c>
      <c r="C10" s="112">
        <v>0</v>
      </c>
      <c r="D10" s="112">
        <v>0</v>
      </c>
      <c r="E10" s="112">
        <v>0</v>
      </c>
      <c r="F10" s="112">
        <v>0</v>
      </c>
      <c r="G10" s="112">
        <v>0</v>
      </c>
    </row>
    <row r="11" spans="1:8" x14ac:dyDescent="0.25">
      <c r="A11" s="131"/>
      <c r="B11" s="62" t="s">
        <v>172</v>
      </c>
      <c r="C11" s="112">
        <v>0</v>
      </c>
      <c r="D11" s="112">
        <v>0</v>
      </c>
      <c r="E11" s="112">
        <v>0</v>
      </c>
      <c r="F11" s="112">
        <v>0</v>
      </c>
      <c r="G11" s="112">
        <v>0</v>
      </c>
    </row>
    <row r="12" spans="1:8" x14ac:dyDescent="0.25">
      <c r="A12" s="131"/>
      <c r="B12" s="62" t="s">
        <v>173</v>
      </c>
      <c r="C12" s="112">
        <v>0</v>
      </c>
      <c r="D12" s="112">
        <v>0</v>
      </c>
      <c r="E12" s="112">
        <v>0</v>
      </c>
      <c r="F12" s="112">
        <v>0</v>
      </c>
      <c r="G12" s="112">
        <v>0</v>
      </c>
    </row>
    <row r="13" spans="1:8" x14ac:dyDescent="0.25">
      <c r="A13" s="131"/>
      <c r="B13" s="62" t="s">
        <v>189</v>
      </c>
      <c r="C13" s="112">
        <v>0</v>
      </c>
      <c r="D13" s="112">
        <v>0</v>
      </c>
      <c r="E13" s="112">
        <v>0</v>
      </c>
      <c r="F13" s="112">
        <v>0</v>
      </c>
      <c r="G13" s="112">
        <v>0</v>
      </c>
    </row>
    <row r="14" spans="1:8" x14ac:dyDescent="0.25">
      <c r="A14" s="131"/>
      <c r="B14" s="62" t="s">
        <v>174</v>
      </c>
      <c r="C14" s="112">
        <v>0</v>
      </c>
      <c r="D14" s="112">
        <v>0</v>
      </c>
      <c r="E14" s="112">
        <v>0</v>
      </c>
      <c r="F14" s="112">
        <v>0</v>
      </c>
      <c r="G14" s="112">
        <v>0</v>
      </c>
    </row>
    <row r="15" spans="1:8" x14ac:dyDescent="0.25">
      <c r="A15" s="131"/>
      <c r="B15" s="62" t="s">
        <v>175</v>
      </c>
      <c r="C15" s="112">
        <v>0</v>
      </c>
      <c r="D15" s="112">
        <v>0</v>
      </c>
      <c r="E15" s="112">
        <v>0</v>
      </c>
      <c r="F15" s="112">
        <v>0</v>
      </c>
      <c r="G15" s="112">
        <v>0</v>
      </c>
    </row>
    <row r="16" spans="1:8" x14ac:dyDescent="0.25">
      <c r="A16" s="131"/>
      <c r="B16" s="62" t="s">
        <v>176</v>
      </c>
      <c r="C16" s="112">
        <v>0</v>
      </c>
      <c r="D16" s="112">
        <v>0</v>
      </c>
      <c r="E16" s="112">
        <v>0</v>
      </c>
      <c r="F16" s="112">
        <v>0</v>
      </c>
      <c r="G16" s="112">
        <v>0</v>
      </c>
    </row>
    <row r="17" spans="1:8" x14ac:dyDescent="0.25">
      <c r="A17" s="131"/>
      <c r="B17" s="62" t="s">
        <v>177</v>
      </c>
      <c r="C17" s="112">
        <v>0</v>
      </c>
      <c r="D17" s="112">
        <v>0</v>
      </c>
      <c r="E17" s="112">
        <v>0</v>
      </c>
      <c r="F17" s="112">
        <v>0</v>
      </c>
      <c r="G17" s="112">
        <v>0</v>
      </c>
    </row>
    <row r="18" spans="1:8" x14ac:dyDescent="0.25">
      <c r="A18" s="131"/>
      <c r="B18" s="62" t="s">
        <v>188</v>
      </c>
      <c r="C18" s="112">
        <v>0</v>
      </c>
      <c r="D18" s="112">
        <v>0</v>
      </c>
      <c r="E18" s="112">
        <v>0</v>
      </c>
      <c r="F18" s="112">
        <v>0</v>
      </c>
      <c r="G18" s="112">
        <v>0</v>
      </c>
    </row>
    <row r="19" spans="1:8" x14ac:dyDescent="0.25">
      <c r="A19" s="131"/>
      <c r="B19" s="62" t="s">
        <v>178</v>
      </c>
      <c r="C19" s="112">
        <v>0</v>
      </c>
      <c r="D19" s="112">
        <v>0</v>
      </c>
      <c r="E19" s="112">
        <v>0</v>
      </c>
      <c r="F19" s="112">
        <v>0</v>
      </c>
      <c r="G19" s="112">
        <v>0</v>
      </c>
    </row>
    <row r="20" spans="1:8" x14ac:dyDescent="0.25">
      <c r="A20" s="131"/>
      <c r="B20" s="62" t="s">
        <v>179</v>
      </c>
      <c r="C20" s="112">
        <v>0</v>
      </c>
      <c r="D20" s="112">
        <v>0</v>
      </c>
      <c r="E20" s="112">
        <v>0</v>
      </c>
      <c r="F20" s="112">
        <v>0</v>
      </c>
      <c r="G20" s="112">
        <v>0</v>
      </c>
    </row>
    <row r="21" spans="1:8" x14ac:dyDescent="0.25">
      <c r="A21" s="131"/>
      <c r="B21" s="62" t="s">
        <v>180</v>
      </c>
      <c r="C21" s="112">
        <v>0</v>
      </c>
      <c r="D21" s="112">
        <v>0</v>
      </c>
      <c r="E21" s="112">
        <v>0</v>
      </c>
      <c r="F21" s="112">
        <v>0</v>
      </c>
      <c r="G21" s="112">
        <v>0</v>
      </c>
    </row>
    <row r="22" spans="1:8" x14ac:dyDescent="0.25">
      <c r="A22" s="131"/>
      <c r="B22" s="62" t="s">
        <v>181</v>
      </c>
      <c r="C22" s="112">
        <v>0</v>
      </c>
      <c r="D22" s="112">
        <v>0</v>
      </c>
      <c r="E22" s="112">
        <v>0</v>
      </c>
      <c r="F22" s="112">
        <v>0</v>
      </c>
      <c r="G22" s="112">
        <v>0</v>
      </c>
    </row>
    <row r="23" spans="1:8" x14ac:dyDescent="0.25">
      <c r="A23" s="131"/>
      <c r="B23" s="62" t="s">
        <v>182</v>
      </c>
      <c r="C23" s="112">
        <v>0</v>
      </c>
      <c r="D23" s="112">
        <v>0</v>
      </c>
      <c r="E23" s="112">
        <v>0</v>
      </c>
      <c r="F23" s="112">
        <v>0</v>
      </c>
      <c r="G23" s="112">
        <v>0</v>
      </c>
    </row>
    <row r="24" spans="1:8" x14ac:dyDescent="0.25">
      <c r="A24" s="131"/>
      <c r="B24" s="62" t="s">
        <v>183</v>
      </c>
      <c r="C24" s="112">
        <v>0</v>
      </c>
      <c r="D24" s="112">
        <v>0</v>
      </c>
      <c r="E24" s="112">
        <v>0</v>
      </c>
      <c r="F24" s="112">
        <v>0</v>
      </c>
      <c r="G24" s="112">
        <v>0</v>
      </c>
    </row>
    <row r="25" spans="1:8" x14ac:dyDescent="0.25">
      <c r="A25" s="131"/>
      <c r="B25" s="62" t="s">
        <v>184</v>
      </c>
      <c r="C25" s="112">
        <v>0</v>
      </c>
      <c r="D25" s="112">
        <v>0</v>
      </c>
      <c r="E25" s="112">
        <v>0</v>
      </c>
      <c r="F25" s="112">
        <v>0</v>
      </c>
      <c r="G25" s="112">
        <v>0</v>
      </c>
    </row>
    <row r="26" spans="1:8" x14ac:dyDescent="0.25">
      <c r="A26" s="131"/>
      <c r="B26" s="62" t="s">
        <v>185</v>
      </c>
      <c r="C26" s="112">
        <v>0</v>
      </c>
      <c r="D26" s="112">
        <v>0</v>
      </c>
      <c r="E26" s="112">
        <v>0</v>
      </c>
      <c r="F26" s="112">
        <v>0</v>
      </c>
      <c r="G26" s="112">
        <v>0</v>
      </c>
    </row>
    <row r="27" spans="1:8" x14ac:dyDescent="0.25">
      <c r="A27" s="131"/>
      <c r="B27" s="62" t="s">
        <v>186</v>
      </c>
      <c r="C27" s="112">
        <v>0</v>
      </c>
      <c r="D27" s="112">
        <v>0</v>
      </c>
      <c r="E27" s="112">
        <v>0</v>
      </c>
      <c r="F27" s="112">
        <v>0</v>
      </c>
      <c r="G27" s="112">
        <v>0</v>
      </c>
    </row>
    <row r="28" spans="1:8" x14ac:dyDescent="0.25">
      <c r="A28" s="63"/>
      <c r="B28" s="64"/>
    </row>
    <row r="29" spans="1:8" ht="13.8" thickBot="1" x14ac:dyDescent="0.3">
      <c r="A29" s="63"/>
      <c r="B29" s="64"/>
    </row>
    <row r="30" spans="1:8" x14ac:dyDescent="0.25">
      <c r="A30" s="132" t="s">
        <v>124</v>
      </c>
      <c r="B30" s="133"/>
      <c r="C30" s="133"/>
      <c r="D30" s="133"/>
      <c r="E30" s="133"/>
      <c r="F30" s="133"/>
      <c r="G30" s="133"/>
      <c r="H30" s="129" t="s">
        <v>168</v>
      </c>
    </row>
    <row r="31" spans="1:8" x14ac:dyDescent="0.25">
      <c r="A31" s="137" t="s">
        <v>119</v>
      </c>
      <c r="B31" s="138"/>
      <c r="C31" s="138"/>
      <c r="D31" s="138"/>
      <c r="E31" s="138"/>
      <c r="F31" s="138"/>
      <c r="G31" s="139"/>
      <c r="H31" s="129"/>
    </row>
    <row r="32" spans="1:8" ht="39.6" customHeight="1" x14ac:dyDescent="0.25">
      <c r="A32" s="130" t="s">
        <v>107</v>
      </c>
      <c r="B32" s="60"/>
      <c r="C32" s="61" t="s">
        <v>120</v>
      </c>
      <c r="D32" s="61" t="s">
        <v>127</v>
      </c>
      <c r="E32" s="61" t="s">
        <v>121</v>
      </c>
      <c r="F32" s="61" t="s">
        <v>122</v>
      </c>
      <c r="G32" s="1" t="s">
        <v>123</v>
      </c>
    </row>
    <row r="33" spans="1:7" x14ac:dyDescent="0.25">
      <c r="A33" s="131"/>
      <c r="B33" s="62" t="s">
        <v>169</v>
      </c>
      <c r="C33" s="112">
        <v>0</v>
      </c>
      <c r="D33" s="112">
        <v>0</v>
      </c>
      <c r="E33" s="112">
        <v>0</v>
      </c>
      <c r="F33" s="112">
        <v>0</v>
      </c>
      <c r="G33" s="112">
        <v>0</v>
      </c>
    </row>
    <row r="34" spans="1:7" x14ac:dyDescent="0.25">
      <c r="A34" s="131"/>
      <c r="B34" s="62" t="s">
        <v>170</v>
      </c>
      <c r="C34" s="112">
        <v>0</v>
      </c>
      <c r="D34" s="112">
        <v>0</v>
      </c>
      <c r="E34" s="112">
        <v>0</v>
      </c>
      <c r="F34" s="112">
        <v>0</v>
      </c>
      <c r="G34" s="112">
        <v>0</v>
      </c>
    </row>
    <row r="35" spans="1:7" x14ac:dyDescent="0.25">
      <c r="A35" s="131"/>
      <c r="B35" s="62" t="s">
        <v>171</v>
      </c>
      <c r="C35" s="112">
        <v>0</v>
      </c>
      <c r="D35" s="112">
        <v>0</v>
      </c>
      <c r="E35" s="112">
        <v>0</v>
      </c>
      <c r="F35" s="112">
        <v>0</v>
      </c>
      <c r="G35" s="112">
        <v>0</v>
      </c>
    </row>
    <row r="36" spans="1:7" x14ac:dyDescent="0.25">
      <c r="A36" s="131"/>
      <c r="B36" s="62" t="s">
        <v>172</v>
      </c>
      <c r="C36" s="112">
        <v>0</v>
      </c>
      <c r="D36" s="112">
        <v>0</v>
      </c>
      <c r="E36" s="112">
        <v>0</v>
      </c>
      <c r="F36" s="112">
        <v>0</v>
      </c>
      <c r="G36" s="112">
        <v>0</v>
      </c>
    </row>
    <row r="37" spans="1:7" x14ac:dyDescent="0.25">
      <c r="A37" s="131"/>
      <c r="B37" s="62" t="s">
        <v>173</v>
      </c>
      <c r="C37" s="112">
        <v>0</v>
      </c>
      <c r="D37" s="112">
        <v>0</v>
      </c>
      <c r="E37" s="112">
        <v>0</v>
      </c>
      <c r="F37" s="112">
        <v>0</v>
      </c>
      <c r="G37" s="112">
        <v>0</v>
      </c>
    </row>
    <row r="38" spans="1:7" x14ac:dyDescent="0.25">
      <c r="A38" s="131"/>
      <c r="B38" s="62" t="s">
        <v>189</v>
      </c>
      <c r="C38" s="112">
        <v>0</v>
      </c>
      <c r="D38" s="112">
        <v>0</v>
      </c>
      <c r="E38" s="112">
        <v>0</v>
      </c>
      <c r="F38" s="112">
        <v>0</v>
      </c>
      <c r="G38" s="112">
        <v>0</v>
      </c>
    </row>
    <row r="39" spans="1:7" x14ac:dyDescent="0.25">
      <c r="A39" s="131"/>
      <c r="B39" s="62" t="s">
        <v>174</v>
      </c>
      <c r="C39" s="112">
        <v>0</v>
      </c>
      <c r="D39" s="112">
        <v>0</v>
      </c>
      <c r="E39" s="112">
        <v>0</v>
      </c>
      <c r="F39" s="112">
        <v>0</v>
      </c>
      <c r="G39" s="112">
        <v>0</v>
      </c>
    </row>
    <row r="40" spans="1:7" x14ac:dyDescent="0.25">
      <c r="A40" s="131"/>
      <c r="B40" s="62" t="s">
        <v>175</v>
      </c>
      <c r="C40" s="112">
        <v>0</v>
      </c>
      <c r="D40" s="112">
        <v>0</v>
      </c>
      <c r="E40" s="112">
        <v>0</v>
      </c>
      <c r="F40" s="112">
        <v>0</v>
      </c>
      <c r="G40" s="112">
        <v>0</v>
      </c>
    </row>
    <row r="41" spans="1:7" x14ac:dyDescent="0.25">
      <c r="A41" s="131"/>
      <c r="B41" s="62" t="s">
        <v>176</v>
      </c>
      <c r="C41" s="112">
        <v>0</v>
      </c>
      <c r="D41" s="112">
        <v>0</v>
      </c>
      <c r="E41" s="112">
        <v>0</v>
      </c>
      <c r="F41" s="112">
        <v>0</v>
      </c>
      <c r="G41" s="112">
        <v>0</v>
      </c>
    </row>
    <row r="42" spans="1:7" x14ac:dyDescent="0.25">
      <c r="A42" s="131"/>
      <c r="B42" s="62" t="s">
        <v>177</v>
      </c>
      <c r="C42" s="112">
        <v>0</v>
      </c>
      <c r="D42" s="112">
        <v>0</v>
      </c>
      <c r="E42" s="112">
        <v>0</v>
      </c>
      <c r="F42" s="112">
        <v>0</v>
      </c>
      <c r="G42" s="112">
        <v>0</v>
      </c>
    </row>
    <row r="43" spans="1:7" x14ac:dyDescent="0.25">
      <c r="A43" s="131"/>
      <c r="B43" s="62" t="s">
        <v>188</v>
      </c>
      <c r="C43" s="112">
        <v>0</v>
      </c>
      <c r="D43" s="112">
        <v>0</v>
      </c>
      <c r="E43" s="112">
        <v>0</v>
      </c>
      <c r="F43" s="112">
        <v>0</v>
      </c>
      <c r="G43" s="112">
        <v>0</v>
      </c>
    </row>
    <row r="44" spans="1:7" x14ac:dyDescent="0.25">
      <c r="A44" s="131"/>
      <c r="B44" s="62" t="s">
        <v>178</v>
      </c>
      <c r="C44" s="112">
        <v>0</v>
      </c>
      <c r="D44" s="112">
        <v>0</v>
      </c>
      <c r="E44" s="112">
        <v>0</v>
      </c>
      <c r="F44" s="112">
        <v>0</v>
      </c>
      <c r="G44" s="112">
        <v>0</v>
      </c>
    </row>
    <row r="45" spans="1:7" x14ac:dyDescent="0.25">
      <c r="A45" s="131"/>
      <c r="B45" s="62" t="s">
        <v>179</v>
      </c>
      <c r="C45" s="112">
        <v>0</v>
      </c>
      <c r="D45" s="112">
        <v>0</v>
      </c>
      <c r="E45" s="112">
        <v>0</v>
      </c>
      <c r="F45" s="112">
        <v>0</v>
      </c>
      <c r="G45" s="112">
        <v>0</v>
      </c>
    </row>
    <row r="46" spans="1:7" x14ac:dyDescent="0.25">
      <c r="A46" s="131"/>
      <c r="B46" s="62" t="s">
        <v>180</v>
      </c>
      <c r="C46" s="112">
        <v>0</v>
      </c>
      <c r="D46" s="112">
        <v>0</v>
      </c>
      <c r="E46" s="112">
        <v>0</v>
      </c>
      <c r="F46" s="112">
        <v>0</v>
      </c>
      <c r="G46" s="112">
        <v>0</v>
      </c>
    </row>
    <row r="47" spans="1:7" x14ac:dyDescent="0.25">
      <c r="A47" s="131"/>
      <c r="B47" s="62" t="s">
        <v>181</v>
      </c>
      <c r="C47" s="112">
        <v>0</v>
      </c>
      <c r="D47" s="112">
        <v>0</v>
      </c>
      <c r="E47" s="112">
        <v>0</v>
      </c>
      <c r="F47" s="112">
        <v>0</v>
      </c>
      <c r="G47" s="112">
        <v>0</v>
      </c>
    </row>
    <row r="48" spans="1:7" x14ac:dyDescent="0.25">
      <c r="A48" s="131"/>
      <c r="B48" s="62" t="s">
        <v>182</v>
      </c>
      <c r="C48" s="112">
        <v>0</v>
      </c>
      <c r="D48" s="112">
        <v>0</v>
      </c>
      <c r="E48" s="112">
        <v>0</v>
      </c>
      <c r="F48" s="112">
        <v>0</v>
      </c>
      <c r="G48" s="112">
        <v>0</v>
      </c>
    </row>
    <row r="49" spans="1:7" x14ac:dyDescent="0.25">
      <c r="A49" s="131"/>
      <c r="B49" s="62" t="s">
        <v>183</v>
      </c>
      <c r="C49" s="112">
        <v>0</v>
      </c>
      <c r="D49" s="112">
        <v>0</v>
      </c>
      <c r="E49" s="112">
        <v>0</v>
      </c>
      <c r="F49" s="112">
        <v>0</v>
      </c>
      <c r="G49" s="112">
        <v>0</v>
      </c>
    </row>
    <row r="50" spans="1:7" x14ac:dyDescent="0.25">
      <c r="A50" s="131"/>
      <c r="B50" s="62" t="s">
        <v>184</v>
      </c>
      <c r="C50" s="112">
        <v>0</v>
      </c>
      <c r="D50" s="112">
        <v>0</v>
      </c>
      <c r="E50" s="112">
        <v>0</v>
      </c>
      <c r="F50" s="112">
        <v>0</v>
      </c>
      <c r="G50" s="112">
        <v>0</v>
      </c>
    </row>
    <row r="51" spans="1:7" x14ac:dyDescent="0.25">
      <c r="A51" s="131"/>
      <c r="B51" s="62" t="s">
        <v>185</v>
      </c>
      <c r="C51" s="112">
        <v>0</v>
      </c>
      <c r="D51" s="112">
        <v>0</v>
      </c>
      <c r="E51" s="112">
        <v>0</v>
      </c>
      <c r="F51" s="112">
        <v>0</v>
      </c>
      <c r="G51" s="112">
        <v>0</v>
      </c>
    </row>
    <row r="52" spans="1:7" x14ac:dyDescent="0.25">
      <c r="A52" s="131"/>
      <c r="B52" s="62" t="s">
        <v>186</v>
      </c>
      <c r="C52" s="112">
        <v>0</v>
      </c>
      <c r="D52" s="112">
        <v>0</v>
      </c>
      <c r="E52" s="112">
        <v>0</v>
      </c>
      <c r="F52" s="112">
        <v>0</v>
      </c>
      <c r="G52" s="112">
        <v>0</v>
      </c>
    </row>
  </sheetData>
  <sheetProtection algorithmName="SHA-512" hashValue="xvQ/k2vgvYiRSAl0myucUOzilq8iadAIBeo07U0+8IwZFO84PoISSE0xYLV/HtJSjLNz0MjxwXaG9GnFSsF72Q==" saltValue="lz2kRDR892vjHZVsRuKqcg==" spinCount="100000" sheet="1" objects="1" scenarios="1"/>
  <mergeCells count="8">
    <mergeCell ref="H5:H6"/>
    <mergeCell ref="H30:H31"/>
    <mergeCell ref="A7:A27"/>
    <mergeCell ref="A32:A52"/>
    <mergeCell ref="A5:G5"/>
    <mergeCell ref="A30:G30"/>
    <mergeCell ref="A6:G6"/>
    <mergeCell ref="A31:G3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C9871-8F01-4007-AB05-26C8F8D6C5DA}">
  <dimension ref="A1:H52"/>
  <sheetViews>
    <sheetView showGridLines="0" workbookViewId="0"/>
  </sheetViews>
  <sheetFormatPr defaultColWidth="9" defaultRowHeight="13.2" x14ac:dyDescent="0.25"/>
  <cols>
    <col min="1" max="1" width="9" style="22" customWidth="1"/>
    <col min="2" max="7" width="9" style="22"/>
    <col min="8" max="8" width="10.33203125" style="22" customWidth="1"/>
    <col min="9" max="16384" width="9" style="22"/>
  </cols>
  <sheetData>
    <row r="1" spans="1:8" x14ac:dyDescent="0.25">
      <c r="A1" s="2" t="s">
        <v>125</v>
      </c>
    </row>
    <row r="3" spans="1:8" x14ac:dyDescent="0.25">
      <c r="A3" s="5" t="s">
        <v>140</v>
      </c>
    </row>
    <row r="4" spans="1:8" ht="13.8" thickBot="1" x14ac:dyDescent="0.3">
      <c r="A4" s="5" t="s">
        <v>187</v>
      </c>
    </row>
    <row r="5" spans="1:8" x14ac:dyDescent="0.25">
      <c r="A5" s="132" t="s">
        <v>193</v>
      </c>
      <c r="B5" s="133"/>
      <c r="C5" s="133"/>
      <c r="D5" s="133"/>
      <c r="E5" s="133"/>
      <c r="F5" s="133"/>
      <c r="G5" s="133"/>
      <c r="H5" s="129" t="s">
        <v>168</v>
      </c>
    </row>
    <row r="6" spans="1:8" x14ac:dyDescent="0.25">
      <c r="A6" s="134" t="s">
        <v>119</v>
      </c>
      <c r="B6" s="135"/>
      <c r="C6" s="135"/>
      <c r="D6" s="135"/>
      <c r="E6" s="135"/>
      <c r="F6" s="135"/>
      <c r="G6" s="136"/>
      <c r="H6" s="129"/>
    </row>
    <row r="7" spans="1:8" ht="39.6" customHeight="1" x14ac:dyDescent="0.25">
      <c r="A7" s="130" t="s">
        <v>107</v>
      </c>
      <c r="B7" s="60"/>
      <c r="C7" s="61" t="s">
        <v>120</v>
      </c>
      <c r="D7" s="61" t="s">
        <v>127</v>
      </c>
      <c r="E7" s="61" t="s">
        <v>121</v>
      </c>
      <c r="F7" s="61" t="s">
        <v>122</v>
      </c>
      <c r="G7" s="1" t="s">
        <v>123</v>
      </c>
    </row>
    <row r="8" spans="1:8" x14ac:dyDescent="0.25">
      <c r="A8" s="131"/>
      <c r="B8" s="62" t="s">
        <v>169</v>
      </c>
      <c r="C8" s="112">
        <v>0</v>
      </c>
      <c r="D8" s="112">
        <v>0</v>
      </c>
      <c r="E8" s="112">
        <v>0</v>
      </c>
      <c r="F8" s="112">
        <v>0</v>
      </c>
      <c r="G8" s="112">
        <v>0</v>
      </c>
    </row>
    <row r="9" spans="1:8" x14ac:dyDescent="0.25">
      <c r="A9" s="131"/>
      <c r="B9" s="62" t="s">
        <v>170</v>
      </c>
      <c r="C9" s="112">
        <v>0</v>
      </c>
      <c r="D9" s="112">
        <v>0</v>
      </c>
      <c r="E9" s="112">
        <v>0</v>
      </c>
      <c r="F9" s="112">
        <v>0</v>
      </c>
      <c r="G9" s="112">
        <v>0</v>
      </c>
    </row>
    <row r="10" spans="1:8" x14ac:dyDescent="0.25">
      <c r="A10" s="131"/>
      <c r="B10" s="62" t="s">
        <v>171</v>
      </c>
      <c r="C10" s="112">
        <v>0</v>
      </c>
      <c r="D10" s="112">
        <v>0</v>
      </c>
      <c r="E10" s="112">
        <v>0</v>
      </c>
      <c r="F10" s="112">
        <v>0</v>
      </c>
      <c r="G10" s="112">
        <v>0</v>
      </c>
    </row>
    <row r="11" spans="1:8" x14ac:dyDescent="0.25">
      <c r="A11" s="131"/>
      <c r="B11" s="62" t="s">
        <v>172</v>
      </c>
      <c r="C11" s="112">
        <v>0</v>
      </c>
      <c r="D11" s="112">
        <v>0</v>
      </c>
      <c r="E11" s="112">
        <v>0</v>
      </c>
      <c r="F11" s="112">
        <v>0</v>
      </c>
      <c r="G11" s="112">
        <v>0</v>
      </c>
    </row>
    <row r="12" spans="1:8" x14ac:dyDescent="0.25">
      <c r="A12" s="131"/>
      <c r="B12" s="62" t="s">
        <v>173</v>
      </c>
      <c r="C12" s="112">
        <v>0</v>
      </c>
      <c r="D12" s="112">
        <v>0</v>
      </c>
      <c r="E12" s="112">
        <v>0</v>
      </c>
      <c r="F12" s="112">
        <v>0</v>
      </c>
      <c r="G12" s="112">
        <v>0</v>
      </c>
    </row>
    <row r="13" spans="1:8" x14ac:dyDescent="0.25">
      <c r="A13" s="131"/>
      <c r="B13" s="62" t="s">
        <v>189</v>
      </c>
      <c r="C13" s="112">
        <v>0</v>
      </c>
      <c r="D13" s="112">
        <v>0</v>
      </c>
      <c r="E13" s="112">
        <v>0</v>
      </c>
      <c r="F13" s="112">
        <v>0</v>
      </c>
      <c r="G13" s="112">
        <v>0</v>
      </c>
    </row>
    <row r="14" spans="1:8" x14ac:dyDescent="0.25">
      <c r="A14" s="131"/>
      <c r="B14" s="62" t="s">
        <v>174</v>
      </c>
      <c r="C14" s="112">
        <v>0</v>
      </c>
      <c r="D14" s="112">
        <v>0</v>
      </c>
      <c r="E14" s="112">
        <v>0</v>
      </c>
      <c r="F14" s="112">
        <v>0</v>
      </c>
      <c r="G14" s="112">
        <v>0</v>
      </c>
    </row>
    <row r="15" spans="1:8" x14ac:dyDescent="0.25">
      <c r="A15" s="131"/>
      <c r="B15" s="62" t="s">
        <v>175</v>
      </c>
      <c r="C15" s="112">
        <v>0</v>
      </c>
      <c r="D15" s="112">
        <v>0</v>
      </c>
      <c r="E15" s="112">
        <v>0</v>
      </c>
      <c r="F15" s="112">
        <v>0</v>
      </c>
      <c r="G15" s="112">
        <v>0</v>
      </c>
    </row>
    <row r="16" spans="1:8" x14ac:dyDescent="0.25">
      <c r="A16" s="131"/>
      <c r="B16" s="62" t="s">
        <v>176</v>
      </c>
      <c r="C16" s="112">
        <v>0</v>
      </c>
      <c r="D16" s="112">
        <v>0</v>
      </c>
      <c r="E16" s="112">
        <v>0</v>
      </c>
      <c r="F16" s="112">
        <v>0</v>
      </c>
      <c r="G16" s="112">
        <v>0</v>
      </c>
    </row>
    <row r="17" spans="1:8" x14ac:dyDescent="0.25">
      <c r="A17" s="131"/>
      <c r="B17" s="62" t="s">
        <v>177</v>
      </c>
      <c r="C17" s="112">
        <v>0</v>
      </c>
      <c r="D17" s="112">
        <v>0</v>
      </c>
      <c r="E17" s="112">
        <v>0</v>
      </c>
      <c r="F17" s="112">
        <v>0</v>
      </c>
      <c r="G17" s="112">
        <v>0</v>
      </c>
    </row>
    <row r="18" spans="1:8" x14ac:dyDescent="0.25">
      <c r="A18" s="131"/>
      <c r="B18" s="62" t="s">
        <v>188</v>
      </c>
      <c r="C18" s="112">
        <v>0</v>
      </c>
      <c r="D18" s="112">
        <v>0</v>
      </c>
      <c r="E18" s="112">
        <v>0</v>
      </c>
      <c r="F18" s="112">
        <v>0</v>
      </c>
      <c r="G18" s="112">
        <v>0</v>
      </c>
    </row>
    <row r="19" spans="1:8" x14ac:dyDescent="0.25">
      <c r="A19" s="131"/>
      <c r="B19" s="62" t="s">
        <v>178</v>
      </c>
      <c r="C19" s="112">
        <v>0</v>
      </c>
      <c r="D19" s="112">
        <v>0</v>
      </c>
      <c r="E19" s="112">
        <v>0</v>
      </c>
      <c r="F19" s="112">
        <v>0</v>
      </c>
      <c r="G19" s="112">
        <v>0</v>
      </c>
    </row>
    <row r="20" spans="1:8" x14ac:dyDescent="0.25">
      <c r="A20" s="131"/>
      <c r="B20" s="62" t="s">
        <v>179</v>
      </c>
      <c r="C20" s="112">
        <v>0</v>
      </c>
      <c r="D20" s="112">
        <v>0</v>
      </c>
      <c r="E20" s="112">
        <v>0</v>
      </c>
      <c r="F20" s="112">
        <v>0</v>
      </c>
      <c r="G20" s="112">
        <v>0</v>
      </c>
    </row>
    <row r="21" spans="1:8" x14ac:dyDescent="0.25">
      <c r="A21" s="131"/>
      <c r="B21" s="62" t="s">
        <v>180</v>
      </c>
      <c r="C21" s="112">
        <v>0</v>
      </c>
      <c r="D21" s="112">
        <v>0</v>
      </c>
      <c r="E21" s="112">
        <v>0</v>
      </c>
      <c r="F21" s="112">
        <v>0</v>
      </c>
      <c r="G21" s="112">
        <v>0</v>
      </c>
    </row>
    <row r="22" spans="1:8" x14ac:dyDescent="0.25">
      <c r="A22" s="131"/>
      <c r="B22" s="62" t="s">
        <v>181</v>
      </c>
      <c r="C22" s="112">
        <v>0</v>
      </c>
      <c r="D22" s="112">
        <v>0</v>
      </c>
      <c r="E22" s="112">
        <v>0</v>
      </c>
      <c r="F22" s="112">
        <v>0</v>
      </c>
      <c r="G22" s="112">
        <v>0</v>
      </c>
    </row>
    <row r="23" spans="1:8" x14ac:dyDescent="0.25">
      <c r="A23" s="131"/>
      <c r="B23" s="62" t="s">
        <v>182</v>
      </c>
      <c r="C23" s="112">
        <v>0</v>
      </c>
      <c r="D23" s="112">
        <v>0</v>
      </c>
      <c r="E23" s="112">
        <v>0</v>
      </c>
      <c r="F23" s="112">
        <v>0</v>
      </c>
      <c r="G23" s="112">
        <v>0</v>
      </c>
    </row>
    <row r="24" spans="1:8" x14ac:dyDescent="0.25">
      <c r="A24" s="131"/>
      <c r="B24" s="62" t="s">
        <v>183</v>
      </c>
      <c r="C24" s="112">
        <v>0</v>
      </c>
      <c r="D24" s="112">
        <v>0</v>
      </c>
      <c r="E24" s="112">
        <v>0</v>
      </c>
      <c r="F24" s="112">
        <v>0</v>
      </c>
      <c r="G24" s="112">
        <v>0</v>
      </c>
    </row>
    <row r="25" spans="1:8" x14ac:dyDescent="0.25">
      <c r="A25" s="131"/>
      <c r="B25" s="62" t="s">
        <v>184</v>
      </c>
      <c r="C25" s="112">
        <v>0</v>
      </c>
      <c r="D25" s="112">
        <v>0</v>
      </c>
      <c r="E25" s="112">
        <v>0</v>
      </c>
      <c r="F25" s="112">
        <v>0</v>
      </c>
      <c r="G25" s="112">
        <v>0</v>
      </c>
    </row>
    <row r="26" spans="1:8" x14ac:dyDescent="0.25">
      <c r="A26" s="131"/>
      <c r="B26" s="62" t="s">
        <v>185</v>
      </c>
      <c r="C26" s="112">
        <v>0</v>
      </c>
      <c r="D26" s="112">
        <v>0</v>
      </c>
      <c r="E26" s="112">
        <v>0</v>
      </c>
      <c r="F26" s="112">
        <v>0</v>
      </c>
      <c r="G26" s="112">
        <v>0</v>
      </c>
    </row>
    <row r="27" spans="1:8" x14ac:dyDescent="0.25">
      <c r="A27" s="131"/>
      <c r="B27" s="62" t="s">
        <v>186</v>
      </c>
      <c r="C27" s="112">
        <v>0</v>
      </c>
      <c r="D27" s="112">
        <v>0</v>
      </c>
      <c r="E27" s="112">
        <v>0</v>
      </c>
      <c r="F27" s="112">
        <v>0</v>
      </c>
      <c r="G27" s="112">
        <v>0</v>
      </c>
    </row>
    <row r="28" spans="1:8" x14ac:dyDescent="0.25">
      <c r="A28" s="63"/>
      <c r="B28" s="64"/>
    </row>
    <row r="29" spans="1:8" ht="13.8" thickBot="1" x14ac:dyDescent="0.3">
      <c r="A29" s="63"/>
      <c r="B29" s="64"/>
    </row>
    <row r="30" spans="1:8" x14ac:dyDescent="0.25">
      <c r="A30" s="132" t="s">
        <v>126</v>
      </c>
      <c r="B30" s="133"/>
      <c r="C30" s="133"/>
      <c r="D30" s="133"/>
      <c r="E30" s="133"/>
      <c r="F30" s="133"/>
      <c r="G30" s="133"/>
      <c r="H30" s="129" t="s">
        <v>168</v>
      </c>
    </row>
    <row r="31" spans="1:8" x14ac:dyDescent="0.25">
      <c r="A31" s="134" t="s">
        <v>119</v>
      </c>
      <c r="B31" s="135"/>
      <c r="C31" s="135"/>
      <c r="D31" s="135"/>
      <c r="E31" s="135"/>
      <c r="F31" s="135"/>
      <c r="G31" s="136"/>
      <c r="H31" s="129"/>
    </row>
    <row r="32" spans="1:8" ht="39.6" customHeight="1" x14ac:dyDescent="0.25">
      <c r="A32" s="130" t="s">
        <v>107</v>
      </c>
      <c r="B32" s="60"/>
      <c r="C32" s="61" t="s">
        <v>120</v>
      </c>
      <c r="D32" s="61" t="s">
        <v>127</v>
      </c>
      <c r="E32" s="61" t="s">
        <v>121</v>
      </c>
      <c r="F32" s="61" t="s">
        <v>122</v>
      </c>
      <c r="G32" s="1" t="s">
        <v>123</v>
      </c>
    </row>
    <row r="33" spans="1:7" x14ac:dyDescent="0.25">
      <c r="A33" s="131"/>
      <c r="B33" s="62" t="s">
        <v>169</v>
      </c>
      <c r="C33" s="112">
        <v>0</v>
      </c>
      <c r="D33" s="112">
        <v>0</v>
      </c>
      <c r="E33" s="112">
        <v>0</v>
      </c>
      <c r="F33" s="112">
        <v>0</v>
      </c>
      <c r="G33" s="112">
        <v>0</v>
      </c>
    </row>
    <row r="34" spans="1:7" x14ac:dyDescent="0.25">
      <c r="A34" s="131"/>
      <c r="B34" s="62" t="s">
        <v>170</v>
      </c>
      <c r="C34" s="112">
        <v>0</v>
      </c>
      <c r="D34" s="112">
        <v>0</v>
      </c>
      <c r="E34" s="112">
        <v>0</v>
      </c>
      <c r="F34" s="112">
        <v>0</v>
      </c>
      <c r="G34" s="112">
        <v>0</v>
      </c>
    </row>
    <row r="35" spans="1:7" x14ac:dyDescent="0.25">
      <c r="A35" s="131"/>
      <c r="B35" s="62" t="s">
        <v>171</v>
      </c>
      <c r="C35" s="112">
        <v>0</v>
      </c>
      <c r="D35" s="112">
        <v>0</v>
      </c>
      <c r="E35" s="112">
        <v>0</v>
      </c>
      <c r="F35" s="112">
        <v>0</v>
      </c>
      <c r="G35" s="112">
        <v>0</v>
      </c>
    </row>
    <row r="36" spans="1:7" x14ac:dyDescent="0.25">
      <c r="A36" s="131"/>
      <c r="B36" s="62" t="s">
        <v>172</v>
      </c>
      <c r="C36" s="112">
        <v>0</v>
      </c>
      <c r="D36" s="112">
        <v>0</v>
      </c>
      <c r="E36" s="112">
        <v>0</v>
      </c>
      <c r="F36" s="112">
        <v>0</v>
      </c>
      <c r="G36" s="112">
        <v>0</v>
      </c>
    </row>
    <row r="37" spans="1:7" x14ac:dyDescent="0.25">
      <c r="A37" s="131"/>
      <c r="B37" s="62" t="s">
        <v>173</v>
      </c>
      <c r="C37" s="112">
        <v>0</v>
      </c>
      <c r="D37" s="112">
        <v>0</v>
      </c>
      <c r="E37" s="112">
        <v>0</v>
      </c>
      <c r="F37" s="112">
        <v>0</v>
      </c>
      <c r="G37" s="112">
        <v>0</v>
      </c>
    </row>
    <row r="38" spans="1:7" x14ac:dyDescent="0.25">
      <c r="A38" s="131"/>
      <c r="B38" s="62" t="s">
        <v>189</v>
      </c>
      <c r="C38" s="112">
        <v>0</v>
      </c>
      <c r="D38" s="112">
        <v>0</v>
      </c>
      <c r="E38" s="112">
        <v>0</v>
      </c>
      <c r="F38" s="112">
        <v>0</v>
      </c>
      <c r="G38" s="112">
        <v>0</v>
      </c>
    </row>
    <row r="39" spans="1:7" x14ac:dyDescent="0.25">
      <c r="A39" s="131"/>
      <c r="B39" s="62" t="s">
        <v>174</v>
      </c>
      <c r="C39" s="112">
        <v>0</v>
      </c>
      <c r="D39" s="112">
        <v>0</v>
      </c>
      <c r="E39" s="112">
        <v>0</v>
      </c>
      <c r="F39" s="112">
        <v>0</v>
      </c>
      <c r="G39" s="112">
        <v>0</v>
      </c>
    </row>
    <row r="40" spans="1:7" x14ac:dyDescent="0.25">
      <c r="A40" s="131"/>
      <c r="B40" s="62" t="s">
        <v>175</v>
      </c>
      <c r="C40" s="112">
        <v>0</v>
      </c>
      <c r="D40" s="112">
        <v>0</v>
      </c>
      <c r="E40" s="112">
        <v>0</v>
      </c>
      <c r="F40" s="112">
        <v>0</v>
      </c>
      <c r="G40" s="112">
        <v>0</v>
      </c>
    </row>
    <row r="41" spans="1:7" x14ac:dyDescent="0.25">
      <c r="A41" s="131"/>
      <c r="B41" s="62" t="s">
        <v>176</v>
      </c>
      <c r="C41" s="112">
        <v>0</v>
      </c>
      <c r="D41" s="112">
        <v>0</v>
      </c>
      <c r="E41" s="112">
        <v>0</v>
      </c>
      <c r="F41" s="112">
        <v>0</v>
      </c>
      <c r="G41" s="112">
        <v>0</v>
      </c>
    </row>
    <row r="42" spans="1:7" x14ac:dyDescent="0.25">
      <c r="A42" s="131"/>
      <c r="B42" s="62" t="s">
        <v>177</v>
      </c>
      <c r="C42" s="112">
        <v>0</v>
      </c>
      <c r="D42" s="112">
        <v>0</v>
      </c>
      <c r="E42" s="112">
        <v>0</v>
      </c>
      <c r="F42" s="112">
        <v>0</v>
      </c>
      <c r="G42" s="112">
        <v>0</v>
      </c>
    </row>
    <row r="43" spans="1:7" x14ac:dyDescent="0.25">
      <c r="A43" s="131"/>
      <c r="B43" s="62" t="s">
        <v>188</v>
      </c>
      <c r="C43" s="112">
        <v>0</v>
      </c>
      <c r="D43" s="112">
        <v>0</v>
      </c>
      <c r="E43" s="112">
        <v>0</v>
      </c>
      <c r="F43" s="112">
        <v>0</v>
      </c>
      <c r="G43" s="112">
        <v>0</v>
      </c>
    </row>
    <row r="44" spans="1:7" x14ac:dyDescent="0.25">
      <c r="A44" s="131"/>
      <c r="B44" s="62" t="s">
        <v>178</v>
      </c>
      <c r="C44" s="112">
        <v>0</v>
      </c>
      <c r="D44" s="112">
        <v>0</v>
      </c>
      <c r="E44" s="112">
        <v>0</v>
      </c>
      <c r="F44" s="112">
        <v>0</v>
      </c>
      <c r="G44" s="112">
        <v>0</v>
      </c>
    </row>
    <row r="45" spans="1:7" x14ac:dyDescent="0.25">
      <c r="A45" s="131"/>
      <c r="B45" s="62" t="s">
        <v>179</v>
      </c>
      <c r="C45" s="112">
        <v>0</v>
      </c>
      <c r="D45" s="112">
        <v>0</v>
      </c>
      <c r="E45" s="112">
        <v>0</v>
      </c>
      <c r="F45" s="112">
        <v>0</v>
      </c>
      <c r="G45" s="112">
        <v>0</v>
      </c>
    </row>
    <row r="46" spans="1:7" x14ac:dyDescent="0.25">
      <c r="A46" s="131"/>
      <c r="B46" s="62" t="s">
        <v>180</v>
      </c>
      <c r="C46" s="112">
        <v>0</v>
      </c>
      <c r="D46" s="112">
        <v>0</v>
      </c>
      <c r="E46" s="112">
        <v>0</v>
      </c>
      <c r="F46" s="112">
        <v>0</v>
      </c>
      <c r="G46" s="112">
        <v>0</v>
      </c>
    </row>
    <row r="47" spans="1:7" x14ac:dyDescent="0.25">
      <c r="A47" s="131"/>
      <c r="B47" s="62" t="s">
        <v>181</v>
      </c>
      <c r="C47" s="112">
        <v>0</v>
      </c>
      <c r="D47" s="112">
        <v>0</v>
      </c>
      <c r="E47" s="112">
        <v>0</v>
      </c>
      <c r="F47" s="112">
        <v>0</v>
      </c>
      <c r="G47" s="112">
        <v>0</v>
      </c>
    </row>
    <row r="48" spans="1:7" x14ac:dyDescent="0.25">
      <c r="A48" s="131"/>
      <c r="B48" s="62" t="s">
        <v>182</v>
      </c>
      <c r="C48" s="112">
        <v>0</v>
      </c>
      <c r="D48" s="112">
        <v>0</v>
      </c>
      <c r="E48" s="112">
        <v>0</v>
      </c>
      <c r="F48" s="112">
        <v>0</v>
      </c>
      <c r="G48" s="112">
        <v>0</v>
      </c>
    </row>
    <row r="49" spans="1:7" x14ac:dyDescent="0.25">
      <c r="A49" s="131"/>
      <c r="B49" s="62" t="s">
        <v>183</v>
      </c>
      <c r="C49" s="112">
        <v>0</v>
      </c>
      <c r="D49" s="112">
        <v>0</v>
      </c>
      <c r="E49" s="112">
        <v>0</v>
      </c>
      <c r="F49" s="112">
        <v>0</v>
      </c>
      <c r="G49" s="112">
        <v>0</v>
      </c>
    </row>
    <row r="50" spans="1:7" x14ac:dyDescent="0.25">
      <c r="A50" s="131"/>
      <c r="B50" s="62" t="s">
        <v>184</v>
      </c>
      <c r="C50" s="112">
        <v>0</v>
      </c>
      <c r="D50" s="112">
        <v>0</v>
      </c>
      <c r="E50" s="112">
        <v>0</v>
      </c>
      <c r="F50" s="112">
        <v>0</v>
      </c>
      <c r="G50" s="112">
        <v>0</v>
      </c>
    </row>
    <row r="51" spans="1:7" x14ac:dyDescent="0.25">
      <c r="A51" s="131"/>
      <c r="B51" s="62" t="s">
        <v>185</v>
      </c>
      <c r="C51" s="112">
        <v>0</v>
      </c>
      <c r="D51" s="112">
        <v>0</v>
      </c>
      <c r="E51" s="112">
        <v>0</v>
      </c>
      <c r="F51" s="112">
        <v>0</v>
      </c>
      <c r="G51" s="112">
        <v>0</v>
      </c>
    </row>
    <row r="52" spans="1:7" x14ac:dyDescent="0.25">
      <c r="A52" s="131"/>
      <c r="B52" s="62" t="s">
        <v>186</v>
      </c>
      <c r="C52" s="112">
        <v>0</v>
      </c>
      <c r="D52" s="112">
        <v>0</v>
      </c>
      <c r="E52" s="112">
        <v>0</v>
      </c>
      <c r="F52" s="112">
        <v>0</v>
      </c>
      <c r="G52" s="112">
        <v>0</v>
      </c>
    </row>
  </sheetData>
  <sheetProtection algorithmName="SHA-512" hashValue="Ekh06aBf7iG8JoKaPKUsb2LyYbkN4YRylx/tuBj439UHL9bykrhOccPgY+yJL2UCv2UDoFVJf0qmSrcPMwsuug==" saltValue="pVPmBs4Ww2f2tkP9GlSedQ==" spinCount="100000" sheet="1" objects="1" scenarios="1"/>
  <mergeCells count="8">
    <mergeCell ref="H5:H6"/>
    <mergeCell ref="H30:H31"/>
    <mergeCell ref="A7:A27"/>
    <mergeCell ref="A32:A52"/>
    <mergeCell ref="A31:G31"/>
    <mergeCell ref="A5:G5"/>
    <mergeCell ref="A30:G30"/>
    <mergeCell ref="A6: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E21F-3EC2-4D77-85CD-CFAED7DA8B9A}">
  <dimension ref="A1:H52"/>
  <sheetViews>
    <sheetView showGridLines="0" workbookViewId="0"/>
  </sheetViews>
  <sheetFormatPr defaultColWidth="9" defaultRowHeight="12.75" customHeight="1" x14ac:dyDescent="0.25"/>
  <cols>
    <col min="1" max="1" width="5.88671875" style="22" customWidth="1"/>
    <col min="2" max="7" width="9" style="22"/>
    <col min="8" max="8" width="10.5546875" style="22" customWidth="1"/>
    <col min="9" max="16384" width="9" style="22"/>
  </cols>
  <sheetData>
    <row r="1" spans="1:8" ht="20.25" customHeight="1" x14ac:dyDescent="0.25">
      <c r="A1" s="2" t="s">
        <v>148</v>
      </c>
      <c r="F1" s="59"/>
    </row>
    <row r="3" spans="1:8" ht="12.75" customHeight="1" x14ac:dyDescent="0.25">
      <c r="A3" s="5" t="s">
        <v>140</v>
      </c>
    </row>
    <row r="4" spans="1:8" ht="12.75" customHeight="1" thickBot="1" x14ac:dyDescent="0.3">
      <c r="A4" s="5" t="s">
        <v>187</v>
      </c>
    </row>
    <row r="5" spans="1:8" ht="12.75" customHeight="1" x14ac:dyDescent="0.25">
      <c r="A5" s="132" t="s">
        <v>49</v>
      </c>
      <c r="B5" s="133"/>
      <c r="C5" s="133"/>
      <c r="D5" s="133"/>
      <c r="E5" s="133"/>
      <c r="F5" s="133"/>
      <c r="G5" s="133"/>
      <c r="H5" s="140" t="s">
        <v>168</v>
      </c>
    </row>
    <row r="6" spans="1:8" ht="12.75" customHeight="1" x14ac:dyDescent="0.25">
      <c r="A6" s="134" t="s">
        <v>119</v>
      </c>
      <c r="B6" s="135"/>
      <c r="C6" s="135"/>
      <c r="D6" s="135"/>
      <c r="E6" s="135"/>
      <c r="F6" s="135"/>
      <c r="G6" s="136"/>
      <c r="H6" s="140"/>
    </row>
    <row r="7" spans="1:8" ht="38.4" customHeight="1" x14ac:dyDescent="0.25">
      <c r="A7" s="130" t="s">
        <v>107</v>
      </c>
      <c r="B7" s="60"/>
      <c r="C7" s="61" t="s">
        <v>120</v>
      </c>
      <c r="D7" s="61" t="s">
        <v>127</v>
      </c>
      <c r="E7" s="61" t="s">
        <v>121</v>
      </c>
      <c r="F7" s="61" t="s">
        <v>122</v>
      </c>
      <c r="G7" s="1" t="s">
        <v>123</v>
      </c>
    </row>
    <row r="8" spans="1:8" ht="12.75" customHeight="1" x14ac:dyDescent="0.25">
      <c r="A8" s="131"/>
      <c r="B8" s="62" t="s">
        <v>169</v>
      </c>
      <c r="C8" s="112">
        <v>0</v>
      </c>
      <c r="D8" s="112">
        <v>0</v>
      </c>
      <c r="E8" s="112">
        <v>0</v>
      </c>
      <c r="F8" s="112">
        <v>0</v>
      </c>
      <c r="G8" s="112">
        <v>0</v>
      </c>
    </row>
    <row r="9" spans="1:8" ht="12.75" customHeight="1" x14ac:dyDescent="0.25">
      <c r="A9" s="131"/>
      <c r="B9" s="62" t="s">
        <v>170</v>
      </c>
      <c r="C9" s="112">
        <v>0</v>
      </c>
      <c r="D9" s="112">
        <v>0</v>
      </c>
      <c r="E9" s="112">
        <v>0</v>
      </c>
      <c r="F9" s="112">
        <v>0</v>
      </c>
      <c r="G9" s="112">
        <v>0</v>
      </c>
    </row>
    <row r="10" spans="1:8" ht="12.75" customHeight="1" x14ac:dyDescent="0.25">
      <c r="A10" s="131"/>
      <c r="B10" s="62" t="s">
        <v>171</v>
      </c>
      <c r="C10" s="112">
        <v>0</v>
      </c>
      <c r="D10" s="112">
        <v>0</v>
      </c>
      <c r="E10" s="112">
        <v>0</v>
      </c>
      <c r="F10" s="112">
        <v>0</v>
      </c>
      <c r="G10" s="112">
        <v>0</v>
      </c>
    </row>
    <row r="11" spans="1:8" ht="12.75" customHeight="1" x14ac:dyDescent="0.25">
      <c r="A11" s="131"/>
      <c r="B11" s="62" t="s">
        <v>172</v>
      </c>
      <c r="C11" s="112">
        <v>0</v>
      </c>
      <c r="D11" s="112">
        <v>0</v>
      </c>
      <c r="E11" s="112">
        <v>0</v>
      </c>
      <c r="F11" s="112">
        <v>0</v>
      </c>
      <c r="G11" s="112">
        <v>0</v>
      </c>
    </row>
    <row r="12" spans="1:8" ht="12.75" customHeight="1" x14ac:dyDescent="0.25">
      <c r="A12" s="131"/>
      <c r="B12" s="62" t="s">
        <v>173</v>
      </c>
      <c r="C12" s="112">
        <v>0</v>
      </c>
      <c r="D12" s="112">
        <v>0</v>
      </c>
      <c r="E12" s="112">
        <v>0</v>
      </c>
      <c r="F12" s="112">
        <v>0</v>
      </c>
      <c r="G12" s="112">
        <v>0</v>
      </c>
    </row>
    <row r="13" spans="1:8" ht="12.75" customHeight="1" x14ac:dyDescent="0.25">
      <c r="A13" s="131"/>
      <c r="B13" s="62" t="s">
        <v>189</v>
      </c>
      <c r="C13" s="112">
        <v>0</v>
      </c>
      <c r="D13" s="112">
        <v>0</v>
      </c>
      <c r="E13" s="112">
        <v>0</v>
      </c>
      <c r="F13" s="112">
        <v>0</v>
      </c>
      <c r="G13" s="112">
        <v>0</v>
      </c>
    </row>
    <row r="14" spans="1:8" ht="12.75" customHeight="1" x14ac:dyDescent="0.25">
      <c r="A14" s="131"/>
      <c r="B14" s="62" t="s">
        <v>174</v>
      </c>
      <c r="C14" s="112">
        <v>0</v>
      </c>
      <c r="D14" s="112">
        <v>0</v>
      </c>
      <c r="E14" s="112">
        <v>0</v>
      </c>
      <c r="F14" s="112">
        <v>0</v>
      </c>
      <c r="G14" s="112">
        <v>0</v>
      </c>
    </row>
    <row r="15" spans="1:8" ht="12.75" customHeight="1" x14ac:dyDescent="0.25">
      <c r="A15" s="131"/>
      <c r="B15" s="62" t="s">
        <v>175</v>
      </c>
      <c r="C15" s="112">
        <v>0</v>
      </c>
      <c r="D15" s="112">
        <v>0</v>
      </c>
      <c r="E15" s="112">
        <v>0</v>
      </c>
      <c r="F15" s="112">
        <v>0</v>
      </c>
      <c r="G15" s="112">
        <v>0</v>
      </c>
    </row>
    <row r="16" spans="1:8" ht="12.75" customHeight="1" x14ac:dyDescent="0.25">
      <c r="A16" s="131"/>
      <c r="B16" s="62" t="s">
        <v>176</v>
      </c>
      <c r="C16" s="112">
        <v>0</v>
      </c>
      <c r="D16" s="112">
        <v>0</v>
      </c>
      <c r="E16" s="112">
        <v>0</v>
      </c>
      <c r="F16" s="112">
        <v>0</v>
      </c>
      <c r="G16" s="112">
        <v>0</v>
      </c>
    </row>
    <row r="17" spans="1:8" ht="12.75" customHeight="1" x14ac:dyDescent="0.25">
      <c r="A17" s="131"/>
      <c r="B17" s="62" t="s">
        <v>177</v>
      </c>
      <c r="C17" s="112">
        <v>0</v>
      </c>
      <c r="D17" s="112">
        <v>0</v>
      </c>
      <c r="E17" s="112">
        <v>0</v>
      </c>
      <c r="F17" s="112">
        <v>0</v>
      </c>
      <c r="G17" s="112">
        <v>0</v>
      </c>
    </row>
    <row r="18" spans="1:8" ht="12.75" customHeight="1" x14ac:dyDescent="0.25">
      <c r="A18" s="131"/>
      <c r="B18" s="62" t="s">
        <v>188</v>
      </c>
      <c r="C18" s="112">
        <v>0</v>
      </c>
      <c r="D18" s="112">
        <v>0</v>
      </c>
      <c r="E18" s="112">
        <v>0</v>
      </c>
      <c r="F18" s="112">
        <v>0</v>
      </c>
      <c r="G18" s="112">
        <v>0</v>
      </c>
    </row>
    <row r="19" spans="1:8" ht="12.75" customHeight="1" x14ac:dyDescent="0.25">
      <c r="A19" s="131"/>
      <c r="B19" s="62" t="s">
        <v>178</v>
      </c>
      <c r="C19" s="112">
        <v>0</v>
      </c>
      <c r="D19" s="112">
        <v>0</v>
      </c>
      <c r="E19" s="112">
        <v>0</v>
      </c>
      <c r="F19" s="112">
        <v>0</v>
      </c>
      <c r="G19" s="112">
        <v>0</v>
      </c>
    </row>
    <row r="20" spans="1:8" ht="12.75" customHeight="1" x14ac:dyDescent="0.25">
      <c r="A20" s="131"/>
      <c r="B20" s="62" t="s">
        <v>179</v>
      </c>
      <c r="C20" s="112">
        <v>0</v>
      </c>
      <c r="D20" s="112">
        <v>0</v>
      </c>
      <c r="E20" s="112">
        <v>0</v>
      </c>
      <c r="F20" s="112">
        <v>0</v>
      </c>
      <c r="G20" s="112">
        <v>0</v>
      </c>
    </row>
    <row r="21" spans="1:8" ht="12.75" customHeight="1" x14ac:dyDescent="0.25">
      <c r="A21" s="131"/>
      <c r="B21" s="62" t="s">
        <v>180</v>
      </c>
      <c r="C21" s="112">
        <v>0</v>
      </c>
      <c r="D21" s="112">
        <v>0</v>
      </c>
      <c r="E21" s="112">
        <v>0</v>
      </c>
      <c r="F21" s="112">
        <v>0</v>
      </c>
      <c r="G21" s="112">
        <v>0</v>
      </c>
    </row>
    <row r="22" spans="1:8" ht="12.75" customHeight="1" x14ac:dyDescent="0.25">
      <c r="A22" s="131"/>
      <c r="B22" s="62" t="s">
        <v>181</v>
      </c>
      <c r="C22" s="112">
        <v>0</v>
      </c>
      <c r="D22" s="112">
        <v>0</v>
      </c>
      <c r="E22" s="112">
        <v>0</v>
      </c>
      <c r="F22" s="112">
        <v>0</v>
      </c>
      <c r="G22" s="112">
        <v>0</v>
      </c>
    </row>
    <row r="23" spans="1:8" ht="12.75" customHeight="1" x14ac:dyDescent="0.25">
      <c r="A23" s="131"/>
      <c r="B23" s="62" t="s">
        <v>182</v>
      </c>
      <c r="C23" s="112">
        <v>0</v>
      </c>
      <c r="D23" s="112">
        <v>0</v>
      </c>
      <c r="E23" s="112">
        <v>0</v>
      </c>
      <c r="F23" s="112">
        <v>0</v>
      </c>
      <c r="G23" s="112">
        <v>0</v>
      </c>
    </row>
    <row r="24" spans="1:8" ht="12.75" customHeight="1" x14ac:dyDescent="0.25">
      <c r="A24" s="131"/>
      <c r="B24" s="62" t="s">
        <v>183</v>
      </c>
      <c r="C24" s="112">
        <v>0</v>
      </c>
      <c r="D24" s="112">
        <v>0</v>
      </c>
      <c r="E24" s="112">
        <v>0</v>
      </c>
      <c r="F24" s="112">
        <v>0</v>
      </c>
      <c r="G24" s="112">
        <v>0</v>
      </c>
    </row>
    <row r="25" spans="1:8" ht="12.75" customHeight="1" x14ac:dyDescent="0.25">
      <c r="A25" s="131"/>
      <c r="B25" s="62" t="s">
        <v>184</v>
      </c>
      <c r="C25" s="112">
        <v>0</v>
      </c>
      <c r="D25" s="112">
        <v>0</v>
      </c>
      <c r="E25" s="112">
        <v>0</v>
      </c>
      <c r="F25" s="112">
        <v>0</v>
      </c>
      <c r="G25" s="112">
        <v>0</v>
      </c>
    </row>
    <row r="26" spans="1:8" ht="12.75" customHeight="1" x14ac:dyDescent="0.25">
      <c r="A26" s="131"/>
      <c r="B26" s="62" t="s">
        <v>185</v>
      </c>
      <c r="C26" s="112">
        <v>0</v>
      </c>
      <c r="D26" s="112">
        <v>0</v>
      </c>
      <c r="E26" s="112">
        <v>0</v>
      </c>
      <c r="F26" s="112">
        <v>0</v>
      </c>
      <c r="G26" s="112">
        <v>0</v>
      </c>
    </row>
    <row r="27" spans="1:8" ht="12.75" customHeight="1" x14ac:dyDescent="0.25">
      <c r="A27" s="131"/>
      <c r="B27" s="62" t="s">
        <v>186</v>
      </c>
      <c r="C27" s="112">
        <v>0</v>
      </c>
      <c r="D27" s="112">
        <v>0</v>
      </c>
      <c r="E27" s="112">
        <v>0</v>
      </c>
      <c r="F27" s="112">
        <v>0</v>
      </c>
      <c r="G27" s="112">
        <v>0</v>
      </c>
    </row>
    <row r="28" spans="1:8" ht="12.75" customHeight="1" x14ac:dyDescent="0.25">
      <c r="A28" s="63"/>
      <c r="B28" s="64"/>
    </row>
    <row r="29" spans="1:8" ht="12.75" customHeight="1" thickBot="1" x14ac:dyDescent="0.3">
      <c r="A29" s="63"/>
      <c r="B29" s="64"/>
    </row>
    <row r="30" spans="1:8" ht="12.75" customHeight="1" x14ac:dyDescent="0.25">
      <c r="A30" s="132" t="s">
        <v>135</v>
      </c>
      <c r="B30" s="133"/>
      <c r="C30" s="133"/>
      <c r="D30" s="133"/>
      <c r="E30" s="133"/>
      <c r="F30" s="133"/>
      <c r="G30" s="133"/>
      <c r="H30" s="129" t="s">
        <v>168</v>
      </c>
    </row>
    <row r="31" spans="1:8" ht="12.75" customHeight="1" x14ac:dyDescent="0.25">
      <c r="A31" s="134" t="s">
        <v>119</v>
      </c>
      <c r="B31" s="135"/>
      <c r="C31" s="135"/>
      <c r="D31" s="135"/>
      <c r="E31" s="135"/>
      <c r="F31" s="135"/>
      <c r="G31" s="136"/>
      <c r="H31" s="129"/>
    </row>
    <row r="32" spans="1:8" ht="31.2" customHeight="1" x14ac:dyDescent="0.25">
      <c r="A32" s="130" t="s">
        <v>107</v>
      </c>
      <c r="B32" s="60"/>
      <c r="C32" s="61" t="s">
        <v>120</v>
      </c>
      <c r="D32" s="61" t="s">
        <v>127</v>
      </c>
      <c r="E32" s="61" t="s">
        <v>121</v>
      </c>
      <c r="F32" s="61" t="s">
        <v>122</v>
      </c>
      <c r="G32" s="1" t="s">
        <v>123</v>
      </c>
    </row>
    <row r="33" spans="1:7" ht="12.75" customHeight="1" x14ac:dyDescent="0.25">
      <c r="A33" s="131"/>
      <c r="B33" s="62" t="s">
        <v>169</v>
      </c>
      <c r="C33" s="112">
        <v>0</v>
      </c>
      <c r="D33" s="112">
        <v>0</v>
      </c>
      <c r="E33" s="112">
        <v>0</v>
      </c>
      <c r="F33" s="112">
        <v>0</v>
      </c>
      <c r="G33" s="112">
        <v>0</v>
      </c>
    </row>
    <row r="34" spans="1:7" ht="12.75" customHeight="1" x14ac:dyDescent="0.25">
      <c r="A34" s="131"/>
      <c r="B34" s="62" t="s">
        <v>170</v>
      </c>
      <c r="C34" s="112">
        <v>0</v>
      </c>
      <c r="D34" s="112">
        <v>0</v>
      </c>
      <c r="E34" s="112">
        <v>0</v>
      </c>
      <c r="F34" s="112">
        <v>0</v>
      </c>
      <c r="G34" s="112">
        <v>0</v>
      </c>
    </row>
    <row r="35" spans="1:7" ht="12.75" customHeight="1" x14ac:dyDescent="0.25">
      <c r="A35" s="131"/>
      <c r="B35" s="62" t="s">
        <v>171</v>
      </c>
      <c r="C35" s="112">
        <v>0</v>
      </c>
      <c r="D35" s="112">
        <v>0</v>
      </c>
      <c r="E35" s="112">
        <v>0</v>
      </c>
      <c r="F35" s="112">
        <v>0</v>
      </c>
      <c r="G35" s="112">
        <v>0</v>
      </c>
    </row>
    <row r="36" spans="1:7" ht="12.75" customHeight="1" x14ac:dyDescent="0.25">
      <c r="A36" s="131"/>
      <c r="B36" s="62" t="s">
        <v>172</v>
      </c>
      <c r="C36" s="112">
        <v>0</v>
      </c>
      <c r="D36" s="112">
        <v>0</v>
      </c>
      <c r="E36" s="112">
        <v>0</v>
      </c>
      <c r="F36" s="112">
        <v>0</v>
      </c>
      <c r="G36" s="112">
        <v>0</v>
      </c>
    </row>
    <row r="37" spans="1:7" ht="12.75" customHeight="1" x14ac:dyDescent="0.25">
      <c r="A37" s="131"/>
      <c r="B37" s="62" t="s">
        <v>173</v>
      </c>
      <c r="C37" s="112">
        <v>0</v>
      </c>
      <c r="D37" s="112">
        <v>0</v>
      </c>
      <c r="E37" s="112">
        <v>0</v>
      </c>
      <c r="F37" s="112">
        <v>0</v>
      </c>
      <c r="G37" s="112">
        <v>0</v>
      </c>
    </row>
    <row r="38" spans="1:7" ht="12.75" customHeight="1" x14ac:dyDescent="0.25">
      <c r="A38" s="131"/>
      <c r="B38" s="62" t="s">
        <v>189</v>
      </c>
      <c r="C38" s="112">
        <v>0</v>
      </c>
      <c r="D38" s="112">
        <v>0</v>
      </c>
      <c r="E38" s="112">
        <v>0</v>
      </c>
      <c r="F38" s="112">
        <v>0</v>
      </c>
      <c r="G38" s="112">
        <v>0</v>
      </c>
    </row>
    <row r="39" spans="1:7" ht="12.75" customHeight="1" x14ac:dyDescent="0.25">
      <c r="A39" s="131"/>
      <c r="B39" s="62" t="s">
        <v>174</v>
      </c>
      <c r="C39" s="112">
        <v>0</v>
      </c>
      <c r="D39" s="112">
        <v>0</v>
      </c>
      <c r="E39" s="112">
        <v>0</v>
      </c>
      <c r="F39" s="112">
        <v>0</v>
      </c>
      <c r="G39" s="112">
        <v>0</v>
      </c>
    </row>
    <row r="40" spans="1:7" ht="12.75" customHeight="1" x14ac:dyDescent="0.25">
      <c r="A40" s="131"/>
      <c r="B40" s="62" t="s">
        <v>175</v>
      </c>
      <c r="C40" s="112">
        <v>0</v>
      </c>
      <c r="D40" s="112">
        <v>0</v>
      </c>
      <c r="E40" s="112">
        <v>0</v>
      </c>
      <c r="F40" s="112">
        <v>0</v>
      </c>
      <c r="G40" s="112">
        <v>0</v>
      </c>
    </row>
    <row r="41" spans="1:7" ht="12.75" customHeight="1" x14ac:dyDescent="0.25">
      <c r="A41" s="131"/>
      <c r="B41" s="62" t="s">
        <v>176</v>
      </c>
      <c r="C41" s="112">
        <v>0</v>
      </c>
      <c r="D41" s="112">
        <v>0</v>
      </c>
      <c r="E41" s="112">
        <v>0</v>
      </c>
      <c r="F41" s="112">
        <v>0</v>
      </c>
      <c r="G41" s="112">
        <v>0</v>
      </c>
    </row>
    <row r="42" spans="1:7" ht="12.75" customHeight="1" x14ac:dyDescent="0.25">
      <c r="A42" s="131"/>
      <c r="B42" s="62" t="s">
        <v>177</v>
      </c>
      <c r="C42" s="112">
        <v>0</v>
      </c>
      <c r="D42" s="112">
        <v>0</v>
      </c>
      <c r="E42" s="112">
        <v>0</v>
      </c>
      <c r="F42" s="112">
        <v>0</v>
      </c>
      <c r="G42" s="112">
        <v>0</v>
      </c>
    </row>
    <row r="43" spans="1:7" ht="12.75" customHeight="1" x14ac:dyDescent="0.25">
      <c r="A43" s="131"/>
      <c r="B43" s="62" t="s">
        <v>188</v>
      </c>
      <c r="C43" s="112">
        <v>0</v>
      </c>
      <c r="D43" s="112">
        <v>0</v>
      </c>
      <c r="E43" s="112">
        <v>0</v>
      </c>
      <c r="F43" s="112">
        <v>0</v>
      </c>
      <c r="G43" s="112">
        <v>0</v>
      </c>
    </row>
    <row r="44" spans="1:7" ht="12.75" customHeight="1" x14ac:dyDescent="0.25">
      <c r="A44" s="131"/>
      <c r="B44" s="62" t="s">
        <v>178</v>
      </c>
      <c r="C44" s="112">
        <v>0</v>
      </c>
      <c r="D44" s="112">
        <v>0</v>
      </c>
      <c r="E44" s="112">
        <v>0</v>
      </c>
      <c r="F44" s="112">
        <v>0</v>
      </c>
      <c r="G44" s="112">
        <v>0</v>
      </c>
    </row>
    <row r="45" spans="1:7" ht="12.75" customHeight="1" x14ac:dyDescent="0.25">
      <c r="A45" s="131"/>
      <c r="B45" s="62" t="s">
        <v>179</v>
      </c>
      <c r="C45" s="112">
        <v>0</v>
      </c>
      <c r="D45" s="112">
        <v>0</v>
      </c>
      <c r="E45" s="112">
        <v>0</v>
      </c>
      <c r="F45" s="112">
        <v>0</v>
      </c>
      <c r="G45" s="112">
        <v>0</v>
      </c>
    </row>
    <row r="46" spans="1:7" ht="12.75" customHeight="1" x14ac:dyDescent="0.25">
      <c r="A46" s="131"/>
      <c r="B46" s="62" t="s">
        <v>180</v>
      </c>
      <c r="C46" s="112">
        <v>0</v>
      </c>
      <c r="D46" s="112">
        <v>0</v>
      </c>
      <c r="E46" s="112">
        <v>0</v>
      </c>
      <c r="F46" s="112">
        <v>0</v>
      </c>
      <c r="G46" s="112">
        <v>0</v>
      </c>
    </row>
    <row r="47" spans="1:7" ht="12.75" customHeight="1" x14ac:dyDescent="0.25">
      <c r="A47" s="131"/>
      <c r="B47" s="62" t="s">
        <v>181</v>
      </c>
      <c r="C47" s="112">
        <v>0</v>
      </c>
      <c r="D47" s="112">
        <v>0</v>
      </c>
      <c r="E47" s="112">
        <v>0</v>
      </c>
      <c r="F47" s="112">
        <v>0</v>
      </c>
      <c r="G47" s="112">
        <v>0</v>
      </c>
    </row>
    <row r="48" spans="1:7" ht="12.75" customHeight="1" x14ac:dyDescent="0.25">
      <c r="A48" s="131"/>
      <c r="B48" s="62" t="s">
        <v>182</v>
      </c>
      <c r="C48" s="112">
        <v>0</v>
      </c>
      <c r="D48" s="112">
        <v>0</v>
      </c>
      <c r="E48" s="112">
        <v>0</v>
      </c>
      <c r="F48" s="112">
        <v>0</v>
      </c>
      <c r="G48" s="112">
        <v>0</v>
      </c>
    </row>
    <row r="49" spans="1:7" ht="12.75" customHeight="1" x14ac:dyDescent="0.25">
      <c r="A49" s="131"/>
      <c r="B49" s="62" t="s">
        <v>183</v>
      </c>
      <c r="C49" s="112">
        <v>0</v>
      </c>
      <c r="D49" s="112">
        <v>0</v>
      </c>
      <c r="E49" s="112">
        <v>0</v>
      </c>
      <c r="F49" s="112">
        <v>0</v>
      </c>
      <c r="G49" s="112">
        <v>0</v>
      </c>
    </row>
    <row r="50" spans="1:7" ht="12.75" customHeight="1" x14ac:dyDescent="0.25">
      <c r="A50" s="131"/>
      <c r="B50" s="62" t="s">
        <v>184</v>
      </c>
      <c r="C50" s="112">
        <v>0</v>
      </c>
      <c r="D50" s="112">
        <v>0</v>
      </c>
      <c r="E50" s="112">
        <v>0</v>
      </c>
      <c r="F50" s="112">
        <v>0</v>
      </c>
      <c r="G50" s="112">
        <v>0</v>
      </c>
    </row>
    <row r="51" spans="1:7" ht="12.75" customHeight="1" x14ac:dyDescent="0.25">
      <c r="A51" s="131"/>
      <c r="B51" s="62" t="s">
        <v>185</v>
      </c>
      <c r="C51" s="112">
        <v>0</v>
      </c>
      <c r="D51" s="112">
        <v>0</v>
      </c>
      <c r="E51" s="112">
        <v>0</v>
      </c>
      <c r="F51" s="112">
        <v>0</v>
      </c>
      <c r="G51" s="112">
        <v>0</v>
      </c>
    </row>
    <row r="52" spans="1:7" ht="12.75" customHeight="1" x14ac:dyDescent="0.25">
      <c r="A52" s="131"/>
      <c r="B52" s="62" t="s">
        <v>186</v>
      </c>
      <c r="C52" s="112">
        <v>0</v>
      </c>
      <c r="D52" s="112">
        <v>0</v>
      </c>
      <c r="E52" s="112">
        <v>0</v>
      </c>
      <c r="F52" s="112">
        <v>0</v>
      </c>
      <c r="G52" s="112">
        <v>0</v>
      </c>
    </row>
  </sheetData>
  <sheetProtection algorithmName="SHA-512" hashValue="6efYc+i9CB6Fpf0APLZSYnmsIfYrXOqVlMiPYLXpFwHQlmi0W/tj07SY0egW2/5uLpGw1NZc4eOQR53KlIkYWg==" saltValue="oWk5IyBJovKHPNzPsNRLbQ==" spinCount="100000" sheet="1" objects="1" scenarios="1"/>
  <mergeCells count="8">
    <mergeCell ref="H5:H6"/>
    <mergeCell ref="H30:H31"/>
    <mergeCell ref="A7:A27"/>
    <mergeCell ref="A32:A52"/>
    <mergeCell ref="A5:G5"/>
    <mergeCell ref="A30:G30"/>
    <mergeCell ref="A6:G6"/>
    <mergeCell ref="A31:G3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77BF7-5FB1-402D-A105-2D09505F999A}">
  <dimension ref="A1:H10"/>
  <sheetViews>
    <sheetView showGridLines="0" workbookViewId="0"/>
  </sheetViews>
  <sheetFormatPr defaultColWidth="9" defaultRowHeight="13.2" x14ac:dyDescent="0.25"/>
  <cols>
    <col min="1" max="1" width="10.88671875" style="22" customWidth="1"/>
    <col min="2" max="2" width="18.5546875" style="22" customWidth="1"/>
    <col min="3" max="3" width="22.5546875" style="22" bestFit="1" customWidth="1"/>
    <col min="4" max="4" width="40.5546875" style="22" bestFit="1" customWidth="1"/>
    <col min="5" max="5" width="26" style="22" bestFit="1" customWidth="1"/>
    <col min="6" max="6" width="24.109375" style="22" customWidth="1"/>
    <col min="7" max="7" width="17.88671875" style="22" customWidth="1"/>
    <col min="8" max="8" width="13" style="22" customWidth="1"/>
    <col min="9" max="9" width="14.88671875" style="22" customWidth="1"/>
    <col min="10" max="10" width="13.88671875" style="22" customWidth="1"/>
    <col min="11" max="11" width="12.88671875" style="22" customWidth="1"/>
    <col min="12" max="12" width="12.44140625" style="22" customWidth="1"/>
    <col min="13" max="13" width="12.88671875" style="22" customWidth="1"/>
    <col min="14" max="14" width="9" style="22"/>
    <col min="15" max="15" width="11.88671875" style="22" customWidth="1"/>
    <col min="16" max="16" width="19.109375" style="22" customWidth="1"/>
    <col min="17" max="16384" width="9" style="22"/>
  </cols>
  <sheetData>
    <row r="1" spans="1:8" x14ac:dyDescent="0.25">
      <c r="A1" s="87" t="s">
        <v>128</v>
      </c>
      <c r="B1" s="65"/>
      <c r="C1" s="65"/>
      <c r="D1" s="65"/>
    </row>
    <row r="2" spans="1:8" x14ac:dyDescent="0.25">
      <c r="A2" s="86" t="s">
        <v>163</v>
      </c>
      <c r="B2" s="65"/>
      <c r="C2" s="65"/>
      <c r="D2" s="65"/>
    </row>
    <row r="3" spans="1:8" x14ac:dyDescent="0.25">
      <c r="A3" s="86" t="s">
        <v>129</v>
      </c>
      <c r="B3" s="65"/>
      <c r="C3" s="65"/>
      <c r="D3" s="65"/>
    </row>
    <row r="4" spans="1:8" x14ac:dyDescent="0.25">
      <c r="A4" s="65"/>
      <c r="B4" s="65"/>
      <c r="C4" s="65"/>
      <c r="D4" s="65"/>
    </row>
    <row r="5" spans="1:8" ht="30" customHeight="1" x14ac:dyDescent="0.25">
      <c r="A5" s="88" t="s">
        <v>130</v>
      </c>
      <c r="B5" s="89" t="s">
        <v>131</v>
      </c>
      <c r="C5" s="65"/>
      <c r="D5" s="65"/>
    </row>
    <row r="6" spans="1:8" x14ac:dyDescent="0.25">
      <c r="A6" s="82" t="s">
        <v>68</v>
      </c>
      <c r="B6" s="112">
        <v>0</v>
      </c>
      <c r="C6" s="65" t="s">
        <v>142</v>
      </c>
      <c r="D6" s="65"/>
    </row>
    <row r="7" spans="1:8" x14ac:dyDescent="0.25">
      <c r="A7" s="82" t="s">
        <v>133</v>
      </c>
      <c r="B7" s="112">
        <v>0</v>
      </c>
      <c r="C7" s="65" t="s">
        <v>142</v>
      </c>
      <c r="D7" s="65"/>
    </row>
    <row r="8" spans="1:8" x14ac:dyDescent="0.25">
      <c r="A8" s="82" t="s">
        <v>132</v>
      </c>
      <c r="B8" s="112">
        <v>0</v>
      </c>
      <c r="C8" s="65" t="s">
        <v>142</v>
      </c>
      <c r="D8" s="65"/>
      <c r="H8" s="66"/>
    </row>
    <row r="9" spans="1:8" x14ac:dyDescent="0.25">
      <c r="A9" s="65"/>
      <c r="B9" s="65"/>
      <c r="C9" s="65"/>
      <c r="D9" s="65"/>
      <c r="H9" s="66"/>
    </row>
    <row r="10" spans="1:8" x14ac:dyDescent="0.25">
      <c r="A10" s="22" t="s">
        <v>143</v>
      </c>
      <c r="H10" s="66"/>
    </row>
  </sheetData>
  <sheetProtection algorithmName="SHA-512" hashValue="nRKXn3KlNVzQXrQiAljRQ3/YKp4H0gMDZFn/uR47JkXWGluZNuDt+mdgkc6JCFuiODkQp74eJlyDeqJc953Xzw==" saltValue="4R3ZoScb7TBLbKHPvcZ40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A5F027ACD58B4F9100541559EC4C21" ma:contentTypeVersion="10" ma:contentTypeDescription="Een nieuw document maken." ma:contentTypeScope="" ma:versionID="a940e2cea0310c0c6804ce7646157dee">
  <xsd:schema xmlns:xsd="http://www.w3.org/2001/XMLSchema" xmlns:xs="http://www.w3.org/2001/XMLSchema" xmlns:p="http://schemas.microsoft.com/office/2006/metadata/properties" xmlns:ns2="30e8d082-9696-4a1c-85ee-62be39212d3f" xmlns:ns3="01d3e953-994f-421e-84fb-9545566b8d4e" targetNamespace="http://schemas.microsoft.com/office/2006/metadata/properties" ma:root="true" ma:fieldsID="e54e2f346ab06f2ea28c53a5afc26deb" ns2:_="" ns3:_="">
    <xsd:import namespace="30e8d082-9696-4a1c-85ee-62be39212d3f"/>
    <xsd:import namespace="01d3e953-994f-421e-84fb-9545566b8d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d082-9696-4a1c-85ee-62be39212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d3e953-994f-421e-84fb-9545566b8d4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799E25-5CB8-450B-93C8-1B60F87832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d082-9696-4a1c-85ee-62be39212d3f"/>
    <ds:schemaRef ds:uri="01d3e953-994f-421e-84fb-9545566b8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F83E80-DF16-4A3A-80D0-082BAF8C4721}">
  <ds:schemaRefs>
    <ds:schemaRef ds:uri="http://schemas.microsoft.com/sharepoint/v3/contenttype/forms"/>
  </ds:schemaRefs>
</ds:datastoreItem>
</file>

<file path=customXml/itemProps3.xml><?xml version="1.0" encoding="utf-8"?>
<ds:datastoreItem xmlns:ds="http://schemas.openxmlformats.org/officeDocument/2006/customXml" ds:itemID="{E36606B0-3F6C-4CEB-A047-A9F87E8178F9}">
  <ds:schemaRefs>
    <ds:schemaRef ds:uri="http://purl.org/dc/dcmitype/"/>
    <ds:schemaRef ds:uri="http://schemas.microsoft.com/office/infopath/2007/PartnerControls"/>
    <ds:schemaRef ds:uri="01d3e953-994f-421e-84fb-9545566b8d4e"/>
    <ds:schemaRef ds:uri="http://purl.org/dc/elements/1.1/"/>
    <ds:schemaRef ds:uri="http://schemas.microsoft.com/office/2006/metadata/properties"/>
    <ds:schemaRef ds:uri="30e8d082-9696-4a1c-85ee-62be39212d3f"/>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Leeswijzer</vt:lpstr>
      <vt:lpstr>1. Sale en Lease back</vt:lpstr>
      <vt:lpstr>2. Full Operational Lease</vt:lpstr>
      <vt:lpstr>3. Prijzenblad</vt:lpstr>
      <vt:lpstr>4. Prijsmatrix Poolauto</vt:lpstr>
      <vt:lpstr>5. Prijsmatrix categorie B</vt:lpstr>
      <vt:lpstr>6. Prijsmatrix categorie A</vt:lpstr>
      <vt:lpstr>7. Vervangend vervoer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Judie Agterof</cp:lastModifiedBy>
  <cp:revision/>
  <dcterms:created xsi:type="dcterms:W3CDTF">2020-12-21T10:55:42Z</dcterms:created>
  <dcterms:modified xsi:type="dcterms:W3CDTF">2021-04-16T04:43:00Z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0x01010002A5F027ACD58B4F9100541559EC4C21</vt:lpwstr>
  </property>
</Properties>
</file>