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prorailbv.sharepoint.com/teams/ICTAdviesdiensten/Gedeelde documenten/General/3. Inlichtingen NvI/"/>
    </mc:Choice>
  </mc:AlternateContent>
  <xr:revisionPtr revIDLastSave="47" documentId="8_{6C721C87-34F6-4B3C-A861-251AECBEEB3B}" xr6:coauthVersionLast="45" xr6:coauthVersionMax="45" xr10:uidLastSave="{ECF19941-51A7-47DF-8AB8-A823366E6BFE}"/>
  <bookViews>
    <workbookView xWindow="7800" yWindow="-20085" windowWidth="21870" windowHeight="18165" firstSheet="1" activeTab="1" xr2:uid="{00000000-000D-0000-FFFF-FFFF00000000}"/>
  </bookViews>
  <sheets>
    <sheet name="SLDataSheet" sheetId="4" state="veryHidden" r:id="rId1"/>
    <sheet name="Prijzenformulier" sheetId="1" r:id="rId2"/>
    <sheet name="Toelichting" sheetId="3" r:id="rId3"/>
  </sheets>
  <definedNames>
    <definedName name="_xlnm.Print_Area" localSheetId="1">Prijzenformulier!$A$1:$S$66</definedName>
    <definedName name="_xlnm.Print_Area" localSheetId="2">Toelichting!$B$2:$G$30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5" i="1" l="1"/>
  <c r="O44" i="1"/>
  <c r="O21" i="1" l="1"/>
  <c r="O36" i="1" l="1"/>
  <c r="O31" i="1"/>
  <c r="O26" i="1"/>
  <c r="O30" i="1" l="1"/>
  <c r="O40" i="1" l="1"/>
  <c r="O35" i="1"/>
  <c r="O20" i="1"/>
  <c r="C26" i="3" l="1"/>
  <c r="O25" i="1" l="1"/>
  <c r="Q48" i="1" s="1"/>
  <c r="C18" i="3" l="1"/>
  <c r="C24" i="3"/>
  <c r="C23" i="3"/>
  <c r="C22" i="3"/>
  <c r="C21" i="3"/>
  <c r="C20" i="3"/>
  <c r="C19" i="3"/>
  <c r="C17" i="3"/>
  <c r="C16" i="3"/>
  <c r="C14" i="3"/>
  <c r="C13" i="3"/>
  <c r="C15" i="3"/>
  <c r="C12" i="3"/>
  <c r="C4" i="3" l="1"/>
  <c r="O53" i="1" l="1"/>
  <c r="O52" i="1"/>
  <c r="Q55" i="1" s="1"/>
  <c r="C28" i="3"/>
  <c r="Q57" i="1" l="1"/>
  <c r="C27" i="3" l="1"/>
</calcChain>
</file>

<file path=xl/sharedStrings.xml><?xml version="1.0" encoding="utf-8"?>
<sst xmlns="http://schemas.openxmlformats.org/spreadsheetml/2006/main" count="83" uniqueCount="63">
  <si>
    <t>Handtekening:</t>
  </si>
  <si>
    <t>Organisatie:</t>
  </si>
  <si>
    <t>Naam:</t>
  </si>
  <si>
    <t>Functie:</t>
  </si>
  <si>
    <t>Plaats:</t>
  </si>
  <si>
    <t>Datum:</t>
  </si>
  <si>
    <t>Totale kosten voor de duur van de overeenkomst (inclusief optionele verlengingen):</t>
  </si>
  <si>
    <t>Score</t>
  </si>
  <si>
    <t>Korting</t>
  </si>
  <si>
    <t>- Dit prijzenformulier dient rechtsgeldig te worden ondertekend.</t>
  </si>
  <si>
    <t>Algemeen</t>
  </si>
  <si>
    <t xml:space="preserve"> </t>
  </si>
  <si>
    <t>- Genoemde prijzen zijn opgegeven conform ARBIT 2018, in Euro's, excl. BTW.</t>
  </si>
  <si>
    <t>- Er mogen geen negatieve bedragen en/of percentages worden ingevuld.</t>
  </si>
  <si>
    <t>- De ingevulde bedragen zijn zonder enig voorbehoud opgegeven.</t>
  </si>
  <si>
    <t>- De toelichting bij dit prijzenformulier is integraal onderdeel van de aanbieding.</t>
  </si>
  <si>
    <t>Elementen uit de prijsuitvraag</t>
  </si>
  <si>
    <t>Kwalitatieve beoordeling van uw inschrijving (in te vullen door ProRail):</t>
  </si>
  <si>
    <t>Totale fictieve inschrijfsom (evaluatieprijs):</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</si>
  <si>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</si>
  <si>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Prijscomponenten:</t>
  </si>
  <si>
    <t>Alleen de prijscomponenten die in dit Prijzenformulier zijn opgenomen komen in aanmerking voor vergoeding.</t>
  </si>
  <si>
    <t>- Alle kosten en verrekeningen om te voldoen aan gestelde eisen bij deze aanbesteding zijn opgenomen in de aanbieding op dit prijzenformulier.</t>
  </si>
  <si>
    <t>(Uw logo hier)</t>
  </si>
  <si>
    <t>Totale inschrijfsom:</t>
  </si>
  <si>
    <t>Prijs per jaar</t>
  </si>
  <si>
    <t>All-in uurtarief consultancy - optioneel meeropdrachten</t>
  </si>
  <si>
    <t>Kwaliteit research database</t>
  </si>
  <si>
    <t>Uw totale fictieve korting</t>
  </si>
  <si>
    <t>Kwaliteit van de adviesdienst</t>
  </si>
  <si>
    <t>Duur van de overeenkomst: 2 jaar (plus 2 + 2 + 2 + 2) jaar optionele verlenging</t>
  </si>
  <si>
    <t xml:space="preserve">Weging/Aantal: </t>
  </si>
  <si>
    <t>IT research database en advies
 - TN305370</t>
  </si>
  <si>
    <t>All-in uurtarief consultancy - onderzoeksopdrachten met omvang 40 / 60 / 80 uur</t>
  </si>
  <si>
    <t xml:space="preserve">Alle opgegeven prijzen en tarieven worden na aanbesteding onverkort en onveranderd opgenomen in of bij de overeenkomst, en zijn geldig voor de duur van de overeenkomst. 
In de overeenkomst is een indexeringsregeling opgenomen. 
Het tabblad "Prijzenformulier" en het tabblad "Toelichting" zijn onderdelen van de overeenkomst of dienen als een annex hierbij. </t>
  </si>
  <si>
    <t xml:space="preserve">Zie Leidraad </t>
  </si>
  <si>
    <t>Deze prijscomponent is nader omschreven in de Vraagspecificatie hst 2.3</t>
  </si>
  <si>
    <t>extra additionele licenties - per licentie per jaar</t>
  </si>
  <si>
    <t>Annex 5 - Prijzenformulier</t>
  </si>
  <si>
    <t>- Alle gele cellen dienen door de leverancier te worden in gevuld (De niet-gele velden mogen niet worden gewijzigd).</t>
  </si>
  <si>
    <t>afname kans:</t>
  </si>
  <si>
    <t xml:space="preserve">aantal: </t>
  </si>
  <si>
    <t>WP 1b. Toegang tot research database: IT specialist</t>
  </si>
  <si>
    <t>WP 2a. Advisering: CIO/senior IT mgr.</t>
  </si>
  <si>
    <t>WP 1a. Toegang tot research database: CIO/Senior IT mgr.</t>
  </si>
  <si>
    <t>WP 2b. Advisering: IT specialist</t>
  </si>
  <si>
    <t>All-in uurtarief consultancy - 20 uur vaste jaarlijkse afname</t>
  </si>
  <si>
    <t>Prijs per licentie per jaar - minimale afname 200 users</t>
  </si>
  <si>
    <t>Prijs per licentie per jaar - minimale afname 1 user</t>
  </si>
  <si>
    <t>- Aantallen bovenop de minimale afname worden per stuk afgenomen.</t>
  </si>
  <si>
    <t>&gt;400</t>
  </si>
  <si>
    <t>&gt;80</t>
  </si>
  <si>
    <t>WP 4. Optioneel: toegang tot seminars</t>
  </si>
  <si>
    <t>WP 3. Optioneel: aanvullende adviesopdrachten en projectmatig onderzoek</t>
  </si>
  <si>
    <t>&gt;30</t>
  </si>
  <si>
    <t>Minimale afname</t>
  </si>
  <si>
    <t>- Dienstverlening en database staffels mogen tegen een nul (0) tarief aangeboden worden.</t>
  </si>
  <si>
    <t>Aanvullende
aantallen en staffels:</t>
  </si>
  <si>
    <t>- De aanvullende dienstverlening en licenties kunnen los van elkaar gecontracteerd worden.</t>
  </si>
  <si>
    <t>Deelnamefee online programma per persoon per twee dagen seminar</t>
  </si>
  <si>
    <t>Deelnamefee fysiek evenement (volledig programma) per persoon per twee dagen seminar</t>
  </si>
  <si>
    <t>&gt;7</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</si>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</sst>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0%"/>
    <numFmt numFmtId="167" formatCode="\+0;\ \-0;\ 0"/>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sz val="11"/>
      <color theme="1" tint="0.499984740745262"/>
      <name val="Calibri"/>
      <family val="2"/>
      <scheme val="minor"/>
    </font>
    <font>
      <b/>
      <sz val="11"/>
      <color theme="1" tint="0.499984740745262"/>
      <name val="Calibri"/>
      <family val="2"/>
      <scheme val="minor"/>
    </font>
    <font>
      <sz val="10"/>
      <color theme="1" tint="0.499984740745262"/>
      <name val="Calibri"/>
      <family val="2"/>
      <scheme val="minor"/>
    </font>
    <font>
      <sz val="10"/>
      <color theme="0" tint="-0.499984740745262"/>
      <name val="Calibri"/>
      <family val="2"/>
      <scheme val="minor"/>
    </font>
    <font>
      <sz val="12"/>
      <color theme="1"/>
      <name val="Calibri"/>
      <family val="2"/>
      <scheme val="minor"/>
    </font>
    <font>
      <b/>
      <sz val="10"/>
      <color rgb="FF0070C0"/>
      <name val="Calibri"/>
      <family val="2"/>
      <scheme val="minor"/>
    </font>
    <font>
      <sz val="10"/>
      <color rgb="FF0070C0"/>
      <name val="Calibri"/>
      <family val="2"/>
      <scheme val="minor"/>
    </font>
    <font>
      <sz val="11"/>
      <color theme="6" tint="-0.499984740745262"/>
      <name val="Calibri"/>
      <family val="2"/>
      <scheme val="minor"/>
    </font>
    <font>
      <sz val="10"/>
      <color theme="6" tint="-0.499984740745262"/>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ck">
        <color theme="3" tint="-0.24994659260841701"/>
      </left>
      <right/>
      <top style="dashed">
        <color theme="3" tint="-0.24994659260841701"/>
      </top>
      <bottom/>
      <diagonal/>
    </border>
    <border>
      <left/>
      <right/>
      <top style="dashed">
        <color theme="3" tint="-0.24994659260841701"/>
      </top>
      <bottom/>
      <diagonal/>
    </border>
    <border>
      <left/>
      <right style="thick">
        <color theme="3" tint="-0.24994659260841701"/>
      </right>
      <top style="dashed">
        <color theme="3" tint="-0.24994659260841701"/>
      </top>
      <bottom/>
      <diagonal/>
    </border>
    <border>
      <left style="thick">
        <color theme="3" tint="-0.24994659260841701"/>
      </left>
      <right/>
      <top/>
      <bottom style="dashed">
        <color theme="3" tint="-0.24994659260841701"/>
      </bottom>
      <diagonal/>
    </border>
    <border>
      <left/>
      <right/>
      <top/>
      <bottom style="dashed">
        <color theme="3" tint="-0.24994659260841701"/>
      </bottom>
      <diagonal/>
    </border>
    <border>
      <left/>
      <right style="thick">
        <color theme="3" tint="-0.24994659260841701"/>
      </right>
      <top/>
      <bottom style="dashed">
        <color theme="3" tint="-0.24994659260841701"/>
      </bottom>
      <diagonal/>
    </border>
    <border>
      <left style="thin">
        <color indexed="64"/>
      </left>
      <right style="thin">
        <color indexed="64"/>
      </right>
      <top/>
      <bottom style="thin">
        <color indexed="64"/>
      </bottom>
      <diagonal/>
    </border>
  </borders>
  <cellStyleXfs count="7">
    <xf numFmtId="0" fontId="0" fillId="0" borderId="0"/>
    <xf numFmtId="44" fontId="12" fillId="3" borderId="1">
      <alignment horizontal="center"/>
    </xf>
    <xf numFmtId="0" fontId="12" fillId="2" borderId="0"/>
    <xf numFmtId="0" fontId="10" fillId="0" borderId="0"/>
    <xf numFmtId="44" fontId="12" fillId="2" borderId="1"/>
    <xf numFmtId="44" fontId="9" fillId="0" borderId="0" applyFont="0" applyFill="0" applyBorder="0" applyAlignment="0" applyProtection="0"/>
    <xf numFmtId="43" fontId="9" fillId="0" borderId="0" applyFont="0" applyFill="0" applyBorder="0" applyAlignment="0" applyProtection="0"/>
  </cellStyleXfs>
  <cellXfs count="191">
    <xf numFmtId="0" fontId="0" fillId="0" borderId="0" xfId="0"/>
    <xf numFmtId="0" fontId="11" fillId="2" borderId="0" xfId="0" applyFont="1" applyFill="1" applyBorder="1" applyAlignment="1">
      <alignment horizontal="center"/>
    </xf>
    <xf numFmtId="0" fontId="11" fillId="2" borderId="8" xfId="0" applyFont="1" applyFill="1" applyBorder="1" applyAlignment="1">
      <alignment horizontal="left"/>
    </xf>
    <xf numFmtId="0" fontId="11" fillId="2" borderId="0" xfId="0" applyFont="1" applyFill="1" applyBorder="1" applyAlignment="1">
      <alignment horizontal="left"/>
    </xf>
    <xf numFmtId="0" fontId="13" fillId="2" borderId="0" xfId="0" quotePrefix="1" applyFont="1" applyFill="1" applyBorder="1" applyAlignment="1">
      <alignment horizontal="center"/>
    </xf>
    <xf numFmtId="0" fontId="12" fillId="2" borderId="0" xfId="2" applyFont="1" applyBorder="1"/>
    <xf numFmtId="0" fontId="14" fillId="2" borderId="0" xfId="0" applyFont="1" applyFill="1"/>
    <xf numFmtId="0" fontId="14" fillId="2" borderId="7" xfId="0" applyFont="1" applyFill="1" applyBorder="1"/>
    <xf numFmtId="0" fontId="14" fillId="2" borderId="9" xfId="0" applyFont="1" applyFill="1" applyBorder="1"/>
    <xf numFmtId="0" fontId="14" fillId="2" borderId="10" xfId="0" applyFont="1" applyFill="1" applyBorder="1"/>
    <xf numFmtId="0" fontId="14" fillId="2" borderId="11" xfId="0" applyFont="1" applyFill="1" applyBorder="1"/>
    <xf numFmtId="0" fontId="14" fillId="2" borderId="12" xfId="0" applyFont="1" applyFill="1" applyBorder="1"/>
    <xf numFmtId="0" fontId="14" fillId="2" borderId="13" xfId="0" applyFont="1" applyFill="1" applyBorder="1"/>
    <xf numFmtId="0" fontId="14" fillId="2" borderId="14" xfId="0" applyFont="1" applyFill="1" applyBorder="1"/>
    <xf numFmtId="0" fontId="12" fillId="2" borderId="0" xfId="0" applyFont="1" applyFill="1" applyBorder="1"/>
    <xf numFmtId="0" fontId="12" fillId="2" borderId="0" xfId="0" applyFont="1" applyFill="1"/>
    <xf numFmtId="0" fontId="12" fillId="2" borderId="0" xfId="0" applyFont="1" applyFill="1" applyBorder="1" applyAlignment="1">
      <alignment horizontal="left" wrapText="1"/>
    </xf>
    <xf numFmtId="0" fontId="12" fillId="2" borderId="0" xfId="0" applyFont="1" applyFill="1" applyBorder="1" applyAlignment="1">
      <alignment horizontal="left"/>
    </xf>
    <xf numFmtId="44" fontId="12" fillId="2" borderId="0" xfId="0" applyNumberFormat="1" applyFont="1" applyFill="1" applyBorder="1"/>
    <xf numFmtId="0" fontId="16" fillId="0" borderId="0" xfId="0" applyFont="1" applyProtection="1"/>
    <xf numFmtId="0" fontId="14" fillId="0" borderId="0" xfId="0" applyFont="1" applyProtection="1"/>
    <xf numFmtId="0" fontId="14" fillId="0" borderId="0" xfId="0" applyFont="1" applyBorder="1" applyProtection="1"/>
    <xf numFmtId="0" fontId="16" fillId="0" borderId="0" xfId="0" applyFont="1" applyBorder="1" applyAlignment="1" applyProtection="1">
      <alignment horizontal="left" vertical="top" wrapText="1"/>
    </xf>
    <xf numFmtId="0" fontId="12" fillId="0" borderId="0" xfId="0" applyFont="1" applyBorder="1" applyProtection="1"/>
    <xf numFmtId="0" fontId="19" fillId="0" borderId="0" xfId="0" applyFont="1" applyBorder="1" applyAlignment="1" applyProtection="1">
      <alignment horizontal="left" vertical="top" wrapText="1"/>
    </xf>
    <xf numFmtId="0" fontId="12" fillId="0" borderId="0" xfId="0" applyFont="1" applyProtection="1"/>
    <xf numFmtId="0" fontId="19" fillId="2" borderId="0" xfId="0" applyFont="1" applyFill="1" applyProtection="1"/>
    <xf numFmtId="0" fontId="14" fillId="2" borderId="0" xfId="0" applyFont="1" applyFill="1" applyProtection="1"/>
    <xf numFmtId="0" fontId="16" fillId="2" borderId="0" xfId="0" applyFont="1" applyFill="1" applyAlignment="1" applyProtection="1">
      <alignment wrapText="1"/>
    </xf>
    <xf numFmtId="0" fontId="16" fillId="2" borderId="0" xfId="0" applyFont="1" applyFill="1" applyProtection="1"/>
    <xf numFmtId="0" fontId="16" fillId="0" borderId="0" xfId="0" applyFont="1" applyAlignment="1" applyProtection="1">
      <alignment wrapText="1"/>
    </xf>
    <xf numFmtId="0" fontId="14" fillId="0" borderId="0" xfId="0" applyFont="1" applyAlignment="1" applyProtection="1">
      <alignment wrapText="1"/>
    </xf>
    <xf numFmtId="0" fontId="12" fillId="2" borderId="1" xfId="0" applyFont="1" applyFill="1" applyBorder="1" applyAlignment="1">
      <alignment horizontal="left" vertical="top" wrapText="1"/>
    </xf>
    <xf numFmtId="0" fontId="12" fillId="2" borderId="10" xfId="0" applyFont="1" applyFill="1" applyBorder="1"/>
    <xf numFmtId="0" fontId="12" fillId="2" borderId="11" xfId="0" applyFont="1" applyFill="1" applyBorder="1"/>
    <xf numFmtId="0" fontId="19" fillId="2" borderId="27" xfId="0" applyFont="1" applyFill="1" applyBorder="1" applyProtection="1"/>
    <xf numFmtId="0" fontId="12" fillId="2" borderId="26" xfId="0" applyFont="1" applyFill="1" applyBorder="1" applyProtection="1"/>
    <xf numFmtId="0" fontId="19" fillId="2" borderId="0" xfId="0" applyFont="1" applyFill="1" applyBorder="1" applyAlignment="1" applyProtection="1">
      <alignment wrapText="1"/>
    </xf>
    <xf numFmtId="0" fontId="14" fillId="2" borderId="26" xfId="0" applyFont="1" applyFill="1" applyBorder="1" applyProtection="1"/>
    <xf numFmtId="0" fontId="16" fillId="2" borderId="27" xfId="0" applyFont="1" applyFill="1" applyBorder="1" applyProtection="1"/>
    <xf numFmtId="0" fontId="14" fillId="2" borderId="28" xfId="0" applyFont="1" applyFill="1" applyBorder="1" applyProtection="1"/>
    <xf numFmtId="0" fontId="16" fillId="2" borderId="29" xfId="0" applyFont="1" applyFill="1" applyBorder="1" applyAlignment="1" applyProtection="1">
      <alignment wrapText="1"/>
    </xf>
    <xf numFmtId="0" fontId="16" fillId="2" borderId="30" xfId="0" applyFont="1" applyFill="1" applyBorder="1" applyProtection="1"/>
    <xf numFmtId="0" fontId="14" fillId="2" borderId="0" xfId="0" applyFont="1" applyFill="1" applyAlignment="1">
      <alignment wrapText="1"/>
    </xf>
    <xf numFmtId="0" fontId="14" fillId="2" borderId="0" xfId="0" applyFont="1" applyFill="1" applyAlignment="1" applyProtection="1">
      <alignment wrapText="1"/>
    </xf>
    <xf numFmtId="0" fontId="14" fillId="2" borderId="0" xfId="0" applyFont="1" applyFill="1" applyBorder="1" applyProtection="1"/>
    <xf numFmtId="0" fontId="14" fillId="2" borderId="23" xfId="0" applyFont="1" applyFill="1" applyBorder="1" applyProtection="1"/>
    <xf numFmtId="0" fontId="14" fillId="2" borderId="24" xfId="0" applyFont="1" applyFill="1" applyBorder="1" applyAlignment="1">
      <alignment wrapText="1"/>
    </xf>
    <xf numFmtId="0" fontId="14" fillId="2" borderId="24" xfId="0" applyFont="1" applyFill="1" applyBorder="1" applyAlignment="1" applyProtection="1">
      <alignment wrapText="1"/>
    </xf>
    <xf numFmtId="0" fontId="14" fillId="2" borderId="25" xfId="0" applyFont="1" applyFill="1" applyBorder="1" applyProtection="1"/>
    <xf numFmtId="0" fontId="14" fillId="2" borderId="0" xfId="0" applyFont="1" applyFill="1" applyBorder="1" applyAlignment="1" applyProtection="1">
      <alignment wrapText="1"/>
    </xf>
    <xf numFmtId="0" fontId="14" fillId="2" borderId="27" xfId="0" applyFont="1" applyFill="1" applyBorder="1" applyProtection="1"/>
    <xf numFmtId="0" fontId="17" fillId="2" borderId="27" xfId="0" applyFont="1" applyFill="1" applyBorder="1" applyAlignment="1" applyProtection="1">
      <alignment horizontal="left"/>
    </xf>
    <xf numFmtId="0" fontId="17" fillId="2" borderId="0" xfId="0" applyFont="1" applyFill="1" applyBorder="1" applyAlignment="1" applyProtection="1">
      <alignment horizontal="left"/>
    </xf>
    <xf numFmtId="0" fontId="17" fillId="2" borderId="0" xfId="0" quotePrefix="1" applyFont="1" applyFill="1" applyBorder="1" applyAlignment="1" applyProtection="1">
      <alignment horizontal="center" wrapText="1"/>
    </xf>
    <xf numFmtId="0" fontId="17" fillId="2" borderId="0" xfId="0" applyFont="1" applyFill="1" applyBorder="1" applyAlignment="1" applyProtection="1">
      <alignment horizontal="center" wrapText="1"/>
    </xf>
    <xf numFmtId="0" fontId="12" fillId="2" borderId="0" xfId="0" applyFont="1" applyFill="1" applyBorder="1" applyProtection="1"/>
    <xf numFmtId="0" fontId="18" fillId="2" borderId="0" xfId="0" applyFont="1" applyFill="1" applyBorder="1" applyAlignment="1" applyProtection="1">
      <alignment wrapText="1"/>
    </xf>
    <xf numFmtId="0" fontId="16" fillId="2" borderId="0" xfId="0" applyFont="1" applyFill="1" applyBorder="1" applyAlignment="1" applyProtection="1">
      <alignment horizontal="left" vertical="top" wrapText="1"/>
    </xf>
    <xf numFmtId="0" fontId="18" fillId="2" borderId="0" xfId="0" quotePrefix="1" applyFont="1" applyFill="1" applyBorder="1" applyAlignment="1" applyProtection="1">
      <alignment horizontal="left" wrapText="1"/>
    </xf>
    <xf numFmtId="0" fontId="12" fillId="2" borderId="0" xfId="0" applyFont="1" applyFill="1" applyBorder="1" applyAlignment="1" applyProtection="1">
      <alignment wrapText="1"/>
    </xf>
    <xf numFmtId="0" fontId="19" fillId="2" borderId="1" xfId="0" applyFont="1" applyFill="1" applyBorder="1" applyAlignment="1" applyProtection="1">
      <alignment vertical="top" wrapText="1"/>
    </xf>
    <xf numFmtId="0" fontId="19" fillId="2" borderId="0" xfId="0" applyFont="1" applyFill="1" applyBorder="1" applyAlignment="1" applyProtection="1">
      <alignment vertical="top" wrapText="1"/>
    </xf>
    <xf numFmtId="0" fontId="15" fillId="2" borderId="1" xfId="0" quotePrefix="1" applyFont="1" applyFill="1" applyBorder="1" applyAlignment="1">
      <alignment horizontal="center" wrapText="1"/>
    </xf>
    <xf numFmtId="0" fontId="15" fillId="2" borderId="18" xfId="0" quotePrefix="1" applyFont="1" applyFill="1" applyBorder="1" applyAlignment="1">
      <alignment horizontal="center" wrapText="1"/>
    </xf>
    <xf numFmtId="165" fontId="12" fillId="2" borderId="18" xfId="6" applyNumberFormat="1" applyFont="1" applyFill="1" applyBorder="1" applyAlignment="1">
      <alignment wrapText="1"/>
    </xf>
    <xf numFmtId="0" fontId="20" fillId="2" borderId="0" xfId="0" applyFont="1" applyFill="1" applyAlignment="1">
      <alignment wrapText="1"/>
    </xf>
    <xf numFmtId="0" fontId="12" fillId="2" borderId="0" xfId="0" quotePrefix="1" applyFont="1" applyFill="1" applyBorder="1" applyAlignment="1">
      <alignment horizontal="left" wrapText="1"/>
    </xf>
    <xf numFmtId="165" fontId="12" fillId="2" borderId="0" xfId="6" applyNumberFormat="1" applyFont="1" applyFill="1" applyBorder="1" applyAlignment="1">
      <alignment wrapText="1"/>
    </xf>
    <xf numFmtId="0" fontId="21" fillId="2" borderId="0" xfId="0" applyFont="1" applyFill="1"/>
    <xf numFmtId="0" fontId="21" fillId="2" borderId="10" xfId="0" applyFont="1" applyFill="1" applyBorder="1"/>
    <xf numFmtId="0" fontId="22" fillId="2" borderId="0" xfId="0" applyFont="1" applyFill="1" applyBorder="1"/>
    <xf numFmtId="0" fontId="22" fillId="5" borderId="1" xfId="0" applyFont="1" applyFill="1" applyBorder="1" applyAlignment="1">
      <alignment horizontal="center"/>
    </xf>
    <xf numFmtId="0" fontId="22" fillId="2" borderId="0" xfId="0" applyFont="1" applyFill="1" applyBorder="1" applyAlignment="1">
      <alignment horizontal="center"/>
    </xf>
    <xf numFmtId="0" fontId="21" fillId="2" borderId="0" xfId="0" applyFont="1" applyFill="1" applyBorder="1"/>
    <xf numFmtId="0" fontId="21" fillId="2" borderId="11" xfId="0" applyFont="1" applyFill="1" applyBorder="1"/>
    <xf numFmtId="2" fontId="21" fillId="2" borderId="0" xfId="0" applyNumberFormat="1" applyFont="1" applyFill="1" applyBorder="1"/>
    <xf numFmtId="44" fontId="21" fillId="2" borderId="0" xfId="0" applyNumberFormat="1" applyFont="1" applyFill="1" applyBorder="1"/>
    <xf numFmtId="0" fontId="21" fillId="2" borderId="0" xfId="2" applyFont="1" applyBorder="1"/>
    <xf numFmtId="166" fontId="21" fillId="2" borderId="0" xfId="2" applyNumberFormat="1" applyFont="1" applyBorder="1"/>
    <xf numFmtId="0" fontId="21" fillId="2" borderId="0" xfId="0" quotePrefix="1" applyFont="1" applyFill="1" applyBorder="1" applyAlignment="1">
      <alignment horizontal="left"/>
    </xf>
    <xf numFmtId="0" fontId="21" fillId="2" borderId="0" xfId="2" applyNumberFormat="1" applyFont="1" applyBorder="1"/>
    <xf numFmtId="9" fontId="21" fillId="2" borderId="0" xfId="4" applyNumberFormat="1" applyFont="1" applyBorder="1"/>
    <xf numFmtId="44" fontId="21" fillId="5" borderId="1" xfId="0" applyNumberFormat="1" applyFont="1" applyFill="1" applyBorder="1"/>
    <xf numFmtId="0" fontId="23" fillId="2" borderId="0" xfId="0" applyFont="1" applyFill="1"/>
    <xf numFmtId="0" fontId="23" fillId="2" borderId="10" xfId="0" applyFont="1" applyFill="1" applyBorder="1"/>
    <xf numFmtId="44" fontId="22" fillId="4" borderId="1" xfId="0" applyNumberFormat="1" applyFont="1" applyFill="1" applyBorder="1"/>
    <xf numFmtId="0" fontId="23" fillId="2" borderId="11" xfId="0" applyFont="1" applyFill="1" applyBorder="1"/>
    <xf numFmtId="0" fontId="14" fillId="2" borderId="31" xfId="0" applyFont="1" applyFill="1" applyBorder="1"/>
    <xf numFmtId="0" fontId="12" fillId="2" borderId="32" xfId="0" applyFont="1" applyFill="1" applyBorder="1"/>
    <xf numFmtId="0" fontId="14" fillId="2" borderId="33" xfId="0" applyFont="1" applyFill="1" applyBorder="1"/>
    <xf numFmtId="0" fontId="12" fillId="2" borderId="34" xfId="0" applyFont="1" applyFill="1" applyBorder="1"/>
    <xf numFmtId="0" fontId="12" fillId="2" borderId="35" xfId="0" applyFont="1" applyFill="1" applyBorder="1"/>
    <xf numFmtId="0" fontId="12" fillId="2" borderId="36" xfId="0" applyFont="1" applyFill="1" applyBorder="1"/>
    <xf numFmtId="0" fontId="18" fillId="2" borderId="1" xfId="0" applyFont="1" applyFill="1" applyBorder="1" applyAlignment="1" applyProtection="1">
      <alignment vertical="top" wrapText="1"/>
    </xf>
    <xf numFmtId="0" fontId="19" fillId="2" borderId="0" xfId="0" quotePrefix="1" applyFont="1" applyFill="1" applyBorder="1" applyAlignment="1" applyProtection="1">
      <alignment horizontal="left" vertical="top" wrapText="1"/>
    </xf>
    <xf numFmtId="0" fontId="19" fillId="2" borderId="0" xfId="0" applyFont="1" applyFill="1" applyBorder="1" applyAlignment="1" applyProtection="1">
      <alignment horizontal="left" vertical="top" wrapText="1"/>
    </xf>
    <xf numFmtId="44" fontId="15" fillId="4" borderId="1" xfId="5" applyFont="1" applyFill="1" applyBorder="1" applyAlignment="1"/>
    <xf numFmtId="0" fontId="12" fillId="2" borderId="0" xfId="0" quotePrefix="1" applyFont="1" applyFill="1" applyBorder="1" applyAlignment="1">
      <alignment horizontal="left" vertical="top" wrapText="1"/>
    </xf>
    <xf numFmtId="0" fontId="12" fillId="2" borderId="0" xfId="0" quotePrefix="1" applyFont="1" applyFill="1" applyBorder="1" applyAlignment="1">
      <alignment horizontal="left" vertical="top"/>
    </xf>
    <xf numFmtId="44" fontId="12" fillId="2" borderId="1" xfId="5" applyFont="1" applyFill="1" applyBorder="1" applyAlignment="1"/>
    <xf numFmtId="0" fontId="15" fillId="2" borderId="2" xfId="0" quotePrefix="1" applyFont="1" applyFill="1" applyBorder="1" applyAlignment="1">
      <alignment horizontal="left" vertical="top" wrapText="1"/>
    </xf>
    <xf numFmtId="0" fontId="15" fillId="2" borderId="3" xfId="0" quotePrefix="1" applyFont="1" applyFill="1" applyBorder="1" applyAlignment="1">
      <alignment horizontal="left" vertical="top" wrapText="1"/>
    </xf>
    <xf numFmtId="0" fontId="15" fillId="2" borderId="0" xfId="0" quotePrefix="1" applyFont="1" applyFill="1" applyBorder="1" applyAlignment="1">
      <alignment horizontal="center" wrapText="1"/>
    </xf>
    <xf numFmtId="0" fontId="21" fillId="4" borderId="1" xfId="1" applyNumberFormat="1" applyFont="1" applyFill="1" applyBorder="1" applyAlignment="1">
      <alignment horizontal="center" vertical="center"/>
    </xf>
    <xf numFmtId="0" fontId="8" fillId="2" borderId="0" xfId="0" quotePrefix="1" applyFont="1" applyFill="1" applyBorder="1" applyAlignment="1">
      <alignment horizontal="left"/>
    </xf>
    <xf numFmtId="0" fontId="24" fillId="2" borderId="0" xfId="0" applyFont="1" applyFill="1"/>
    <xf numFmtId="0" fontId="5" fillId="2" borderId="0" xfId="0" quotePrefix="1" applyFont="1" applyFill="1" applyBorder="1" applyAlignment="1">
      <alignment horizontal="left"/>
    </xf>
    <xf numFmtId="0" fontId="25" fillId="2" borderId="8" xfId="0" applyFont="1" applyFill="1" applyBorder="1" applyAlignment="1">
      <alignment horizontal="left"/>
    </xf>
    <xf numFmtId="164" fontId="25" fillId="2" borderId="8" xfId="0" applyNumberFormat="1" applyFont="1" applyFill="1" applyBorder="1" applyAlignment="1">
      <alignment horizontal="left"/>
    </xf>
    <xf numFmtId="0" fontId="25" fillId="2" borderId="0" xfId="0" applyFont="1" applyFill="1" applyBorder="1" applyAlignment="1">
      <alignment horizontal="center"/>
    </xf>
    <xf numFmtId="164" fontId="25" fillId="2" borderId="0" xfId="0" applyNumberFormat="1" applyFont="1" applyFill="1" applyBorder="1" applyAlignment="1">
      <alignment horizontal="center"/>
    </xf>
    <xf numFmtId="0" fontId="12" fillId="2" borderId="0" xfId="0" quotePrefix="1" applyFont="1" applyFill="1" applyBorder="1" applyAlignment="1">
      <alignment horizontal="left" vertical="top"/>
    </xf>
    <xf numFmtId="0" fontId="12" fillId="2" borderId="0" xfId="0" quotePrefix="1" applyFont="1" applyFill="1" applyBorder="1" applyAlignment="1">
      <alignment horizontal="left" vertical="top" wrapText="1"/>
    </xf>
    <xf numFmtId="0" fontId="4" fillId="2" borderId="0" xfId="0" quotePrefix="1" applyFont="1" applyFill="1" applyBorder="1" applyAlignment="1">
      <alignment vertical="top"/>
    </xf>
    <xf numFmtId="0" fontId="12" fillId="2" borderId="0" xfId="0" quotePrefix="1" applyFont="1" applyFill="1" applyBorder="1" applyAlignment="1">
      <alignment vertical="top"/>
    </xf>
    <xf numFmtId="165" fontId="12" fillId="2" borderId="6" xfId="6" applyNumberFormat="1" applyFont="1" applyFill="1" applyBorder="1" applyAlignment="1">
      <alignment wrapText="1"/>
    </xf>
    <xf numFmtId="0" fontId="15" fillId="2" borderId="3" xfId="0" quotePrefix="1" applyFont="1" applyFill="1" applyBorder="1" applyAlignment="1">
      <alignment vertical="top" wrapText="1"/>
    </xf>
    <xf numFmtId="0" fontId="15" fillId="2" borderId="2" xfId="0" quotePrefix="1" applyFont="1" applyFill="1" applyBorder="1" applyAlignment="1">
      <alignment vertical="top"/>
    </xf>
    <xf numFmtId="0" fontId="26" fillId="2" borderId="0" xfId="0" applyFont="1" applyFill="1" applyAlignment="1">
      <alignment wrapText="1"/>
    </xf>
    <xf numFmtId="9" fontId="27" fillId="2" borderId="0" xfId="0" applyNumberFormat="1" applyFont="1" applyFill="1" applyAlignment="1">
      <alignment horizontal="center"/>
    </xf>
    <xf numFmtId="0" fontId="28" fillId="2" borderId="4" xfId="0" quotePrefix="1" applyFont="1" applyFill="1" applyBorder="1" applyAlignment="1">
      <alignment horizontal="right" vertical="top" wrapText="1"/>
    </xf>
    <xf numFmtId="0" fontId="29" fillId="2" borderId="0" xfId="0" applyFont="1" applyFill="1"/>
    <xf numFmtId="0" fontId="20" fillId="2" borderId="2" xfId="0" quotePrefix="1" applyFont="1" applyFill="1" applyBorder="1" applyAlignment="1">
      <alignment horizontal="left" vertical="top" wrapText="1"/>
    </xf>
    <xf numFmtId="0" fontId="20" fillId="2" borderId="3" xfId="0" quotePrefix="1" applyFont="1" applyFill="1" applyBorder="1" applyAlignment="1">
      <alignment horizontal="left" vertical="top" wrapText="1"/>
    </xf>
    <xf numFmtId="9" fontId="27" fillId="2" borderId="0" xfId="0" quotePrefix="1" applyNumberFormat="1" applyFont="1" applyFill="1" applyBorder="1" applyAlignment="1">
      <alignment horizontal="center" wrapText="1"/>
    </xf>
    <xf numFmtId="0" fontId="27" fillId="2" borderId="4" xfId="0" quotePrefix="1" applyFont="1" applyFill="1" applyBorder="1" applyAlignment="1">
      <alignment horizontal="right" wrapText="1"/>
    </xf>
    <xf numFmtId="0" fontId="27" fillId="2" borderId="1" xfId="0" quotePrefix="1" applyFont="1" applyFill="1" applyBorder="1" applyAlignment="1">
      <alignment horizontal="center" wrapText="1"/>
    </xf>
    <xf numFmtId="167" fontId="18" fillId="2" borderId="1" xfId="0" quotePrefix="1" applyNumberFormat="1" applyFont="1" applyFill="1" applyBorder="1" applyAlignment="1">
      <alignment horizontal="center" wrapText="1"/>
    </xf>
    <xf numFmtId="44" fontId="12" fillId="3" borderId="1" xfId="5" applyFont="1" applyFill="1" applyBorder="1" applyAlignment="1" applyProtection="1">
      <protection locked="0"/>
    </xf>
    <xf numFmtId="0" fontId="15" fillId="2" borderId="22" xfId="0" quotePrefix="1" applyFont="1" applyFill="1" applyBorder="1" applyAlignment="1">
      <alignment vertical="center" wrapText="1"/>
    </xf>
    <xf numFmtId="0" fontId="15" fillId="2" borderId="37" xfId="0" quotePrefix="1" applyFont="1" applyFill="1" applyBorder="1" applyAlignment="1">
      <alignment vertical="center" wrapText="1"/>
    </xf>
    <xf numFmtId="0" fontId="20" fillId="2" borderId="21" xfId="0" quotePrefix="1" applyFont="1" applyFill="1" applyBorder="1" applyAlignment="1">
      <alignment horizontal="center" vertical="center" wrapText="1"/>
    </xf>
    <xf numFmtId="44" fontId="12" fillId="2" borderId="0" xfId="5" applyFont="1" applyFill="1" applyBorder="1" applyAlignment="1"/>
    <xf numFmtId="0" fontId="14" fillId="2" borderId="5" xfId="0" applyFont="1" applyFill="1" applyBorder="1"/>
    <xf numFmtId="0" fontId="14" fillId="2" borderId="0" xfId="0" applyFont="1" applyFill="1" applyBorder="1"/>
    <xf numFmtId="0" fontId="14" fillId="2" borderId="18" xfId="0" applyFont="1" applyFill="1" applyBorder="1"/>
    <xf numFmtId="0" fontId="15" fillId="6" borderId="1" xfId="0" quotePrefix="1" applyFont="1" applyFill="1" applyBorder="1" applyAlignment="1">
      <alignment horizontal="center" wrapText="1"/>
    </xf>
    <xf numFmtId="0" fontId="11" fillId="2" borderId="0" xfId="0" quotePrefix="1" applyFont="1" applyFill="1" applyBorder="1" applyAlignment="1">
      <alignment horizontal="center" wrapText="1"/>
    </xf>
    <xf numFmtId="0" fontId="12" fillId="2" borderId="2" xfId="0" quotePrefix="1" applyFont="1" applyFill="1" applyBorder="1" applyAlignment="1">
      <alignment horizontal="left" vertical="top" wrapText="1"/>
    </xf>
    <xf numFmtId="0" fontId="12" fillId="2" borderId="3" xfId="0" quotePrefix="1" applyFont="1" applyFill="1" applyBorder="1" applyAlignment="1">
      <alignment horizontal="left" vertical="top" wrapText="1"/>
    </xf>
    <xf numFmtId="0" fontId="12" fillId="2" borderId="4" xfId="0" quotePrefix="1" applyFont="1" applyFill="1" applyBorder="1" applyAlignment="1">
      <alignment horizontal="left" vertical="top" wrapText="1"/>
    </xf>
    <xf numFmtId="0" fontId="12" fillId="3" borderId="15" xfId="0" quotePrefix="1" applyFont="1" applyFill="1" applyBorder="1" applyAlignment="1" applyProtection="1">
      <alignment horizontal="center" vertical="center"/>
      <protection locked="0"/>
    </xf>
    <xf numFmtId="0" fontId="12" fillId="3" borderId="16" xfId="0" quotePrefix="1" applyFont="1" applyFill="1" applyBorder="1" applyAlignment="1" applyProtection="1">
      <alignment horizontal="center" vertical="center"/>
      <protection locked="0"/>
    </xf>
    <xf numFmtId="0" fontId="12" fillId="3" borderId="17" xfId="0" quotePrefix="1" applyFont="1" applyFill="1" applyBorder="1" applyAlignment="1" applyProtection="1">
      <alignment horizontal="center" vertical="center"/>
      <protection locked="0"/>
    </xf>
    <xf numFmtId="0" fontId="12" fillId="3" borderId="5" xfId="0" quotePrefix="1" applyFont="1" applyFill="1" applyBorder="1" applyAlignment="1" applyProtection="1">
      <alignment horizontal="center" vertical="center"/>
      <protection locked="0"/>
    </xf>
    <xf numFmtId="0" fontId="12" fillId="3" borderId="0" xfId="0" quotePrefix="1" applyFont="1" applyFill="1" applyBorder="1" applyAlignment="1" applyProtection="1">
      <alignment horizontal="center" vertical="center"/>
      <protection locked="0"/>
    </xf>
    <xf numFmtId="0" fontId="12" fillId="3" borderId="18" xfId="0" quotePrefix="1" applyFont="1" applyFill="1" applyBorder="1" applyAlignment="1" applyProtection="1">
      <alignment horizontal="center" vertical="center"/>
      <protection locked="0"/>
    </xf>
    <xf numFmtId="0" fontId="12" fillId="3" borderId="19" xfId="0" quotePrefix="1" applyFont="1" applyFill="1" applyBorder="1" applyAlignment="1" applyProtection="1">
      <alignment horizontal="center" vertical="center"/>
      <protection locked="0"/>
    </xf>
    <xf numFmtId="0" fontId="12" fillId="3" borderId="6" xfId="0" quotePrefix="1" applyFont="1" applyFill="1" applyBorder="1" applyAlignment="1" applyProtection="1">
      <alignment horizontal="center" vertical="center"/>
      <protection locked="0"/>
    </xf>
    <xf numFmtId="0" fontId="12" fillId="3" borderId="20" xfId="0" quotePrefix="1" applyFont="1" applyFill="1" applyBorder="1" applyAlignment="1" applyProtection="1">
      <alignment horizontal="center" vertical="center"/>
      <protection locked="0"/>
    </xf>
    <xf numFmtId="0" fontId="12" fillId="2" borderId="0" xfId="0" quotePrefix="1" applyFont="1" applyFill="1" applyBorder="1" applyAlignment="1">
      <alignment horizontal="left" vertical="top" wrapText="1"/>
    </xf>
    <xf numFmtId="0" fontId="12" fillId="2" borderId="0" xfId="0" quotePrefix="1" applyFont="1" applyFill="1" applyBorder="1" applyAlignment="1">
      <alignment horizontal="left" vertical="top"/>
    </xf>
    <xf numFmtId="164" fontId="12" fillId="2" borderId="0" xfId="0" quotePrefix="1" applyNumberFormat="1" applyFont="1" applyFill="1" applyBorder="1" applyAlignment="1">
      <alignment horizontal="left"/>
    </xf>
    <xf numFmtId="0" fontId="2" fillId="2" borderId="0" xfId="0" quotePrefix="1" applyFont="1" applyFill="1" applyBorder="1" applyAlignment="1">
      <alignment horizontal="left" vertical="top" wrapText="1"/>
    </xf>
    <xf numFmtId="0" fontId="15" fillId="5" borderId="2" xfId="0" quotePrefix="1" applyFont="1" applyFill="1" applyBorder="1" applyAlignment="1">
      <alignment horizontal="left" wrapText="1"/>
    </xf>
    <xf numFmtId="0" fontId="15" fillId="5" borderId="3" xfId="0" quotePrefix="1" applyFont="1" applyFill="1" applyBorder="1" applyAlignment="1">
      <alignment horizontal="left" wrapText="1"/>
    </xf>
    <xf numFmtId="0" fontId="15" fillId="5" borderId="4" xfId="0" quotePrefix="1" applyFont="1" applyFill="1" applyBorder="1" applyAlignment="1">
      <alignment horizontal="left" wrapText="1"/>
    </xf>
    <xf numFmtId="0" fontId="3" fillId="2" borderId="2" xfId="0" quotePrefix="1" applyFont="1" applyFill="1" applyBorder="1" applyAlignment="1">
      <alignment horizontal="left" vertical="top" wrapText="1"/>
    </xf>
    <xf numFmtId="0" fontId="4" fillId="2" borderId="2" xfId="0" quotePrefix="1" applyFont="1" applyFill="1" applyBorder="1" applyAlignment="1">
      <alignment horizontal="left" vertical="top" wrapText="1"/>
    </xf>
    <xf numFmtId="0" fontId="15" fillId="2" borderId="3" xfId="0" applyFont="1" applyFill="1" applyBorder="1" applyAlignment="1">
      <alignment horizontal="center" wrapText="1"/>
    </xf>
    <xf numFmtId="0" fontId="15" fillId="2" borderId="4" xfId="0" applyFont="1" applyFill="1" applyBorder="1" applyAlignment="1">
      <alignment horizontal="center" wrapText="1"/>
    </xf>
    <xf numFmtId="0" fontId="22" fillId="5" borderId="2" xfId="0" quotePrefix="1" applyFont="1" applyFill="1" applyBorder="1" applyAlignment="1">
      <alignment horizontal="left"/>
    </xf>
    <xf numFmtId="0" fontId="22" fillId="5" borderId="3" xfId="0" applyFont="1" applyFill="1" applyBorder="1" applyAlignment="1">
      <alignment horizontal="left"/>
    </xf>
    <xf numFmtId="0" fontId="22" fillId="5" borderId="4" xfId="0" applyFont="1" applyFill="1" applyBorder="1" applyAlignment="1">
      <alignment horizontal="left"/>
    </xf>
    <xf numFmtId="0" fontId="21" fillId="2" borderId="1" xfId="0" quotePrefix="1" applyFont="1" applyFill="1" applyBorder="1" applyAlignment="1">
      <alignment horizontal="left"/>
    </xf>
    <xf numFmtId="0" fontId="21" fillId="2" borderId="1" xfId="0" applyFont="1" applyFill="1" applyBorder="1" applyAlignment="1">
      <alignment horizontal="left"/>
    </xf>
    <xf numFmtId="0" fontId="21" fillId="2" borderId="17" xfId="0" quotePrefix="1" applyFont="1" applyFill="1" applyBorder="1" applyAlignment="1">
      <alignment horizontal="left"/>
    </xf>
    <xf numFmtId="0" fontId="21" fillId="2" borderId="21" xfId="0" applyFont="1" applyFill="1" applyBorder="1" applyAlignment="1">
      <alignment horizontal="left"/>
    </xf>
    <xf numFmtId="0" fontId="21" fillId="2" borderId="15" xfId="0" applyFont="1" applyFill="1" applyBorder="1" applyAlignment="1">
      <alignment horizontal="left"/>
    </xf>
    <xf numFmtId="0" fontId="15" fillId="5" borderId="2" xfId="0" quotePrefix="1" applyFont="1" applyFill="1" applyBorder="1" applyAlignment="1">
      <alignment horizontal="left"/>
    </xf>
    <xf numFmtId="0" fontId="15" fillId="5" borderId="3" xfId="0" applyFont="1" applyFill="1" applyBorder="1" applyAlignment="1">
      <alignment horizontal="left"/>
    </xf>
    <xf numFmtId="0" fontId="15" fillId="5" borderId="4" xfId="0" applyFont="1" applyFill="1" applyBorder="1" applyAlignment="1">
      <alignment horizontal="left"/>
    </xf>
    <xf numFmtId="0" fontId="12" fillId="3" borderId="1" xfId="0" applyFont="1" applyFill="1" applyBorder="1" applyAlignment="1" applyProtection="1">
      <alignment horizontal="center"/>
      <protection locked="0"/>
    </xf>
    <xf numFmtId="0" fontId="12" fillId="3" borderId="2"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2" fillId="3" borderId="4" xfId="0" applyFont="1" applyFill="1" applyBorder="1" applyAlignment="1" applyProtection="1">
      <alignment horizontal="left"/>
      <protection locked="0"/>
    </xf>
    <xf numFmtId="0" fontId="15" fillId="2" borderId="2" xfId="0" quotePrefix="1" applyFont="1" applyFill="1" applyBorder="1" applyAlignment="1">
      <alignment horizontal="left" vertical="top" wrapText="1"/>
    </xf>
    <xf numFmtId="0" fontId="15" fillId="2" borderId="3" xfId="0" quotePrefix="1" applyFont="1" applyFill="1" applyBorder="1" applyAlignment="1">
      <alignment horizontal="left" vertical="top" wrapText="1"/>
    </xf>
    <xf numFmtId="0" fontId="15" fillId="2" borderId="4" xfId="0" quotePrefix="1" applyFont="1" applyFill="1" applyBorder="1" applyAlignment="1">
      <alignment horizontal="left" vertical="top" wrapText="1"/>
    </xf>
    <xf numFmtId="0" fontId="6" fillId="2" borderId="2" xfId="0" quotePrefix="1" applyFont="1" applyFill="1" applyBorder="1" applyAlignment="1">
      <alignment horizontal="left" vertical="top" wrapText="1"/>
    </xf>
    <xf numFmtId="0" fontId="1" fillId="2" borderId="2" xfId="0" quotePrefix="1" applyFont="1" applyFill="1" applyBorder="1" applyAlignment="1">
      <alignment horizontal="left" vertical="top" wrapText="1"/>
    </xf>
    <xf numFmtId="0" fontId="7" fillId="2" borderId="2" xfId="0" quotePrefix="1" applyFont="1" applyFill="1" applyBorder="1" applyAlignment="1">
      <alignment horizontal="left" vertical="top" wrapText="1"/>
    </xf>
    <xf numFmtId="0" fontId="19" fillId="2" borderId="1" xfId="0" quotePrefix="1" applyFont="1" applyFill="1" applyBorder="1" applyAlignment="1" applyProtection="1">
      <alignment horizontal="left" vertical="top" wrapText="1"/>
    </xf>
    <xf numFmtId="0" fontId="19" fillId="2" borderId="1" xfId="0" applyFont="1" applyFill="1" applyBorder="1" applyAlignment="1" applyProtection="1">
      <alignment horizontal="left" vertical="top" wrapText="1"/>
    </xf>
    <xf numFmtId="0" fontId="18" fillId="2" borderId="6" xfId="0" quotePrefix="1" applyFont="1" applyFill="1" applyBorder="1" applyAlignment="1" applyProtection="1">
      <alignment horizontal="left" wrapText="1"/>
    </xf>
    <xf numFmtId="0" fontId="17" fillId="2" borderId="2" xfId="0" quotePrefix="1" applyFont="1" applyFill="1" applyBorder="1" applyAlignment="1" applyProtection="1">
      <alignment horizontal="center" wrapText="1"/>
    </xf>
    <xf numFmtId="0" fontId="17" fillId="2" borderId="3" xfId="0" applyFont="1" applyFill="1" applyBorder="1" applyAlignment="1" applyProtection="1">
      <alignment horizontal="center" wrapText="1"/>
    </xf>
    <xf numFmtId="0" fontId="17" fillId="2" borderId="4" xfId="0" applyFont="1" applyFill="1" applyBorder="1" applyAlignment="1" applyProtection="1">
      <alignment horizontal="center" wrapText="1"/>
    </xf>
    <xf numFmtId="0" fontId="19" fillId="2" borderId="0" xfId="0" quotePrefix="1" applyFont="1" applyFill="1" applyBorder="1" applyAlignment="1" applyProtection="1">
      <alignment horizontal="left" vertical="top" wrapText="1"/>
    </xf>
    <xf numFmtId="0" fontId="19" fillId="2" borderId="0" xfId="0" applyFont="1" applyFill="1" applyBorder="1" applyAlignment="1" applyProtection="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508861</xdr:colOff>
      <xdr:row>2</xdr:row>
      <xdr:rowOff>52264</xdr:rowOff>
    </xdr:from>
    <xdr:to>
      <xdr:col>16</xdr:col>
      <xdr:colOff>930115</xdr:colOff>
      <xdr:row>2</xdr:row>
      <xdr:rowOff>418366</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7034" y="286726"/>
          <a:ext cx="1545497"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1466322</xdr:colOff>
      <xdr:row>3</xdr:row>
      <xdr:rowOff>170211</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customProperties>
    <customPr name="SLWorkbook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80"/>
  <sheetViews>
    <sheetView tabSelected="1" zoomScaleNormal="100" zoomScaleSheetLayoutView="110" workbookViewId="0">
      <selection activeCell="D4" sqref="D4"/>
    </sheetView>
  </sheetViews>
  <sheetFormatPr defaultColWidth="0" defaultRowHeight="13.8" zeroHeight="1" x14ac:dyDescent="0.3"/>
  <cols>
    <col min="1" max="1" width="1" style="6" customWidth="1"/>
    <col min="2" max="2" width="2" style="6" customWidth="1"/>
    <col min="3" max="3" width="13.33203125" style="6" customWidth="1"/>
    <col min="4" max="4" width="14.33203125" style="6" customWidth="1"/>
    <col min="5" max="5" width="25.109375" style="6" customWidth="1"/>
    <col min="6" max="6" width="20.6640625" style="6" customWidth="1"/>
    <col min="7" max="7" width="2.109375" style="6" customWidth="1"/>
    <col min="8" max="13" width="12.5546875" style="6" customWidth="1"/>
    <col min="14" max="14" width="1.88671875" style="6" customWidth="1"/>
    <col min="15" max="15" width="15.5546875" style="6" customWidth="1"/>
    <col min="16" max="16" width="1.44140625" style="6" customWidth="1"/>
    <col min="17" max="17" width="20.6640625" style="6" customWidth="1"/>
    <col min="18" max="18" width="1.88671875" style="6" customWidth="1"/>
    <col min="19" max="19" width="1" style="6" customWidth="1"/>
    <col min="20" max="22" width="2.44140625" style="6" hidden="1" customWidth="1"/>
    <col min="23" max="26" width="9.33203125" style="6" hidden="1" customWidth="1"/>
    <col min="27" max="16384" width="9.33203125" style="6" hidden="1"/>
  </cols>
  <sheetData>
    <row r="1" spans="2:18" ht="6.75" customHeight="1" thickBot="1" x14ac:dyDescent="0.35"/>
    <row r="2" spans="2:18" ht="28.2" customHeight="1" thickTop="1" x14ac:dyDescent="0.45">
      <c r="B2" s="7"/>
      <c r="C2" s="2" t="s">
        <v>38</v>
      </c>
      <c r="D2" s="109"/>
      <c r="E2" s="108"/>
      <c r="F2" s="2"/>
      <c r="G2" s="2"/>
      <c r="H2" s="2"/>
      <c r="I2" s="2"/>
      <c r="J2" s="2"/>
      <c r="K2" s="2"/>
      <c r="L2" s="2"/>
      <c r="M2" s="2"/>
      <c r="N2" s="2"/>
      <c r="O2" s="2"/>
      <c r="P2" s="2"/>
      <c r="Q2" s="2"/>
      <c r="R2" s="8"/>
    </row>
    <row r="3" spans="2:18" ht="44.25" customHeight="1" x14ac:dyDescent="0.45">
      <c r="B3" s="9"/>
      <c r="C3" s="110" t="s">
        <v>62</v>
      </c>
      <c r="D3" s="111">
        <v>44308</v>
      </c>
      <c r="E3" s="138" t="s">
        <v>32</v>
      </c>
      <c r="F3" s="138"/>
      <c r="G3" s="138"/>
      <c r="H3" s="138"/>
      <c r="I3" s="138"/>
      <c r="J3" s="138"/>
      <c r="K3" s="138"/>
      <c r="L3" s="138"/>
      <c r="M3" s="138"/>
      <c r="N3" s="138"/>
      <c r="O3" s="138"/>
      <c r="P3" s="138"/>
      <c r="Q3" s="3"/>
      <c r="R3" s="10"/>
    </row>
    <row r="4" spans="2:18" ht="15" customHeight="1" x14ac:dyDescent="0.45">
      <c r="B4" s="9"/>
      <c r="C4" s="1"/>
      <c r="D4" s="1"/>
      <c r="E4" s="1"/>
      <c r="F4" s="4"/>
      <c r="G4" s="4"/>
      <c r="H4" s="4"/>
      <c r="I4" s="4"/>
      <c r="J4" s="4"/>
      <c r="K4" s="4"/>
      <c r="L4" s="4"/>
      <c r="M4" s="1"/>
      <c r="N4" s="1"/>
      <c r="O4" s="1"/>
      <c r="P4" s="1"/>
      <c r="Q4" s="1"/>
      <c r="R4" s="10"/>
    </row>
    <row r="5" spans="2:18" ht="15" customHeight="1" x14ac:dyDescent="0.3">
      <c r="B5" s="9"/>
      <c r="C5" s="114" t="s">
        <v>39</v>
      </c>
      <c r="D5" s="115"/>
      <c r="E5" s="115"/>
      <c r="F5" s="115"/>
      <c r="G5" s="115"/>
      <c r="H5" s="112"/>
      <c r="I5" s="112"/>
      <c r="J5" s="112"/>
      <c r="K5" s="112"/>
      <c r="L5" s="99"/>
      <c r="M5" s="142" t="s">
        <v>23</v>
      </c>
      <c r="N5" s="143"/>
      <c r="O5" s="143"/>
      <c r="P5" s="143"/>
      <c r="Q5" s="144"/>
      <c r="R5" s="10"/>
    </row>
    <row r="6" spans="2:18" ht="15" customHeight="1" x14ac:dyDescent="0.3">
      <c r="B6" s="9"/>
      <c r="C6" s="152" t="s">
        <v>9</v>
      </c>
      <c r="D6" s="152"/>
      <c r="E6" s="152"/>
      <c r="F6" s="152"/>
      <c r="G6" s="152"/>
      <c r="H6" s="99"/>
      <c r="I6" s="99"/>
      <c r="J6" s="99"/>
      <c r="K6" s="99"/>
      <c r="L6" s="99"/>
      <c r="M6" s="145"/>
      <c r="N6" s="146"/>
      <c r="O6" s="146"/>
      <c r="P6" s="146"/>
      <c r="Q6" s="147"/>
      <c r="R6" s="10"/>
    </row>
    <row r="7" spans="2:18" ht="15" customHeight="1" x14ac:dyDescent="0.3">
      <c r="B7" s="9"/>
      <c r="C7" s="151" t="s">
        <v>15</v>
      </c>
      <c r="D7" s="151"/>
      <c r="E7" s="151"/>
      <c r="F7" s="151"/>
      <c r="G7" s="151"/>
      <c r="H7" s="98"/>
      <c r="I7" s="98"/>
      <c r="J7" s="98"/>
      <c r="K7" s="98"/>
      <c r="L7" s="98"/>
      <c r="M7" s="145"/>
      <c r="N7" s="146"/>
      <c r="O7" s="146"/>
      <c r="P7" s="146"/>
      <c r="Q7" s="147"/>
      <c r="R7" s="10"/>
    </row>
    <row r="8" spans="2:18" ht="15" customHeight="1" x14ac:dyDescent="0.3">
      <c r="B8" s="9"/>
      <c r="C8" s="151" t="s">
        <v>13</v>
      </c>
      <c r="D8" s="151"/>
      <c r="E8" s="151"/>
      <c r="F8" s="151"/>
      <c r="G8" s="151"/>
      <c r="H8" s="98"/>
      <c r="I8" s="98"/>
      <c r="J8" s="98"/>
      <c r="K8" s="98"/>
      <c r="L8" s="98"/>
      <c r="M8" s="145"/>
      <c r="N8" s="146"/>
      <c r="O8" s="146"/>
      <c r="P8" s="146"/>
      <c r="Q8" s="147"/>
      <c r="R8" s="10"/>
    </row>
    <row r="9" spans="2:18" ht="15" customHeight="1" x14ac:dyDescent="0.3">
      <c r="B9" s="9"/>
      <c r="C9" s="154" t="s">
        <v>56</v>
      </c>
      <c r="D9" s="151"/>
      <c r="E9" s="151"/>
      <c r="F9" s="151"/>
      <c r="G9" s="151"/>
      <c r="H9" s="151"/>
      <c r="I9" s="151"/>
      <c r="J9" s="151"/>
      <c r="K9" s="151"/>
      <c r="L9" s="113"/>
      <c r="M9" s="145"/>
      <c r="N9" s="146"/>
      <c r="O9" s="146"/>
      <c r="P9" s="146"/>
      <c r="Q9" s="147"/>
      <c r="R9" s="10"/>
    </row>
    <row r="10" spans="2:18" ht="15" customHeight="1" x14ac:dyDescent="0.3">
      <c r="B10" s="9"/>
      <c r="C10" s="154" t="s">
        <v>58</v>
      </c>
      <c r="D10" s="151"/>
      <c r="E10" s="151"/>
      <c r="F10" s="151"/>
      <c r="G10" s="151"/>
      <c r="H10" s="151"/>
      <c r="I10" s="151"/>
      <c r="J10" s="151"/>
      <c r="K10" s="151"/>
      <c r="L10" s="98"/>
      <c r="M10" s="145"/>
      <c r="N10" s="146"/>
      <c r="O10" s="146"/>
      <c r="P10" s="146"/>
      <c r="Q10" s="147"/>
      <c r="R10" s="10"/>
    </row>
    <row r="11" spans="2:18" ht="15" customHeight="1" x14ac:dyDescent="0.3">
      <c r="B11" s="9"/>
      <c r="C11" s="154" t="s">
        <v>49</v>
      </c>
      <c r="D11" s="151"/>
      <c r="E11" s="151"/>
      <c r="F11" s="151"/>
      <c r="G11" s="151"/>
      <c r="H11" s="151"/>
      <c r="I11" s="151"/>
      <c r="J11" s="151"/>
      <c r="K11" s="151"/>
      <c r="L11" s="98"/>
      <c r="M11" s="145"/>
      <c r="N11" s="146"/>
      <c r="O11" s="146"/>
      <c r="P11" s="146"/>
      <c r="Q11" s="147"/>
      <c r="R11" s="10"/>
    </row>
    <row r="12" spans="2:18" ht="15" customHeight="1" x14ac:dyDescent="0.3">
      <c r="B12" s="9"/>
      <c r="C12" s="151" t="s">
        <v>14</v>
      </c>
      <c r="D12" s="151"/>
      <c r="E12" s="151"/>
      <c r="F12" s="151"/>
      <c r="G12" s="151"/>
      <c r="H12" s="98"/>
      <c r="I12" s="98"/>
      <c r="J12" s="98"/>
      <c r="K12" s="98"/>
      <c r="L12" s="98"/>
      <c r="M12" s="145"/>
      <c r="N12" s="146"/>
      <c r="O12" s="146"/>
      <c r="P12" s="146"/>
      <c r="Q12" s="147"/>
      <c r="R12" s="10"/>
    </row>
    <row r="13" spans="2:18" ht="32.4" customHeight="1" x14ac:dyDescent="0.3">
      <c r="B13" s="9"/>
      <c r="C13" s="151" t="s">
        <v>22</v>
      </c>
      <c r="D13" s="151"/>
      <c r="E13" s="151"/>
      <c r="F13" s="151"/>
      <c r="G13" s="151"/>
      <c r="H13" s="151"/>
      <c r="I13" s="151"/>
      <c r="J13" s="151"/>
      <c r="K13" s="151"/>
      <c r="L13" s="98"/>
      <c r="M13" s="145"/>
      <c r="N13" s="146"/>
      <c r="O13" s="146"/>
      <c r="P13" s="146"/>
      <c r="Q13" s="147"/>
      <c r="R13" s="10"/>
    </row>
    <row r="14" spans="2:18" ht="15" customHeight="1" x14ac:dyDescent="0.3">
      <c r="B14" s="9"/>
      <c r="C14" s="151" t="s">
        <v>12</v>
      </c>
      <c r="D14" s="151"/>
      <c r="E14" s="151"/>
      <c r="F14" s="151"/>
      <c r="G14" s="151"/>
      <c r="H14" s="98"/>
      <c r="I14" s="98"/>
      <c r="J14" s="98"/>
      <c r="K14" s="98"/>
      <c r="L14" s="98"/>
      <c r="M14" s="145"/>
      <c r="N14" s="146"/>
      <c r="O14" s="146"/>
      <c r="P14" s="146"/>
      <c r="Q14" s="147"/>
      <c r="R14" s="10"/>
    </row>
    <row r="15" spans="2:18" ht="11.4" customHeight="1" x14ac:dyDescent="0.3">
      <c r="B15" s="9"/>
      <c r="C15" s="107"/>
      <c r="D15" s="153"/>
      <c r="E15" s="153"/>
      <c r="F15" s="16"/>
      <c r="G15" s="14"/>
      <c r="H15" s="14"/>
      <c r="I15" s="14"/>
      <c r="J15" s="14"/>
      <c r="K15" s="14"/>
      <c r="L15" s="14"/>
      <c r="M15" s="148"/>
      <c r="N15" s="149"/>
      <c r="O15" s="149"/>
      <c r="P15" s="149"/>
      <c r="Q15" s="150"/>
      <c r="R15" s="10"/>
    </row>
    <row r="16" spans="2:18" ht="16.2" customHeight="1" x14ac:dyDescent="0.3">
      <c r="B16" s="9"/>
      <c r="C16" s="105" t="s">
        <v>30</v>
      </c>
      <c r="D16" s="16"/>
      <c r="E16" s="16"/>
      <c r="F16" s="16"/>
      <c r="G16" s="14"/>
      <c r="H16" s="14"/>
      <c r="I16" s="14"/>
      <c r="J16" s="14"/>
      <c r="K16" s="14"/>
      <c r="L16" s="14"/>
      <c r="M16" s="14"/>
      <c r="N16" s="5"/>
      <c r="O16" s="5"/>
      <c r="P16" s="5"/>
      <c r="R16" s="10"/>
    </row>
    <row r="17" spans="2:18" ht="6" customHeight="1" x14ac:dyDescent="0.3">
      <c r="B17" s="9"/>
      <c r="C17" s="67"/>
      <c r="D17" s="67"/>
      <c r="E17" s="67"/>
      <c r="F17" s="67"/>
      <c r="M17" s="68"/>
      <c r="N17" s="68"/>
      <c r="O17" s="68"/>
      <c r="P17" s="14"/>
      <c r="Q17" s="18"/>
      <c r="R17" s="10"/>
    </row>
    <row r="18" spans="2:18" ht="52.2" customHeight="1" x14ac:dyDescent="0.3">
      <c r="B18" s="9"/>
      <c r="C18" s="155" t="s">
        <v>20</v>
      </c>
      <c r="D18" s="156"/>
      <c r="E18" s="156"/>
      <c r="F18" s="157"/>
      <c r="G18" s="66"/>
      <c r="H18" s="137" t="s">
        <v>55</v>
      </c>
      <c r="I18" s="160" t="s">
        <v>57</v>
      </c>
      <c r="J18" s="160"/>
      <c r="K18" s="160"/>
      <c r="L18" s="160"/>
      <c r="M18" s="161"/>
      <c r="N18" s="64"/>
      <c r="O18" s="63" t="s">
        <v>25</v>
      </c>
      <c r="P18" s="14"/>
      <c r="Q18" s="132" t="s">
        <v>6</v>
      </c>
      <c r="R18" s="10"/>
    </row>
    <row r="19" spans="2:18" ht="14.4" customHeight="1" x14ac:dyDescent="0.3">
      <c r="B19" s="9"/>
      <c r="C19" s="118" t="s">
        <v>44</v>
      </c>
      <c r="D19" s="117"/>
      <c r="E19" s="117"/>
      <c r="F19" s="121" t="s">
        <v>41</v>
      </c>
      <c r="G19" s="122"/>
      <c r="H19" s="137">
        <v>10</v>
      </c>
      <c r="I19" s="128">
        <v>5</v>
      </c>
      <c r="J19" s="128">
        <v>5</v>
      </c>
      <c r="K19" s="128">
        <v>5</v>
      </c>
      <c r="L19" s="128">
        <v>5</v>
      </c>
      <c r="M19" s="128" t="s">
        <v>54</v>
      </c>
      <c r="N19" s="68"/>
      <c r="O19" s="68"/>
      <c r="P19" s="14"/>
      <c r="Q19" s="130"/>
      <c r="R19" s="10"/>
    </row>
    <row r="20" spans="2:18" ht="14.4" x14ac:dyDescent="0.3">
      <c r="B20" s="9"/>
      <c r="C20" s="158" t="s">
        <v>48</v>
      </c>
      <c r="D20" s="140"/>
      <c r="E20" s="140"/>
      <c r="F20" s="141"/>
      <c r="H20" s="129"/>
      <c r="I20" s="134"/>
      <c r="J20" s="135"/>
      <c r="K20" s="135"/>
      <c r="L20" s="135"/>
      <c r="M20" s="136"/>
      <c r="N20" s="65"/>
      <c r="O20" s="100">
        <f>+H20*H19</f>
        <v>0</v>
      </c>
      <c r="P20" s="14"/>
      <c r="Q20" s="130"/>
      <c r="R20" s="10"/>
    </row>
    <row r="21" spans="2:18" ht="14.4" x14ac:dyDescent="0.3">
      <c r="B21" s="9"/>
      <c r="C21" s="159" t="s">
        <v>37</v>
      </c>
      <c r="D21" s="140"/>
      <c r="E21" s="140"/>
      <c r="F21" s="141"/>
      <c r="I21" s="129"/>
      <c r="J21" s="129"/>
      <c r="K21" s="129"/>
      <c r="L21" s="129"/>
      <c r="M21" s="129"/>
      <c r="N21" s="65"/>
      <c r="O21" s="100">
        <f>+I21*I19*I22+J21*J19*J22+K21*K19*K22+L21*L19*L22+M21*L19*M22</f>
        <v>0</v>
      </c>
      <c r="P21" s="14"/>
      <c r="Q21" s="130"/>
      <c r="R21" s="10"/>
    </row>
    <row r="22" spans="2:18" ht="12" customHeight="1" x14ac:dyDescent="0.3">
      <c r="B22" s="9"/>
      <c r="C22" s="123"/>
      <c r="D22" s="124"/>
      <c r="E22" s="124"/>
      <c r="F22" s="126" t="s">
        <v>40</v>
      </c>
      <c r="G22" s="119"/>
      <c r="H22" s="120">
        <v>1</v>
      </c>
      <c r="I22" s="120">
        <v>0.8</v>
      </c>
      <c r="J22" s="120">
        <v>0.5</v>
      </c>
      <c r="K22" s="120">
        <v>0.25</v>
      </c>
      <c r="L22" s="120">
        <v>0.15</v>
      </c>
      <c r="M22" s="125">
        <v>0.1</v>
      </c>
      <c r="N22" s="103"/>
      <c r="O22" s="103"/>
      <c r="P22" s="14"/>
      <c r="Q22" s="130"/>
      <c r="R22" s="10"/>
    </row>
    <row r="23" spans="2:18" ht="7.8" customHeight="1" x14ac:dyDescent="0.3">
      <c r="B23" s="9"/>
      <c r="O23" s="133"/>
      <c r="P23" s="14"/>
      <c r="Q23" s="130"/>
      <c r="R23" s="10"/>
    </row>
    <row r="24" spans="2:18" ht="14.4" x14ac:dyDescent="0.3">
      <c r="B24" s="9"/>
      <c r="C24" s="177" t="s">
        <v>43</v>
      </c>
      <c r="D24" s="178"/>
      <c r="E24" s="178"/>
      <c r="F24" s="179"/>
      <c r="H24" s="137">
        <v>20</v>
      </c>
      <c r="I24" s="128">
        <v>20</v>
      </c>
      <c r="J24" s="128">
        <v>20</v>
      </c>
      <c r="K24" s="128">
        <v>20</v>
      </c>
      <c r="L24" s="63" t="s">
        <v>51</v>
      </c>
      <c r="M24" s="67"/>
      <c r="N24" s="68"/>
      <c r="O24" s="116"/>
      <c r="P24" s="14"/>
      <c r="Q24" s="130"/>
      <c r="R24" s="10"/>
    </row>
    <row r="25" spans="2:18" ht="14.4" x14ac:dyDescent="0.3">
      <c r="B25" s="9"/>
      <c r="C25" s="158" t="s">
        <v>46</v>
      </c>
      <c r="D25" s="140"/>
      <c r="E25" s="140"/>
      <c r="F25" s="141"/>
      <c r="H25" s="129"/>
      <c r="I25" s="134"/>
      <c r="J25" s="135"/>
      <c r="K25" s="135"/>
      <c r="L25" s="136"/>
      <c r="M25" s="67"/>
      <c r="N25" s="65"/>
      <c r="O25" s="100">
        <f>+H25*H24</f>
        <v>0</v>
      </c>
      <c r="P25" s="14"/>
      <c r="Q25" s="130"/>
      <c r="R25" s="10"/>
    </row>
    <row r="26" spans="2:18" ht="15" customHeight="1" x14ac:dyDescent="0.3">
      <c r="B26" s="9"/>
      <c r="C26" s="139" t="s">
        <v>26</v>
      </c>
      <c r="D26" s="140"/>
      <c r="E26" s="140"/>
      <c r="F26" s="141"/>
      <c r="I26" s="129"/>
      <c r="J26" s="129"/>
      <c r="K26" s="129"/>
      <c r="L26" s="129"/>
      <c r="M26" s="67"/>
      <c r="N26" s="65"/>
      <c r="O26" s="100">
        <f>I26*I24*I27+J26*J24*J27+K26*K27*K24+L27*L26*K24</f>
        <v>0</v>
      </c>
      <c r="P26" s="14"/>
      <c r="Q26" s="130"/>
      <c r="R26" s="10"/>
    </row>
    <row r="27" spans="2:18" ht="12" customHeight="1" x14ac:dyDescent="0.3">
      <c r="B27" s="9"/>
      <c r="C27" s="123"/>
      <c r="D27" s="124"/>
      <c r="E27" s="124"/>
      <c r="F27" s="126" t="s">
        <v>40</v>
      </c>
      <c r="G27" s="119"/>
      <c r="H27" s="120">
        <v>1</v>
      </c>
      <c r="I27" s="120">
        <v>0.8</v>
      </c>
      <c r="J27" s="120">
        <v>0.5</v>
      </c>
      <c r="K27" s="120">
        <v>0.25</v>
      </c>
      <c r="L27" s="120">
        <v>0.15</v>
      </c>
      <c r="M27" s="125"/>
      <c r="N27" s="103"/>
      <c r="O27" s="103"/>
      <c r="P27" s="14"/>
      <c r="Q27" s="130"/>
      <c r="R27" s="10"/>
    </row>
    <row r="28" spans="2:18" ht="7.8" customHeight="1" x14ac:dyDescent="0.3">
      <c r="B28" s="9"/>
      <c r="O28" s="133"/>
      <c r="P28" s="14"/>
      <c r="Q28" s="130"/>
      <c r="R28" s="10"/>
    </row>
    <row r="29" spans="2:18" ht="14.4" x14ac:dyDescent="0.3">
      <c r="B29" s="9"/>
      <c r="C29" s="177" t="s">
        <v>42</v>
      </c>
      <c r="D29" s="178"/>
      <c r="E29" s="178"/>
      <c r="F29" s="179"/>
      <c r="H29" s="137">
        <v>200</v>
      </c>
      <c r="I29" s="128">
        <v>50</v>
      </c>
      <c r="J29" s="128">
        <v>50</v>
      </c>
      <c r="K29" s="128">
        <v>50</v>
      </c>
      <c r="L29" s="128">
        <v>50</v>
      </c>
      <c r="M29" s="128" t="s">
        <v>50</v>
      </c>
      <c r="N29" s="68"/>
      <c r="O29" s="116"/>
      <c r="P29" s="14"/>
      <c r="Q29" s="130"/>
      <c r="R29" s="10"/>
    </row>
    <row r="30" spans="2:18" ht="14.4" x14ac:dyDescent="0.3">
      <c r="B30" s="9"/>
      <c r="C30" s="158" t="s">
        <v>47</v>
      </c>
      <c r="D30" s="140"/>
      <c r="E30" s="140"/>
      <c r="F30" s="141"/>
      <c r="H30" s="129"/>
      <c r="I30" s="134"/>
      <c r="J30" s="135"/>
      <c r="K30" s="135"/>
      <c r="L30" s="135"/>
      <c r="M30" s="136"/>
      <c r="N30" s="65"/>
      <c r="O30" s="100">
        <f>+H30*H29</f>
        <v>0</v>
      </c>
      <c r="P30" s="14"/>
      <c r="Q30" s="130"/>
      <c r="R30" s="10"/>
    </row>
    <row r="31" spans="2:18" ht="14.4" x14ac:dyDescent="0.3">
      <c r="B31" s="9"/>
      <c r="C31" s="159" t="s">
        <v>37</v>
      </c>
      <c r="D31" s="140"/>
      <c r="E31" s="140"/>
      <c r="F31" s="141"/>
      <c r="I31" s="129"/>
      <c r="J31" s="129"/>
      <c r="K31" s="129"/>
      <c r="L31" s="129"/>
      <c r="M31" s="129"/>
      <c r="N31" s="65"/>
      <c r="O31" s="100">
        <f>I31*I29*I32+J31*J29*J32+K31*K29*K32+L31*L29*L32+M31*L29*M32</f>
        <v>0</v>
      </c>
      <c r="P31" s="14"/>
      <c r="Q31" s="130"/>
      <c r="R31" s="10"/>
    </row>
    <row r="32" spans="2:18" ht="12" customHeight="1" x14ac:dyDescent="0.3">
      <c r="B32" s="9"/>
      <c r="C32" s="123"/>
      <c r="D32" s="124"/>
      <c r="E32" s="124"/>
      <c r="F32" s="126" t="s">
        <v>40</v>
      </c>
      <c r="G32" s="119"/>
      <c r="H32" s="120">
        <v>1</v>
      </c>
      <c r="I32" s="120">
        <v>0.8</v>
      </c>
      <c r="J32" s="120">
        <v>0.65</v>
      </c>
      <c r="K32" s="120">
        <v>0.5</v>
      </c>
      <c r="L32" s="120">
        <v>0.35</v>
      </c>
      <c r="M32" s="125">
        <v>0.2</v>
      </c>
      <c r="N32" s="103"/>
      <c r="O32" s="103"/>
      <c r="P32" s="14"/>
      <c r="Q32" s="130"/>
      <c r="R32" s="10"/>
    </row>
    <row r="33" spans="2:18" ht="7.8" customHeight="1" x14ac:dyDescent="0.3">
      <c r="B33" s="9"/>
      <c r="O33" s="133"/>
      <c r="P33" s="14"/>
      <c r="Q33" s="130"/>
      <c r="R33" s="10"/>
    </row>
    <row r="34" spans="2:18" ht="15" customHeight="1" x14ac:dyDescent="0.3">
      <c r="B34" s="9"/>
      <c r="C34" s="177" t="s">
        <v>45</v>
      </c>
      <c r="D34" s="178"/>
      <c r="E34" s="178"/>
      <c r="F34" s="179"/>
      <c r="H34" s="137">
        <v>20</v>
      </c>
      <c r="I34" s="128">
        <v>20</v>
      </c>
      <c r="J34" s="128">
        <v>20</v>
      </c>
      <c r="K34" s="128">
        <v>20</v>
      </c>
      <c r="L34" s="63" t="s">
        <v>51</v>
      </c>
      <c r="M34" s="67"/>
      <c r="N34" s="68"/>
      <c r="O34" s="116"/>
      <c r="P34" s="14"/>
      <c r="Q34" s="130"/>
      <c r="R34" s="10"/>
    </row>
    <row r="35" spans="2:18" ht="14.4" x14ac:dyDescent="0.3">
      <c r="B35" s="9"/>
      <c r="C35" s="158" t="s">
        <v>46</v>
      </c>
      <c r="D35" s="140"/>
      <c r="E35" s="140"/>
      <c r="F35" s="141"/>
      <c r="H35" s="129"/>
      <c r="I35" s="134"/>
      <c r="J35" s="135"/>
      <c r="K35" s="135"/>
      <c r="L35" s="136"/>
      <c r="M35" s="67"/>
      <c r="N35" s="65"/>
      <c r="O35" s="100">
        <f>+H35*H34</f>
        <v>0</v>
      </c>
      <c r="P35" s="14"/>
      <c r="Q35" s="130"/>
      <c r="R35" s="10"/>
    </row>
    <row r="36" spans="2:18" ht="15" customHeight="1" x14ac:dyDescent="0.3">
      <c r="B36" s="9"/>
      <c r="C36" s="182" t="s">
        <v>26</v>
      </c>
      <c r="D36" s="140"/>
      <c r="E36" s="140"/>
      <c r="F36" s="141"/>
      <c r="I36" s="129"/>
      <c r="J36" s="129"/>
      <c r="K36" s="129"/>
      <c r="L36" s="129"/>
      <c r="M36" s="67"/>
      <c r="N36" s="65"/>
      <c r="O36" s="100">
        <f>I36*I34*I37+J36*J34*J37+K36*K37*K34+L37*L36*K34</f>
        <v>0</v>
      </c>
      <c r="P36" s="14"/>
      <c r="Q36" s="130"/>
      <c r="R36" s="10"/>
    </row>
    <row r="37" spans="2:18" ht="12" customHeight="1" x14ac:dyDescent="0.3">
      <c r="B37" s="9"/>
      <c r="C37" s="123"/>
      <c r="D37" s="124"/>
      <c r="E37" s="124"/>
      <c r="F37" s="126" t="s">
        <v>40</v>
      </c>
      <c r="G37" s="119"/>
      <c r="H37" s="120">
        <v>1</v>
      </c>
      <c r="I37" s="120">
        <v>0.8</v>
      </c>
      <c r="J37" s="120">
        <v>0.5</v>
      </c>
      <c r="K37" s="120">
        <v>0.25</v>
      </c>
      <c r="L37" s="120">
        <v>0.15</v>
      </c>
      <c r="M37" s="67"/>
      <c r="N37" s="103"/>
      <c r="O37" s="103"/>
      <c r="P37" s="14"/>
      <c r="Q37" s="130"/>
      <c r="R37" s="10"/>
    </row>
    <row r="38" spans="2:18" ht="7.8" customHeight="1" x14ac:dyDescent="0.3">
      <c r="B38" s="9"/>
      <c r="O38" s="133"/>
      <c r="P38" s="14"/>
      <c r="Q38" s="130"/>
      <c r="R38" s="10"/>
    </row>
    <row r="39" spans="2:18" ht="15" customHeight="1" x14ac:dyDescent="0.3">
      <c r="B39" s="9"/>
      <c r="C39" s="177" t="s">
        <v>53</v>
      </c>
      <c r="D39" s="178"/>
      <c r="E39" s="178"/>
      <c r="F39" s="179"/>
      <c r="H39" s="63">
        <v>40</v>
      </c>
      <c r="I39" s="63">
        <v>60</v>
      </c>
      <c r="J39" s="63">
        <v>80</v>
      </c>
      <c r="M39" s="67"/>
      <c r="N39" s="68"/>
      <c r="O39" s="68"/>
      <c r="P39" s="14"/>
      <c r="Q39" s="130"/>
      <c r="R39" s="10"/>
    </row>
    <row r="40" spans="2:18" ht="15" customHeight="1" x14ac:dyDescent="0.3">
      <c r="B40" s="9"/>
      <c r="C40" s="180" t="s">
        <v>33</v>
      </c>
      <c r="D40" s="140"/>
      <c r="E40" s="140"/>
      <c r="F40" s="141"/>
      <c r="H40" s="129"/>
      <c r="I40" s="129"/>
      <c r="J40" s="129"/>
      <c r="M40" s="67"/>
      <c r="N40" s="65"/>
      <c r="O40" s="100">
        <f>H40*H39*H41+I40*I39*I41+J40*J39*J41</f>
        <v>0</v>
      </c>
      <c r="P40" s="14"/>
      <c r="Q40" s="130"/>
      <c r="R40" s="10"/>
    </row>
    <row r="41" spans="2:18" ht="12.6" customHeight="1" x14ac:dyDescent="0.3">
      <c r="B41" s="9"/>
      <c r="C41" s="101"/>
      <c r="D41" s="102"/>
      <c r="E41" s="102"/>
      <c r="F41" s="126" t="s">
        <v>31</v>
      </c>
      <c r="G41" s="106"/>
      <c r="H41" s="127">
        <v>2</v>
      </c>
      <c r="I41" s="127">
        <v>1</v>
      </c>
      <c r="J41" s="127">
        <v>1</v>
      </c>
      <c r="K41" s="103"/>
      <c r="L41" s="103"/>
      <c r="M41" s="67"/>
      <c r="N41" s="68"/>
      <c r="O41" s="68"/>
      <c r="P41" s="14"/>
      <c r="Q41" s="130"/>
      <c r="R41" s="10"/>
    </row>
    <row r="42" spans="2:18" ht="7.8" customHeight="1" x14ac:dyDescent="0.3">
      <c r="B42" s="9"/>
      <c r="O42" s="133"/>
      <c r="P42" s="14"/>
      <c r="Q42" s="130"/>
      <c r="R42" s="10"/>
    </row>
    <row r="43" spans="2:18" ht="15" customHeight="1" x14ac:dyDescent="0.3">
      <c r="B43" s="9"/>
      <c r="C43" s="177" t="s">
        <v>52</v>
      </c>
      <c r="D43" s="178"/>
      <c r="E43" s="178"/>
      <c r="F43" s="179"/>
      <c r="H43" s="63">
        <v>1</v>
      </c>
      <c r="I43" s="128">
        <v>2</v>
      </c>
      <c r="J43" s="128">
        <v>4</v>
      </c>
      <c r="K43" s="63" t="s">
        <v>61</v>
      </c>
      <c r="M43" s="67"/>
      <c r="N43" s="68"/>
      <c r="O43" s="68"/>
      <c r="P43" s="14"/>
      <c r="Q43" s="130"/>
      <c r="R43" s="10"/>
    </row>
    <row r="44" spans="2:18" ht="15" customHeight="1" x14ac:dyDescent="0.3">
      <c r="B44" s="9"/>
      <c r="C44" s="181" t="s">
        <v>59</v>
      </c>
      <c r="D44" s="140"/>
      <c r="E44" s="140"/>
      <c r="F44" s="141"/>
      <c r="H44" s="129"/>
      <c r="I44" s="129"/>
      <c r="J44" s="129"/>
      <c r="K44" s="129"/>
      <c r="M44" s="67"/>
      <c r="N44" s="65"/>
      <c r="O44" s="100">
        <f>+H46*H44*H43+I46*I43*I44+J46*J43*J44+K46*10*K44</f>
        <v>0</v>
      </c>
      <c r="P44" s="14"/>
      <c r="Q44" s="130"/>
      <c r="R44" s="10"/>
    </row>
    <row r="45" spans="2:18" ht="15" customHeight="1" x14ac:dyDescent="0.3">
      <c r="B45" s="9"/>
      <c r="C45" s="181" t="s">
        <v>60</v>
      </c>
      <c r="D45" s="140"/>
      <c r="E45" s="140"/>
      <c r="F45" s="141"/>
      <c r="H45" s="129"/>
      <c r="I45" s="129"/>
      <c r="J45" s="129"/>
      <c r="K45" s="129"/>
      <c r="M45" s="67"/>
      <c r="N45" s="65"/>
      <c r="O45" s="100">
        <f>+H45*H46*H43+I45*I43*I46+J45*J43*J46+K45*10*K46</f>
        <v>0</v>
      </c>
      <c r="P45" s="14"/>
      <c r="Q45" s="130"/>
      <c r="R45" s="10"/>
    </row>
    <row r="46" spans="2:18" ht="12.6" customHeight="1" x14ac:dyDescent="0.3">
      <c r="B46" s="9"/>
      <c r="C46" s="123"/>
      <c r="D46" s="124"/>
      <c r="E46" s="124"/>
      <c r="F46" s="126" t="s">
        <v>40</v>
      </c>
      <c r="G46" s="119"/>
      <c r="H46" s="120">
        <v>0.9</v>
      </c>
      <c r="I46" s="120">
        <v>0.8</v>
      </c>
      <c r="J46" s="120">
        <v>0.6</v>
      </c>
      <c r="K46" s="120">
        <v>0.4</v>
      </c>
      <c r="L46" s="120"/>
      <c r="M46" s="125"/>
      <c r="N46" s="103"/>
      <c r="O46" s="103"/>
      <c r="P46" s="14"/>
      <c r="Q46" s="130"/>
      <c r="R46" s="10"/>
    </row>
    <row r="47" spans="2:18" ht="6" customHeight="1" x14ac:dyDescent="0.3">
      <c r="B47" s="9"/>
      <c r="C47" s="17"/>
      <c r="D47" s="17"/>
      <c r="E47" s="17"/>
      <c r="F47" s="17"/>
      <c r="G47" s="14"/>
      <c r="H47" s="14"/>
      <c r="I47" s="14"/>
      <c r="J47" s="14"/>
      <c r="K47" s="14"/>
      <c r="L47" s="14"/>
      <c r="M47" s="14"/>
      <c r="N47" s="14"/>
      <c r="O47" s="14"/>
      <c r="P47" s="14"/>
      <c r="Q47" s="131"/>
      <c r="R47" s="10"/>
    </row>
    <row r="48" spans="2:18" ht="15" customHeight="1" x14ac:dyDescent="0.3">
      <c r="B48" s="9"/>
      <c r="C48" s="170" t="s">
        <v>24</v>
      </c>
      <c r="D48" s="171"/>
      <c r="E48" s="171"/>
      <c r="F48" s="172"/>
      <c r="G48" s="14"/>
      <c r="H48" s="14"/>
      <c r="I48" s="14"/>
      <c r="J48" s="14"/>
      <c r="K48" s="14"/>
      <c r="L48" s="14"/>
      <c r="M48" s="14"/>
      <c r="N48" s="14"/>
      <c r="O48" s="14"/>
      <c r="P48" s="14"/>
      <c r="Q48" s="97">
        <f>SUM(O20:O45)*10</f>
        <v>0</v>
      </c>
      <c r="R48" s="10"/>
    </row>
    <row r="49" spans="2:19" ht="7.2" customHeight="1" x14ac:dyDescent="0.3">
      <c r="B49" s="9"/>
      <c r="C49" s="15"/>
      <c r="D49" s="15"/>
      <c r="E49" s="15"/>
      <c r="F49" s="15"/>
      <c r="G49" s="14"/>
      <c r="H49" s="14"/>
      <c r="I49" s="14"/>
      <c r="J49" s="14"/>
      <c r="K49" s="14"/>
      <c r="L49" s="14"/>
      <c r="M49" s="14"/>
      <c r="N49" s="14"/>
      <c r="O49" s="14"/>
      <c r="P49" s="14"/>
      <c r="Q49" s="14"/>
      <c r="R49" s="10"/>
    </row>
    <row r="50" spans="2:19" ht="7.2" customHeight="1" x14ac:dyDescent="0.3">
      <c r="B50" s="88"/>
      <c r="C50" s="89"/>
      <c r="D50" s="89"/>
      <c r="E50" s="89"/>
      <c r="F50" s="89"/>
      <c r="G50" s="89"/>
      <c r="H50" s="89"/>
      <c r="I50" s="89"/>
      <c r="J50" s="89"/>
      <c r="K50" s="89"/>
      <c r="L50" s="89"/>
      <c r="M50" s="89"/>
      <c r="N50" s="89"/>
      <c r="O50" s="89"/>
      <c r="P50" s="89"/>
      <c r="Q50" s="89"/>
      <c r="R50" s="90"/>
    </row>
    <row r="51" spans="2:19" s="69" customFormat="1" ht="15" customHeight="1" x14ac:dyDescent="0.3">
      <c r="B51" s="70"/>
      <c r="C51" s="162" t="s">
        <v>17</v>
      </c>
      <c r="D51" s="163"/>
      <c r="E51" s="163"/>
      <c r="F51" s="164"/>
      <c r="G51" s="71"/>
      <c r="H51" s="71"/>
      <c r="I51" s="71"/>
      <c r="J51" s="71"/>
      <c r="K51" s="71"/>
      <c r="L51" s="71"/>
      <c r="M51" s="72" t="s">
        <v>7</v>
      </c>
      <c r="N51" s="73"/>
      <c r="O51" s="72" t="s">
        <v>8</v>
      </c>
      <c r="P51" s="74"/>
      <c r="R51" s="75"/>
      <c r="S51" s="74"/>
    </row>
    <row r="52" spans="2:19" s="69" customFormat="1" ht="15" customHeight="1" x14ac:dyDescent="0.3">
      <c r="B52" s="70"/>
      <c r="C52" s="165" t="s">
        <v>27</v>
      </c>
      <c r="D52" s="166"/>
      <c r="E52" s="166"/>
      <c r="F52" s="166"/>
      <c r="G52" s="76"/>
      <c r="H52" s="76"/>
      <c r="I52" s="76"/>
      <c r="J52" s="76"/>
      <c r="K52" s="76"/>
      <c r="L52" s="76"/>
      <c r="M52" s="104"/>
      <c r="N52" s="74"/>
      <c r="O52" s="86">
        <f>M52/60*Q48</f>
        <v>0</v>
      </c>
      <c r="P52" s="74"/>
      <c r="R52" s="75"/>
      <c r="S52" s="77"/>
    </row>
    <row r="53" spans="2:19" s="69" customFormat="1" ht="15" customHeight="1" x14ac:dyDescent="0.3">
      <c r="B53" s="70"/>
      <c r="C53" s="165" t="s">
        <v>29</v>
      </c>
      <c r="D53" s="166"/>
      <c r="E53" s="166"/>
      <c r="F53" s="166"/>
      <c r="G53" s="76"/>
      <c r="H53" s="76"/>
      <c r="I53" s="76"/>
      <c r="J53" s="76"/>
      <c r="K53" s="76"/>
      <c r="L53" s="76"/>
      <c r="M53" s="104"/>
      <c r="N53" s="74"/>
      <c r="O53" s="86">
        <f>M53/20*Q48</f>
        <v>0</v>
      </c>
      <c r="P53" s="74"/>
      <c r="R53" s="75"/>
      <c r="S53" s="77"/>
    </row>
    <row r="54" spans="2:19" s="69" customFormat="1" ht="6" customHeight="1" x14ac:dyDescent="0.3">
      <c r="B54" s="70"/>
      <c r="C54" s="167"/>
      <c r="D54" s="168"/>
      <c r="E54" s="168"/>
      <c r="F54" s="169"/>
      <c r="G54" s="74"/>
      <c r="H54" s="74"/>
      <c r="I54" s="74"/>
      <c r="J54" s="74"/>
      <c r="K54" s="74"/>
      <c r="L54" s="74"/>
      <c r="M54" s="74"/>
      <c r="N54" s="74"/>
      <c r="O54" s="79"/>
      <c r="P54" s="78"/>
      <c r="R54" s="75"/>
      <c r="S54" s="77"/>
    </row>
    <row r="55" spans="2:19" s="69" customFormat="1" ht="15" customHeight="1" x14ac:dyDescent="0.3">
      <c r="B55" s="70"/>
      <c r="C55" s="80" t="s">
        <v>28</v>
      </c>
      <c r="D55" s="74"/>
      <c r="E55" s="74"/>
      <c r="F55" s="74"/>
      <c r="G55" s="74"/>
      <c r="H55" s="74"/>
      <c r="I55" s="74"/>
      <c r="J55" s="74"/>
      <c r="K55" s="74"/>
      <c r="L55" s="74"/>
      <c r="M55" s="74"/>
      <c r="N55" s="81"/>
      <c r="O55" s="81"/>
      <c r="P55" s="82"/>
      <c r="Q55" s="83">
        <f>SUM(O52:O53)</f>
        <v>0</v>
      </c>
      <c r="R55" s="75"/>
    </row>
    <row r="56" spans="2:19" s="69" customFormat="1" ht="7.2" customHeight="1" x14ac:dyDescent="0.3">
      <c r="B56" s="70"/>
      <c r="C56" s="74"/>
      <c r="D56" s="74"/>
      <c r="E56" s="74"/>
      <c r="F56" s="74"/>
      <c r="G56" s="74"/>
      <c r="H56" s="74"/>
      <c r="I56" s="74"/>
      <c r="J56" s="74"/>
      <c r="K56" s="74"/>
      <c r="L56" s="74"/>
      <c r="M56" s="74"/>
      <c r="N56" s="74"/>
      <c r="O56" s="74"/>
      <c r="P56" s="74"/>
      <c r="Q56" s="74"/>
      <c r="R56" s="75"/>
      <c r="S56" s="74"/>
    </row>
    <row r="57" spans="2:19" s="84" customFormat="1" ht="15" customHeight="1" x14ac:dyDescent="0.3">
      <c r="B57" s="85"/>
      <c r="C57" s="162" t="s">
        <v>18</v>
      </c>
      <c r="D57" s="163"/>
      <c r="E57" s="163"/>
      <c r="F57" s="164"/>
      <c r="G57" s="74"/>
      <c r="H57" s="74"/>
      <c r="I57" s="74"/>
      <c r="J57" s="74"/>
      <c r="K57" s="74"/>
      <c r="L57" s="74"/>
      <c r="M57" s="74"/>
      <c r="N57" s="74"/>
      <c r="O57" s="74"/>
      <c r="P57" s="74"/>
      <c r="Q57" s="86">
        <f>+Q48-Q55</f>
        <v>0</v>
      </c>
      <c r="R57" s="87"/>
    </row>
    <row r="58" spans="2:19" s="15" customFormat="1" ht="5.25" customHeight="1" x14ac:dyDescent="0.3">
      <c r="B58" s="91"/>
      <c r="C58" s="92"/>
      <c r="D58" s="92"/>
      <c r="E58" s="92"/>
      <c r="F58" s="92"/>
      <c r="G58" s="92"/>
      <c r="H58" s="92"/>
      <c r="I58" s="92"/>
      <c r="J58" s="92"/>
      <c r="K58" s="92"/>
      <c r="L58" s="92"/>
      <c r="M58" s="92"/>
      <c r="N58" s="92"/>
      <c r="O58" s="92"/>
      <c r="P58" s="92"/>
      <c r="Q58" s="92"/>
      <c r="R58" s="93"/>
    </row>
    <row r="59" spans="2:19" s="15" customFormat="1" ht="15" customHeight="1" x14ac:dyDescent="0.3">
      <c r="B59" s="33"/>
      <c r="C59" s="14"/>
      <c r="D59" s="14"/>
      <c r="E59" s="14"/>
      <c r="F59" s="14"/>
      <c r="G59" s="14"/>
      <c r="H59" s="14"/>
      <c r="I59" s="14"/>
      <c r="J59" s="14"/>
      <c r="K59" s="14"/>
      <c r="L59" s="14"/>
      <c r="M59" s="14"/>
      <c r="N59" s="14"/>
      <c r="O59" s="14" t="s">
        <v>0</v>
      </c>
      <c r="P59" s="14"/>
      <c r="Q59" s="14"/>
      <c r="R59" s="34"/>
    </row>
    <row r="60" spans="2:19" ht="15" customHeight="1" x14ac:dyDescent="0.3">
      <c r="B60" s="9"/>
      <c r="C60" s="14" t="s">
        <v>1</v>
      </c>
      <c r="D60" s="174" t="s">
        <v>11</v>
      </c>
      <c r="E60" s="175"/>
      <c r="F60" s="175"/>
      <c r="G60" s="176"/>
      <c r="H60" s="14"/>
      <c r="I60" s="14"/>
      <c r="J60" s="14"/>
      <c r="K60" s="14"/>
      <c r="L60" s="14"/>
      <c r="M60" s="14"/>
      <c r="N60" s="14"/>
      <c r="O60" s="173"/>
      <c r="P60" s="173"/>
      <c r="Q60" s="173"/>
      <c r="R60" s="10"/>
    </row>
    <row r="61" spans="2:19" ht="15" customHeight="1" x14ac:dyDescent="0.3">
      <c r="B61" s="9"/>
      <c r="C61" s="14" t="s">
        <v>2</v>
      </c>
      <c r="D61" s="174" t="s">
        <v>11</v>
      </c>
      <c r="E61" s="175"/>
      <c r="F61" s="175"/>
      <c r="G61" s="176"/>
      <c r="H61" s="14"/>
      <c r="I61" s="14"/>
      <c r="J61" s="14"/>
      <c r="K61" s="14"/>
      <c r="L61" s="14"/>
      <c r="M61" s="14"/>
      <c r="N61" s="14"/>
      <c r="O61" s="173"/>
      <c r="P61" s="173"/>
      <c r="Q61" s="173"/>
      <c r="R61" s="10"/>
    </row>
    <row r="62" spans="2:19" ht="15" customHeight="1" x14ac:dyDescent="0.3">
      <c r="B62" s="9"/>
      <c r="C62" s="14" t="s">
        <v>3</v>
      </c>
      <c r="D62" s="174" t="s">
        <v>11</v>
      </c>
      <c r="E62" s="175"/>
      <c r="F62" s="175"/>
      <c r="G62" s="176"/>
      <c r="H62" s="14"/>
      <c r="I62" s="14"/>
      <c r="J62" s="14"/>
      <c r="K62" s="14"/>
      <c r="L62" s="14"/>
      <c r="M62" s="14"/>
      <c r="N62" s="14"/>
      <c r="O62" s="173"/>
      <c r="P62" s="173"/>
      <c r="Q62" s="173"/>
      <c r="R62" s="10"/>
    </row>
    <row r="63" spans="2:19" ht="15" customHeight="1" x14ac:dyDescent="0.3">
      <c r="B63" s="9"/>
      <c r="C63" s="14" t="s">
        <v>4</v>
      </c>
      <c r="D63" s="174" t="s">
        <v>11</v>
      </c>
      <c r="E63" s="175"/>
      <c r="F63" s="175"/>
      <c r="G63" s="176"/>
      <c r="H63" s="14"/>
      <c r="I63" s="14"/>
      <c r="J63" s="14"/>
      <c r="K63" s="14"/>
      <c r="L63" s="14"/>
      <c r="M63" s="14"/>
      <c r="N63" s="14"/>
      <c r="O63" s="173"/>
      <c r="P63" s="173"/>
      <c r="Q63" s="173"/>
      <c r="R63" s="10"/>
    </row>
    <row r="64" spans="2:19" ht="15" customHeight="1" x14ac:dyDescent="0.3">
      <c r="B64" s="9"/>
      <c r="C64" s="14" t="s">
        <v>5</v>
      </c>
      <c r="D64" s="174" t="s">
        <v>11</v>
      </c>
      <c r="E64" s="175"/>
      <c r="F64" s="175"/>
      <c r="G64" s="176"/>
      <c r="H64" s="14"/>
      <c r="I64" s="14"/>
      <c r="J64" s="14"/>
      <c r="K64" s="14"/>
      <c r="L64" s="14"/>
      <c r="M64" s="14"/>
      <c r="N64" s="14"/>
      <c r="O64" s="173"/>
      <c r="P64" s="173"/>
      <c r="Q64" s="173"/>
      <c r="R64" s="10"/>
    </row>
    <row r="65" spans="2:18" ht="9" customHeight="1" thickBot="1" x14ac:dyDescent="0.35">
      <c r="B65" s="11"/>
      <c r="C65" s="12"/>
      <c r="D65" s="12"/>
      <c r="E65" s="12"/>
      <c r="F65" s="12"/>
      <c r="G65" s="12"/>
      <c r="H65" s="12"/>
      <c r="I65" s="12"/>
      <c r="J65" s="12"/>
      <c r="K65" s="12"/>
      <c r="L65" s="12"/>
      <c r="M65" s="12"/>
      <c r="N65" s="12"/>
      <c r="O65" s="12"/>
      <c r="P65" s="12"/>
      <c r="Q65" s="12"/>
      <c r="R65" s="13"/>
    </row>
    <row r="66" spans="2:18" ht="9" customHeight="1" thickTop="1" x14ac:dyDescent="0.3"/>
    <row r="67" spans="2:18" hidden="1" x14ac:dyDescent="0.3"/>
    <row r="68" spans="2:18" hidden="1" x14ac:dyDescent="0.3"/>
    <row r="69" spans="2:18" hidden="1" x14ac:dyDescent="0.3"/>
    <row r="70" spans="2:18" hidden="1" x14ac:dyDescent="0.3"/>
    <row r="71" spans="2:18" hidden="1" x14ac:dyDescent="0.3"/>
    <row r="72" spans="2:18" hidden="1" x14ac:dyDescent="0.3"/>
    <row r="73" spans="2:18" hidden="1" x14ac:dyDescent="0.3"/>
    <row r="74" spans="2:18" hidden="1" x14ac:dyDescent="0.3"/>
    <row r="75" spans="2:18" hidden="1" x14ac:dyDescent="0.3"/>
    <row r="76" spans="2:18" hidden="1" x14ac:dyDescent="0.3"/>
    <row r="77" spans="2:18" hidden="1" x14ac:dyDescent="0.3"/>
    <row r="78" spans="2:18" hidden="1" x14ac:dyDescent="0.3"/>
    <row r="79" spans="2:18" hidden="1" x14ac:dyDescent="0.3"/>
    <row r="80" spans="2:18"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sheetData>
  <sheetProtection selectLockedCells="1"/>
  <mergeCells count="42">
    <mergeCell ref="C39:F39"/>
    <mergeCell ref="C40:F40"/>
    <mergeCell ref="C43:F43"/>
    <mergeCell ref="C45:F45"/>
    <mergeCell ref="C9:K9"/>
    <mergeCell ref="C24:F24"/>
    <mergeCell ref="C25:F25"/>
    <mergeCell ref="C34:F34"/>
    <mergeCell ref="C36:F36"/>
    <mergeCell ref="C11:K11"/>
    <mergeCell ref="C35:F35"/>
    <mergeCell ref="C29:F29"/>
    <mergeCell ref="C30:F30"/>
    <mergeCell ref="C31:F31"/>
    <mergeCell ref="C44:F44"/>
    <mergeCell ref="O60:Q64"/>
    <mergeCell ref="D63:G63"/>
    <mergeCell ref="D64:G64"/>
    <mergeCell ref="D60:G60"/>
    <mergeCell ref="D61:G61"/>
    <mergeCell ref="D62:G62"/>
    <mergeCell ref="C57:F57"/>
    <mergeCell ref="C51:F51"/>
    <mergeCell ref="C52:F52"/>
    <mergeCell ref="C54:F54"/>
    <mergeCell ref="C48:F48"/>
    <mergeCell ref="C53:F53"/>
    <mergeCell ref="E3:P3"/>
    <mergeCell ref="C26:F26"/>
    <mergeCell ref="M5:Q15"/>
    <mergeCell ref="C7:G7"/>
    <mergeCell ref="C12:G12"/>
    <mergeCell ref="C8:G8"/>
    <mergeCell ref="C6:G6"/>
    <mergeCell ref="D15:E15"/>
    <mergeCell ref="C14:G14"/>
    <mergeCell ref="C13:K13"/>
    <mergeCell ref="C10:K10"/>
    <mergeCell ref="C18:F18"/>
    <mergeCell ref="C20:F20"/>
    <mergeCell ref="C21:F21"/>
    <mergeCell ref="I18:M18"/>
  </mergeCells>
  <conditionalFormatting sqref="M52:N53">
    <cfRule type="cellIs" dxfId="0" priority="15" operator="greaterThan">
      <formula>450</formula>
    </cfRule>
  </conditionalFormatting>
  <dataValidations count="2">
    <dataValidation type="whole" allowBlank="1" showInputMessage="1" showErrorMessage="1" promptTitle="maximale prijs" prompt="Prijs gelijk of lager aan eerste licentie" sqref="I31 I21" xr:uid="{0206B932-717B-41CA-8DDC-475D6A7B8490}">
      <formula1>0</formula1>
      <formula2>$H$20</formula2>
    </dataValidation>
    <dataValidation type="whole" allowBlank="1" showInputMessage="1" showErrorMessage="1" promptTitle="maximum prijs" prompt="prijs gelijk aan of lager dan voorgaande staffel" sqref="J31:M31 J21:M21" xr:uid="{0ACFF7AF-7EE4-4C47-8AFF-0E2F8E2ADB01}">
      <formula1>0</formula1>
      <formula2>I21</formula2>
    </dataValidation>
  </dataValidations>
  <printOptions horizontalCentered="1" verticalCentered="1"/>
  <pageMargins left="0" right="0" top="0" bottom="0" header="0" footer="0"/>
  <pageSetup paperSize="9"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
  <sheetViews>
    <sheetView topLeftCell="A5" zoomScale="110" zoomScaleNormal="110" workbookViewId="0">
      <selection activeCell="B2" sqref="B2"/>
    </sheetView>
  </sheetViews>
  <sheetFormatPr defaultColWidth="0" defaultRowHeight="13.8" zeroHeight="1" x14ac:dyDescent="0.3"/>
  <cols>
    <col min="1" max="1" width="2.44140625" style="20" customWidth="1"/>
    <col min="2" max="2" width="2.6640625" style="20" customWidth="1"/>
    <col min="3" max="3" width="76.44140625" style="31" customWidth="1"/>
    <col min="4" max="4" width="32.6640625" style="31" customWidth="1"/>
    <col min="5" max="5" width="36.88671875" style="31" customWidth="1"/>
    <col min="6" max="6" width="23.33203125" style="31" customWidth="1"/>
    <col min="7" max="7" width="2.33203125" style="20" customWidth="1"/>
    <col min="8" max="8" width="2.5546875" style="20" customWidth="1"/>
    <col min="9" max="9" width="2.5546875" style="21" hidden="1" customWidth="1"/>
    <col min="10" max="10" width="2.5546875" style="22" hidden="1" customWidth="1"/>
    <col min="11" max="11" width="54.6640625" style="20" hidden="1" customWidth="1"/>
    <col min="12" max="16384" width="0" style="20" hidden="1"/>
  </cols>
  <sheetData>
    <row r="1" spans="1:13" ht="7.5" customHeight="1" thickBot="1" x14ac:dyDescent="0.35">
      <c r="A1" s="27"/>
      <c r="B1" s="27"/>
      <c r="C1" s="43"/>
      <c r="D1" s="44"/>
      <c r="E1" s="44"/>
      <c r="F1" s="44"/>
      <c r="G1" s="27"/>
      <c r="H1" s="27"/>
      <c r="I1" s="19"/>
      <c r="J1" s="19"/>
      <c r="K1" s="19"/>
      <c r="L1" s="19"/>
      <c r="M1" s="19"/>
    </row>
    <row r="2" spans="1:13" ht="14.4" thickTop="1" x14ac:dyDescent="0.3">
      <c r="A2" s="45"/>
      <c r="B2" s="46"/>
      <c r="C2" s="47"/>
      <c r="D2" s="48"/>
      <c r="E2" s="48"/>
      <c r="F2" s="48"/>
      <c r="G2" s="49"/>
      <c r="H2" s="27"/>
      <c r="I2" s="19"/>
      <c r="J2" s="19"/>
      <c r="K2" s="19"/>
      <c r="L2" s="19"/>
      <c r="M2" s="19"/>
    </row>
    <row r="3" spans="1:13" ht="14.4" customHeight="1" x14ac:dyDescent="0.3">
      <c r="A3" s="45"/>
      <c r="B3" s="38"/>
      <c r="C3" s="50"/>
      <c r="D3" s="50"/>
      <c r="E3" s="50"/>
      <c r="F3" s="50"/>
      <c r="G3" s="51"/>
      <c r="H3" s="27"/>
      <c r="I3" s="19"/>
      <c r="J3" s="19"/>
      <c r="K3" s="19"/>
      <c r="L3" s="19"/>
      <c r="M3" s="19"/>
    </row>
    <row r="4" spans="1:13" ht="36" customHeight="1" x14ac:dyDescent="0.35">
      <c r="A4" s="45"/>
      <c r="B4" s="38"/>
      <c r="C4" s="186" t="str">
        <f>"Toelichting prijzenformulier "&amp;Prijzenformulier!E3</f>
        <v>Toelichting prijzenformulier IT research database en advies
 - TN305370</v>
      </c>
      <c r="D4" s="187"/>
      <c r="E4" s="187"/>
      <c r="F4" s="188"/>
      <c r="G4" s="52"/>
      <c r="H4" s="53"/>
      <c r="I4" s="19"/>
      <c r="J4" s="19"/>
      <c r="K4" s="19"/>
      <c r="L4" s="19"/>
      <c r="M4" s="19"/>
    </row>
    <row r="5" spans="1:13" ht="8.25" customHeight="1" x14ac:dyDescent="0.35">
      <c r="A5" s="45"/>
      <c r="B5" s="38"/>
      <c r="C5" s="54"/>
      <c r="D5" s="55"/>
      <c r="E5" s="55"/>
      <c r="F5" s="55"/>
      <c r="G5" s="52"/>
      <c r="H5" s="53"/>
      <c r="I5" s="19"/>
      <c r="J5" s="19"/>
      <c r="K5" s="19"/>
      <c r="L5" s="19"/>
      <c r="M5" s="19"/>
    </row>
    <row r="6" spans="1:13" s="25" customFormat="1" ht="14.4" x14ac:dyDescent="0.3">
      <c r="A6" s="56"/>
      <c r="B6" s="36"/>
      <c r="C6" s="57" t="s">
        <v>10</v>
      </c>
      <c r="D6" s="37"/>
      <c r="E6" s="37"/>
      <c r="F6" s="37"/>
      <c r="G6" s="35"/>
      <c r="H6" s="26"/>
      <c r="I6" s="23"/>
      <c r="J6" s="24"/>
    </row>
    <row r="7" spans="1:13" s="25" customFormat="1" ht="49.2" customHeight="1" x14ac:dyDescent="0.3">
      <c r="A7" s="56"/>
      <c r="B7" s="36"/>
      <c r="C7" s="189" t="s">
        <v>34</v>
      </c>
      <c r="D7" s="190"/>
      <c r="E7" s="190"/>
      <c r="F7" s="190"/>
      <c r="G7" s="35"/>
      <c r="H7" s="26"/>
      <c r="I7" s="23"/>
      <c r="J7" s="24"/>
    </row>
    <row r="8" spans="1:13" s="25" customFormat="1" ht="196.8" customHeight="1" x14ac:dyDescent="0.3">
      <c r="A8" s="56"/>
      <c r="B8" s="36"/>
      <c r="C8" s="189" t="s">
        <v>19</v>
      </c>
      <c r="D8" s="190"/>
      <c r="E8" s="190"/>
      <c r="F8" s="190"/>
      <c r="G8" s="35"/>
      <c r="H8" s="26"/>
      <c r="I8" s="23"/>
      <c r="J8" s="24"/>
    </row>
    <row r="9" spans="1:13" s="25" customFormat="1" ht="20.399999999999999" customHeight="1" x14ac:dyDescent="0.3">
      <c r="A9" s="56"/>
      <c r="B9" s="36"/>
      <c r="C9" s="189" t="s">
        <v>21</v>
      </c>
      <c r="D9" s="189"/>
      <c r="E9" s="189"/>
      <c r="F9" s="189"/>
      <c r="G9" s="35"/>
      <c r="H9" s="26"/>
      <c r="I9" s="23"/>
      <c r="J9" s="24"/>
    </row>
    <row r="10" spans="1:13" ht="6" customHeight="1" x14ac:dyDescent="0.3">
      <c r="A10" s="45"/>
      <c r="B10" s="38"/>
      <c r="C10" s="58"/>
      <c r="D10" s="58"/>
      <c r="E10" s="58"/>
      <c r="F10" s="58"/>
      <c r="G10" s="39"/>
      <c r="H10" s="29"/>
    </row>
    <row r="11" spans="1:13" s="25" customFormat="1" ht="14.4" x14ac:dyDescent="0.3">
      <c r="A11" s="56"/>
      <c r="B11" s="36"/>
      <c r="C11" s="59" t="s">
        <v>16</v>
      </c>
      <c r="D11" s="37"/>
      <c r="E11" s="60"/>
      <c r="F11" s="57"/>
      <c r="G11" s="35"/>
      <c r="H11" s="26"/>
      <c r="I11" s="23"/>
      <c r="J11" s="24"/>
    </row>
    <row r="12" spans="1:13" s="25" customFormat="1" ht="14.4" x14ac:dyDescent="0.3">
      <c r="A12" s="56"/>
      <c r="B12" s="36"/>
      <c r="C12" s="185" t="str">
        <f>+Prijzenformulier!C19</f>
        <v>WP 1a. Toegang tot research database: CIO/Senior IT mgr.</v>
      </c>
      <c r="D12" s="185"/>
      <c r="E12" s="60"/>
      <c r="F12" s="57"/>
      <c r="G12" s="35"/>
      <c r="H12" s="26"/>
      <c r="I12" s="23"/>
      <c r="J12" s="24"/>
    </row>
    <row r="13" spans="1:13" s="25" customFormat="1" ht="14.4" x14ac:dyDescent="0.3">
      <c r="A13" s="56"/>
      <c r="B13" s="36"/>
      <c r="C13" s="61" t="str">
        <f>+Prijzenformulier!C20</f>
        <v>Prijs per licentie per jaar - minimale afname 1 user</v>
      </c>
      <c r="D13" s="183" t="s">
        <v>36</v>
      </c>
      <c r="E13" s="184"/>
      <c r="F13" s="184"/>
      <c r="G13" s="35"/>
      <c r="H13" s="26"/>
      <c r="I13" s="23"/>
      <c r="J13" s="24"/>
    </row>
    <row r="14" spans="1:13" s="25" customFormat="1" ht="14.4" customHeight="1" x14ac:dyDescent="0.3">
      <c r="A14" s="56"/>
      <c r="B14" s="36"/>
      <c r="C14" s="61" t="str">
        <f>+Prijzenformulier!C21</f>
        <v>extra additionele licenties - per licentie per jaar</v>
      </c>
      <c r="D14" s="183" t="s">
        <v>36</v>
      </c>
      <c r="E14" s="184"/>
      <c r="F14" s="184"/>
      <c r="G14" s="35"/>
      <c r="H14" s="26"/>
      <c r="I14" s="23"/>
      <c r="J14" s="24"/>
    </row>
    <row r="15" spans="1:13" s="25" customFormat="1" ht="14.4" x14ac:dyDescent="0.3">
      <c r="A15" s="56"/>
      <c r="B15" s="36"/>
      <c r="C15" s="185" t="str">
        <f>+Prijzenformulier!C24</f>
        <v>WP 2a. Advisering: CIO/senior IT mgr.</v>
      </c>
      <c r="D15" s="185"/>
      <c r="E15" s="60"/>
      <c r="F15" s="57"/>
      <c r="G15" s="35"/>
      <c r="H15" s="26"/>
      <c r="I15" s="23"/>
      <c r="J15" s="24"/>
    </row>
    <row r="16" spans="1:13" s="25" customFormat="1" ht="15" customHeight="1" x14ac:dyDescent="0.3">
      <c r="A16" s="56"/>
      <c r="B16" s="36"/>
      <c r="C16" s="61" t="str">
        <f>+Prijzenformulier!C25</f>
        <v>All-in uurtarief consultancy - 20 uur vaste jaarlijkse afname</v>
      </c>
      <c r="D16" s="183" t="s">
        <v>36</v>
      </c>
      <c r="E16" s="184"/>
      <c r="F16" s="184"/>
      <c r="G16" s="35"/>
      <c r="H16" s="26"/>
      <c r="I16" s="23"/>
      <c r="J16" s="24"/>
    </row>
    <row r="17" spans="1:13" s="25" customFormat="1" ht="14.4" customHeight="1" x14ac:dyDescent="0.3">
      <c r="A17" s="56"/>
      <c r="B17" s="36"/>
      <c r="C17" s="61" t="str">
        <f>+Prijzenformulier!C26</f>
        <v>All-in uurtarief consultancy - optioneel meeropdrachten</v>
      </c>
      <c r="D17" s="183" t="s">
        <v>36</v>
      </c>
      <c r="E17" s="184"/>
      <c r="F17" s="184"/>
      <c r="G17" s="35"/>
      <c r="H17" s="26"/>
      <c r="I17" s="23"/>
      <c r="J17" s="24"/>
    </row>
    <row r="18" spans="1:13" s="25" customFormat="1" ht="14.4" x14ac:dyDescent="0.3">
      <c r="A18" s="56"/>
      <c r="B18" s="36"/>
      <c r="C18" s="185" t="str">
        <f>+Prijzenformulier!C34</f>
        <v>WP 2b. Advisering: IT specialist</v>
      </c>
      <c r="D18" s="185"/>
      <c r="E18" s="60"/>
      <c r="F18" s="57"/>
      <c r="G18" s="35"/>
      <c r="H18" s="26"/>
      <c r="I18" s="23"/>
      <c r="J18" s="24"/>
    </row>
    <row r="19" spans="1:13" s="25" customFormat="1" ht="14.4" customHeight="1" x14ac:dyDescent="0.3">
      <c r="A19" s="56"/>
      <c r="B19" s="36"/>
      <c r="C19" s="61" t="str">
        <f>+Prijzenformulier!C35</f>
        <v>All-in uurtarief consultancy - 20 uur vaste jaarlijkse afname</v>
      </c>
      <c r="D19" s="183" t="s">
        <v>36</v>
      </c>
      <c r="E19" s="184"/>
      <c r="F19" s="184"/>
      <c r="G19" s="35"/>
      <c r="H19" s="26"/>
      <c r="I19" s="23"/>
      <c r="J19" s="24"/>
    </row>
    <row r="20" spans="1:13" s="25" customFormat="1" ht="15" customHeight="1" x14ac:dyDescent="0.3">
      <c r="A20" s="56"/>
      <c r="B20" s="36"/>
      <c r="C20" s="61" t="str">
        <f>+Prijzenformulier!C36</f>
        <v>All-in uurtarief consultancy - optioneel meeropdrachten</v>
      </c>
      <c r="D20" s="183" t="s">
        <v>36</v>
      </c>
      <c r="E20" s="184"/>
      <c r="F20" s="184"/>
      <c r="G20" s="35"/>
      <c r="H20" s="26"/>
      <c r="I20" s="23"/>
      <c r="J20" s="24"/>
    </row>
    <row r="21" spans="1:13" s="25" customFormat="1" ht="14.4" x14ac:dyDescent="0.3">
      <c r="A21" s="56"/>
      <c r="B21" s="36"/>
      <c r="C21" s="185" t="str">
        <f>+Prijzenformulier!C43</f>
        <v>WP 4. Optioneel: toegang tot seminars</v>
      </c>
      <c r="D21" s="185"/>
      <c r="E21" s="60"/>
      <c r="F21" s="57"/>
      <c r="G21" s="35"/>
      <c r="H21" s="26"/>
      <c r="I21" s="23"/>
      <c r="J21" s="24"/>
    </row>
    <row r="22" spans="1:13" s="25" customFormat="1" ht="15" customHeight="1" x14ac:dyDescent="0.3">
      <c r="A22" s="56"/>
      <c r="B22" s="36"/>
      <c r="C22" s="61" t="str">
        <f>+Prijzenformulier!C45</f>
        <v>Deelnamefee fysiek evenement (volledig programma) per persoon per twee dagen seminar</v>
      </c>
      <c r="D22" s="183" t="s">
        <v>36</v>
      </c>
      <c r="E22" s="184"/>
      <c r="F22" s="184"/>
      <c r="G22" s="35"/>
      <c r="H22" s="26"/>
      <c r="I22" s="23"/>
      <c r="J22" s="24"/>
    </row>
    <row r="23" spans="1:13" s="25" customFormat="1" ht="14.4" x14ac:dyDescent="0.3">
      <c r="A23" s="56"/>
      <c r="B23" s="36"/>
      <c r="C23" s="185" t="str">
        <f>+Prijzenformulier!C39</f>
        <v>WP 3. Optioneel: aanvullende adviesopdrachten en projectmatig onderzoek</v>
      </c>
      <c r="D23" s="185"/>
      <c r="E23" s="60"/>
      <c r="F23" s="57"/>
      <c r="G23" s="35"/>
      <c r="H23" s="26"/>
      <c r="I23" s="23"/>
      <c r="J23" s="24"/>
    </row>
    <row r="24" spans="1:13" s="25" customFormat="1" ht="15" customHeight="1" x14ac:dyDescent="0.3">
      <c r="A24" s="56"/>
      <c r="B24" s="36"/>
      <c r="C24" s="61" t="str">
        <f>+Prijzenformulier!C40</f>
        <v>All-in uurtarief consultancy - onderzoeksopdrachten met omvang 40 / 60 / 80 uur</v>
      </c>
      <c r="D24" s="183" t="s">
        <v>36</v>
      </c>
      <c r="E24" s="184"/>
      <c r="F24" s="184"/>
      <c r="G24" s="35"/>
      <c r="H24" s="26"/>
      <c r="I24" s="23"/>
      <c r="J24" s="24"/>
    </row>
    <row r="25" spans="1:13" s="25" customFormat="1" ht="7.5" customHeight="1" x14ac:dyDescent="0.3">
      <c r="A25" s="56"/>
      <c r="B25" s="36"/>
      <c r="C25" s="62"/>
      <c r="D25" s="95"/>
      <c r="E25" s="96"/>
      <c r="F25" s="96"/>
      <c r="G25" s="35"/>
      <c r="H25" s="26"/>
      <c r="I25" s="23"/>
      <c r="J25" s="24"/>
    </row>
    <row r="26" spans="1:13" s="21" customFormat="1" ht="19.8" customHeight="1" x14ac:dyDescent="0.3">
      <c r="A26" s="27"/>
      <c r="B26" s="38"/>
      <c r="C26" s="94" t="str">
        <f>+Prijzenformulier!C51</f>
        <v>Kwalitatieve beoordeling van uw inschrijving (in te vullen door ProRail):</v>
      </c>
      <c r="D26" s="183"/>
      <c r="E26" s="184"/>
      <c r="F26" s="184"/>
      <c r="G26" s="39"/>
      <c r="H26" s="29"/>
      <c r="J26" s="22"/>
      <c r="K26" s="20"/>
      <c r="L26" s="20"/>
      <c r="M26" s="20"/>
    </row>
    <row r="27" spans="1:13" s="21" customFormat="1" ht="14.25" customHeight="1" x14ac:dyDescent="0.3">
      <c r="A27" s="27"/>
      <c r="B27" s="38"/>
      <c r="C27" s="32" t="str">
        <f>+Prijzenformulier!C52</f>
        <v>Kwaliteit research database</v>
      </c>
      <c r="D27" s="183" t="s">
        <v>35</v>
      </c>
      <c r="E27" s="184"/>
      <c r="F27" s="184"/>
      <c r="G27" s="39"/>
      <c r="H27" s="29"/>
      <c r="J27" s="22"/>
      <c r="K27" s="20"/>
      <c r="L27" s="20"/>
      <c r="M27" s="20"/>
    </row>
    <row r="28" spans="1:13" s="21" customFormat="1" ht="14.4" customHeight="1" x14ac:dyDescent="0.3">
      <c r="A28" s="27"/>
      <c r="B28" s="38"/>
      <c r="C28" s="32" t="str">
        <f>+Prijzenformulier!C53</f>
        <v>Kwaliteit van de adviesdienst</v>
      </c>
      <c r="D28" s="183" t="s">
        <v>35</v>
      </c>
      <c r="E28" s="184"/>
      <c r="F28" s="184"/>
      <c r="G28" s="39"/>
      <c r="H28" s="29"/>
      <c r="J28" s="22"/>
      <c r="K28" s="20"/>
      <c r="L28" s="20"/>
      <c r="M28" s="20"/>
    </row>
    <row r="29" spans="1:13" s="21" customFormat="1" ht="14.4" customHeight="1" x14ac:dyDescent="0.3">
      <c r="A29" s="27"/>
      <c r="B29" s="38"/>
      <c r="C29" s="32"/>
      <c r="D29" s="183"/>
      <c r="E29" s="184"/>
      <c r="F29" s="184"/>
      <c r="G29" s="39"/>
      <c r="H29" s="29"/>
      <c r="J29" s="22"/>
      <c r="K29" s="20"/>
      <c r="L29" s="20"/>
      <c r="M29" s="20"/>
    </row>
    <row r="30" spans="1:13" s="21" customFormat="1" ht="12" customHeight="1" thickBot="1" x14ac:dyDescent="0.35">
      <c r="A30" s="27"/>
      <c r="B30" s="40"/>
      <c r="C30" s="41"/>
      <c r="D30" s="41"/>
      <c r="E30" s="41"/>
      <c r="F30" s="41"/>
      <c r="G30" s="42"/>
      <c r="H30" s="29"/>
      <c r="J30" s="22"/>
      <c r="K30" s="20"/>
      <c r="L30" s="20"/>
      <c r="M30" s="20"/>
    </row>
    <row r="31" spans="1:13" s="21" customFormat="1" ht="9" customHeight="1" thickTop="1" x14ac:dyDescent="0.3">
      <c r="A31" s="27"/>
      <c r="B31" s="27"/>
      <c r="C31" s="28"/>
      <c r="D31" s="28"/>
      <c r="E31" s="28"/>
      <c r="F31" s="28"/>
      <c r="G31" s="29"/>
      <c r="H31" s="29"/>
      <c r="J31" s="22"/>
      <c r="K31" s="20"/>
      <c r="L31" s="20"/>
      <c r="M31" s="20"/>
    </row>
    <row r="32" spans="1:13" s="21" customFormat="1" hidden="1" x14ac:dyDescent="0.3">
      <c r="A32" s="27"/>
      <c r="B32" s="27"/>
      <c r="C32" s="28"/>
      <c r="D32" s="28"/>
      <c r="E32" s="28"/>
      <c r="F32" s="28"/>
      <c r="G32" s="29"/>
      <c r="H32" s="29"/>
      <c r="J32" s="22"/>
      <c r="K32" s="20"/>
      <c r="L32" s="20"/>
      <c r="M32" s="20"/>
    </row>
    <row r="33" spans="1:13" s="21" customFormat="1" hidden="1" x14ac:dyDescent="0.3">
      <c r="A33" s="27"/>
      <c r="B33" s="27"/>
      <c r="C33" s="28"/>
      <c r="D33" s="28"/>
      <c r="E33" s="28"/>
      <c r="F33" s="28"/>
      <c r="G33" s="29"/>
      <c r="H33" s="29"/>
      <c r="J33" s="22"/>
      <c r="K33" s="20"/>
      <c r="L33" s="20"/>
      <c r="M33" s="20"/>
    </row>
    <row r="34" spans="1:13" s="21" customFormat="1" hidden="1" x14ac:dyDescent="0.3">
      <c r="A34" s="27"/>
      <c r="B34" s="27"/>
      <c r="C34" s="28"/>
      <c r="D34" s="28"/>
      <c r="E34" s="28"/>
      <c r="F34" s="28"/>
      <c r="G34" s="29"/>
      <c r="H34" s="29"/>
      <c r="J34" s="22"/>
      <c r="K34" s="20"/>
      <c r="L34" s="20"/>
      <c r="M34" s="20"/>
    </row>
    <row r="35" spans="1:13" s="21" customFormat="1" hidden="1" x14ac:dyDescent="0.3">
      <c r="A35" s="27"/>
      <c r="B35" s="27"/>
      <c r="C35" s="28"/>
      <c r="D35" s="28"/>
      <c r="E35" s="28"/>
      <c r="F35" s="28"/>
      <c r="G35" s="29"/>
      <c r="H35" s="29"/>
      <c r="J35" s="22"/>
      <c r="K35" s="20"/>
      <c r="L35" s="20"/>
      <c r="M35" s="20"/>
    </row>
    <row r="36" spans="1:13" s="21" customFormat="1" hidden="1" x14ac:dyDescent="0.3">
      <c r="A36" s="27"/>
      <c r="B36" s="27"/>
      <c r="C36" s="28"/>
      <c r="D36" s="28"/>
      <c r="E36" s="28"/>
      <c r="F36" s="28"/>
      <c r="G36" s="29"/>
      <c r="H36" s="29"/>
      <c r="J36" s="22"/>
      <c r="K36" s="20"/>
      <c r="L36" s="20"/>
      <c r="M36" s="20"/>
    </row>
    <row r="37" spans="1:13" s="21" customFormat="1" hidden="1" x14ac:dyDescent="0.3">
      <c r="A37" s="27"/>
      <c r="B37" s="27"/>
      <c r="C37" s="28"/>
      <c r="D37" s="28"/>
      <c r="E37" s="28"/>
      <c r="F37" s="28"/>
      <c r="G37" s="29"/>
      <c r="H37" s="29"/>
      <c r="J37" s="22"/>
      <c r="K37" s="20"/>
      <c r="L37" s="20"/>
      <c r="M37" s="20"/>
    </row>
    <row r="38" spans="1:13" s="21" customFormat="1" hidden="1" x14ac:dyDescent="0.3">
      <c r="A38" s="27"/>
      <c r="B38" s="27"/>
      <c r="C38" s="28"/>
      <c r="D38" s="28"/>
      <c r="E38" s="28"/>
      <c r="F38" s="28"/>
      <c r="G38" s="29"/>
      <c r="H38" s="29"/>
      <c r="J38" s="22"/>
      <c r="K38" s="20"/>
      <c r="L38" s="20"/>
      <c r="M38" s="20"/>
    </row>
    <row r="39" spans="1:13" s="21" customFormat="1" hidden="1" x14ac:dyDescent="0.3">
      <c r="A39" s="27"/>
      <c r="B39" s="27"/>
      <c r="C39" s="28"/>
      <c r="D39" s="28"/>
      <c r="E39" s="28"/>
      <c r="F39" s="28"/>
      <c r="G39" s="29"/>
      <c r="H39" s="29"/>
      <c r="J39" s="22"/>
      <c r="K39" s="20"/>
      <c r="L39" s="20"/>
      <c r="M39" s="20"/>
    </row>
    <row r="40" spans="1:13" s="21" customFormat="1" hidden="1" x14ac:dyDescent="0.3">
      <c r="A40" s="20"/>
      <c r="B40" s="20"/>
      <c r="C40" s="30"/>
      <c r="D40" s="30"/>
      <c r="E40" s="30"/>
      <c r="F40" s="30"/>
      <c r="G40" s="19"/>
      <c r="H40" s="19"/>
      <c r="J40" s="22"/>
      <c r="K40" s="20"/>
      <c r="L40" s="20"/>
      <c r="M40" s="20"/>
    </row>
    <row r="41" spans="1:13" s="21" customFormat="1" hidden="1" x14ac:dyDescent="0.3">
      <c r="A41" s="20"/>
      <c r="B41" s="20"/>
      <c r="C41" s="30"/>
      <c r="D41" s="30"/>
      <c r="E41" s="30"/>
      <c r="F41" s="30"/>
      <c r="G41" s="19"/>
      <c r="H41" s="19"/>
      <c r="J41" s="22"/>
      <c r="K41" s="20"/>
      <c r="L41" s="20"/>
      <c r="M41" s="20"/>
    </row>
    <row r="42" spans="1:13" s="21" customFormat="1" hidden="1" x14ac:dyDescent="0.3">
      <c r="A42" s="20"/>
      <c r="B42" s="20"/>
      <c r="C42" s="30"/>
      <c r="D42" s="30"/>
      <c r="E42" s="30"/>
      <c r="F42" s="30"/>
      <c r="G42" s="19"/>
      <c r="H42" s="19"/>
      <c r="J42" s="22"/>
      <c r="K42" s="20"/>
      <c r="L42" s="20"/>
      <c r="M42" s="20"/>
    </row>
    <row r="43" spans="1:13" s="21" customFormat="1" hidden="1" x14ac:dyDescent="0.3">
      <c r="A43" s="20"/>
      <c r="B43" s="20"/>
      <c r="C43" s="30"/>
      <c r="D43" s="30"/>
      <c r="E43" s="30"/>
      <c r="F43" s="30"/>
      <c r="G43" s="19"/>
      <c r="H43" s="19"/>
      <c r="J43" s="22"/>
      <c r="K43" s="20"/>
      <c r="L43" s="20"/>
      <c r="M43" s="20"/>
    </row>
    <row r="44" spans="1:13" s="21" customFormat="1" hidden="1" x14ac:dyDescent="0.3">
      <c r="A44" s="20"/>
      <c r="B44" s="20"/>
      <c r="C44" s="30"/>
      <c r="D44" s="30"/>
      <c r="E44" s="30"/>
      <c r="F44" s="30"/>
      <c r="G44" s="19"/>
      <c r="H44" s="19"/>
      <c r="J44" s="22"/>
      <c r="K44" s="20"/>
      <c r="L44" s="20"/>
      <c r="M44" s="20"/>
    </row>
    <row r="45" spans="1:13" s="21" customFormat="1" hidden="1" x14ac:dyDescent="0.3">
      <c r="A45" s="20"/>
      <c r="B45" s="20"/>
      <c r="C45" s="30"/>
      <c r="D45" s="30"/>
      <c r="E45" s="30"/>
      <c r="F45" s="30"/>
      <c r="G45" s="19"/>
      <c r="H45" s="19"/>
      <c r="J45" s="22"/>
      <c r="K45" s="20"/>
      <c r="L45" s="20"/>
      <c r="M45" s="20"/>
    </row>
    <row r="46" spans="1:13" s="21" customFormat="1" hidden="1" x14ac:dyDescent="0.3">
      <c r="A46" s="20"/>
      <c r="B46" s="20"/>
      <c r="C46" s="30"/>
      <c r="D46" s="30"/>
      <c r="E46" s="30"/>
      <c r="F46" s="30"/>
      <c r="G46" s="19"/>
      <c r="H46" s="19"/>
      <c r="J46" s="22"/>
      <c r="K46" s="20"/>
      <c r="L46" s="20"/>
      <c r="M46" s="20"/>
    </row>
    <row r="47" spans="1:13" s="21" customFormat="1" hidden="1" x14ac:dyDescent="0.3">
      <c r="A47" s="20"/>
      <c r="B47" s="20"/>
      <c r="C47" s="30"/>
      <c r="D47" s="30"/>
      <c r="E47" s="30"/>
      <c r="F47" s="30"/>
      <c r="G47" s="19"/>
      <c r="H47" s="19"/>
      <c r="J47" s="22"/>
      <c r="K47" s="20"/>
      <c r="L47" s="20"/>
      <c r="M47" s="20"/>
    </row>
    <row r="48" spans="1:13" s="21" customFormat="1" hidden="1" x14ac:dyDescent="0.3">
      <c r="A48" s="20"/>
      <c r="B48" s="20"/>
      <c r="C48" s="30"/>
      <c r="D48" s="30"/>
      <c r="E48" s="30"/>
      <c r="F48" s="30"/>
      <c r="G48" s="19"/>
      <c r="H48" s="19"/>
      <c r="J48" s="22"/>
      <c r="K48" s="20"/>
      <c r="L48" s="20"/>
      <c r="M48" s="20"/>
    </row>
    <row r="49" spans="1:13" s="21" customFormat="1" hidden="1" x14ac:dyDescent="0.3">
      <c r="A49" s="20"/>
      <c r="B49" s="20"/>
      <c r="C49" s="30"/>
      <c r="D49" s="30"/>
      <c r="E49" s="30"/>
      <c r="F49" s="30"/>
      <c r="G49" s="19"/>
      <c r="H49" s="19"/>
      <c r="J49" s="22"/>
      <c r="K49" s="20"/>
      <c r="L49" s="20"/>
      <c r="M49" s="20"/>
    </row>
    <row r="50" spans="1:13" s="21" customFormat="1" hidden="1" x14ac:dyDescent="0.3">
      <c r="A50" s="20"/>
      <c r="B50" s="20"/>
      <c r="C50" s="30"/>
      <c r="D50" s="30"/>
      <c r="E50" s="30"/>
      <c r="F50" s="30"/>
      <c r="G50" s="19"/>
      <c r="H50" s="19"/>
      <c r="J50" s="22"/>
      <c r="K50" s="20"/>
      <c r="L50" s="20"/>
      <c r="M50" s="20"/>
    </row>
    <row r="51" spans="1:13" hidden="1" x14ac:dyDescent="0.3"/>
    <row r="52" spans="1:13" hidden="1" x14ac:dyDescent="0.3"/>
    <row r="53" spans="1:13" hidden="1" x14ac:dyDescent="0.3"/>
    <row r="54" spans="1:13" hidden="1" x14ac:dyDescent="0.3"/>
    <row r="55" spans="1:13" hidden="1" x14ac:dyDescent="0.3"/>
    <row r="56" spans="1:13" hidden="1" x14ac:dyDescent="0.3"/>
    <row r="57" spans="1:13" hidden="1" x14ac:dyDescent="0.3"/>
    <row r="58" spans="1:13" hidden="1" x14ac:dyDescent="0.3"/>
    <row r="59" spans="1:13" hidden="1" x14ac:dyDescent="0.3"/>
    <row r="60" spans="1:13" hidden="1" x14ac:dyDescent="0.3"/>
    <row r="61" spans="1:13" hidden="1" x14ac:dyDescent="0.3"/>
    <row r="62" spans="1:13" hidden="1" x14ac:dyDescent="0.3"/>
    <row r="63" spans="1:13" hidden="1" x14ac:dyDescent="0.3"/>
    <row r="64" spans="1:13"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x14ac:dyDescent="0.3"/>
  </sheetData>
  <mergeCells count="21">
    <mergeCell ref="C4:F4"/>
    <mergeCell ref="C7:F7"/>
    <mergeCell ref="C12:D12"/>
    <mergeCell ref="C9:F9"/>
    <mergeCell ref="C8:F8"/>
    <mergeCell ref="D13:F13"/>
    <mergeCell ref="D29:F29"/>
    <mergeCell ref="D28:F28"/>
    <mergeCell ref="D26:F26"/>
    <mergeCell ref="D27:F27"/>
    <mergeCell ref="D19:F19"/>
    <mergeCell ref="D16:F16"/>
    <mergeCell ref="D14:F14"/>
    <mergeCell ref="D17:F17"/>
    <mergeCell ref="C15:D15"/>
    <mergeCell ref="C18:D18"/>
    <mergeCell ref="D20:F20"/>
    <mergeCell ref="C21:D21"/>
    <mergeCell ref="D22:F22"/>
    <mergeCell ref="C23:D23"/>
    <mergeCell ref="D24:F24"/>
  </mergeCells>
  <printOptions horizontalCentered="1" verticalCentered="1"/>
  <pageMargins left="0" right="0" top="0" bottom="0"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8A68BD72699140B528F839AEDE61F3" ma:contentTypeVersion="7" ma:contentTypeDescription="Een nieuw document maken." ma:contentTypeScope="" ma:versionID="69b308651190ad2683117f7f97f8fcaa">
  <xsd:schema xmlns:xsd="http://www.w3.org/2001/XMLSchema" xmlns:xs="http://www.w3.org/2001/XMLSchema" xmlns:p="http://schemas.microsoft.com/office/2006/metadata/properties" xmlns:ns2="feef5865-a982-42aa-8640-9d4286765ef6" xmlns:ns3="3a9e5291-4bab-4416-843b-c0150453121f" xmlns:ns4="8c1f6dd0-7044-4e4a-87ae-5b49c3f194e5" targetNamespace="http://schemas.microsoft.com/office/2006/metadata/properties" ma:root="true" ma:fieldsID="0167738c4b0d3b7ece670ff93a02235a" ns2:_="" ns3:_="" ns4:_="">
    <xsd:import namespace="feef5865-a982-42aa-8640-9d4286765ef6"/>
    <xsd:import namespace="3a9e5291-4bab-4416-843b-c0150453121f"/>
    <xsd:import namespace="8c1f6dd0-7044-4e4a-87ae-5b49c3f194e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a9e5291-4bab-4416-843b-c0150453121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1f6dd0-7044-4e4a-87ae-5b49c3f194e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ef5865-a982-42aa-8640-9d4286765ef6">7DJSKYKN4YCF-1479032998-49</_dlc_DocId>
    <_dlc_DocIdUrl xmlns="feef5865-a982-42aa-8640-9d4286765ef6">
      <Url>https://prorailbv.sharepoint.com/teams/ICTAdviesdiensten/_layouts/15/DocIdRedir.aspx?ID=7DJSKYKN4YCF-1479032998-49</Url>
      <Description>7DJSKYKN4YCF-1479032998-49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AB4ED4-35F8-4490-9151-145366606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3a9e5291-4bab-4416-843b-c0150453121f"/>
    <ds:schemaRef ds:uri="8c1f6dd0-7044-4e4a-87ae-5b49c3f19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feef5865-a982-42aa-8640-9d4286765ef6"/>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8c1f6dd0-7044-4e4a-87ae-5b49c3f194e5"/>
    <ds:schemaRef ds:uri="http://purl.org/dc/elements/1.1/"/>
    <ds:schemaRef ds:uri="http://schemas.microsoft.com/office/2006/metadata/properties"/>
    <ds:schemaRef ds:uri="3a9e5291-4bab-4416-843b-c0150453121f"/>
    <ds:schemaRef ds:uri="http://www.w3.org/XML/1998/namespace"/>
  </ds:schemaRefs>
</ds:datastoreItem>
</file>

<file path=customXml/itemProps3.xml><?xml version="1.0" encoding="utf-8"?>
<ds:datastoreItem xmlns:ds="http://schemas.openxmlformats.org/officeDocument/2006/customXml" ds:itemID="{5097DA7A-365F-43E6-A19E-AE4AD515479C}">
  <ds:schemaRefs>
    <ds:schemaRef ds:uri="http://schemas.microsoft.com/sharepoint/events"/>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Prijzenformulier</vt:lpstr>
      <vt:lpstr>Toelichting</vt:lpstr>
      <vt:lpstr>Prijzenformulier!Afdrukbereik</vt:lpstr>
      <vt:lpstr>Toelichting!Afdrukbereik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 Aanbiedingsbegroting</dc:title>
  <dc:subject>IT research database en advies</dc:subject>
  <dc:creator>marcel.lacomble@ProRail.nl</dc:creator>
  <cp:keywords>IT research database en advies</cp:keywords>
  <dc:description/>
  <cp:lastModifiedBy>Lacomblé, M.E.R. (Marcel)</cp:lastModifiedBy>
  <cp:revision/>
  <cp:lastPrinted>2021-04-13T12:43:09Z</cp:lastPrinted>
  <dcterms:created xsi:type="dcterms:W3CDTF">2017-01-20T10:16:47Z</dcterms:created>
  <dcterms:modified xsi:type="dcterms:W3CDTF">2021-04-22T13:33:32Z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0x010100EA8A68BD72699140B528F839AEDE61F3</vt:lpwstr>
  </property>
  <property fmtid="{D5CDD505-2E9C-101B-9397-08002B2CF9AE}" pid="3" name="_dlc_DocIdItemGuid">
    <vt:lpwstr>e58aea45-0739-4b32-bf6a-498df2b2e03a</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ies>
</file>