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defaultThemeVersion="124226"/>
  <mc:AlternateContent xmlns:mc="http://schemas.openxmlformats.org/markup-compatibility/2006">
    <mc:Choice Requires="x15">
      <x15ac:absPath xmlns:x15ac="http://schemas.microsoft.com/office/spreadsheetml/2010/11/ac" url="https://inkada.sharepoint.com/Gedeelde documenten/10 Projecten/Gooise Scholen Federatie/Busvervoer 2020/Bestek/"/>
    </mc:Choice>
  </mc:AlternateContent>
  <xr:revisionPtr revIDLastSave="35" documentId="8_{1AB904D1-EE71-4C0D-B52E-2D384D854E65}" xr6:coauthVersionLast="46" xr6:coauthVersionMax="46" xr10:uidLastSave="{85E667B1-9892-43D9-BCEB-B915073ADB61}"/>
  <bookViews>
    <workbookView xWindow="-120" yWindow="-120" windowWidth="29040" windowHeight="15840" xr2:uid="{00000000-000D-0000-FFFF-FFFF00000000}"/>
  </bookViews>
  <sheets>
    <sheet name="Format" sheetId="1" r:id="rId1"/>
  </sheets>
  <definedNames>
    <definedName name="_xlnm.Print_Area" localSheetId="0">Format!$A$1:$AD$206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163" i="1" l="1"/>
  <c r="AL179" i="1" l="1"/>
  <c r="AL180" i="1"/>
  <c r="AL181" i="1"/>
  <c r="AL182" i="1"/>
  <c r="AL183" i="1"/>
  <c r="AL184" i="1"/>
  <c r="AL185" i="1"/>
  <c r="AJ179" i="1"/>
  <c r="AJ180" i="1"/>
  <c r="AJ181" i="1"/>
  <c r="AJ182" i="1"/>
  <c r="AJ183" i="1"/>
  <c r="AJ184" i="1"/>
  <c r="AJ185" i="1"/>
  <c r="AI179" i="1"/>
  <c r="AI180" i="1"/>
  <c r="AI181" i="1"/>
  <c r="AI182" i="1"/>
  <c r="AI183" i="1"/>
  <c r="AI184" i="1"/>
  <c r="AI185" i="1"/>
  <c r="AH179" i="1"/>
  <c r="AH180" i="1"/>
  <c r="AH181" i="1"/>
  <c r="AH182" i="1"/>
  <c r="AH183" i="1"/>
  <c r="AH184" i="1"/>
  <c r="AH185" i="1"/>
  <c r="AG179" i="1"/>
  <c r="AK179" i="1" s="1"/>
  <c r="AM179" i="1" s="1"/>
  <c r="AG180" i="1"/>
  <c r="AG181" i="1"/>
  <c r="AG182" i="1"/>
  <c r="AG183" i="1"/>
  <c r="AK183" i="1" s="1"/>
  <c r="AM183" i="1" s="1"/>
  <c r="AG184" i="1"/>
  <c r="AG185" i="1"/>
  <c r="AF179" i="1"/>
  <c r="AF180" i="1"/>
  <c r="AK180" i="1" s="1"/>
  <c r="AM180" i="1" s="1"/>
  <c r="AF181" i="1"/>
  <c r="AF182" i="1"/>
  <c r="AF183" i="1"/>
  <c r="AF184" i="1"/>
  <c r="AK184" i="1" s="1"/>
  <c r="AM184" i="1" s="1"/>
  <c r="AF185" i="1"/>
  <c r="AF178" i="1"/>
  <c r="AA179" i="1"/>
  <c r="AA180" i="1"/>
  <c r="AA181" i="1"/>
  <c r="AA182" i="1"/>
  <c r="AA183" i="1"/>
  <c r="AA184" i="1"/>
  <c r="AA185" i="1"/>
  <c r="Y179" i="1"/>
  <c r="Y180" i="1"/>
  <c r="Y181" i="1"/>
  <c r="Y182" i="1"/>
  <c r="Y183" i="1"/>
  <c r="Y184" i="1"/>
  <c r="Y185" i="1"/>
  <c r="X179" i="1"/>
  <c r="X180" i="1"/>
  <c r="X181" i="1"/>
  <c r="X182" i="1"/>
  <c r="X183" i="1"/>
  <c r="X184" i="1"/>
  <c r="X185" i="1"/>
  <c r="V183" i="1"/>
  <c r="V179" i="1"/>
  <c r="V180" i="1"/>
  <c r="V181" i="1"/>
  <c r="V182" i="1"/>
  <c r="V184" i="1"/>
  <c r="V185" i="1"/>
  <c r="U179" i="1"/>
  <c r="U180" i="1"/>
  <c r="U181" i="1"/>
  <c r="U182" i="1"/>
  <c r="U183" i="1"/>
  <c r="U184" i="1"/>
  <c r="U185" i="1"/>
  <c r="S179" i="1"/>
  <c r="S180" i="1"/>
  <c r="S181" i="1"/>
  <c r="S182" i="1"/>
  <c r="S183" i="1"/>
  <c r="S184" i="1"/>
  <c r="S185" i="1"/>
  <c r="R179" i="1"/>
  <c r="R180" i="1"/>
  <c r="R181" i="1"/>
  <c r="R182" i="1"/>
  <c r="R183" i="1"/>
  <c r="R184" i="1"/>
  <c r="R185" i="1"/>
  <c r="P179" i="1"/>
  <c r="P180" i="1"/>
  <c r="P181" i="1"/>
  <c r="P182" i="1"/>
  <c r="P183" i="1"/>
  <c r="P184" i="1"/>
  <c r="P185" i="1"/>
  <c r="O179" i="1"/>
  <c r="O180" i="1"/>
  <c r="O181" i="1"/>
  <c r="O182" i="1"/>
  <c r="O183" i="1"/>
  <c r="O184" i="1"/>
  <c r="O185" i="1"/>
  <c r="M179" i="1"/>
  <c r="M180" i="1"/>
  <c r="M181" i="1"/>
  <c r="M182" i="1"/>
  <c r="M183" i="1"/>
  <c r="M184" i="1"/>
  <c r="M185" i="1"/>
  <c r="L179" i="1"/>
  <c r="L180" i="1"/>
  <c r="L181" i="1"/>
  <c r="L182" i="1"/>
  <c r="Z182" i="1" s="1"/>
  <c r="L183" i="1"/>
  <c r="L184" i="1"/>
  <c r="L185" i="1"/>
  <c r="L178" i="1"/>
  <c r="L186" i="1" s="1"/>
  <c r="AR139" i="1"/>
  <c r="AS16" i="1"/>
  <c r="AS17" i="1"/>
  <c r="AS18" i="1"/>
  <c r="AS19" i="1"/>
  <c r="AS20" i="1"/>
  <c r="AS21" i="1"/>
  <c r="AS22" i="1"/>
  <c r="AS23" i="1"/>
  <c r="AS24" i="1"/>
  <c r="AS25" i="1"/>
  <c r="AS26" i="1"/>
  <c r="AS27" i="1"/>
  <c r="AS28" i="1"/>
  <c r="AS29" i="1"/>
  <c r="AS30" i="1"/>
  <c r="AS31" i="1"/>
  <c r="AS32" i="1"/>
  <c r="AS33" i="1"/>
  <c r="AS34" i="1"/>
  <c r="AS35" i="1"/>
  <c r="AS36" i="1"/>
  <c r="AS37" i="1"/>
  <c r="AS38" i="1"/>
  <c r="AS39" i="1"/>
  <c r="AS40" i="1"/>
  <c r="AS41" i="1"/>
  <c r="AS42" i="1"/>
  <c r="AS43" i="1"/>
  <c r="AS44" i="1"/>
  <c r="AS45" i="1"/>
  <c r="AS46" i="1"/>
  <c r="AS47" i="1"/>
  <c r="AS48" i="1"/>
  <c r="AS49" i="1"/>
  <c r="AS50" i="1"/>
  <c r="AS51" i="1"/>
  <c r="AS52" i="1"/>
  <c r="AS53" i="1"/>
  <c r="AS54" i="1"/>
  <c r="AS55" i="1"/>
  <c r="AS56" i="1"/>
  <c r="AS57" i="1"/>
  <c r="AS58" i="1"/>
  <c r="AS59" i="1"/>
  <c r="AS60" i="1"/>
  <c r="AS61" i="1"/>
  <c r="AS62" i="1"/>
  <c r="AS63" i="1"/>
  <c r="AS64" i="1"/>
  <c r="AS65" i="1"/>
  <c r="AS66" i="1"/>
  <c r="AS67" i="1"/>
  <c r="AS68" i="1"/>
  <c r="AS69" i="1"/>
  <c r="AS70" i="1"/>
  <c r="AS71" i="1"/>
  <c r="AS72" i="1"/>
  <c r="AS73" i="1"/>
  <c r="AS74" i="1"/>
  <c r="AS75" i="1"/>
  <c r="AS76" i="1"/>
  <c r="AS77" i="1"/>
  <c r="AS78" i="1"/>
  <c r="AS79" i="1"/>
  <c r="AS80" i="1"/>
  <c r="AS81" i="1"/>
  <c r="AS82" i="1"/>
  <c r="AS83" i="1"/>
  <c r="AS84" i="1"/>
  <c r="AS85" i="1"/>
  <c r="AS86" i="1"/>
  <c r="AS87" i="1"/>
  <c r="AS88" i="1"/>
  <c r="AS89" i="1"/>
  <c r="AS90" i="1"/>
  <c r="AS91" i="1"/>
  <c r="AS92" i="1"/>
  <c r="AS93" i="1"/>
  <c r="AS94" i="1"/>
  <c r="AS95" i="1"/>
  <c r="AS96" i="1"/>
  <c r="AS97" i="1"/>
  <c r="AS98" i="1"/>
  <c r="AS99" i="1"/>
  <c r="AS100" i="1"/>
  <c r="AS101" i="1"/>
  <c r="AS102" i="1"/>
  <c r="AS103" i="1"/>
  <c r="AS104" i="1"/>
  <c r="AS105" i="1"/>
  <c r="AS106" i="1"/>
  <c r="AS107" i="1"/>
  <c r="AS108" i="1"/>
  <c r="AS109" i="1"/>
  <c r="AS110" i="1"/>
  <c r="AS111" i="1"/>
  <c r="AS112" i="1"/>
  <c r="AS113" i="1"/>
  <c r="AS114" i="1"/>
  <c r="AS115" i="1"/>
  <c r="AS116" i="1"/>
  <c r="AS117" i="1"/>
  <c r="AS118" i="1"/>
  <c r="AS119" i="1"/>
  <c r="AS120" i="1"/>
  <c r="AS121" i="1"/>
  <c r="AS122" i="1"/>
  <c r="AS123" i="1"/>
  <c r="AS124" i="1"/>
  <c r="AS125" i="1"/>
  <c r="AS126" i="1"/>
  <c r="AS127" i="1"/>
  <c r="AS128" i="1"/>
  <c r="AS129" i="1"/>
  <c r="AS130" i="1"/>
  <c r="AS131" i="1"/>
  <c r="AS132" i="1"/>
  <c r="AS133" i="1"/>
  <c r="AS134" i="1"/>
  <c r="AS135" i="1"/>
  <c r="AS136" i="1"/>
  <c r="AS137" i="1"/>
  <c r="AS138" i="1"/>
  <c r="AS139" i="1"/>
  <c r="AS140" i="1"/>
  <c r="AS141" i="1"/>
  <c r="AS142" i="1"/>
  <c r="AT142" i="1" s="1"/>
  <c r="AC142" i="1" s="1"/>
  <c r="AS143" i="1"/>
  <c r="AS144" i="1"/>
  <c r="AS145" i="1"/>
  <c r="AS146" i="1"/>
  <c r="AT146" i="1" s="1"/>
  <c r="AS147" i="1"/>
  <c r="AS148" i="1"/>
  <c r="AS149" i="1"/>
  <c r="AS150" i="1"/>
  <c r="AT150" i="1" s="1"/>
  <c r="AS151" i="1"/>
  <c r="AS152" i="1"/>
  <c r="AS153" i="1"/>
  <c r="AS154" i="1"/>
  <c r="AT154" i="1" s="1"/>
  <c r="AC154" i="1" s="1"/>
  <c r="AS155" i="1"/>
  <c r="AS156" i="1"/>
  <c r="AS157" i="1"/>
  <c r="AS158" i="1"/>
  <c r="AT158" i="1" s="1"/>
  <c r="AC158" i="1" s="1"/>
  <c r="AS159" i="1"/>
  <c r="AS160" i="1"/>
  <c r="AS161" i="1"/>
  <c r="AS162" i="1"/>
  <c r="AS163" i="1"/>
  <c r="AS164" i="1"/>
  <c r="AS165" i="1"/>
  <c r="AS166" i="1"/>
  <c r="AT166" i="1" s="1"/>
  <c r="AS167" i="1"/>
  <c r="AS168" i="1"/>
  <c r="AS169" i="1"/>
  <c r="AR16" i="1"/>
  <c r="AR17" i="1"/>
  <c r="AR18" i="1"/>
  <c r="AR19" i="1"/>
  <c r="AR20" i="1"/>
  <c r="AR21" i="1"/>
  <c r="AR22" i="1"/>
  <c r="AR23" i="1"/>
  <c r="AR24" i="1"/>
  <c r="AR25" i="1"/>
  <c r="AR26" i="1"/>
  <c r="AR27" i="1"/>
  <c r="AR28" i="1"/>
  <c r="AR29" i="1"/>
  <c r="AR30" i="1"/>
  <c r="AR31" i="1"/>
  <c r="AR32" i="1"/>
  <c r="AR33" i="1"/>
  <c r="AR34" i="1"/>
  <c r="AR35" i="1"/>
  <c r="AR36" i="1"/>
  <c r="AR37" i="1"/>
  <c r="AR38" i="1"/>
  <c r="AR39" i="1"/>
  <c r="AR40" i="1"/>
  <c r="AR41" i="1"/>
  <c r="AR42" i="1"/>
  <c r="AR43" i="1"/>
  <c r="AR44" i="1"/>
  <c r="AR45" i="1"/>
  <c r="AR46" i="1"/>
  <c r="AR47" i="1"/>
  <c r="AR48" i="1"/>
  <c r="AR49" i="1"/>
  <c r="AR50" i="1"/>
  <c r="AR51" i="1"/>
  <c r="AR52" i="1"/>
  <c r="AR53" i="1"/>
  <c r="AR54" i="1"/>
  <c r="AR55" i="1"/>
  <c r="AR56" i="1"/>
  <c r="AR57" i="1"/>
  <c r="AR58" i="1"/>
  <c r="AR59" i="1"/>
  <c r="AR60" i="1"/>
  <c r="AR61" i="1"/>
  <c r="AR62" i="1"/>
  <c r="AR63" i="1"/>
  <c r="AR64" i="1"/>
  <c r="AR65" i="1"/>
  <c r="AR66" i="1"/>
  <c r="AR67" i="1"/>
  <c r="AR68" i="1"/>
  <c r="AR69" i="1"/>
  <c r="AR70" i="1"/>
  <c r="AR71" i="1"/>
  <c r="AR72" i="1"/>
  <c r="AR73" i="1"/>
  <c r="AR74" i="1"/>
  <c r="AR75" i="1"/>
  <c r="AR76" i="1"/>
  <c r="AR77" i="1"/>
  <c r="AR78" i="1"/>
  <c r="AR79" i="1"/>
  <c r="AR80" i="1"/>
  <c r="AR81" i="1"/>
  <c r="AR82" i="1"/>
  <c r="AR83" i="1"/>
  <c r="AR84" i="1"/>
  <c r="AR85" i="1"/>
  <c r="AR86" i="1"/>
  <c r="AR87" i="1"/>
  <c r="AR88" i="1"/>
  <c r="AR89" i="1"/>
  <c r="AR90" i="1"/>
  <c r="AR91" i="1"/>
  <c r="AR92" i="1"/>
  <c r="AR93" i="1"/>
  <c r="AR94" i="1"/>
  <c r="AR95" i="1"/>
  <c r="AR96" i="1"/>
  <c r="AR97" i="1"/>
  <c r="AR98" i="1"/>
  <c r="AR99" i="1"/>
  <c r="AR100" i="1"/>
  <c r="AR101" i="1"/>
  <c r="AR102" i="1"/>
  <c r="AR103" i="1"/>
  <c r="AR104" i="1"/>
  <c r="AR105" i="1"/>
  <c r="AR106" i="1"/>
  <c r="AR107" i="1"/>
  <c r="AR108" i="1"/>
  <c r="AR109" i="1"/>
  <c r="AR110" i="1"/>
  <c r="AR111" i="1"/>
  <c r="AR112" i="1"/>
  <c r="AR113" i="1"/>
  <c r="AR114" i="1"/>
  <c r="AR115" i="1"/>
  <c r="AR116" i="1"/>
  <c r="AR117" i="1"/>
  <c r="AR118" i="1"/>
  <c r="AR119" i="1"/>
  <c r="AR120" i="1"/>
  <c r="AR121" i="1"/>
  <c r="AR122" i="1"/>
  <c r="AR123" i="1"/>
  <c r="AR124" i="1"/>
  <c r="AR125" i="1"/>
  <c r="AR126" i="1"/>
  <c r="AR127" i="1"/>
  <c r="AR128" i="1"/>
  <c r="AR129" i="1"/>
  <c r="AR130" i="1"/>
  <c r="AR131" i="1"/>
  <c r="AR132" i="1"/>
  <c r="AR133" i="1"/>
  <c r="AR134" i="1"/>
  <c r="AR135" i="1"/>
  <c r="AR136" i="1"/>
  <c r="AR137" i="1"/>
  <c r="AR138" i="1"/>
  <c r="AR140" i="1"/>
  <c r="AR141" i="1"/>
  <c r="AR142" i="1"/>
  <c r="AR143" i="1"/>
  <c r="AR144" i="1"/>
  <c r="AR145" i="1"/>
  <c r="AR146" i="1"/>
  <c r="AR147" i="1"/>
  <c r="AR148" i="1"/>
  <c r="AR149" i="1"/>
  <c r="AR150" i="1"/>
  <c r="AR151" i="1"/>
  <c r="AR152" i="1"/>
  <c r="AR153" i="1"/>
  <c r="AR154" i="1"/>
  <c r="AR155" i="1"/>
  <c r="AR156" i="1"/>
  <c r="AR157" i="1"/>
  <c r="AR158" i="1"/>
  <c r="AR159" i="1"/>
  <c r="AR160" i="1"/>
  <c r="AR161" i="1"/>
  <c r="AR162" i="1"/>
  <c r="AR163" i="1"/>
  <c r="AR164" i="1"/>
  <c r="AR165" i="1"/>
  <c r="AR166" i="1"/>
  <c r="AR167" i="1"/>
  <c r="AR168" i="1"/>
  <c r="AR169" i="1"/>
  <c r="AQ16" i="1"/>
  <c r="AQ17" i="1"/>
  <c r="AQ18" i="1"/>
  <c r="AQ19" i="1"/>
  <c r="AQ20" i="1"/>
  <c r="AQ21" i="1"/>
  <c r="AQ22" i="1"/>
  <c r="AQ23" i="1"/>
  <c r="AQ24" i="1"/>
  <c r="AQ25" i="1"/>
  <c r="AQ26" i="1"/>
  <c r="AQ27" i="1"/>
  <c r="AQ28" i="1"/>
  <c r="AQ29" i="1"/>
  <c r="AQ30" i="1"/>
  <c r="AQ31" i="1"/>
  <c r="AQ32" i="1"/>
  <c r="AQ33" i="1"/>
  <c r="AQ34" i="1"/>
  <c r="AQ35" i="1"/>
  <c r="AQ36" i="1"/>
  <c r="AQ37" i="1"/>
  <c r="AQ38" i="1"/>
  <c r="AQ39" i="1"/>
  <c r="AQ40" i="1"/>
  <c r="AQ41" i="1"/>
  <c r="AQ42" i="1"/>
  <c r="AQ43" i="1"/>
  <c r="AQ44" i="1"/>
  <c r="AQ45" i="1"/>
  <c r="AQ46" i="1"/>
  <c r="AQ47" i="1"/>
  <c r="AQ48" i="1"/>
  <c r="AQ49" i="1"/>
  <c r="AQ50" i="1"/>
  <c r="AQ51" i="1"/>
  <c r="AQ52" i="1"/>
  <c r="AQ53" i="1"/>
  <c r="AQ54" i="1"/>
  <c r="AQ55" i="1"/>
  <c r="AQ56" i="1"/>
  <c r="AQ57" i="1"/>
  <c r="AQ58" i="1"/>
  <c r="AQ59" i="1"/>
  <c r="AQ60" i="1"/>
  <c r="AQ61" i="1"/>
  <c r="AQ62" i="1"/>
  <c r="AQ63" i="1"/>
  <c r="AQ64" i="1"/>
  <c r="AQ65" i="1"/>
  <c r="AQ66" i="1"/>
  <c r="AQ67" i="1"/>
  <c r="AQ68" i="1"/>
  <c r="AQ69" i="1"/>
  <c r="AQ70" i="1"/>
  <c r="AQ71" i="1"/>
  <c r="AQ72" i="1"/>
  <c r="AQ73" i="1"/>
  <c r="AQ74" i="1"/>
  <c r="AQ75" i="1"/>
  <c r="AQ76" i="1"/>
  <c r="AQ77" i="1"/>
  <c r="AQ78" i="1"/>
  <c r="AQ79" i="1"/>
  <c r="AQ80" i="1"/>
  <c r="AQ81" i="1"/>
  <c r="AQ82" i="1"/>
  <c r="AQ83" i="1"/>
  <c r="AQ84" i="1"/>
  <c r="AQ85" i="1"/>
  <c r="AQ86" i="1"/>
  <c r="AQ87" i="1"/>
  <c r="AQ88" i="1"/>
  <c r="AQ89" i="1"/>
  <c r="AQ90" i="1"/>
  <c r="AQ91" i="1"/>
  <c r="AQ92" i="1"/>
  <c r="AQ93" i="1"/>
  <c r="AQ94" i="1"/>
  <c r="AQ95" i="1"/>
  <c r="AQ96" i="1"/>
  <c r="AQ97" i="1"/>
  <c r="AQ98" i="1"/>
  <c r="AQ99" i="1"/>
  <c r="AQ100" i="1"/>
  <c r="AQ101" i="1"/>
  <c r="AQ102" i="1"/>
  <c r="AQ103" i="1"/>
  <c r="AQ104" i="1"/>
  <c r="AQ105" i="1"/>
  <c r="AQ106" i="1"/>
  <c r="AQ107" i="1"/>
  <c r="AQ108" i="1"/>
  <c r="AQ109" i="1"/>
  <c r="AQ110" i="1"/>
  <c r="AQ111" i="1"/>
  <c r="AQ112" i="1"/>
  <c r="AQ113" i="1"/>
  <c r="AQ114" i="1"/>
  <c r="AQ115" i="1"/>
  <c r="AQ116" i="1"/>
  <c r="AQ117" i="1"/>
  <c r="AQ118" i="1"/>
  <c r="AQ119" i="1"/>
  <c r="AQ120" i="1"/>
  <c r="AQ121" i="1"/>
  <c r="AQ122" i="1"/>
  <c r="AQ123" i="1"/>
  <c r="AQ124" i="1"/>
  <c r="AQ125" i="1"/>
  <c r="AQ126" i="1"/>
  <c r="AQ127" i="1"/>
  <c r="AQ128" i="1"/>
  <c r="AQ129" i="1"/>
  <c r="AQ130" i="1"/>
  <c r="AQ131" i="1"/>
  <c r="AQ132" i="1"/>
  <c r="AQ133" i="1"/>
  <c r="AQ134" i="1"/>
  <c r="AQ135" i="1"/>
  <c r="AQ136" i="1"/>
  <c r="AQ137" i="1"/>
  <c r="AQ138" i="1"/>
  <c r="AQ139" i="1"/>
  <c r="AQ140" i="1"/>
  <c r="AQ141" i="1"/>
  <c r="AQ142" i="1"/>
  <c r="AQ143" i="1"/>
  <c r="AQ144" i="1"/>
  <c r="AQ145" i="1"/>
  <c r="AQ146" i="1"/>
  <c r="AQ147" i="1"/>
  <c r="AQ148" i="1"/>
  <c r="AQ149" i="1"/>
  <c r="AQ150" i="1"/>
  <c r="AQ151" i="1"/>
  <c r="AQ152" i="1"/>
  <c r="AQ153" i="1"/>
  <c r="AQ154" i="1"/>
  <c r="AQ155" i="1"/>
  <c r="AQ156" i="1"/>
  <c r="AQ157" i="1"/>
  <c r="AQ158" i="1"/>
  <c r="AQ159" i="1"/>
  <c r="AQ160" i="1"/>
  <c r="AQ161" i="1"/>
  <c r="AQ162" i="1"/>
  <c r="AQ163" i="1"/>
  <c r="AQ164" i="1"/>
  <c r="AQ165" i="1"/>
  <c r="AQ166" i="1"/>
  <c r="AQ167" i="1"/>
  <c r="AQ168" i="1"/>
  <c r="AQ169" i="1"/>
  <c r="AP16" i="1"/>
  <c r="AP17" i="1"/>
  <c r="AP18" i="1"/>
  <c r="AP19" i="1"/>
  <c r="AP20" i="1"/>
  <c r="AP21" i="1"/>
  <c r="AP22" i="1"/>
  <c r="AP23" i="1"/>
  <c r="AP24" i="1"/>
  <c r="AP25" i="1"/>
  <c r="AP26" i="1"/>
  <c r="AP27" i="1"/>
  <c r="AP28" i="1"/>
  <c r="AP29" i="1"/>
  <c r="AP30" i="1"/>
  <c r="AP31" i="1"/>
  <c r="AP32" i="1"/>
  <c r="AP33" i="1"/>
  <c r="AP34" i="1"/>
  <c r="AP35" i="1"/>
  <c r="AP36" i="1"/>
  <c r="AP37" i="1"/>
  <c r="AP38" i="1"/>
  <c r="AP39" i="1"/>
  <c r="AP40" i="1"/>
  <c r="AP41" i="1"/>
  <c r="AP42" i="1"/>
  <c r="AP43" i="1"/>
  <c r="AP44" i="1"/>
  <c r="AP45" i="1"/>
  <c r="AP46" i="1"/>
  <c r="AP47" i="1"/>
  <c r="AP48" i="1"/>
  <c r="AP49" i="1"/>
  <c r="AP50" i="1"/>
  <c r="AP51" i="1"/>
  <c r="AP52" i="1"/>
  <c r="AP53" i="1"/>
  <c r="AP54" i="1"/>
  <c r="AP55" i="1"/>
  <c r="AP56" i="1"/>
  <c r="AP57" i="1"/>
  <c r="AP58" i="1"/>
  <c r="AP59" i="1"/>
  <c r="AP60" i="1"/>
  <c r="AP61" i="1"/>
  <c r="AP62" i="1"/>
  <c r="AP63" i="1"/>
  <c r="AP64" i="1"/>
  <c r="AP65" i="1"/>
  <c r="AP66" i="1"/>
  <c r="AP67" i="1"/>
  <c r="AP68" i="1"/>
  <c r="AP69" i="1"/>
  <c r="AP70" i="1"/>
  <c r="AP71" i="1"/>
  <c r="AP72" i="1"/>
  <c r="AP73" i="1"/>
  <c r="AP74" i="1"/>
  <c r="AP75" i="1"/>
  <c r="AP76" i="1"/>
  <c r="AP77" i="1"/>
  <c r="AP78" i="1"/>
  <c r="AP79" i="1"/>
  <c r="AP80" i="1"/>
  <c r="AP81" i="1"/>
  <c r="AP82" i="1"/>
  <c r="AP83" i="1"/>
  <c r="AP84" i="1"/>
  <c r="AP85" i="1"/>
  <c r="AP86" i="1"/>
  <c r="AP87" i="1"/>
  <c r="AP88" i="1"/>
  <c r="AP89" i="1"/>
  <c r="AP90" i="1"/>
  <c r="AP91" i="1"/>
  <c r="AP92" i="1"/>
  <c r="AP93" i="1"/>
  <c r="AP94" i="1"/>
  <c r="AP95" i="1"/>
  <c r="AP96" i="1"/>
  <c r="AP97" i="1"/>
  <c r="AP98" i="1"/>
  <c r="AP99" i="1"/>
  <c r="AP100" i="1"/>
  <c r="AP101" i="1"/>
  <c r="AP102" i="1"/>
  <c r="AP103" i="1"/>
  <c r="AP104" i="1"/>
  <c r="AP105" i="1"/>
  <c r="AP106" i="1"/>
  <c r="AP107" i="1"/>
  <c r="AP108" i="1"/>
  <c r="AP109" i="1"/>
  <c r="AP110" i="1"/>
  <c r="AP111" i="1"/>
  <c r="AP112" i="1"/>
  <c r="AP113" i="1"/>
  <c r="AP114" i="1"/>
  <c r="AP115" i="1"/>
  <c r="AP116" i="1"/>
  <c r="AP117" i="1"/>
  <c r="AP118" i="1"/>
  <c r="AP119" i="1"/>
  <c r="AP120" i="1"/>
  <c r="AP121" i="1"/>
  <c r="AP122" i="1"/>
  <c r="AP123" i="1"/>
  <c r="AP124" i="1"/>
  <c r="AP125" i="1"/>
  <c r="AT125" i="1" s="1"/>
  <c r="AC125" i="1" s="1"/>
  <c r="AP126" i="1"/>
  <c r="AP127" i="1"/>
  <c r="AP128" i="1"/>
  <c r="AP129" i="1"/>
  <c r="AP130" i="1"/>
  <c r="AP131" i="1"/>
  <c r="AP132" i="1"/>
  <c r="AP133" i="1"/>
  <c r="AP134" i="1"/>
  <c r="AP135" i="1"/>
  <c r="AP136" i="1"/>
  <c r="AP137" i="1"/>
  <c r="AP138" i="1"/>
  <c r="AP139" i="1"/>
  <c r="AP140" i="1"/>
  <c r="AP141" i="1"/>
  <c r="AP142" i="1"/>
  <c r="AP143" i="1"/>
  <c r="AP144" i="1"/>
  <c r="AP145" i="1"/>
  <c r="AP146" i="1"/>
  <c r="AP147" i="1"/>
  <c r="AP148" i="1"/>
  <c r="AP149" i="1"/>
  <c r="AP150" i="1"/>
  <c r="AP151" i="1"/>
  <c r="AP152" i="1"/>
  <c r="AP153" i="1"/>
  <c r="AP154" i="1"/>
  <c r="AP155" i="1"/>
  <c r="AP156" i="1"/>
  <c r="AP157" i="1"/>
  <c r="AP158" i="1"/>
  <c r="AP159" i="1"/>
  <c r="AP160" i="1"/>
  <c r="AP161" i="1"/>
  <c r="AP162" i="1"/>
  <c r="AP163" i="1"/>
  <c r="AP164" i="1"/>
  <c r="AP165" i="1"/>
  <c r="AP166" i="1"/>
  <c r="AP167" i="1"/>
  <c r="AP168" i="1"/>
  <c r="AP169" i="1"/>
  <c r="AO16" i="1"/>
  <c r="AO17" i="1"/>
  <c r="AO18" i="1"/>
  <c r="AO19" i="1"/>
  <c r="AT19" i="1" s="1"/>
  <c r="AO20" i="1"/>
  <c r="AO21" i="1"/>
  <c r="AO22" i="1"/>
  <c r="AO23" i="1"/>
  <c r="AT23" i="1" s="1"/>
  <c r="AO24" i="1"/>
  <c r="AO25" i="1"/>
  <c r="AO26" i="1"/>
  <c r="AO27" i="1"/>
  <c r="AT27" i="1" s="1"/>
  <c r="AO28" i="1"/>
  <c r="AO29" i="1"/>
  <c r="AO30" i="1"/>
  <c r="AO31" i="1"/>
  <c r="AT31" i="1" s="1"/>
  <c r="AO32" i="1"/>
  <c r="AO33" i="1"/>
  <c r="AO34" i="1"/>
  <c r="AO35" i="1"/>
  <c r="AT35" i="1" s="1"/>
  <c r="AC35" i="1" s="1"/>
  <c r="AO36" i="1"/>
  <c r="AO37" i="1"/>
  <c r="AO38" i="1"/>
  <c r="AO39" i="1"/>
  <c r="AT39" i="1" s="1"/>
  <c r="AC39" i="1" s="1"/>
  <c r="AO40" i="1"/>
  <c r="AO41" i="1"/>
  <c r="AO42" i="1"/>
  <c r="AO43" i="1"/>
  <c r="AT43" i="1" s="1"/>
  <c r="AC43" i="1" s="1"/>
  <c r="AO44" i="1"/>
  <c r="AO45" i="1"/>
  <c r="AO46" i="1"/>
  <c r="AO47" i="1"/>
  <c r="AT47" i="1" s="1"/>
  <c r="AC47" i="1" s="1"/>
  <c r="AO48" i="1"/>
  <c r="AO49" i="1"/>
  <c r="AO50" i="1"/>
  <c r="AO51" i="1"/>
  <c r="AT51" i="1" s="1"/>
  <c r="AC51" i="1" s="1"/>
  <c r="AO52" i="1"/>
  <c r="AO53" i="1"/>
  <c r="AO54" i="1"/>
  <c r="AO55" i="1"/>
  <c r="AT55" i="1" s="1"/>
  <c r="AC55" i="1" s="1"/>
  <c r="AO56" i="1"/>
  <c r="AO57" i="1"/>
  <c r="AO58" i="1"/>
  <c r="AO59" i="1"/>
  <c r="AT59" i="1" s="1"/>
  <c r="AC59" i="1" s="1"/>
  <c r="AO60" i="1"/>
  <c r="AO61" i="1"/>
  <c r="AO62" i="1"/>
  <c r="AO63" i="1"/>
  <c r="AT63" i="1" s="1"/>
  <c r="AC63" i="1" s="1"/>
  <c r="AO64" i="1"/>
  <c r="AO65" i="1"/>
  <c r="AO66" i="1"/>
  <c r="AO67" i="1"/>
  <c r="AT67" i="1" s="1"/>
  <c r="AC67" i="1" s="1"/>
  <c r="AO68" i="1"/>
  <c r="AO69" i="1"/>
  <c r="AO70" i="1"/>
  <c r="AO71" i="1"/>
  <c r="AT71" i="1" s="1"/>
  <c r="AC71" i="1" s="1"/>
  <c r="AO72" i="1"/>
  <c r="AO73" i="1"/>
  <c r="AO74" i="1"/>
  <c r="AO75" i="1"/>
  <c r="AT75" i="1" s="1"/>
  <c r="AC75" i="1" s="1"/>
  <c r="AO76" i="1"/>
  <c r="AO77" i="1"/>
  <c r="AO78" i="1"/>
  <c r="AO79" i="1"/>
  <c r="AT79" i="1" s="1"/>
  <c r="AO80" i="1"/>
  <c r="AO81" i="1"/>
  <c r="AO82" i="1"/>
  <c r="AO83" i="1"/>
  <c r="AT83" i="1" s="1"/>
  <c r="AO84" i="1"/>
  <c r="AO85" i="1"/>
  <c r="AO86" i="1"/>
  <c r="AO87" i="1"/>
  <c r="AT87" i="1" s="1"/>
  <c r="AO88" i="1"/>
  <c r="AO89" i="1"/>
  <c r="AO90" i="1"/>
  <c r="AO91" i="1"/>
  <c r="AT91" i="1" s="1"/>
  <c r="AC91" i="1" s="1"/>
  <c r="AO92" i="1"/>
  <c r="AO93" i="1"/>
  <c r="AO94" i="1"/>
  <c r="AO95" i="1"/>
  <c r="AT95" i="1" s="1"/>
  <c r="AC95" i="1" s="1"/>
  <c r="AO96" i="1"/>
  <c r="AO97" i="1"/>
  <c r="AO98" i="1"/>
  <c r="AO99" i="1"/>
  <c r="AT99" i="1" s="1"/>
  <c r="AC99" i="1" s="1"/>
  <c r="AO100" i="1"/>
  <c r="AO101" i="1"/>
  <c r="AO102" i="1"/>
  <c r="AO103" i="1"/>
  <c r="AT103" i="1" s="1"/>
  <c r="AC103" i="1" s="1"/>
  <c r="AO104" i="1"/>
  <c r="AO105" i="1"/>
  <c r="AO106" i="1"/>
  <c r="AO107" i="1"/>
  <c r="AT107" i="1" s="1"/>
  <c r="AC107" i="1" s="1"/>
  <c r="AO108" i="1"/>
  <c r="AO109" i="1"/>
  <c r="AO110" i="1"/>
  <c r="AO111" i="1"/>
  <c r="AT111" i="1" s="1"/>
  <c r="AC111" i="1" s="1"/>
  <c r="AO112" i="1"/>
  <c r="AO113" i="1"/>
  <c r="AO114" i="1"/>
  <c r="AO115" i="1"/>
  <c r="AT115" i="1" s="1"/>
  <c r="AC115" i="1" s="1"/>
  <c r="AO116" i="1"/>
  <c r="AO117" i="1"/>
  <c r="AT117" i="1" s="1"/>
  <c r="AC117" i="1" s="1"/>
  <c r="AO118" i="1"/>
  <c r="AO119" i="1"/>
  <c r="AT119" i="1" s="1"/>
  <c r="AC119" i="1" s="1"/>
  <c r="AO120" i="1"/>
  <c r="AO121" i="1"/>
  <c r="AT121" i="1" s="1"/>
  <c r="AC121" i="1" s="1"/>
  <c r="AO122" i="1"/>
  <c r="AO123" i="1"/>
  <c r="AT123" i="1" s="1"/>
  <c r="AC123" i="1" s="1"/>
  <c r="AO124" i="1"/>
  <c r="AO125" i="1"/>
  <c r="AO126" i="1"/>
  <c r="AO127" i="1"/>
  <c r="AT127" i="1" s="1"/>
  <c r="AC127" i="1" s="1"/>
  <c r="AO128" i="1"/>
  <c r="AO129" i="1"/>
  <c r="AT129" i="1" s="1"/>
  <c r="AC129" i="1" s="1"/>
  <c r="AO130" i="1"/>
  <c r="AO131" i="1"/>
  <c r="AT131" i="1" s="1"/>
  <c r="AC131" i="1" s="1"/>
  <c r="AO132" i="1"/>
  <c r="AO133" i="1"/>
  <c r="AT133" i="1" s="1"/>
  <c r="AC133" i="1" s="1"/>
  <c r="AO134" i="1"/>
  <c r="AO135" i="1"/>
  <c r="AT135" i="1" s="1"/>
  <c r="AC135" i="1" s="1"/>
  <c r="AO136" i="1"/>
  <c r="AO137" i="1"/>
  <c r="AT137" i="1" s="1"/>
  <c r="AO138" i="1"/>
  <c r="AO139" i="1"/>
  <c r="AT139" i="1" s="1"/>
  <c r="AC139" i="1" s="1"/>
  <c r="AO140" i="1"/>
  <c r="AT140" i="1" s="1"/>
  <c r="AO141" i="1"/>
  <c r="AO142" i="1"/>
  <c r="AO143" i="1"/>
  <c r="AT143" i="1" s="1"/>
  <c r="AO144" i="1"/>
  <c r="AT144" i="1" s="1"/>
  <c r="AO145" i="1"/>
  <c r="AO146" i="1"/>
  <c r="AO147" i="1"/>
  <c r="AT147" i="1" s="1"/>
  <c r="AC147" i="1" s="1"/>
  <c r="AO148" i="1"/>
  <c r="AT148" i="1" s="1"/>
  <c r="AC148" i="1" s="1"/>
  <c r="AO149" i="1"/>
  <c r="AO150" i="1"/>
  <c r="AO151" i="1"/>
  <c r="AT151" i="1" s="1"/>
  <c r="AO152" i="1"/>
  <c r="AT152" i="1" s="1"/>
  <c r="AC152" i="1" s="1"/>
  <c r="AO153" i="1"/>
  <c r="AO154" i="1"/>
  <c r="AO155" i="1"/>
  <c r="AT155" i="1" s="1"/>
  <c r="AC155" i="1" s="1"/>
  <c r="AO156" i="1"/>
  <c r="AT156" i="1" s="1"/>
  <c r="AO157" i="1"/>
  <c r="AO158" i="1"/>
  <c r="AO159" i="1"/>
  <c r="AT159" i="1" s="1"/>
  <c r="AC159" i="1" s="1"/>
  <c r="AO160" i="1"/>
  <c r="AT160" i="1" s="1"/>
  <c r="AO161" i="1"/>
  <c r="AO162" i="1"/>
  <c r="AT162" i="1" s="1"/>
  <c r="AC162" i="1" s="1"/>
  <c r="AO163" i="1"/>
  <c r="AT163" i="1" s="1"/>
  <c r="AO164" i="1"/>
  <c r="AT164" i="1" s="1"/>
  <c r="AC164" i="1" s="1"/>
  <c r="AO165" i="1"/>
  <c r="AO166" i="1"/>
  <c r="AO167" i="1"/>
  <c r="AT167" i="1" s="1"/>
  <c r="AO168" i="1"/>
  <c r="AT168" i="1" s="1"/>
  <c r="AO169" i="1"/>
  <c r="AO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J47" i="1"/>
  <c r="AJ48" i="1"/>
  <c r="AJ49" i="1"/>
  <c r="AJ50" i="1"/>
  <c r="AJ51" i="1"/>
  <c r="AJ52" i="1"/>
  <c r="AJ53" i="1"/>
  <c r="AJ54" i="1"/>
  <c r="AJ55" i="1"/>
  <c r="AJ56" i="1"/>
  <c r="AJ57" i="1"/>
  <c r="AJ58" i="1"/>
  <c r="AJ59" i="1"/>
  <c r="AJ60" i="1"/>
  <c r="AJ61" i="1"/>
  <c r="AJ62" i="1"/>
  <c r="AJ63" i="1"/>
  <c r="AJ64" i="1"/>
  <c r="AJ65" i="1"/>
  <c r="AJ66" i="1"/>
  <c r="AJ67" i="1"/>
  <c r="AJ68" i="1"/>
  <c r="AJ69" i="1"/>
  <c r="AJ70" i="1"/>
  <c r="AJ71" i="1"/>
  <c r="AJ72" i="1"/>
  <c r="AJ73" i="1"/>
  <c r="AJ74" i="1"/>
  <c r="AJ75" i="1"/>
  <c r="AJ76" i="1"/>
  <c r="AJ77" i="1"/>
  <c r="AJ78" i="1"/>
  <c r="AJ79" i="1"/>
  <c r="AJ80" i="1"/>
  <c r="AJ81" i="1"/>
  <c r="AJ82" i="1"/>
  <c r="AJ83" i="1"/>
  <c r="AJ84" i="1"/>
  <c r="AJ85" i="1"/>
  <c r="AJ86" i="1"/>
  <c r="AJ87" i="1"/>
  <c r="AJ88" i="1"/>
  <c r="AJ89" i="1"/>
  <c r="AJ90" i="1"/>
  <c r="AJ91" i="1"/>
  <c r="AJ92" i="1"/>
  <c r="AJ93" i="1"/>
  <c r="AJ94" i="1"/>
  <c r="AJ95" i="1"/>
  <c r="AJ96" i="1"/>
  <c r="AJ97" i="1"/>
  <c r="AJ98" i="1"/>
  <c r="AJ99" i="1"/>
  <c r="AJ100" i="1"/>
  <c r="AJ101" i="1"/>
  <c r="AJ102" i="1"/>
  <c r="AJ103" i="1"/>
  <c r="AJ104" i="1"/>
  <c r="AJ105" i="1"/>
  <c r="AJ106" i="1"/>
  <c r="AJ107" i="1"/>
  <c r="AJ108" i="1"/>
  <c r="AJ109" i="1"/>
  <c r="AJ110" i="1"/>
  <c r="AJ111" i="1"/>
  <c r="AJ112" i="1"/>
  <c r="AJ113" i="1"/>
  <c r="AJ114" i="1"/>
  <c r="AJ115" i="1"/>
  <c r="AJ116" i="1"/>
  <c r="AJ117" i="1"/>
  <c r="AJ118" i="1"/>
  <c r="AJ119" i="1"/>
  <c r="AJ120" i="1"/>
  <c r="AJ121" i="1"/>
  <c r="AJ122" i="1"/>
  <c r="AJ123" i="1"/>
  <c r="AJ124" i="1"/>
  <c r="AJ125" i="1"/>
  <c r="AJ126" i="1"/>
  <c r="AJ127" i="1"/>
  <c r="AJ128" i="1"/>
  <c r="AJ129" i="1"/>
  <c r="AJ130" i="1"/>
  <c r="AJ131" i="1"/>
  <c r="AJ132" i="1"/>
  <c r="AJ133" i="1"/>
  <c r="AJ134" i="1"/>
  <c r="AJ135" i="1"/>
  <c r="AJ136" i="1"/>
  <c r="AJ137" i="1"/>
  <c r="AJ138" i="1"/>
  <c r="AJ139" i="1"/>
  <c r="AJ140" i="1"/>
  <c r="AJ141" i="1"/>
  <c r="AJ142" i="1"/>
  <c r="AJ143" i="1"/>
  <c r="AJ144" i="1"/>
  <c r="AJ145" i="1"/>
  <c r="AJ146" i="1"/>
  <c r="AJ147" i="1"/>
  <c r="AJ148" i="1"/>
  <c r="AJ149" i="1"/>
  <c r="AJ150" i="1"/>
  <c r="AJ151" i="1"/>
  <c r="AJ152" i="1"/>
  <c r="AJ153" i="1"/>
  <c r="AJ154" i="1"/>
  <c r="AJ155" i="1"/>
  <c r="AJ156" i="1"/>
  <c r="AJ157" i="1"/>
  <c r="AJ158" i="1"/>
  <c r="AJ159" i="1"/>
  <c r="AJ160" i="1"/>
  <c r="AJ161" i="1"/>
  <c r="AJ162" i="1"/>
  <c r="AJ163" i="1"/>
  <c r="AJ164" i="1"/>
  <c r="AJ165" i="1"/>
  <c r="AJ166" i="1"/>
  <c r="AJ167" i="1"/>
  <c r="AJ168" i="1"/>
  <c r="AJ169" i="1"/>
  <c r="AI16" i="1"/>
  <c r="AI17" i="1"/>
  <c r="AI18" i="1"/>
  <c r="AI19" i="1"/>
  <c r="AI20" i="1"/>
  <c r="AI21" i="1"/>
  <c r="AI22" i="1"/>
  <c r="AI23" i="1"/>
  <c r="AI24" i="1"/>
  <c r="AI25" i="1"/>
  <c r="AI26" i="1"/>
  <c r="AI27" i="1"/>
  <c r="AI28" i="1"/>
  <c r="AI29" i="1"/>
  <c r="AI30" i="1"/>
  <c r="AI31" i="1"/>
  <c r="AI32" i="1"/>
  <c r="AI33" i="1"/>
  <c r="AI34" i="1"/>
  <c r="AI35" i="1"/>
  <c r="AI36" i="1"/>
  <c r="AI37" i="1"/>
  <c r="AI38" i="1"/>
  <c r="AI39" i="1"/>
  <c r="AI40" i="1"/>
  <c r="AI41" i="1"/>
  <c r="AI42" i="1"/>
  <c r="AI43" i="1"/>
  <c r="AI44" i="1"/>
  <c r="AI45" i="1"/>
  <c r="AI46" i="1"/>
  <c r="AI47" i="1"/>
  <c r="AI48" i="1"/>
  <c r="AI49" i="1"/>
  <c r="AI50" i="1"/>
  <c r="AI51" i="1"/>
  <c r="AI52" i="1"/>
  <c r="AI53" i="1"/>
  <c r="AI54" i="1"/>
  <c r="AI55" i="1"/>
  <c r="AI56" i="1"/>
  <c r="AI57" i="1"/>
  <c r="AI58" i="1"/>
  <c r="AI59" i="1"/>
  <c r="AI60" i="1"/>
  <c r="AI61" i="1"/>
  <c r="AI62" i="1"/>
  <c r="AI63" i="1"/>
  <c r="AI64" i="1"/>
  <c r="AI65" i="1"/>
  <c r="AI66" i="1"/>
  <c r="AI67" i="1"/>
  <c r="AI68" i="1"/>
  <c r="AI69" i="1"/>
  <c r="AI70" i="1"/>
  <c r="AI71" i="1"/>
  <c r="AI72" i="1"/>
  <c r="AI73" i="1"/>
  <c r="AI74" i="1"/>
  <c r="AI75" i="1"/>
  <c r="AI76" i="1"/>
  <c r="AI77" i="1"/>
  <c r="AI78" i="1"/>
  <c r="AI79" i="1"/>
  <c r="AI80" i="1"/>
  <c r="AI81" i="1"/>
  <c r="AI82" i="1"/>
  <c r="AI83" i="1"/>
  <c r="AI84" i="1"/>
  <c r="AI85" i="1"/>
  <c r="AI86" i="1"/>
  <c r="AI87" i="1"/>
  <c r="AI88" i="1"/>
  <c r="AI89" i="1"/>
  <c r="AI90" i="1"/>
  <c r="AI91" i="1"/>
  <c r="AI92" i="1"/>
  <c r="AI93" i="1"/>
  <c r="AI94" i="1"/>
  <c r="AI95" i="1"/>
  <c r="AI96" i="1"/>
  <c r="AI97" i="1"/>
  <c r="AI98" i="1"/>
  <c r="AI99" i="1"/>
  <c r="AI100" i="1"/>
  <c r="AI101" i="1"/>
  <c r="AI102" i="1"/>
  <c r="AI103" i="1"/>
  <c r="AI104" i="1"/>
  <c r="AI105" i="1"/>
  <c r="AI106" i="1"/>
  <c r="AI107" i="1"/>
  <c r="AI108" i="1"/>
  <c r="AI109" i="1"/>
  <c r="AI110" i="1"/>
  <c r="AI111" i="1"/>
  <c r="AI112" i="1"/>
  <c r="AI113" i="1"/>
  <c r="AI114" i="1"/>
  <c r="AI115" i="1"/>
  <c r="AI116" i="1"/>
  <c r="AI117" i="1"/>
  <c r="AI118" i="1"/>
  <c r="AI119" i="1"/>
  <c r="AI120" i="1"/>
  <c r="AI121" i="1"/>
  <c r="AI122" i="1"/>
  <c r="AI123" i="1"/>
  <c r="AI124" i="1"/>
  <c r="AI125" i="1"/>
  <c r="AI126" i="1"/>
  <c r="AI127" i="1"/>
  <c r="AI128" i="1"/>
  <c r="AI129" i="1"/>
  <c r="AI130" i="1"/>
  <c r="AI131" i="1"/>
  <c r="AI132" i="1"/>
  <c r="AI133" i="1"/>
  <c r="AI134" i="1"/>
  <c r="AI135" i="1"/>
  <c r="AI136" i="1"/>
  <c r="AI137" i="1"/>
  <c r="AI138" i="1"/>
  <c r="AI139" i="1"/>
  <c r="AI140" i="1"/>
  <c r="AI141" i="1"/>
  <c r="AI142" i="1"/>
  <c r="AI143" i="1"/>
  <c r="AI144" i="1"/>
  <c r="AI145" i="1"/>
  <c r="AI146" i="1"/>
  <c r="AI147" i="1"/>
  <c r="AI148" i="1"/>
  <c r="AI149" i="1"/>
  <c r="AI150" i="1"/>
  <c r="AI151" i="1"/>
  <c r="AI152" i="1"/>
  <c r="AI153" i="1"/>
  <c r="AI154" i="1"/>
  <c r="AI155" i="1"/>
  <c r="AI156" i="1"/>
  <c r="AI157" i="1"/>
  <c r="AI158" i="1"/>
  <c r="AI159" i="1"/>
  <c r="AI160" i="1"/>
  <c r="AI161" i="1"/>
  <c r="AI162" i="1"/>
  <c r="AI163" i="1"/>
  <c r="AI164" i="1"/>
  <c r="AI165" i="1"/>
  <c r="AI166" i="1"/>
  <c r="AI167" i="1"/>
  <c r="AI168" i="1"/>
  <c r="AI169" i="1"/>
  <c r="AH16" i="1"/>
  <c r="AH17" i="1"/>
  <c r="AH18" i="1"/>
  <c r="AH19" i="1"/>
  <c r="AH20" i="1"/>
  <c r="AH21" i="1"/>
  <c r="AH22" i="1"/>
  <c r="AH23" i="1"/>
  <c r="AH24" i="1"/>
  <c r="AH25" i="1"/>
  <c r="AH26" i="1"/>
  <c r="AH27" i="1"/>
  <c r="AH28" i="1"/>
  <c r="AH29" i="1"/>
  <c r="AH30" i="1"/>
  <c r="AH31" i="1"/>
  <c r="AH32" i="1"/>
  <c r="AH33" i="1"/>
  <c r="AH34" i="1"/>
  <c r="AH35" i="1"/>
  <c r="AH36" i="1"/>
  <c r="AH37" i="1"/>
  <c r="AH38" i="1"/>
  <c r="AH39" i="1"/>
  <c r="AH40" i="1"/>
  <c r="AH41" i="1"/>
  <c r="AH42" i="1"/>
  <c r="AH43" i="1"/>
  <c r="AH44" i="1"/>
  <c r="AH45" i="1"/>
  <c r="AH46" i="1"/>
  <c r="AH47" i="1"/>
  <c r="AH48" i="1"/>
  <c r="AH49" i="1"/>
  <c r="AH50" i="1"/>
  <c r="AH51" i="1"/>
  <c r="AH52" i="1"/>
  <c r="AH53" i="1"/>
  <c r="AH54" i="1"/>
  <c r="AH55" i="1"/>
  <c r="AH56" i="1"/>
  <c r="AH57" i="1"/>
  <c r="AH58" i="1"/>
  <c r="AH59" i="1"/>
  <c r="AH60" i="1"/>
  <c r="AH61" i="1"/>
  <c r="AH62" i="1"/>
  <c r="AH63" i="1"/>
  <c r="AH64" i="1"/>
  <c r="AH65" i="1"/>
  <c r="AH66" i="1"/>
  <c r="AH67" i="1"/>
  <c r="AH68" i="1"/>
  <c r="AH69" i="1"/>
  <c r="AH70" i="1"/>
  <c r="AH71" i="1"/>
  <c r="AH72" i="1"/>
  <c r="AH73" i="1"/>
  <c r="AH74" i="1"/>
  <c r="AH75" i="1"/>
  <c r="AH76" i="1"/>
  <c r="AH77" i="1"/>
  <c r="AH78" i="1"/>
  <c r="AH79" i="1"/>
  <c r="AH80" i="1"/>
  <c r="AH81" i="1"/>
  <c r="AH82" i="1"/>
  <c r="AH83" i="1"/>
  <c r="AH84" i="1"/>
  <c r="AH85" i="1"/>
  <c r="AH86" i="1"/>
  <c r="AH87" i="1"/>
  <c r="AH88" i="1"/>
  <c r="AH89" i="1"/>
  <c r="AH90" i="1"/>
  <c r="AH91" i="1"/>
  <c r="AH92" i="1"/>
  <c r="AH93" i="1"/>
  <c r="AH94" i="1"/>
  <c r="AH95" i="1"/>
  <c r="AH96" i="1"/>
  <c r="AH97" i="1"/>
  <c r="AH98" i="1"/>
  <c r="AH99" i="1"/>
  <c r="AH100" i="1"/>
  <c r="AH101" i="1"/>
  <c r="AH102" i="1"/>
  <c r="AH103" i="1"/>
  <c r="AH104" i="1"/>
  <c r="AH105" i="1"/>
  <c r="AH106" i="1"/>
  <c r="AH107" i="1"/>
  <c r="AH108" i="1"/>
  <c r="AH109" i="1"/>
  <c r="AH110" i="1"/>
  <c r="AH111" i="1"/>
  <c r="AH112" i="1"/>
  <c r="AH113" i="1"/>
  <c r="AH114" i="1"/>
  <c r="AH115" i="1"/>
  <c r="AH116" i="1"/>
  <c r="AH117" i="1"/>
  <c r="AH118" i="1"/>
  <c r="AH119" i="1"/>
  <c r="AH120" i="1"/>
  <c r="AH121" i="1"/>
  <c r="AH122" i="1"/>
  <c r="AH123" i="1"/>
  <c r="AH124" i="1"/>
  <c r="AH125" i="1"/>
  <c r="AH126" i="1"/>
  <c r="AH127" i="1"/>
  <c r="AH128" i="1"/>
  <c r="AH129" i="1"/>
  <c r="AH130" i="1"/>
  <c r="AH131" i="1"/>
  <c r="AH132" i="1"/>
  <c r="AH133" i="1"/>
  <c r="AH134" i="1"/>
  <c r="AH135" i="1"/>
  <c r="AH136" i="1"/>
  <c r="AH137" i="1"/>
  <c r="AH138" i="1"/>
  <c r="AH139" i="1"/>
  <c r="AH140" i="1"/>
  <c r="AH141" i="1"/>
  <c r="AH142" i="1"/>
  <c r="AH143" i="1"/>
  <c r="AH144" i="1"/>
  <c r="AH145" i="1"/>
  <c r="AH146" i="1"/>
  <c r="AH147" i="1"/>
  <c r="AH148" i="1"/>
  <c r="AH149" i="1"/>
  <c r="AH150" i="1"/>
  <c r="AH151" i="1"/>
  <c r="AH152" i="1"/>
  <c r="AH153" i="1"/>
  <c r="AH154" i="1"/>
  <c r="AH155" i="1"/>
  <c r="AH156" i="1"/>
  <c r="AH157" i="1"/>
  <c r="AH158" i="1"/>
  <c r="AH159" i="1"/>
  <c r="AH160" i="1"/>
  <c r="AH161" i="1"/>
  <c r="AH162" i="1"/>
  <c r="AH163" i="1"/>
  <c r="AH164" i="1"/>
  <c r="AH165" i="1"/>
  <c r="AH166" i="1"/>
  <c r="AH167" i="1"/>
  <c r="AH168" i="1"/>
  <c r="AH169" i="1"/>
  <c r="AG16" i="1"/>
  <c r="AG17" i="1"/>
  <c r="AG18" i="1"/>
  <c r="AG19" i="1"/>
  <c r="AG20" i="1"/>
  <c r="AG21" i="1"/>
  <c r="AG22" i="1"/>
  <c r="AG23" i="1"/>
  <c r="AG24" i="1"/>
  <c r="AG25" i="1"/>
  <c r="AG26" i="1"/>
  <c r="AG27" i="1"/>
  <c r="AG28" i="1"/>
  <c r="AG29" i="1"/>
  <c r="AG30" i="1"/>
  <c r="AG31" i="1"/>
  <c r="AG32" i="1"/>
  <c r="AG33" i="1"/>
  <c r="AG34" i="1"/>
  <c r="AG35" i="1"/>
  <c r="AG36" i="1"/>
  <c r="AG37" i="1"/>
  <c r="AG38" i="1"/>
  <c r="AG39" i="1"/>
  <c r="AG40" i="1"/>
  <c r="AG41" i="1"/>
  <c r="AG42" i="1"/>
  <c r="AG43" i="1"/>
  <c r="AG44" i="1"/>
  <c r="AG45" i="1"/>
  <c r="AG46" i="1"/>
  <c r="AG47" i="1"/>
  <c r="AG48" i="1"/>
  <c r="AG49" i="1"/>
  <c r="AG50" i="1"/>
  <c r="AG51" i="1"/>
  <c r="AG52" i="1"/>
  <c r="AG53" i="1"/>
  <c r="AG54" i="1"/>
  <c r="AG55" i="1"/>
  <c r="AG56" i="1"/>
  <c r="AG57" i="1"/>
  <c r="AG58" i="1"/>
  <c r="AG59" i="1"/>
  <c r="AG60" i="1"/>
  <c r="AG61" i="1"/>
  <c r="AG62" i="1"/>
  <c r="AG63" i="1"/>
  <c r="AG64" i="1"/>
  <c r="AG65" i="1"/>
  <c r="AG66" i="1"/>
  <c r="AG67" i="1"/>
  <c r="AG68" i="1"/>
  <c r="AG69" i="1"/>
  <c r="AG70" i="1"/>
  <c r="AG71" i="1"/>
  <c r="AG72" i="1"/>
  <c r="AG73" i="1"/>
  <c r="AG74" i="1"/>
  <c r="AG75" i="1"/>
  <c r="AG76" i="1"/>
  <c r="AG77" i="1"/>
  <c r="AG78" i="1"/>
  <c r="AG79" i="1"/>
  <c r="AG80" i="1"/>
  <c r="AG81" i="1"/>
  <c r="AG82" i="1"/>
  <c r="AG83" i="1"/>
  <c r="AG84" i="1"/>
  <c r="AG85" i="1"/>
  <c r="AG86" i="1"/>
  <c r="AG87" i="1"/>
  <c r="AG88" i="1"/>
  <c r="AG89" i="1"/>
  <c r="AG90" i="1"/>
  <c r="AG91" i="1"/>
  <c r="AG92" i="1"/>
  <c r="AG93" i="1"/>
  <c r="AG94" i="1"/>
  <c r="AG95" i="1"/>
  <c r="AG96" i="1"/>
  <c r="AG97" i="1"/>
  <c r="AG98" i="1"/>
  <c r="AG99" i="1"/>
  <c r="AG100" i="1"/>
  <c r="AG101" i="1"/>
  <c r="AG102" i="1"/>
  <c r="AG103" i="1"/>
  <c r="AG104" i="1"/>
  <c r="AG105" i="1"/>
  <c r="AG106" i="1"/>
  <c r="AG107" i="1"/>
  <c r="AG108" i="1"/>
  <c r="AG109" i="1"/>
  <c r="AG110" i="1"/>
  <c r="AG111" i="1"/>
  <c r="AG112" i="1"/>
  <c r="AG113" i="1"/>
  <c r="AG114" i="1"/>
  <c r="AG115" i="1"/>
  <c r="AG116" i="1"/>
  <c r="AG117" i="1"/>
  <c r="AG118" i="1"/>
  <c r="AG119" i="1"/>
  <c r="AG120" i="1"/>
  <c r="AG121" i="1"/>
  <c r="AG122" i="1"/>
  <c r="AG123" i="1"/>
  <c r="AG124" i="1"/>
  <c r="AG125" i="1"/>
  <c r="AG126" i="1"/>
  <c r="AG127" i="1"/>
  <c r="AG128" i="1"/>
  <c r="AG129" i="1"/>
  <c r="AG130" i="1"/>
  <c r="AG131" i="1"/>
  <c r="AG132" i="1"/>
  <c r="AG133" i="1"/>
  <c r="AG134" i="1"/>
  <c r="AG135" i="1"/>
  <c r="AG136" i="1"/>
  <c r="AG137" i="1"/>
  <c r="AG138" i="1"/>
  <c r="AG139" i="1"/>
  <c r="AG140" i="1"/>
  <c r="AG141" i="1"/>
  <c r="AG142" i="1"/>
  <c r="AG143" i="1"/>
  <c r="AG144" i="1"/>
  <c r="AG145" i="1"/>
  <c r="AG146" i="1"/>
  <c r="AG147" i="1"/>
  <c r="AG148" i="1"/>
  <c r="AG149" i="1"/>
  <c r="AG150" i="1"/>
  <c r="AG151" i="1"/>
  <c r="AG152" i="1"/>
  <c r="AG153" i="1"/>
  <c r="AG154" i="1"/>
  <c r="AG155" i="1"/>
  <c r="AG156" i="1"/>
  <c r="AG157" i="1"/>
  <c r="AG158" i="1"/>
  <c r="AG159" i="1"/>
  <c r="AG160" i="1"/>
  <c r="AG161" i="1"/>
  <c r="AG162" i="1"/>
  <c r="AG163" i="1"/>
  <c r="AG164" i="1"/>
  <c r="AG165" i="1"/>
  <c r="AG166" i="1"/>
  <c r="AG167" i="1"/>
  <c r="AG168" i="1"/>
  <c r="AG169" i="1"/>
  <c r="AF16" i="1"/>
  <c r="AF17" i="1"/>
  <c r="AF18" i="1"/>
  <c r="AF19" i="1"/>
  <c r="AF20" i="1"/>
  <c r="AF21" i="1"/>
  <c r="AF22" i="1"/>
  <c r="AF23" i="1"/>
  <c r="AF24" i="1"/>
  <c r="AF25" i="1"/>
  <c r="AF26" i="1"/>
  <c r="AF27" i="1"/>
  <c r="AF28" i="1"/>
  <c r="AF29" i="1"/>
  <c r="AF30" i="1"/>
  <c r="AF31" i="1"/>
  <c r="AF32" i="1"/>
  <c r="AF33" i="1"/>
  <c r="AF34" i="1"/>
  <c r="AF35" i="1"/>
  <c r="AF36" i="1"/>
  <c r="AF37" i="1"/>
  <c r="AF38" i="1"/>
  <c r="AF39" i="1"/>
  <c r="AF40" i="1"/>
  <c r="AF41" i="1"/>
  <c r="AF42" i="1"/>
  <c r="AF43" i="1"/>
  <c r="AF44" i="1"/>
  <c r="AF45" i="1"/>
  <c r="AF46" i="1"/>
  <c r="AF47" i="1"/>
  <c r="AF48" i="1"/>
  <c r="AF49" i="1"/>
  <c r="AF50" i="1"/>
  <c r="AF51" i="1"/>
  <c r="AF52" i="1"/>
  <c r="AF53" i="1"/>
  <c r="AF54" i="1"/>
  <c r="AF55" i="1"/>
  <c r="AF56" i="1"/>
  <c r="AF57" i="1"/>
  <c r="AF58" i="1"/>
  <c r="AF59" i="1"/>
  <c r="AF60" i="1"/>
  <c r="AF61" i="1"/>
  <c r="AF62" i="1"/>
  <c r="AF63" i="1"/>
  <c r="AF64" i="1"/>
  <c r="AF65" i="1"/>
  <c r="AF66" i="1"/>
  <c r="AF67" i="1"/>
  <c r="AF68" i="1"/>
  <c r="AF69" i="1"/>
  <c r="AF70" i="1"/>
  <c r="AF71" i="1"/>
  <c r="AF72" i="1"/>
  <c r="AF73" i="1"/>
  <c r="AK73" i="1" s="1"/>
  <c r="AF74" i="1"/>
  <c r="AF75" i="1"/>
  <c r="AF76" i="1"/>
  <c r="AF77" i="1"/>
  <c r="AF78" i="1"/>
  <c r="AF79" i="1"/>
  <c r="AF80" i="1"/>
  <c r="AF81" i="1"/>
  <c r="AF82" i="1"/>
  <c r="AF83" i="1"/>
  <c r="AF84" i="1"/>
  <c r="AF85" i="1"/>
  <c r="AF86" i="1"/>
  <c r="AF87" i="1"/>
  <c r="AF88" i="1"/>
  <c r="AF89" i="1"/>
  <c r="AK89" i="1" s="1"/>
  <c r="AF90" i="1"/>
  <c r="AF91" i="1"/>
  <c r="AF92" i="1"/>
  <c r="AF93" i="1"/>
  <c r="AF94" i="1"/>
  <c r="AF95" i="1"/>
  <c r="AF96" i="1"/>
  <c r="AF97" i="1"/>
  <c r="AF98" i="1"/>
  <c r="AF99" i="1"/>
  <c r="AF100" i="1"/>
  <c r="AF101" i="1"/>
  <c r="AF102" i="1"/>
  <c r="AF103" i="1"/>
  <c r="AF104" i="1"/>
  <c r="AF105" i="1"/>
  <c r="AF106" i="1"/>
  <c r="AF107" i="1"/>
  <c r="AF108" i="1"/>
  <c r="AK108" i="1" s="1"/>
  <c r="AM108" i="1" s="1"/>
  <c r="AF109" i="1"/>
  <c r="AF110" i="1"/>
  <c r="AF111" i="1"/>
  <c r="AF112" i="1"/>
  <c r="AF113" i="1"/>
  <c r="AF114" i="1"/>
  <c r="AF115" i="1"/>
  <c r="AF116" i="1"/>
  <c r="AF117" i="1"/>
  <c r="AF118" i="1"/>
  <c r="AF119" i="1"/>
  <c r="AF120" i="1"/>
  <c r="AF121" i="1"/>
  <c r="AF122" i="1"/>
  <c r="AF123" i="1"/>
  <c r="AF124" i="1"/>
  <c r="AF125" i="1"/>
  <c r="AF126" i="1"/>
  <c r="AF127" i="1"/>
  <c r="AF128" i="1"/>
  <c r="AF129" i="1"/>
  <c r="AF130" i="1"/>
  <c r="AF131" i="1"/>
  <c r="AF132" i="1"/>
  <c r="AF133" i="1"/>
  <c r="AF134" i="1"/>
  <c r="AF135" i="1"/>
  <c r="AF136" i="1"/>
  <c r="AK136" i="1" s="1"/>
  <c r="AM136" i="1" s="1"/>
  <c r="AF137" i="1"/>
  <c r="AF138" i="1"/>
  <c r="AF139" i="1"/>
  <c r="AF140" i="1"/>
  <c r="AF141" i="1"/>
  <c r="AF142" i="1"/>
  <c r="AF143" i="1"/>
  <c r="AF144" i="1"/>
  <c r="AF145" i="1"/>
  <c r="AF146" i="1"/>
  <c r="AF147" i="1"/>
  <c r="AF148" i="1"/>
  <c r="AK148" i="1" s="1"/>
  <c r="AM148" i="1" s="1"/>
  <c r="AF149" i="1"/>
  <c r="AF150" i="1"/>
  <c r="AF151" i="1"/>
  <c r="AF152" i="1"/>
  <c r="AF153" i="1"/>
  <c r="AF154" i="1"/>
  <c r="AF155" i="1"/>
  <c r="AF156" i="1"/>
  <c r="AK156" i="1" s="1"/>
  <c r="AM156" i="1" s="1"/>
  <c r="AF157" i="1"/>
  <c r="AF158" i="1"/>
  <c r="AF159" i="1"/>
  <c r="AF160" i="1"/>
  <c r="AK160" i="1" s="1"/>
  <c r="AF161" i="1"/>
  <c r="AF162" i="1"/>
  <c r="AF163" i="1"/>
  <c r="AF164" i="1"/>
  <c r="AF165" i="1"/>
  <c r="AF166" i="1"/>
  <c r="AF167" i="1"/>
  <c r="AF168" i="1"/>
  <c r="AF169" i="1"/>
  <c r="AF15" i="1"/>
  <c r="AL16" i="1"/>
  <c r="AL17" i="1"/>
  <c r="AL18" i="1"/>
  <c r="AL19" i="1"/>
  <c r="AL20" i="1"/>
  <c r="AL21" i="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60" i="1"/>
  <c r="AL61" i="1"/>
  <c r="AL62" i="1"/>
  <c r="AL63" i="1"/>
  <c r="AL64" i="1"/>
  <c r="AL65" i="1"/>
  <c r="AL66" i="1"/>
  <c r="AL67" i="1"/>
  <c r="AL68" i="1"/>
  <c r="AL69" i="1"/>
  <c r="AL70" i="1"/>
  <c r="AL71" i="1"/>
  <c r="AL72" i="1"/>
  <c r="AL73" i="1"/>
  <c r="AL74" i="1"/>
  <c r="AL75" i="1"/>
  <c r="AL76" i="1"/>
  <c r="AL77" i="1"/>
  <c r="AL78" i="1"/>
  <c r="AL79" i="1"/>
  <c r="AL80" i="1"/>
  <c r="AL81" i="1"/>
  <c r="AL82" i="1"/>
  <c r="AL83" i="1"/>
  <c r="AL84" i="1"/>
  <c r="AL85" i="1"/>
  <c r="AL86" i="1"/>
  <c r="AL87" i="1"/>
  <c r="AL88" i="1"/>
  <c r="AL89" i="1"/>
  <c r="AL90" i="1"/>
  <c r="AL91" i="1"/>
  <c r="AL92" i="1"/>
  <c r="AL93" i="1"/>
  <c r="AL94" i="1"/>
  <c r="AL95" i="1"/>
  <c r="AL96" i="1"/>
  <c r="AL97" i="1"/>
  <c r="AL98" i="1"/>
  <c r="AL99" i="1"/>
  <c r="AL100" i="1"/>
  <c r="AL101" i="1"/>
  <c r="AL102" i="1"/>
  <c r="AL103" i="1"/>
  <c r="AL104" i="1"/>
  <c r="AL105" i="1"/>
  <c r="AL106" i="1"/>
  <c r="AL107" i="1"/>
  <c r="AL108" i="1"/>
  <c r="AL109" i="1"/>
  <c r="AL110" i="1"/>
  <c r="AL111" i="1"/>
  <c r="AL112" i="1"/>
  <c r="AL113" i="1"/>
  <c r="AL114" i="1"/>
  <c r="AL115" i="1"/>
  <c r="AL116" i="1"/>
  <c r="AL117" i="1"/>
  <c r="AL118" i="1"/>
  <c r="AL119" i="1"/>
  <c r="AL120" i="1"/>
  <c r="AL121" i="1"/>
  <c r="AL122" i="1"/>
  <c r="AL123" i="1"/>
  <c r="AL124" i="1"/>
  <c r="AL125" i="1"/>
  <c r="AL126" i="1"/>
  <c r="AL127" i="1"/>
  <c r="AL128" i="1"/>
  <c r="AL129" i="1"/>
  <c r="AL130" i="1"/>
  <c r="AL131" i="1"/>
  <c r="AL132" i="1"/>
  <c r="AL133" i="1"/>
  <c r="AL134" i="1"/>
  <c r="AL135" i="1"/>
  <c r="AL136" i="1"/>
  <c r="AL137" i="1"/>
  <c r="AL138" i="1"/>
  <c r="AL139" i="1"/>
  <c r="AL140" i="1"/>
  <c r="AL141" i="1"/>
  <c r="AL142" i="1"/>
  <c r="AL143" i="1"/>
  <c r="AL144" i="1"/>
  <c r="AL145" i="1"/>
  <c r="AL146" i="1"/>
  <c r="AL147" i="1"/>
  <c r="AL148" i="1"/>
  <c r="AL149" i="1"/>
  <c r="AL150" i="1"/>
  <c r="AL151" i="1"/>
  <c r="AL152" i="1"/>
  <c r="AL153" i="1"/>
  <c r="AL154" i="1"/>
  <c r="AL155" i="1"/>
  <c r="AL156" i="1"/>
  <c r="AL157" i="1"/>
  <c r="AL158" i="1"/>
  <c r="AL159" i="1"/>
  <c r="AL160" i="1"/>
  <c r="AL161" i="1"/>
  <c r="AL162" i="1"/>
  <c r="AL163" i="1"/>
  <c r="AL164" i="1"/>
  <c r="AL165" i="1"/>
  <c r="AL166" i="1"/>
  <c r="AL167" i="1"/>
  <c r="AL168" i="1"/>
  <c r="AL169" i="1"/>
  <c r="AK125" i="1"/>
  <c r="AK139" i="1"/>
  <c r="AM139" i="1" s="1"/>
  <c r="AC156" i="1"/>
  <c r="AC160" i="1"/>
  <c r="AA16" i="1"/>
  <c r="AA17" i="1"/>
  <c r="AA18" i="1"/>
  <c r="AA19" i="1"/>
  <c r="AA20" i="1"/>
  <c r="AA21" i="1"/>
  <c r="AA22" i="1"/>
  <c r="AA23" i="1"/>
  <c r="AA24" i="1"/>
  <c r="AA25" i="1"/>
  <c r="AA26" i="1"/>
  <c r="AA27" i="1"/>
  <c r="AA28" i="1"/>
  <c r="AA29" i="1"/>
  <c r="AA30" i="1"/>
  <c r="AA31" i="1"/>
  <c r="AA32" i="1"/>
  <c r="AA33" i="1"/>
  <c r="AA34" i="1"/>
  <c r="AA35" i="1"/>
  <c r="AA36" i="1"/>
  <c r="AA37" i="1"/>
  <c r="AA38" i="1"/>
  <c r="AA39" i="1"/>
  <c r="AA40" i="1"/>
  <c r="AA41" i="1"/>
  <c r="AA42" i="1"/>
  <c r="AA43" i="1"/>
  <c r="AA44" i="1"/>
  <c r="AA45" i="1"/>
  <c r="AA46" i="1"/>
  <c r="AA47" i="1"/>
  <c r="AA48" i="1"/>
  <c r="AA49" i="1"/>
  <c r="AA50" i="1"/>
  <c r="AA51" i="1"/>
  <c r="AA52" i="1"/>
  <c r="AA53" i="1"/>
  <c r="AA54" i="1"/>
  <c r="AA55" i="1"/>
  <c r="AA56" i="1"/>
  <c r="AA57" i="1"/>
  <c r="AA58" i="1"/>
  <c r="AA59" i="1"/>
  <c r="AA60" i="1"/>
  <c r="AA61" i="1"/>
  <c r="AA62" i="1"/>
  <c r="AA63" i="1"/>
  <c r="AA64" i="1"/>
  <c r="AA65" i="1"/>
  <c r="AA66" i="1"/>
  <c r="AA67" i="1"/>
  <c r="AA68" i="1"/>
  <c r="AA69" i="1"/>
  <c r="AA70" i="1"/>
  <c r="AA71" i="1"/>
  <c r="AA72" i="1"/>
  <c r="AA73" i="1"/>
  <c r="AA74" i="1"/>
  <c r="AA75" i="1"/>
  <c r="AA76" i="1"/>
  <c r="AA77" i="1"/>
  <c r="AA78" i="1"/>
  <c r="AA79" i="1"/>
  <c r="AA80" i="1"/>
  <c r="AA81" i="1"/>
  <c r="AA82" i="1"/>
  <c r="AA83" i="1"/>
  <c r="AA84" i="1"/>
  <c r="AA85" i="1"/>
  <c r="AA86" i="1"/>
  <c r="AA87" i="1"/>
  <c r="AA88" i="1"/>
  <c r="AA89" i="1"/>
  <c r="AA90" i="1"/>
  <c r="AA91" i="1"/>
  <c r="AA92" i="1"/>
  <c r="AA93" i="1"/>
  <c r="AA94" i="1"/>
  <c r="AA95" i="1"/>
  <c r="AA96" i="1"/>
  <c r="AA97" i="1"/>
  <c r="AA98" i="1"/>
  <c r="AA99" i="1"/>
  <c r="AA100" i="1"/>
  <c r="AA101" i="1"/>
  <c r="AA102" i="1"/>
  <c r="AA103" i="1"/>
  <c r="AA104" i="1"/>
  <c r="AA105" i="1"/>
  <c r="AA106" i="1"/>
  <c r="AA107" i="1"/>
  <c r="AA108" i="1"/>
  <c r="AA109" i="1"/>
  <c r="AA110" i="1"/>
  <c r="AA111" i="1"/>
  <c r="AA112" i="1"/>
  <c r="AA113" i="1"/>
  <c r="AA114" i="1"/>
  <c r="AA115" i="1"/>
  <c r="AA116" i="1"/>
  <c r="AA117" i="1"/>
  <c r="AA118" i="1"/>
  <c r="AA119" i="1"/>
  <c r="AA120" i="1"/>
  <c r="AA121" i="1"/>
  <c r="AA122" i="1"/>
  <c r="AA123" i="1"/>
  <c r="AA124" i="1"/>
  <c r="AA125" i="1"/>
  <c r="AA126" i="1"/>
  <c r="AA127" i="1"/>
  <c r="AA128" i="1"/>
  <c r="AA129" i="1"/>
  <c r="AA130" i="1"/>
  <c r="AA131" i="1"/>
  <c r="AA132" i="1"/>
  <c r="AA133" i="1"/>
  <c r="AA134" i="1"/>
  <c r="AA135" i="1"/>
  <c r="AA136" i="1"/>
  <c r="AA137" i="1"/>
  <c r="AA138" i="1"/>
  <c r="AA139" i="1"/>
  <c r="AA140" i="1"/>
  <c r="AA141" i="1"/>
  <c r="AA142" i="1"/>
  <c r="AA143" i="1"/>
  <c r="AA144" i="1"/>
  <c r="AA145" i="1"/>
  <c r="AA146" i="1"/>
  <c r="AA147" i="1"/>
  <c r="AA148" i="1"/>
  <c r="AA149" i="1"/>
  <c r="AA150" i="1"/>
  <c r="AA151" i="1"/>
  <c r="AA152" i="1"/>
  <c r="AA153" i="1"/>
  <c r="AA154" i="1"/>
  <c r="AA155" i="1"/>
  <c r="AA156" i="1"/>
  <c r="AA157" i="1"/>
  <c r="AA158" i="1"/>
  <c r="AA159" i="1"/>
  <c r="AA160" i="1"/>
  <c r="AA161" i="1"/>
  <c r="AA162" i="1"/>
  <c r="AA163" i="1"/>
  <c r="AA164" i="1"/>
  <c r="AA165" i="1"/>
  <c r="AA166" i="1"/>
  <c r="AA167" i="1"/>
  <c r="AA168" i="1"/>
  <c r="AA169" i="1"/>
  <c r="AA15" i="1"/>
  <c r="Y16" i="1"/>
  <c r="Y17" i="1"/>
  <c r="Y18" i="1"/>
  <c r="Y19" i="1"/>
  <c r="Y20" i="1"/>
  <c r="Y21" i="1"/>
  <c r="Y22" i="1"/>
  <c r="Y23" i="1"/>
  <c r="Y24" i="1"/>
  <c r="Y25" i="1"/>
  <c r="Y26" i="1"/>
  <c r="Y27" i="1"/>
  <c r="Y28" i="1"/>
  <c r="Y29" i="1"/>
  <c r="Y30" i="1"/>
  <c r="Y31" i="1"/>
  <c r="Y32" i="1"/>
  <c r="Y33" i="1"/>
  <c r="Y34" i="1"/>
  <c r="Y35" i="1"/>
  <c r="Y36" i="1"/>
  <c r="Y37" i="1"/>
  <c r="Y38" i="1"/>
  <c r="Y39" i="1"/>
  <c r="Y40" i="1"/>
  <c r="Y41" i="1"/>
  <c r="Y42" i="1"/>
  <c r="Y43" i="1"/>
  <c r="Y44" i="1"/>
  <c r="Y45" i="1"/>
  <c r="Y46" i="1"/>
  <c r="Y47" i="1"/>
  <c r="Y48" i="1"/>
  <c r="Y49" i="1"/>
  <c r="Y50" i="1"/>
  <c r="Y51" i="1"/>
  <c r="Y52" i="1"/>
  <c r="Y53" i="1"/>
  <c r="Y54" i="1"/>
  <c r="Y55" i="1"/>
  <c r="Y56" i="1"/>
  <c r="Y57" i="1"/>
  <c r="Y58" i="1"/>
  <c r="Y59" i="1"/>
  <c r="Y60" i="1"/>
  <c r="Y61" i="1"/>
  <c r="Y62" i="1"/>
  <c r="Y63" i="1"/>
  <c r="Y64" i="1"/>
  <c r="Y65" i="1"/>
  <c r="Y66" i="1"/>
  <c r="Y67" i="1"/>
  <c r="Y68" i="1"/>
  <c r="Y69" i="1"/>
  <c r="Y70" i="1"/>
  <c r="Y71" i="1"/>
  <c r="Y72" i="1"/>
  <c r="Y73" i="1"/>
  <c r="Y74" i="1"/>
  <c r="Y75" i="1"/>
  <c r="Y76" i="1"/>
  <c r="Y77" i="1"/>
  <c r="Y78" i="1"/>
  <c r="Y79" i="1"/>
  <c r="Y80" i="1"/>
  <c r="Y81" i="1"/>
  <c r="Y82" i="1"/>
  <c r="Y83" i="1"/>
  <c r="Y84" i="1"/>
  <c r="Y85" i="1"/>
  <c r="Y86" i="1"/>
  <c r="Y87" i="1"/>
  <c r="Y88" i="1"/>
  <c r="Y89" i="1"/>
  <c r="Y90" i="1"/>
  <c r="Y91" i="1"/>
  <c r="Y92" i="1"/>
  <c r="Y93" i="1"/>
  <c r="Y94" i="1"/>
  <c r="Y95" i="1"/>
  <c r="Y96" i="1"/>
  <c r="Y97" i="1"/>
  <c r="Y98" i="1"/>
  <c r="Y99" i="1"/>
  <c r="Y100" i="1"/>
  <c r="Y101" i="1"/>
  <c r="Y102" i="1"/>
  <c r="Y103" i="1"/>
  <c r="Y104" i="1"/>
  <c r="Y105" i="1"/>
  <c r="Y106" i="1"/>
  <c r="Y107" i="1"/>
  <c r="Y108" i="1"/>
  <c r="Y109" i="1"/>
  <c r="Y110" i="1"/>
  <c r="Y111" i="1"/>
  <c r="Y112" i="1"/>
  <c r="Y113" i="1"/>
  <c r="Y114" i="1"/>
  <c r="Y115" i="1"/>
  <c r="Y116" i="1"/>
  <c r="Y117" i="1"/>
  <c r="Y118" i="1"/>
  <c r="Y119" i="1"/>
  <c r="Y120" i="1"/>
  <c r="Y121" i="1"/>
  <c r="Y122" i="1"/>
  <c r="Y123" i="1"/>
  <c r="Y124" i="1"/>
  <c r="Y125" i="1"/>
  <c r="Y126" i="1"/>
  <c r="Y127" i="1"/>
  <c r="Y128" i="1"/>
  <c r="Y129" i="1"/>
  <c r="Y130" i="1"/>
  <c r="Y131" i="1"/>
  <c r="Y132" i="1"/>
  <c r="Y133" i="1"/>
  <c r="Y134" i="1"/>
  <c r="Y135" i="1"/>
  <c r="Y136" i="1"/>
  <c r="Y137" i="1"/>
  <c r="Y138" i="1"/>
  <c r="Y139" i="1"/>
  <c r="Y140" i="1"/>
  <c r="Y141" i="1"/>
  <c r="Y142" i="1"/>
  <c r="Y143" i="1"/>
  <c r="Y144" i="1"/>
  <c r="Y145" i="1"/>
  <c r="Y146" i="1"/>
  <c r="Y147" i="1"/>
  <c r="Y148" i="1"/>
  <c r="Y149" i="1"/>
  <c r="Y150" i="1"/>
  <c r="Y151" i="1"/>
  <c r="Y152" i="1"/>
  <c r="Y153" i="1"/>
  <c r="Y154" i="1"/>
  <c r="Y155" i="1"/>
  <c r="Y156" i="1"/>
  <c r="Y157" i="1"/>
  <c r="Y158" i="1"/>
  <c r="Y159" i="1"/>
  <c r="Y160" i="1"/>
  <c r="Y161" i="1"/>
  <c r="Y162" i="1"/>
  <c r="Y163" i="1"/>
  <c r="Y164" i="1"/>
  <c r="Y165" i="1"/>
  <c r="Y166" i="1"/>
  <c r="Y167" i="1"/>
  <c r="Y168" i="1"/>
  <c r="Y169" i="1"/>
  <c r="X16" i="1"/>
  <c r="X17" i="1"/>
  <c r="X18" i="1"/>
  <c r="X19" i="1"/>
  <c r="X20" i="1"/>
  <c r="X21" i="1"/>
  <c r="X22" i="1"/>
  <c r="X23" i="1"/>
  <c r="X24" i="1"/>
  <c r="X25" i="1"/>
  <c r="X26" i="1"/>
  <c r="X27" i="1"/>
  <c r="X28" i="1"/>
  <c r="X29" i="1"/>
  <c r="X30" i="1"/>
  <c r="X31" i="1"/>
  <c r="X32" i="1"/>
  <c r="X33" i="1"/>
  <c r="X34" i="1"/>
  <c r="X35" i="1"/>
  <c r="X36" i="1"/>
  <c r="X37" i="1"/>
  <c r="X38" i="1"/>
  <c r="X39" i="1"/>
  <c r="X40" i="1"/>
  <c r="X41" i="1"/>
  <c r="X42" i="1"/>
  <c r="X43" i="1"/>
  <c r="X44" i="1"/>
  <c r="X45" i="1"/>
  <c r="X46" i="1"/>
  <c r="X47" i="1"/>
  <c r="X48" i="1"/>
  <c r="X49" i="1"/>
  <c r="X50" i="1"/>
  <c r="X51" i="1"/>
  <c r="X52" i="1"/>
  <c r="X53" i="1"/>
  <c r="X54" i="1"/>
  <c r="X55" i="1"/>
  <c r="X56" i="1"/>
  <c r="X57" i="1"/>
  <c r="X58" i="1"/>
  <c r="X59" i="1"/>
  <c r="X60" i="1"/>
  <c r="X61" i="1"/>
  <c r="X62" i="1"/>
  <c r="X63" i="1"/>
  <c r="X64" i="1"/>
  <c r="X65" i="1"/>
  <c r="X66" i="1"/>
  <c r="X67" i="1"/>
  <c r="X68" i="1"/>
  <c r="X69" i="1"/>
  <c r="X70" i="1"/>
  <c r="X71" i="1"/>
  <c r="X72" i="1"/>
  <c r="X73" i="1"/>
  <c r="X74" i="1"/>
  <c r="X75" i="1"/>
  <c r="X76" i="1"/>
  <c r="X77" i="1"/>
  <c r="X78" i="1"/>
  <c r="X79" i="1"/>
  <c r="X80" i="1"/>
  <c r="X81" i="1"/>
  <c r="X82" i="1"/>
  <c r="X83" i="1"/>
  <c r="X84" i="1"/>
  <c r="X85" i="1"/>
  <c r="X86" i="1"/>
  <c r="X87" i="1"/>
  <c r="X88" i="1"/>
  <c r="X89" i="1"/>
  <c r="X90" i="1"/>
  <c r="X91" i="1"/>
  <c r="X92" i="1"/>
  <c r="X93" i="1"/>
  <c r="X94" i="1"/>
  <c r="X95" i="1"/>
  <c r="X96" i="1"/>
  <c r="X97" i="1"/>
  <c r="X98" i="1"/>
  <c r="X99" i="1"/>
  <c r="X100" i="1"/>
  <c r="X101" i="1"/>
  <c r="X102" i="1"/>
  <c r="X103" i="1"/>
  <c r="X104" i="1"/>
  <c r="X105" i="1"/>
  <c r="X106" i="1"/>
  <c r="X107" i="1"/>
  <c r="X108" i="1"/>
  <c r="X109" i="1"/>
  <c r="X110" i="1"/>
  <c r="X111" i="1"/>
  <c r="X112" i="1"/>
  <c r="X113" i="1"/>
  <c r="X114" i="1"/>
  <c r="X115" i="1"/>
  <c r="X116" i="1"/>
  <c r="X117" i="1"/>
  <c r="X118" i="1"/>
  <c r="X119" i="1"/>
  <c r="X120" i="1"/>
  <c r="X121" i="1"/>
  <c r="X122" i="1"/>
  <c r="X123" i="1"/>
  <c r="X124" i="1"/>
  <c r="X125" i="1"/>
  <c r="X126" i="1"/>
  <c r="X127" i="1"/>
  <c r="X128" i="1"/>
  <c r="X129" i="1"/>
  <c r="X130" i="1"/>
  <c r="X131" i="1"/>
  <c r="X132" i="1"/>
  <c r="X133" i="1"/>
  <c r="X134" i="1"/>
  <c r="X135" i="1"/>
  <c r="X136" i="1"/>
  <c r="X137" i="1"/>
  <c r="X138" i="1"/>
  <c r="X139" i="1"/>
  <c r="X140" i="1"/>
  <c r="X141" i="1"/>
  <c r="X142" i="1"/>
  <c r="X143" i="1"/>
  <c r="X144" i="1"/>
  <c r="X145" i="1"/>
  <c r="X146" i="1"/>
  <c r="X147" i="1"/>
  <c r="X148" i="1"/>
  <c r="X149" i="1"/>
  <c r="X150" i="1"/>
  <c r="X151" i="1"/>
  <c r="X152" i="1"/>
  <c r="X153" i="1"/>
  <c r="X154" i="1"/>
  <c r="X155" i="1"/>
  <c r="X156" i="1"/>
  <c r="X157" i="1"/>
  <c r="X158" i="1"/>
  <c r="X159" i="1"/>
  <c r="X160" i="1"/>
  <c r="X161" i="1"/>
  <c r="X162" i="1"/>
  <c r="X163" i="1"/>
  <c r="X164" i="1"/>
  <c r="X165" i="1"/>
  <c r="X166" i="1"/>
  <c r="X167" i="1"/>
  <c r="X168" i="1"/>
  <c r="X169" i="1"/>
  <c r="X15" i="1"/>
  <c r="V152" i="1"/>
  <c r="V16" i="1"/>
  <c r="V17" i="1"/>
  <c r="V18" i="1"/>
  <c r="V19" i="1"/>
  <c r="V20" i="1"/>
  <c r="V21" i="1"/>
  <c r="V22" i="1"/>
  <c r="V23" i="1"/>
  <c r="V24" i="1"/>
  <c r="V25" i="1"/>
  <c r="V26" i="1"/>
  <c r="V27" i="1"/>
  <c r="V28" i="1"/>
  <c r="V29" i="1"/>
  <c r="V30" i="1"/>
  <c r="V31" i="1"/>
  <c r="V32" i="1"/>
  <c r="V33" i="1"/>
  <c r="V34" i="1"/>
  <c r="V35" i="1"/>
  <c r="V36" i="1"/>
  <c r="V37" i="1"/>
  <c r="V38" i="1"/>
  <c r="V39" i="1"/>
  <c r="V40" i="1"/>
  <c r="V41" i="1"/>
  <c r="V42" i="1"/>
  <c r="V43" i="1"/>
  <c r="V44" i="1"/>
  <c r="V45" i="1"/>
  <c r="V46" i="1"/>
  <c r="V47" i="1"/>
  <c r="V48" i="1"/>
  <c r="V49" i="1"/>
  <c r="V50" i="1"/>
  <c r="V51" i="1"/>
  <c r="V52" i="1"/>
  <c r="V53" i="1"/>
  <c r="V54" i="1"/>
  <c r="V55" i="1"/>
  <c r="V56" i="1"/>
  <c r="V57" i="1"/>
  <c r="V58" i="1"/>
  <c r="V59" i="1"/>
  <c r="V60" i="1"/>
  <c r="V61" i="1"/>
  <c r="V62" i="1"/>
  <c r="V63" i="1"/>
  <c r="V64" i="1"/>
  <c r="V65" i="1"/>
  <c r="V66" i="1"/>
  <c r="V67" i="1"/>
  <c r="V68" i="1"/>
  <c r="V69" i="1"/>
  <c r="V70" i="1"/>
  <c r="V71" i="1"/>
  <c r="V72" i="1"/>
  <c r="V73" i="1"/>
  <c r="V74" i="1"/>
  <c r="V75" i="1"/>
  <c r="V76" i="1"/>
  <c r="V77" i="1"/>
  <c r="V78" i="1"/>
  <c r="V79" i="1"/>
  <c r="V80" i="1"/>
  <c r="V81" i="1"/>
  <c r="V82" i="1"/>
  <c r="V83" i="1"/>
  <c r="V84" i="1"/>
  <c r="V85" i="1"/>
  <c r="V86" i="1"/>
  <c r="V87" i="1"/>
  <c r="V88" i="1"/>
  <c r="V89" i="1"/>
  <c r="V90" i="1"/>
  <c r="V91" i="1"/>
  <c r="V92" i="1"/>
  <c r="V93" i="1"/>
  <c r="V94" i="1"/>
  <c r="V95" i="1"/>
  <c r="V96" i="1"/>
  <c r="V97" i="1"/>
  <c r="V98" i="1"/>
  <c r="V99" i="1"/>
  <c r="V100" i="1"/>
  <c r="V101" i="1"/>
  <c r="V102" i="1"/>
  <c r="V103" i="1"/>
  <c r="V104" i="1"/>
  <c r="V105" i="1"/>
  <c r="V106" i="1"/>
  <c r="V107" i="1"/>
  <c r="V108" i="1"/>
  <c r="V109" i="1"/>
  <c r="V110" i="1"/>
  <c r="V111" i="1"/>
  <c r="V112" i="1"/>
  <c r="V113" i="1"/>
  <c r="V114" i="1"/>
  <c r="V115" i="1"/>
  <c r="V116" i="1"/>
  <c r="V117" i="1"/>
  <c r="V118" i="1"/>
  <c r="V119" i="1"/>
  <c r="V120" i="1"/>
  <c r="V121" i="1"/>
  <c r="V122" i="1"/>
  <c r="V123" i="1"/>
  <c r="V124" i="1"/>
  <c r="V125" i="1"/>
  <c r="V126" i="1"/>
  <c r="V127" i="1"/>
  <c r="V128" i="1"/>
  <c r="V129" i="1"/>
  <c r="V130" i="1"/>
  <c r="V131" i="1"/>
  <c r="V132" i="1"/>
  <c r="V133" i="1"/>
  <c r="V134" i="1"/>
  <c r="V135" i="1"/>
  <c r="V136" i="1"/>
  <c r="V137" i="1"/>
  <c r="V138" i="1"/>
  <c r="V139" i="1"/>
  <c r="V140" i="1"/>
  <c r="V141" i="1"/>
  <c r="V142" i="1"/>
  <c r="V143" i="1"/>
  <c r="V144" i="1"/>
  <c r="V145" i="1"/>
  <c r="V146" i="1"/>
  <c r="V147" i="1"/>
  <c r="V148" i="1"/>
  <c r="V149" i="1"/>
  <c r="V150" i="1"/>
  <c r="V151" i="1"/>
  <c r="V153" i="1"/>
  <c r="V154" i="1"/>
  <c r="V155" i="1"/>
  <c r="V156" i="1"/>
  <c r="V157" i="1"/>
  <c r="V158" i="1"/>
  <c r="V159" i="1"/>
  <c r="V160" i="1"/>
  <c r="V161" i="1"/>
  <c r="V162" i="1"/>
  <c r="V163" i="1"/>
  <c r="V164" i="1"/>
  <c r="V165" i="1"/>
  <c r="V166" i="1"/>
  <c r="V167" i="1"/>
  <c r="V168" i="1"/>
  <c r="V169" i="1"/>
  <c r="U16" i="1"/>
  <c r="U17" i="1"/>
  <c r="U18" i="1"/>
  <c r="U19" i="1"/>
  <c r="U20" i="1"/>
  <c r="U21" i="1"/>
  <c r="U22" i="1"/>
  <c r="U23" i="1"/>
  <c r="U24" i="1"/>
  <c r="U25" i="1"/>
  <c r="U26" i="1"/>
  <c r="U27" i="1"/>
  <c r="U28" i="1"/>
  <c r="U29" i="1"/>
  <c r="U30" i="1"/>
  <c r="U31" i="1"/>
  <c r="U32" i="1"/>
  <c r="U33" i="1"/>
  <c r="U34" i="1"/>
  <c r="U35" i="1"/>
  <c r="U36" i="1"/>
  <c r="U37" i="1"/>
  <c r="U38" i="1"/>
  <c r="U39" i="1"/>
  <c r="U40" i="1"/>
  <c r="U41" i="1"/>
  <c r="U42" i="1"/>
  <c r="U43" i="1"/>
  <c r="U44" i="1"/>
  <c r="U45" i="1"/>
  <c r="U46" i="1"/>
  <c r="U47" i="1"/>
  <c r="U48" i="1"/>
  <c r="U49" i="1"/>
  <c r="U50" i="1"/>
  <c r="U51" i="1"/>
  <c r="U52" i="1"/>
  <c r="U53" i="1"/>
  <c r="U54" i="1"/>
  <c r="U55" i="1"/>
  <c r="U56" i="1"/>
  <c r="U57" i="1"/>
  <c r="U58" i="1"/>
  <c r="U59" i="1"/>
  <c r="U60" i="1"/>
  <c r="U61" i="1"/>
  <c r="U62" i="1"/>
  <c r="U63" i="1"/>
  <c r="U64" i="1"/>
  <c r="U65" i="1"/>
  <c r="U66" i="1"/>
  <c r="U67" i="1"/>
  <c r="U68" i="1"/>
  <c r="U69" i="1"/>
  <c r="U70" i="1"/>
  <c r="U71" i="1"/>
  <c r="U72" i="1"/>
  <c r="U73" i="1"/>
  <c r="U74" i="1"/>
  <c r="U75" i="1"/>
  <c r="U76" i="1"/>
  <c r="U77" i="1"/>
  <c r="U78" i="1"/>
  <c r="U79" i="1"/>
  <c r="U80" i="1"/>
  <c r="U81" i="1"/>
  <c r="U82" i="1"/>
  <c r="U83" i="1"/>
  <c r="U84" i="1"/>
  <c r="U85" i="1"/>
  <c r="U86" i="1"/>
  <c r="U87" i="1"/>
  <c r="U88" i="1"/>
  <c r="U89" i="1"/>
  <c r="U90" i="1"/>
  <c r="U91" i="1"/>
  <c r="U92" i="1"/>
  <c r="U93" i="1"/>
  <c r="U94" i="1"/>
  <c r="U95" i="1"/>
  <c r="U96" i="1"/>
  <c r="U97" i="1"/>
  <c r="U98" i="1"/>
  <c r="U99" i="1"/>
  <c r="U100" i="1"/>
  <c r="U101" i="1"/>
  <c r="U102" i="1"/>
  <c r="U103" i="1"/>
  <c r="U104" i="1"/>
  <c r="U105" i="1"/>
  <c r="U106" i="1"/>
  <c r="U107" i="1"/>
  <c r="U108" i="1"/>
  <c r="U109" i="1"/>
  <c r="U110" i="1"/>
  <c r="U111" i="1"/>
  <c r="U112" i="1"/>
  <c r="U113" i="1"/>
  <c r="U114" i="1"/>
  <c r="U115" i="1"/>
  <c r="U116" i="1"/>
  <c r="U117" i="1"/>
  <c r="U118" i="1"/>
  <c r="U119" i="1"/>
  <c r="U120" i="1"/>
  <c r="U121" i="1"/>
  <c r="U122" i="1"/>
  <c r="U123" i="1"/>
  <c r="U124" i="1"/>
  <c r="U125" i="1"/>
  <c r="U126" i="1"/>
  <c r="U127" i="1"/>
  <c r="U128" i="1"/>
  <c r="U129" i="1"/>
  <c r="U130" i="1"/>
  <c r="U131" i="1"/>
  <c r="U132" i="1"/>
  <c r="U133" i="1"/>
  <c r="U134" i="1"/>
  <c r="U135" i="1"/>
  <c r="U136" i="1"/>
  <c r="U137" i="1"/>
  <c r="U138" i="1"/>
  <c r="U139" i="1"/>
  <c r="U140" i="1"/>
  <c r="U141" i="1"/>
  <c r="U142" i="1"/>
  <c r="U143" i="1"/>
  <c r="U144" i="1"/>
  <c r="U145" i="1"/>
  <c r="U146" i="1"/>
  <c r="U147" i="1"/>
  <c r="U148" i="1"/>
  <c r="U149" i="1"/>
  <c r="U150" i="1"/>
  <c r="U151" i="1"/>
  <c r="U152" i="1"/>
  <c r="U153" i="1"/>
  <c r="U154" i="1"/>
  <c r="U155" i="1"/>
  <c r="U156" i="1"/>
  <c r="U157" i="1"/>
  <c r="U158" i="1"/>
  <c r="U159" i="1"/>
  <c r="U160" i="1"/>
  <c r="U161" i="1"/>
  <c r="U162" i="1"/>
  <c r="U163" i="1"/>
  <c r="U164" i="1"/>
  <c r="U165" i="1"/>
  <c r="U166" i="1"/>
  <c r="U167" i="1"/>
  <c r="U168" i="1"/>
  <c r="U169"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4" i="1"/>
  <c r="S85" i="1"/>
  <c r="S86" i="1"/>
  <c r="S87" i="1"/>
  <c r="S88" i="1"/>
  <c r="S89" i="1"/>
  <c r="S90" i="1"/>
  <c r="S91" i="1"/>
  <c r="S92" i="1"/>
  <c r="S93" i="1"/>
  <c r="S94" i="1"/>
  <c r="S95" i="1"/>
  <c r="S96" i="1"/>
  <c r="S97" i="1"/>
  <c r="S98" i="1"/>
  <c r="S99" i="1"/>
  <c r="S100" i="1"/>
  <c r="S101" i="1"/>
  <c r="S102" i="1"/>
  <c r="S103" i="1"/>
  <c r="S104" i="1"/>
  <c r="S105" i="1"/>
  <c r="S106" i="1"/>
  <c r="S107" i="1"/>
  <c r="S108" i="1"/>
  <c r="S109" i="1"/>
  <c r="S110" i="1"/>
  <c r="S111" i="1"/>
  <c r="S112" i="1"/>
  <c r="S113" i="1"/>
  <c r="S114" i="1"/>
  <c r="S115" i="1"/>
  <c r="S116" i="1"/>
  <c r="S117" i="1"/>
  <c r="S118" i="1"/>
  <c r="S119" i="1"/>
  <c r="S120" i="1"/>
  <c r="S121" i="1"/>
  <c r="S122"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49" i="1"/>
  <c r="S150" i="1"/>
  <c r="S151" i="1"/>
  <c r="S152" i="1"/>
  <c r="S153" i="1"/>
  <c r="S154" i="1"/>
  <c r="S155" i="1"/>
  <c r="S156" i="1"/>
  <c r="S157" i="1"/>
  <c r="S158" i="1"/>
  <c r="S159" i="1"/>
  <c r="S160" i="1"/>
  <c r="S161" i="1"/>
  <c r="S162" i="1"/>
  <c r="S163" i="1"/>
  <c r="S164" i="1"/>
  <c r="S165" i="1"/>
  <c r="S166" i="1"/>
  <c r="S167" i="1"/>
  <c r="S168" i="1"/>
  <c r="S169" i="1"/>
  <c r="R16" i="1"/>
  <c r="R17"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R129" i="1"/>
  <c r="R130" i="1"/>
  <c r="R131" i="1"/>
  <c r="R132" i="1"/>
  <c r="R133" i="1"/>
  <c r="R134" i="1"/>
  <c r="R135" i="1"/>
  <c r="R136" i="1"/>
  <c r="R137" i="1"/>
  <c r="R138" i="1"/>
  <c r="R139" i="1"/>
  <c r="R140" i="1"/>
  <c r="R141" i="1"/>
  <c r="R142" i="1"/>
  <c r="R143" i="1"/>
  <c r="R144" i="1"/>
  <c r="R145" i="1"/>
  <c r="R146" i="1"/>
  <c r="R147" i="1"/>
  <c r="R148" i="1"/>
  <c r="R149" i="1"/>
  <c r="R150" i="1"/>
  <c r="R151" i="1"/>
  <c r="R152" i="1"/>
  <c r="R153" i="1"/>
  <c r="R154" i="1"/>
  <c r="R155" i="1"/>
  <c r="R156" i="1"/>
  <c r="R157" i="1"/>
  <c r="R158" i="1"/>
  <c r="R159" i="1"/>
  <c r="R160" i="1"/>
  <c r="R161" i="1"/>
  <c r="R162" i="1"/>
  <c r="R163" i="1"/>
  <c r="R164" i="1"/>
  <c r="R165" i="1"/>
  <c r="R166" i="1"/>
  <c r="R167" i="1"/>
  <c r="R168" i="1"/>
  <c r="R169"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P128" i="1"/>
  <c r="P129" i="1"/>
  <c r="P130" i="1"/>
  <c r="P131" i="1"/>
  <c r="P132" i="1"/>
  <c r="P133" i="1"/>
  <c r="P134" i="1"/>
  <c r="P135" i="1"/>
  <c r="P136" i="1"/>
  <c r="P137" i="1"/>
  <c r="P138" i="1"/>
  <c r="P139" i="1"/>
  <c r="P140" i="1"/>
  <c r="P141" i="1"/>
  <c r="P142" i="1"/>
  <c r="P143" i="1"/>
  <c r="P144" i="1"/>
  <c r="P145" i="1"/>
  <c r="P146" i="1"/>
  <c r="P147" i="1"/>
  <c r="P148" i="1"/>
  <c r="P149" i="1"/>
  <c r="P150" i="1"/>
  <c r="P151" i="1"/>
  <c r="P152" i="1"/>
  <c r="P153" i="1"/>
  <c r="P154" i="1"/>
  <c r="P155" i="1"/>
  <c r="P156" i="1"/>
  <c r="P157" i="1"/>
  <c r="P158" i="1"/>
  <c r="P159" i="1"/>
  <c r="P160" i="1"/>
  <c r="P161" i="1"/>
  <c r="P162" i="1"/>
  <c r="P163" i="1"/>
  <c r="P164" i="1"/>
  <c r="P165" i="1"/>
  <c r="P166" i="1"/>
  <c r="P167" i="1"/>
  <c r="P168" i="1"/>
  <c r="P169"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151" i="1"/>
  <c r="O152" i="1"/>
  <c r="O153" i="1"/>
  <c r="O154" i="1"/>
  <c r="O155" i="1"/>
  <c r="O156" i="1"/>
  <c r="O157" i="1"/>
  <c r="O158" i="1"/>
  <c r="O159" i="1"/>
  <c r="O160" i="1"/>
  <c r="O161" i="1"/>
  <c r="O162" i="1"/>
  <c r="O163" i="1"/>
  <c r="O164" i="1"/>
  <c r="O165" i="1"/>
  <c r="O166" i="1"/>
  <c r="O167" i="1"/>
  <c r="O168" i="1"/>
  <c r="O169" i="1"/>
  <c r="O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5" i="1"/>
  <c r="L152"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Z106" i="1" s="1"/>
  <c r="AB106" i="1" s="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3" i="1"/>
  <c r="L154" i="1"/>
  <c r="L155" i="1"/>
  <c r="L156" i="1"/>
  <c r="L157" i="1"/>
  <c r="L158" i="1"/>
  <c r="L159" i="1"/>
  <c r="L160" i="1"/>
  <c r="L161" i="1"/>
  <c r="L162" i="1"/>
  <c r="L163" i="1"/>
  <c r="L164" i="1"/>
  <c r="L165" i="1"/>
  <c r="L166" i="1"/>
  <c r="L167" i="1"/>
  <c r="L168" i="1"/>
  <c r="L169" i="1"/>
  <c r="L15" i="1"/>
  <c r="AB182" i="1" l="1"/>
  <c r="AD182" i="1" s="1"/>
  <c r="Z109" i="1"/>
  <c r="AB109" i="1" s="1"/>
  <c r="Z101" i="1"/>
  <c r="AB101" i="1" s="1"/>
  <c r="Z85" i="1"/>
  <c r="AB85" i="1" s="1"/>
  <c r="Z117" i="1"/>
  <c r="AB117" i="1" s="1"/>
  <c r="AD117" i="1" s="1"/>
  <c r="AT134" i="1"/>
  <c r="AC134" i="1" s="1"/>
  <c r="AT130" i="1"/>
  <c r="AC130" i="1" s="1"/>
  <c r="AT126" i="1"/>
  <c r="AC126" i="1" s="1"/>
  <c r="AT122" i="1"/>
  <c r="AC122" i="1" s="1"/>
  <c r="AT118" i="1"/>
  <c r="AC118" i="1" s="1"/>
  <c r="AT114" i="1"/>
  <c r="AC114" i="1" s="1"/>
  <c r="AT110" i="1"/>
  <c r="AC110" i="1" s="1"/>
  <c r="AT106" i="1"/>
  <c r="AC106" i="1" s="1"/>
  <c r="AD106" i="1" s="1"/>
  <c r="AT102" i="1"/>
  <c r="AC102" i="1" s="1"/>
  <c r="AT98" i="1"/>
  <c r="AC98" i="1" s="1"/>
  <c r="AT94" i="1"/>
  <c r="AC94" i="1" s="1"/>
  <c r="AT90" i="1"/>
  <c r="AC90" i="1" s="1"/>
  <c r="AT86" i="1"/>
  <c r="AT82" i="1"/>
  <c r="AT78" i="1"/>
  <c r="AT74" i="1"/>
  <c r="AC74" i="1" s="1"/>
  <c r="AT70" i="1"/>
  <c r="AC70" i="1" s="1"/>
  <c r="AT66" i="1"/>
  <c r="AC66" i="1" s="1"/>
  <c r="AT62" i="1"/>
  <c r="AC62" i="1" s="1"/>
  <c r="AT58" i="1"/>
  <c r="AC58" i="1" s="1"/>
  <c r="AT54" i="1"/>
  <c r="AC54" i="1" s="1"/>
  <c r="AT50" i="1"/>
  <c r="AC50" i="1" s="1"/>
  <c r="AT46" i="1"/>
  <c r="AC46" i="1" s="1"/>
  <c r="AT42" i="1"/>
  <c r="AC42" i="1" s="1"/>
  <c r="AT38" i="1"/>
  <c r="AC38" i="1" s="1"/>
  <c r="AT34" i="1"/>
  <c r="AC34" i="1" s="1"/>
  <c r="AT30" i="1"/>
  <c r="AT26" i="1"/>
  <c r="AT22" i="1"/>
  <c r="AT18" i="1"/>
  <c r="Z181" i="1"/>
  <c r="AB181" i="1" s="1"/>
  <c r="AD181" i="1" s="1"/>
  <c r="Z128" i="1"/>
  <c r="AB128" i="1" s="1"/>
  <c r="AK154" i="1"/>
  <c r="AM154" i="1" s="1"/>
  <c r="AK130" i="1"/>
  <c r="AK126" i="1"/>
  <c r="AM126" i="1" s="1"/>
  <c r="AK86" i="1"/>
  <c r="AM86" i="1" s="1"/>
  <c r="AT169" i="1"/>
  <c r="AC169" i="1" s="1"/>
  <c r="AT165" i="1"/>
  <c r="AC165" i="1" s="1"/>
  <c r="AT161" i="1"/>
  <c r="AC161" i="1" s="1"/>
  <c r="AT157" i="1"/>
  <c r="AC157" i="1" s="1"/>
  <c r="AT153" i="1"/>
  <c r="AC153" i="1" s="1"/>
  <c r="AT149" i="1"/>
  <c r="AT145" i="1"/>
  <c r="AT141" i="1"/>
  <c r="AC141" i="1" s="1"/>
  <c r="AT113" i="1"/>
  <c r="AC113" i="1" s="1"/>
  <c r="AT109" i="1"/>
  <c r="AC109" i="1" s="1"/>
  <c r="AT105" i="1"/>
  <c r="AC105" i="1" s="1"/>
  <c r="AT101" i="1"/>
  <c r="AC101" i="1" s="1"/>
  <c r="AT97" i="1"/>
  <c r="AC97" i="1" s="1"/>
  <c r="AT93" i="1"/>
  <c r="AC93" i="1" s="1"/>
  <c r="AT89" i="1"/>
  <c r="AC89" i="1" s="1"/>
  <c r="AT85" i="1"/>
  <c r="AT81" i="1"/>
  <c r="AT77" i="1"/>
  <c r="AT73" i="1"/>
  <c r="AC73" i="1" s="1"/>
  <c r="AT69" i="1"/>
  <c r="AC69" i="1" s="1"/>
  <c r="AT65" i="1"/>
  <c r="AC65" i="1" s="1"/>
  <c r="AT61" i="1"/>
  <c r="AC61" i="1" s="1"/>
  <c r="AT57" i="1"/>
  <c r="AC57" i="1" s="1"/>
  <c r="AT53" i="1"/>
  <c r="AC53" i="1" s="1"/>
  <c r="AT49" i="1"/>
  <c r="AC49" i="1" s="1"/>
  <c r="AT45" i="1"/>
  <c r="AC45" i="1" s="1"/>
  <c r="AT41" i="1"/>
  <c r="AC41" i="1" s="1"/>
  <c r="AT37" i="1"/>
  <c r="AC37" i="1" s="1"/>
  <c r="AT33" i="1"/>
  <c r="AC33" i="1" s="1"/>
  <c r="AT29" i="1"/>
  <c r="AT25" i="1"/>
  <c r="AT21" i="1"/>
  <c r="AT17" i="1"/>
  <c r="AT138" i="1"/>
  <c r="Z180" i="1"/>
  <c r="AB180" i="1" s="1"/>
  <c r="AD180" i="1" s="1"/>
  <c r="AK182" i="1"/>
  <c r="Z132" i="1"/>
  <c r="AB132" i="1" s="1"/>
  <c r="Z124" i="1"/>
  <c r="AB124" i="1" s="1"/>
  <c r="Z111" i="1"/>
  <c r="AB111" i="1" s="1"/>
  <c r="AD111" i="1" s="1"/>
  <c r="AT136" i="1"/>
  <c r="AC136" i="1" s="1"/>
  <c r="AT132" i="1"/>
  <c r="AC132" i="1" s="1"/>
  <c r="AT128" i="1"/>
  <c r="AC128" i="1" s="1"/>
  <c r="AT124" i="1"/>
  <c r="AC124" i="1" s="1"/>
  <c r="AD124" i="1" s="1"/>
  <c r="AT120" i="1"/>
  <c r="AC120" i="1" s="1"/>
  <c r="AT116" i="1"/>
  <c r="AC116" i="1" s="1"/>
  <c r="AT112" i="1"/>
  <c r="AC112" i="1" s="1"/>
  <c r="AT108" i="1"/>
  <c r="AC108" i="1" s="1"/>
  <c r="AT104" i="1"/>
  <c r="AC104" i="1" s="1"/>
  <c r="AT100" i="1"/>
  <c r="AC100" i="1" s="1"/>
  <c r="AT96" i="1"/>
  <c r="AC96" i="1" s="1"/>
  <c r="AT92" i="1"/>
  <c r="AC92" i="1" s="1"/>
  <c r="AT88" i="1"/>
  <c r="AT84" i="1"/>
  <c r="AT80" i="1"/>
  <c r="AT76" i="1"/>
  <c r="AT72" i="1"/>
  <c r="AC72" i="1" s="1"/>
  <c r="AT68" i="1"/>
  <c r="AC68" i="1" s="1"/>
  <c r="AT64" i="1"/>
  <c r="AC64" i="1" s="1"/>
  <c r="AT60" i="1"/>
  <c r="AC60" i="1" s="1"/>
  <c r="AT56" i="1"/>
  <c r="AC56" i="1" s="1"/>
  <c r="AT52" i="1"/>
  <c r="AC52" i="1" s="1"/>
  <c r="AT48" i="1"/>
  <c r="AC48" i="1" s="1"/>
  <c r="AT44" i="1"/>
  <c r="AC44" i="1" s="1"/>
  <c r="AT40" i="1"/>
  <c r="AC40" i="1" s="1"/>
  <c r="AT36" i="1"/>
  <c r="AC36" i="1" s="1"/>
  <c r="AT32" i="1"/>
  <c r="AC32" i="1" s="1"/>
  <c r="AT28" i="1"/>
  <c r="AT24" i="1"/>
  <c r="Z179" i="1"/>
  <c r="Z185" i="1"/>
  <c r="AB185" i="1" s="1"/>
  <c r="AD185" i="1" s="1"/>
  <c r="AK185" i="1"/>
  <c r="AM185" i="1" s="1"/>
  <c r="AK181" i="1"/>
  <c r="AM181" i="1" s="1"/>
  <c r="Z114" i="1"/>
  <c r="AB114" i="1" s="1"/>
  <c r="Z96" i="1"/>
  <c r="AB96" i="1" s="1"/>
  <c r="AD96" i="1" s="1"/>
  <c r="Z121" i="1"/>
  <c r="AB121" i="1" s="1"/>
  <c r="AD121" i="1" s="1"/>
  <c r="Z103" i="1"/>
  <c r="AB103" i="1" s="1"/>
  <c r="AD103" i="1" s="1"/>
  <c r="Z87" i="1"/>
  <c r="AB87" i="1" s="1"/>
  <c r="Z53" i="1"/>
  <c r="AB53" i="1" s="1"/>
  <c r="AD53" i="1" s="1"/>
  <c r="Z41" i="1"/>
  <c r="AB41" i="1" s="1"/>
  <c r="Z33" i="1"/>
  <c r="AB33" i="1" s="1"/>
  <c r="AD33" i="1" s="1"/>
  <c r="Z21" i="1"/>
  <c r="AB21" i="1" s="1"/>
  <c r="Z184" i="1"/>
  <c r="AB184" i="1" s="1"/>
  <c r="AD184" i="1" s="1"/>
  <c r="Z183" i="1"/>
  <c r="AB183" i="1" s="1"/>
  <c r="AD183" i="1" s="1"/>
  <c r="Z112" i="1"/>
  <c r="AB112" i="1" s="1"/>
  <c r="Z104" i="1"/>
  <c r="AB104" i="1" s="1"/>
  <c r="AK118" i="1"/>
  <c r="AM118" i="1" s="1"/>
  <c r="AB179" i="1"/>
  <c r="AD179" i="1" s="1"/>
  <c r="AT20" i="1"/>
  <c r="AT16" i="1"/>
  <c r="AM182" i="1"/>
  <c r="AK94" i="1"/>
  <c r="AM94" i="1" s="1"/>
  <c r="AK66" i="1"/>
  <c r="AM66" i="1" s="1"/>
  <c r="Z134" i="1"/>
  <c r="AB134" i="1" s="1"/>
  <c r="Z44" i="1"/>
  <c r="AB44" i="1" s="1"/>
  <c r="AD44" i="1" s="1"/>
  <c r="Z36" i="1"/>
  <c r="AB36" i="1" s="1"/>
  <c r="AD36" i="1" s="1"/>
  <c r="AM125" i="1"/>
  <c r="AM89" i="1"/>
  <c r="AM73" i="1"/>
  <c r="AK163" i="1"/>
  <c r="AM163" i="1" s="1"/>
  <c r="AK49" i="1"/>
  <c r="AM49" i="1" s="1"/>
  <c r="AK29" i="1"/>
  <c r="AM29" i="1" s="1"/>
  <c r="Z92" i="1"/>
  <c r="AB92" i="1" s="1"/>
  <c r="AD92" i="1" s="1"/>
  <c r="AK149" i="1"/>
  <c r="AM149" i="1" s="1"/>
  <c r="AK145" i="1"/>
  <c r="AM145" i="1" s="1"/>
  <c r="AK133" i="1"/>
  <c r="AM133" i="1" s="1"/>
  <c r="AK99" i="1"/>
  <c r="AM99" i="1" s="1"/>
  <c r="AK39" i="1"/>
  <c r="AM39" i="1" s="1"/>
  <c r="AD109" i="1"/>
  <c r="AD132" i="1"/>
  <c r="AD114" i="1"/>
  <c r="AD101" i="1"/>
  <c r="AD128" i="1"/>
  <c r="AD112" i="1"/>
  <c r="AD104" i="1"/>
  <c r="AK79" i="1"/>
  <c r="AK61" i="1"/>
  <c r="AM61" i="1" s="1"/>
  <c r="AK55" i="1"/>
  <c r="AM55" i="1" s="1"/>
  <c r="AK46" i="1"/>
  <c r="AM46" i="1" s="1"/>
  <c r="AK38" i="1"/>
  <c r="Z137" i="1"/>
  <c r="AB137" i="1" s="1"/>
  <c r="Z131" i="1"/>
  <c r="AB131" i="1" s="1"/>
  <c r="AD131" i="1" s="1"/>
  <c r="Z127" i="1"/>
  <c r="AB127" i="1" s="1"/>
  <c r="AD127" i="1" s="1"/>
  <c r="Z120" i="1"/>
  <c r="AB120" i="1" s="1"/>
  <c r="AD120" i="1" s="1"/>
  <c r="Z98" i="1"/>
  <c r="AB98" i="1" s="1"/>
  <c r="AD98" i="1" s="1"/>
  <c r="Z93" i="1"/>
  <c r="AB93" i="1" s="1"/>
  <c r="AD93" i="1" s="1"/>
  <c r="Z90" i="1"/>
  <c r="AB90" i="1" s="1"/>
  <c r="AD90" i="1" s="1"/>
  <c r="AK169" i="1"/>
  <c r="AM169" i="1" s="1"/>
  <c r="AK159" i="1"/>
  <c r="AM159" i="1" s="1"/>
  <c r="AK153" i="1"/>
  <c r="AM153" i="1" s="1"/>
  <c r="AK147" i="1"/>
  <c r="AM147" i="1" s="1"/>
  <c r="AK135" i="1"/>
  <c r="AM135" i="1" s="1"/>
  <c r="AK129" i="1"/>
  <c r="AM129" i="1" s="1"/>
  <c r="AK122" i="1"/>
  <c r="AM122" i="1" s="1"/>
  <c r="AK115" i="1"/>
  <c r="AM115" i="1" s="1"/>
  <c r="AK113" i="1"/>
  <c r="AM113" i="1" s="1"/>
  <c r="AK107" i="1"/>
  <c r="AM107" i="1" s="1"/>
  <c r="AK88" i="1"/>
  <c r="AM88" i="1" s="1"/>
  <c r="AK123" i="1"/>
  <c r="AK119" i="1"/>
  <c r="AK116" i="1"/>
  <c r="AK110" i="1"/>
  <c r="AM110" i="1" s="1"/>
  <c r="AK105" i="1"/>
  <c r="AK102" i="1"/>
  <c r="AK100" i="1"/>
  <c r="AK97" i="1"/>
  <c r="AM97" i="1" s="1"/>
  <c r="AK95" i="1"/>
  <c r="AK91" i="1"/>
  <c r="AK81" i="1"/>
  <c r="AM81" i="1" s="1"/>
  <c r="Z149" i="1"/>
  <c r="AB149" i="1" s="1"/>
  <c r="Z147" i="1"/>
  <c r="Z145" i="1"/>
  <c r="Z139" i="1"/>
  <c r="Z135" i="1"/>
  <c r="AB135" i="1" s="1"/>
  <c r="AD135" i="1" s="1"/>
  <c r="Z133" i="1"/>
  <c r="AB133" i="1" s="1"/>
  <c r="AD133" i="1" s="1"/>
  <c r="Z129" i="1"/>
  <c r="AB129" i="1" s="1"/>
  <c r="AD129" i="1" s="1"/>
  <c r="Z125" i="1"/>
  <c r="AB125" i="1" s="1"/>
  <c r="AD125" i="1" s="1"/>
  <c r="Z122" i="1"/>
  <c r="AB122" i="1" s="1"/>
  <c r="AD122" i="1" s="1"/>
  <c r="Z118" i="1"/>
  <c r="AB118" i="1" s="1"/>
  <c r="AD118" i="1" s="1"/>
  <c r="Z115" i="1"/>
  <c r="AB115" i="1" s="1"/>
  <c r="AD115" i="1" s="1"/>
  <c r="Z113" i="1"/>
  <c r="AB113" i="1" s="1"/>
  <c r="Z107" i="1"/>
  <c r="AB107" i="1" s="1"/>
  <c r="AD107" i="1" s="1"/>
  <c r="Z99" i="1"/>
  <c r="AB99" i="1" s="1"/>
  <c r="AD99" i="1" s="1"/>
  <c r="Z94" i="1"/>
  <c r="AB94" i="1" s="1"/>
  <c r="Z88" i="1"/>
  <c r="AB88" i="1" s="1"/>
  <c r="Z83" i="1"/>
  <c r="AB83" i="1" s="1"/>
  <c r="Z78" i="1"/>
  <c r="AB78" i="1" s="1"/>
  <c r="Z75" i="1"/>
  <c r="AB75" i="1" s="1"/>
  <c r="AD75" i="1" s="1"/>
  <c r="Z70" i="1"/>
  <c r="AB70" i="1" s="1"/>
  <c r="Z66" i="1"/>
  <c r="AB66" i="1" s="1"/>
  <c r="AD66" i="1" s="1"/>
  <c r="Z64" i="1"/>
  <c r="AB64" i="1" s="1"/>
  <c r="AD64" i="1" s="1"/>
  <c r="Z60" i="1"/>
  <c r="AB60" i="1" s="1"/>
  <c r="Z52" i="1"/>
  <c r="AB52" i="1" s="1"/>
  <c r="Z49" i="1"/>
  <c r="AB49" i="1" s="1"/>
  <c r="AD49" i="1" s="1"/>
  <c r="Z45" i="1"/>
  <c r="AB45" i="1" s="1"/>
  <c r="AD45" i="1" s="1"/>
  <c r="Z43" i="1"/>
  <c r="AB43" i="1" s="1"/>
  <c r="AD43" i="1" s="1"/>
  <c r="Z39" i="1"/>
  <c r="AB39" i="1" s="1"/>
  <c r="AD39" i="1" s="1"/>
  <c r="Z37" i="1"/>
  <c r="AB37" i="1" s="1"/>
  <c r="AD37" i="1" s="1"/>
  <c r="Z34" i="1"/>
  <c r="AB34" i="1" s="1"/>
  <c r="AD34" i="1" s="1"/>
  <c r="Z32" i="1"/>
  <c r="AB32" i="1" s="1"/>
  <c r="AD32" i="1" s="1"/>
  <c r="Z29" i="1"/>
  <c r="AB29" i="1" s="1"/>
  <c r="Z26" i="1"/>
  <c r="AB26" i="1" s="1"/>
  <c r="Z23" i="1"/>
  <c r="AB23" i="1" s="1"/>
  <c r="Z19" i="1"/>
  <c r="AB19" i="1" s="1"/>
  <c r="Z71" i="1"/>
  <c r="AB71" i="1" s="1"/>
  <c r="AD71" i="1" s="1"/>
  <c r="Z67" i="1"/>
  <c r="AB67" i="1" s="1"/>
  <c r="AD67" i="1" s="1"/>
  <c r="Z61" i="1"/>
  <c r="AB61" i="1" s="1"/>
  <c r="AD61" i="1" s="1"/>
  <c r="Z50" i="1"/>
  <c r="AB50" i="1" s="1"/>
  <c r="AD50" i="1" s="1"/>
  <c r="Z40" i="1"/>
  <c r="AB40" i="1" s="1"/>
  <c r="Z30" i="1"/>
  <c r="AB30" i="1" s="1"/>
  <c r="Z20" i="1"/>
  <c r="AB20" i="1" s="1"/>
  <c r="Z16" i="1"/>
  <c r="AB16" i="1" s="1"/>
  <c r="Z167" i="1"/>
  <c r="AB167" i="1" s="1"/>
  <c r="Z160" i="1"/>
  <c r="AB160" i="1" s="1"/>
  <c r="AD160" i="1" s="1"/>
  <c r="Z154" i="1"/>
  <c r="AB154" i="1" s="1"/>
  <c r="AD154" i="1" s="1"/>
  <c r="AB145" i="1"/>
  <c r="AK83" i="1"/>
  <c r="AM83" i="1" s="1"/>
  <c r="AK78" i="1"/>
  <c r="AM78" i="1" s="1"/>
  <c r="AK75" i="1"/>
  <c r="AM75" i="1" s="1"/>
  <c r="AK70" i="1"/>
  <c r="AM70" i="1" s="1"/>
  <c r="AK64" i="1"/>
  <c r="AK60" i="1"/>
  <c r="AK52" i="1"/>
  <c r="AM52" i="1" s="1"/>
  <c r="AK45" i="1"/>
  <c r="AK43" i="1"/>
  <c r="AM43" i="1" s="1"/>
  <c r="AK37" i="1"/>
  <c r="AK34" i="1"/>
  <c r="AM34" i="1" s="1"/>
  <c r="AK32" i="1"/>
  <c r="AK26" i="1"/>
  <c r="AM26" i="1" s="1"/>
  <c r="AK23" i="1"/>
  <c r="AM23" i="1" s="1"/>
  <c r="AK19" i="1"/>
  <c r="AM19" i="1" s="1"/>
  <c r="AK164" i="1"/>
  <c r="AK150" i="1"/>
  <c r="AM150" i="1" s="1"/>
  <c r="AK146" i="1"/>
  <c r="AK140" i="1"/>
  <c r="AM140" i="1" s="1"/>
  <c r="AK84" i="1"/>
  <c r="AM84" i="1" s="1"/>
  <c r="AK76" i="1"/>
  <c r="AM76" i="1" s="1"/>
  <c r="AK71" i="1"/>
  <c r="AK67" i="1"/>
  <c r="AM67" i="1" s="1"/>
  <c r="AK57" i="1"/>
  <c r="AM57" i="1" s="1"/>
  <c r="AK50" i="1"/>
  <c r="AM50" i="1" s="1"/>
  <c r="AK40" i="1"/>
  <c r="AM40" i="1" s="1"/>
  <c r="AK35" i="1"/>
  <c r="AM35" i="1" s="1"/>
  <c r="AK30" i="1"/>
  <c r="AM30" i="1" s="1"/>
  <c r="AK24" i="1"/>
  <c r="AM24" i="1" s="1"/>
  <c r="AK20" i="1"/>
  <c r="AM20" i="1" s="1"/>
  <c r="AK16" i="1"/>
  <c r="AM16" i="1" s="1"/>
  <c r="L170" i="1"/>
  <c r="Z164" i="1"/>
  <c r="AB164" i="1" s="1"/>
  <c r="AD164" i="1" s="1"/>
  <c r="AB147" i="1"/>
  <c r="AD147" i="1" s="1"/>
  <c r="AB139" i="1"/>
  <c r="AD139" i="1" s="1"/>
  <c r="Z163" i="1"/>
  <c r="AB163" i="1" s="1"/>
  <c r="AD163" i="1" s="1"/>
  <c r="Z159" i="1"/>
  <c r="AB159" i="1" s="1"/>
  <c r="AD159" i="1" s="1"/>
  <c r="Z156" i="1"/>
  <c r="AB156" i="1" s="1"/>
  <c r="AD156" i="1" s="1"/>
  <c r="Z153" i="1"/>
  <c r="AB153" i="1" s="1"/>
  <c r="AD153" i="1" s="1"/>
  <c r="Z144" i="1"/>
  <c r="AB144" i="1" s="1"/>
  <c r="Z142" i="1"/>
  <c r="AB142" i="1" s="1"/>
  <c r="AD142" i="1" s="1"/>
  <c r="Z138" i="1"/>
  <c r="AB138" i="1" s="1"/>
  <c r="Z82" i="1"/>
  <c r="AB82" i="1" s="1"/>
  <c r="Z80" i="1"/>
  <c r="AB80" i="1" s="1"/>
  <c r="Z74" i="1"/>
  <c r="AB74" i="1" s="1"/>
  <c r="AD74" i="1" s="1"/>
  <c r="Z59" i="1"/>
  <c r="AB59" i="1" s="1"/>
  <c r="AD59" i="1" s="1"/>
  <c r="Z56" i="1"/>
  <c r="AB56" i="1" s="1"/>
  <c r="AD56" i="1" s="1"/>
  <c r="Z48" i="1"/>
  <c r="AB48" i="1" s="1"/>
  <c r="AD48" i="1" s="1"/>
  <c r="Z28" i="1"/>
  <c r="AB28" i="1" s="1"/>
  <c r="Z25" i="1"/>
  <c r="AB25" i="1" s="1"/>
  <c r="Z141" i="1"/>
  <c r="AB141" i="1" s="1"/>
  <c r="AD141" i="1" s="1"/>
  <c r="Z77" i="1"/>
  <c r="AB77" i="1" s="1"/>
  <c r="Z72" i="1"/>
  <c r="AB72" i="1" s="1"/>
  <c r="AD72" i="1" s="1"/>
  <c r="Z65" i="1"/>
  <c r="AB65" i="1" s="1"/>
  <c r="AD65" i="1" s="1"/>
  <c r="Z169" i="1"/>
  <c r="AB169" i="1" s="1"/>
  <c r="AD169" i="1" s="1"/>
  <c r="Z166" i="1"/>
  <c r="AB166" i="1" s="1"/>
  <c r="Z162" i="1"/>
  <c r="AB162" i="1" s="1"/>
  <c r="AD162" i="1" s="1"/>
  <c r="Z158" i="1"/>
  <c r="AB158" i="1" s="1"/>
  <c r="AD158" i="1" s="1"/>
  <c r="Z155" i="1"/>
  <c r="AB155" i="1" s="1"/>
  <c r="AD155" i="1" s="1"/>
  <c r="Z151" i="1"/>
  <c r="AB151" i="1" s="1"/>
  <c r="Z143" i="1"/>
  <c r="AB143" i="1" s="1"/>
  <c r="Z68" i="1"/>
  <c r="AB68" i="1" s="1"/>
  <c r="AD68" i="1" s="1"/>
  <c r="Z62" i="1"/>
  <c r="AB62" i="1" s="1"/>
  <c r="AD62" i="1" s="1"/>
  <c r="Z58" i="1"/>
  <c r="AB58" i="1" s="1"/>
  <c r="AD58" i="1" s="1"/>
  <c r="Z47" i="1"/>
  <c r="AB47" i="1" s="1"/>
  <c r="AD47" i="1" s="1"/>
  <c r="Z31" i="1"/>
  <c r="AB31" i="1" s="1"/>
  <c r="Z27" i="1"/>
  <c r="AB27" i="1" s="1"/>
  <c r="Z17" i="1"/>
  <c r="AB17" i="1" s="1"/>
  <c r="M170" i="1"/>
  <c r="Z69" i="1"/>
  <c r="AB69" i="1" s="1"/>
  <c r="AD69" i="1" s="1"/>
  <c r="Z63" i="1"/>
  <c r="AB63" i="1" s="1"/>
  <c r="AD63" i="1" s="1"/>
  <c r="Z54" i="1"/>
  <c r="AB54" i="1" s="1"/>
  <c r="AD54" i="1" s="1"/>
  <c r="Z51" i="1"/>
  <c r="AB51" i="1" s="1"/>
  <c r="AD51" i="1" s="1"/>
  <c r="Z42" i="1"/>
  <c r="AB42" i="1" s="1"/>
  <c r="AD42" i="1" s="1"/>
  <c r="Z22" i="1"/>
  <c r="AB22" i="1" s="1"/>
  <c r="Z18" i="1"/>
  <c r="AB18" i="1" s="1"/>
  <c r="Z152" i="1"/>
  <c r="AB152" i="1" s="1"/>
  <c r="AD152" i="1" s="1"/>
  <c r="Z168" i="1"/>
  <c r="AB168" i="1" s="1"/>
  <c r="Z165" i="1"/>
  <c r="AB165" i="1" s="1"/>
  <c r="AD165" i="1" s="1"/>
  <c r="Z161" i="1"/>
  <c r="AB161" i="1" s="1"/>
  <c r="Z157" i="1"/>
  <c r="AB157" i="1" s="1"/>
  <c r="AD157" i="1" s="1"/>
  <c r="Z150" i="1"/>
  <c r="AB150" i="1" s="1"/>
  <c r="Z148" i="1"/>
  <c r="AB148" i="1" s="1"/>
  <c r="AD148" i="1" s="1"/>
  <c r="Z146" i="1"/>
  <c r="AB146" i="1" s="1"/>
  <c r="Z140" i="1"/>
  <c r="AB140" i="1" s="1"/>
  <c r="Z136" i="1"/>
  <c r="AB136" i="1" s="1"/>
  <c r="AD136" i="1" s="1"/>
  <c r="Z130" i="1"/>
  <c r="AB130" i="1" s="1"/>
  <c r="AD130" i="1" s="1"/>
  <c r="Z126" i="1"/>
  <c r="AB126" i="1" s="1"/>
  <c r="Z123" i="1"/>
  <c r="AB123" i="1" s="1"/>
  <c r="AD123" i="1" s="1"/>
  <c r="Z119" i="1"/>
  <c r="AB119" i="1" s="1"/>
  <c r="AD119" i="1" s="1"/>
  <c r="Z116" i="1"/>
  <c r="AB116" i="1" s="1"/>
  <c r="AD116" i="1" s="1"/>
  <c r="Z110" i="1"/>
  <c r="AB110" i="1" s="1"/>
  <c r="Z108" i="1"/>
  <c r="AB108" i="1" s="1"/>
  <c r="AD108" i="1" s="1"/>
  <c r="Z105" i="1"/>
  <c r="AB105" i="1" s="1"/>
  <c r="AD105" i="1" s="1"/>
  <c r="Z102" i="1"/>
  <c r="AB102" i="1" s="1"/>
  <c r="AD102" i="1" s="1"/>
  <c r="Z100" i="1"/>
  <c r="AB100" i="1" s="1"/>
  <c r="AD100" i="1" s="1"/>
  <c r="Z97" i="1"/>
  <c r="AB97" i="1" s="1"/>
  <c r="AD97" i="1" s="1"/>
  <c r="Z95" i="1"/>
  <c r="AB95" i="1" s="1"/>
  <c r="AD95" i="1" s="1"/>
  <c r="Z91" i="1"/>
  <c r="AB91" i="1" s="1"/>
  <c r="AD91" i="1" s="1"/>
  <c r="Z89" i="1"/>
  <c r="AB89" i="1" s="1"/>
  <c r="Z86" i="1"/>
  <c r="AB86" i="1" s="1"/>
  <c r="Z84" i="1"/>
  <c r="AB84" i="1" s="1"/>
  <c r="Z81" i="1"/>
  <c r="AB81" i="1" s="1"/>
  <c r="Z79" i="1"/>
  <c r="AB79" i="1" s="1"/>
  <c r="Z76" i="1"/>
  <c r="AB76" i="1" s="1"/>
  <c r="Z73" i="1"/>
  <c r="AB73" i="1" s="1"/>
  <c r="AD73" i="1" s="1"/>
  <c r="Z57" i="1"/>
  <c r="AB57" i="1" s="1"/>
  <c r="AD57" i="1" s="1"/>
  <c r="Z55" i="1"/>
  <c r="AB55" i="1" s="1"/>
  <c r="AD55" i="1" s="1"/>
  <c r="Z46" i="1"/>
  <c r="AB46" i="1" s="1"/>
  <c r="AD46" i="1" s="1"/>
  <c r="Z38" i="1"/>
  <c r="AB38" i="1" s="1"/>
  <c r="AD38" i="1" s="1"/>
  <c r="Z35" i="1"/>
  <c r="AB35" i="1" s="1"/>
  <c r="AD35" i="1" s="1"/>
  <c r="Z24" i="1"/>
  <c r="AB24" i="1" s="1"/>
  <c r="AM64" i="1"/>
  <c r="AM60" i="1"/>
  <c r="AM45" i="1"/>
  <c r="AM37" i="1"/>
  <c r="AM32" i="1"/>
  <c r="AM164" i="1"/>
  <c r="AM146" i="1"/>
  <c r="AM123" i="1"/>
  <c r="AM119" i="1"/>
  <c r="AM116" i="1"/>
  <c r="AM105" i="1"/>
  <c r="AM102" i="1"/>
  <c r="AM100" i="1"/>
  <c r="AM95" i="1"/>
  <c r="AM91" i="1"/>
  <c r="AM71" i="1"/>
  <c r="AM160" i="1"/>
  <c r="AM130" i="1"/>
  <c r="AM79" i="1"/>
  <c r="AM38" i="1"/>
  <c r="AK167" i="1"/>
  <c r="AM167" i="1" s="1"/>
  <c r="AK165" i="1"/>
  <c r="AM165" i="1" s="1"/>
  <c r="AK161" i="1"/>
  <c r="AM161" i="1" s="1"/>
  <c r="AK157" i="1"/>
  <c r="AM157" i="1" s="1"/>
  <c r="AK151" i="1"/>
  <c r="AM151" i="1" s="1"/>
  <c r="AK143" i="1"/>
  <c r="AM143" i="1" s="1"/>
  <c r="AK141" i="1"/>
  <c r="AM141" i="1" s="1"/>
  <c r="AK137" i="1"/>
  <c r="AM137" i="1" s="1"/>
  <c r="AK134" i="1"/>
  <c r="AM134" i="1" s="1"/>
  <c r="AK131" i="1"/>
  <c r="AM131" i="1" s="1"/>
  <c r="AK127" i="1"/>
  <c r="AM127" i="1" s="1"/>
  <c r="AK120" i="1"/>
  <c r="AM120" i="1" s="1"/>
  <c r="AK117" i="1"/>
  <c r="AM117" i="1" s="1"/>
  <c r="AK111" i="1"/>
  <c r="AM111" i="1" s="1"/>
  <c r="AK98" i="1"/>
  <c r="AM98" i="1" s="1"/>
  <c r="AK93" i="1"/>
  <c r="AM93" i="1" s="1"/>
  <c r="AK90" i="1"/>
  <c r="AM90" i="1" s="1"/>
  <c r="AK77" i="1"/>
  <c r="AM77" i="1" s="1"/>
  <c r="AK72" i="1"/>
  <c r="AM72" i="1" s="1"/>
  <c r="AK68" i="1"/>
  <c r="AM68" i="1" s="1"/>
  <c r="AK65" i="1"/>
  <c r="AM65" i="1" s="1"/>
  <c r="AK62" i="1"/>
  <c r="AM62" i="1" s="1"/>
  <c r="AK58" i="1"/>
  <c r="AM58" i="1" s="1"/>
  <c r="AK53" i="1"/>
  <c r="AM53" i="1" s="1"/>
  <c r="AK47" i="1"/>
  <c r="AM47" i="1" s="1"/>
  <c r="AK44" i="1"/>
  <c r="AM44" i="1" s="1"/>
  <c r="AK41" i="1"/>
  <c r="AM41" i="1" s="1"/>
  <c r="AK36" i="1"/>
  <c r="AM36" i="1" s="1"/>
  <c r="AK33" i="1"/>
  <c r="AM33" i="1" s="1"/>
  <c r="AK31" i="1"/>
  <c r="AM31" i="1" s="1"/>
  <c r="AK27" i="1"/>
  <c r="AM27" i="1" s="1"/>
  <c r="AK21" i="1"/>
  <c r="AM21" i="1" s="1"/>
  <c r="AK17" i="1"/>
  <c r="AM17" i="1" s="1"/>
  <c r="AK168" i="1"/>
  <c r="AM168" i="1" s="1"/>
  <c r="AK166" i="1"/>
  <c r="AM166" i="1" s="1"/>
  <c r="AK162" i="1"/>
  <c r="AM162" i="1" s="1"/>
  <c r="AK158" i="1"/>
  <c r="AM158" i="1" s="1"/>
  <c r="AK155" i="1"/>
  <c r="AM155" i="1" s="1"/>
  <c r="AK152" i="1"/>
  <c r="AM152" i="1" s="1"/>
  <c r="AK144" i="1"/>
  <c r="AM144" i="1" s="1"/>
  <c r="AK142" i="1"/>
  <c r="AM142" i="1" s="1"/>
  <c r="AK138" i="1"/>
  <c r="AM138" i="1" s="1"/>
  <c r="AK132" i="1"/>
  <c r="AM132" i="1" s="1"/>
  <c r="AK128" i="1"/>
  <c r="AM128" i="1" s="1"/>
  <c r="AK124" i="1"/>
  <c r="AM124" i="1" s="1"/>
  <c r="AK121" i="1"/>
  <c r="AM121" i="1" s="1"/>
  <c r="AK114" i="1"/>
  <c r="AM114" i="1" s="1"/>
  <c r="AK112" i="1"/>
  <c r="AM112" i="1" s="1"/>
  <c r="AK109" i="1"/>
  <c r="AM109" i="1" s="1"/>
  <c r="AK106" i="1"/>
  <c r="AM106" i="1" s="1"/>
  <c r="AK104" i="1"/>
  <c r="AM104" i="1" s="1"/>
  <c r="AK103" i="1"/>
  <c r="AM103" i="1" s="1"/>
  <c r="AK101" i="1"/>
  <c r="AM101" i="1" s="1"/>
  <c r="AK96" i="1"/>
  <c r="AM96" i="1" s="1"/>
  <c r="AK92" i="1"/>
  <c r="AM92" i="1" s="1"/>
  <c r="AK87" i="1"/>
  <c r="AM87" i="1" s="1"/>
  <c r="AK85" i="1"/>
  <c r="AM85" i="1" s="1"/>
  <c r="AK82" i="1"/>
  <c r="AM82" i="1" s="1"/>
  <c r="AK80" i="1"/>
  <c r="AM80" i="1" s="1"/>
  <c r="AK74" i="1"/>
  <c r="AM74" i="1" s="1"/>
  <c r="AK69" i="1"/>
  <c r="AM69" i="1" s="1"/>
  <c r="AK63" i="1"/>
  <c r="AM63" i="1" s="1"/>
  <c r="AK59" i="1"/>
  <c r="AM59" i="1" s="1"/>
  <c r="AK56" i="1"/>
  <c r="AM56" i="1" s="1"/>
  <c r="AK54" i="1"/>
  <c r="AM54" i="1" s="1"/>
  <c r="AK51" i="1"/>
  <c r="AM51" i="1" s="1"/>
  <c r="AK48" i="1"/>
  <c r="AM48" i="1" s="1"/>
  <c r="AK42" i="1"/>
  <c r="AM42" i="1" s="1"/>
  <c r="AK28" i="1"/>
  <c r="AM28" i="1" s="1"/>
  <c r="AK25" i="1"/>
  <c r="AM25" i="1" s="1"/>
  <c r="AK22" i="1"/>
  <c r="AM22" i="1" s="1"/>
  <c r="AK18" i="1"/>
  <c r="AM18" i="1" s="1"/>
  <c r="AD89" i="1" l="1"/>
  <c r="AD110" i="1"/>
  <c r="AD126" i="1"/>
  <c r="AD161" i="1"/>
  <c r="AD40" i="1"/>
  <c r="AD52" i="1"/>
  <c r="AD70" i="1"/>
  <c r="AD113" i="1"/>
  <c r="AD134" i="1"/>
  <c r="AD60" i="1"/>
  <c r="AD94" i="1"/>
  <c r="AD41" i="1"/>
  <c r="AL178" i="1"/>
  <c r="AA178" i="1"/>
  <c r="M178" i="1"/>
  <c r="AJ178" i="1"/>
  <c r="AI178" i="1"/>
  <c r="AH178" i="1"/>
  <c r="AG178" i="1"/>
  <c r="Y178" i="1"/>
  <c r="X178" i="1"/>
  <c r="V178" i="1"/>
  <c r="U178" i="1"/>
  <c r="S178" i="1"/>
  <c r="R178" i="1"/>
  <c r="P178" i="1"/>
  <c r="P186" i="1" s="1"/>
  <c r="O178" i="1"/>
  <c r="M186" i="1" l="1"/>
  <c r="Z178" i="1"/>
  <c r="R186" i="1"/>
  <c r="O186" i="1"/>
  <c r="Y186" i="1"/>
  <c r="S186" i="1"/>
  <c r="V186" i="1"/>
  <c r="X186" i="1"/>
  <c r="U186" i="1"/>
  <c r="AK178" i="1"/>
  <c r="AM178" i="1" s="1"/>
  <c r="Z186" i="1" l="1"/>
  <c r="AB178" i="1"/>
  <c r="AD178" i="1" s="1"/>
  <c r="Y15" i="1"/>
  <c r="V15" i="1"/>
  <c r="S15" i="1"/>
  <c r="P15" i="1"/>
  <c r="AD186" i="1" l="1"/>
  <c r="Y170" i="1"/>
  <c r="V170" i="1"/>
  <c r="S170" i="1"/>
  <c r="P170" i="1"/>
  <c r="AC168" i="1"/>
  <c r="AD168" i="1" s="1"/>
  <c r="AC167" i="1"/>
  <c r="AD167" i="1" s="1"/>
  <c r="AR15" i="1"/>
  <c r="AS15" i="1" l="1"/>
  <c r="AQ15" i="1"/>
  <c r="AP15" i="1"/>
  <c r="AL15" i="1"/>
  <c r="AJ15" i="1"/>
  <c r="AI15" i="1"/>
  <c r="AH15" i="1"/>
  <c r="AG15" i="1"/>
  <c r="AK15" i="1" l="1"/>
  <c r="AM15" i="1" s="1"/>
  <c r="AC16" i="1"/>
  <c r="AD16" i="1" s="1"/>
  <c r="AC20" i="1"/>
  <c r="AD20" i="1" s="1"/>
  <c r="AC78" i="1"/>
  <c r="AD78" i="1" s="1"/>
  <c r="AC84" i="1"/>
  <c r="AD84" i="1" s="1"/>
  <c r="AC87" i="1"/>
  <c r="AD87" i="1" s="1"/>
  <c r="AC138" i="1"/>
  <c r="AD138" i="1" s="1"/>
  <c r="AC145" i="1"/>
  <c r="AD145" i="1" s="1"/>
  <c r="AC149" i="1"/>
  <c r="AD149" i="1" s="1"/>
  <c r="AC17" i="1"/>
  <c r="AD17" i="1" s="1"/>
  <c r="AC25" i="1"/>
  <c r="AD25" i="1" s="1"/>
  <c r="AC28" i="1"/>
  <c r="AD28" i="1" s="1"/>
  <c r="AC76" i="1"/>
  <c r="AD76" i="1" s="1"/>
  <c r="AC79" i="1"/>
  <c r="AD79" i="1" s="1"/>
  <c r="AC81" i="1"/>
  <c r="AD81" i="1" s="1"/>
  <c r="AT15" i="1"/>
  <c r="AC15" i="1" s="1"/>
  <c r="AC21" i="1"/>
  <c r="AD21" i="1" s="1"/>
  <c r="AC26" i="1"/>
  <c r="AD26" i="1" s="1"/>
  <c r="AC29" i="1"/>
  <c r="AD29" i="1" s="1"/>
  <c r="AC86" i="1"/>
  <c r="AD86" i="1" s="1"/>
  <c r="AC140" i="1"/>
  <c r="AD140" i="1" s="1"/>
  <c r="AC146" i="1"/>
  <c r="AD146" i="1" s="1"/>
  <c r="AC150" i="1"/>
  <c r="AD150" i="1" s="1"/>
  <c r="AC18" i="1"/>
  <c r="AD18" i="1" s="1"/>
  <c r="AC22" i="1"/>
  <c r="AD22" i="1" s="1"/>
  <c r="AC23" i="1"/>
  <c r="AD23" i="1" s="1"/>
  <c r="AC30" i="1"/>
  <c r="AD30" i="1" s="1"/>
  <c r="AC77" i="1"/>
  <c r="AD77" i="1" s="1"/>
  <c r="AC80" i="1"/>
  <c r="AD80" i="1" s="1"/>
  <c r="AC82" i="1"/>
  <c r="AD82" i="1" s="1"/>
  <c r="AC83" i="1"/>
  <c r="AD83" i="1" s="1"/>
  <c r="AC85" i="1"/>
  <c r="AD85" i="1" s="1"/>
  <c r="AC88" i="1"/>
  <c r="AD88" i="1" s="1"/>
  <c r="AC143" i="1"/>
  <c r="AD143" i="1" s="1"/>
  <c r="AC151" i="1"/>
  <c r="AD151" i="1" s="1"/>
  <c r="AC19" i="1"/>
  <c r="AD19" i="1" s="1"/>
  <c r="AC24" i="1"/>
  <c r="AD24" i="1" s="1"/>
  <c r="AC27" i="1"/>
  <c r="AD27" i="1" s="1"/>
  <c r="AC31" i="1"/>
  <c r="AD31" i="1" s="1"/>
  <c r="AC137" i="1"/>
  <c r="AD137" i="1" s="1"/>
  <c r="AC144" i="1"/>
  <c r="AD144" i="1" s="1"/>
  <c r="AC166" i="1"/>
  <c r="AD166" i="1" s="1"/>
  <c r="U15" i="1" l="1"/>
  <c r="R15" i="1"/>
  <c r="Z15" i="1" s="1"/>
  <c r="AB15" i="1" s="1"/>
  <c r="AD15" i="1" s="1"/>
  <c r="U170" i="1" l="1"/>
  <c r="X170" i="1"/>
  <c r="O170" i="1"/>
  <c r="R170" i="1"/>
  <c r="AD170" i="1" l="1"/>
  <c r="AD189" i="1" s="1"/>
  <c r="Z170" i="1"/>
</calcChain>
</file>

<file path=xl/sharedStrings.xml><?xml version="1.0" encoding="utf-8"?>
<sst xmlns="http://schemas.openxmlformats.org/spreadsheetml/2006/main" count="767" uniqueCount="152">
  <si>
    <t>Bestemming</t>
  </si>
  <si>
    <t>Periode</t>
  </si>
  <si>
    <t>Aantal type 1</t>
  </si>
  <si>
    <t>Aantal type 2</t>
  </si>
  <si>
    <t>Aantal type 3</t>
  </si>
  <si>
    <t>Kosten per rit</t>
  </si>
  <si>
    <t>Type bus</t>
  </si>
  <si>
    <t>km prijs</t>
  </si>
  <si>
    <t>Inzet prijs</t>
  </si>
  <si>
    <t>Aantal type 4</t>
  </si>
  <si>
    <t>Aantal type 5</t>
  </si>
  <si>
    <t>Aantal te vervoeren personen</t>
  </si>
  <si>
    <t>Inschrijver dient de lichtblauw gearceerde cellen in te vullen</t>
  </si>
  <si>
    <t>Bustarief type 1 (0 t/m 20 pers)</t>
  </si>
  <si>
    <t>Bustarief type 2 (21 t/m 50 pers)</t>
  </si>
  <si>
    <t>Bustarief type 3 (51 t/m 60 pers)</t>
  </si>
  <si>
    <t>Bustarief type 4 (61 t/m 70 pers)</t>
  </si>
  <si>
    <t xml:space="preserve">Bustarief type 5 (71 t/m 92 pers) </t>
  </si>
  <si>
    <t>Vertrektijd naar bestemming 
(heenweg)</t>
  </si>
  <si>
    <t>Bestemmingen, aantal leerlingen en aantal km veranderen jaarlijks. Aan deze opgave zijn geen rechten te ontlenen.</t>
  </si>
  <si>
    <t>Naam Inschrijver</t>
  </si>
  <si>
    <t>Naam ondertekenaar</t>
  </si>
  <si>
    <t>Handtekening</t>
  </si>
  <si>
    <t>Datum</t>
  </si>
  <si>
    <t>Totaal (bedrag t.b.v gunning)</t>
  </si>
  <si>
    <t>Wachttarief</t>
  </si>
  <si>
    <t>Door Inschrijver ingevulde aantal te vervoeren personen:</t>
  </si>
  <si>
    <t>Type 1</t>
  </si>
  <si>
    <t>Type 2</t>
  </si>
  <si>
    <t>Type 3</t>
  </si>
  <si>
    <t>Type 4</t>
  </si>
  <si>
    <t>Type 5</t>
  </si>
  <si>
    <t>Aantal  te vervoeren personen conform aanvraag</t>
  </si>
  <si>
    <t>Conclusie</t>
  </si>
  <si>
    <t>Minimumtarief van toepassing?</t>
  </si>
  <si>
    <t>Totaal minimum tarief</t>
  </si>
  <si>
    <t>Totaal personen</t>
  </si>
  <si>
    <t>Minimum-tarief</t>
  </si>
  <si>
    <t>Aantal km (retour)</t>
  </si>
  <si>
    <t>Wacht-uren</t>
  </si>
  <si>
    <t>Eendaagse ritten Nederland en Buitenland</t>
  </si>
  <si>
    <t>Totaalprijs ééndaagse ritten</t>
  </si>
  <si>
    <t>Totaal eendaagse ritten Nederland en Buitenland</t>
  </si>
  <si>
    <t>Totaal incl. wachttarief</t>
  </si>
  <si>
    <t>Prijs per km *</t>
  </si>
  <si>
    <r>
      <t>Minimumtarief t.b.v. ééndaagse ritten</t>
    </r>
    <r>
      <rPr>
        <sz val="10"/>
        <color theme="0"/>
        <rFont val="Arial"/>
        <family val="2"/>
      </rPr>
      <t>*</t>
    </r>
    <r>
      <rPr>
        <b/>
        <sz val="10"/>
        <color theme="0"/>
        <rFont val="Arial"/>
        <family val="2"/>
      </rPr>
      <t>*</t>
    </r>
  </si>
  <si>
    <r>
      <t xml:space="preserve">Wachttarief 
per uur </t>
    </r>
    <r>
      <rPr>
        <sz val="10"/>
        <color theme="0"/>
        <rFont val="Arial"/>
        <family val="2"/>
      </rPr>
      <t>***</t>
    </r>
  </si>
  <si>
    <t>Toelichting calculatieblad:</t>
  </si>
  <si>
    <t>Inzet uurtarief 
chauffeur ****</t>
  </si>
  <si>
    <t>**** 'Inzet uurtarief chauffeur' is het uurtarief van de chauffeur. Het uurtarief bestaat uit de componenten salaris en sociale lasten. Meer- of minderuren worden afgerekend tegen het door inschrijver geoffreerde uurtarief.</t>
  </si>
  <si>
    <t>*** 'Wachttarief per uur' is het tarief voor de uren waarop de chauffeur (na de heenweg en voor de terugweg van de rit) dient te wachten. Meer- of minder wachturen worden afgerekend tegen het door inschrijver geoffreerde tarief voor de betreffende type bus.</t>
  </si>
  <si>
    <t>Tussentijdse verplaatsingen *****</t>
  </si>
  <si>
    <t>***** 'Tussentijdse verplaatsingen' geeft per rit aan of de bus tussentijds verplaatst dient  te worden.</t>
  </si>
  <si>
    <t>Reisuren per bus</t>
  </si>
  <si>
    <t>De blauwe velden 'prijs per km', 'minimumtarief t.b.v. ééndaagse ritten', 'wachttarief per uur' en 'inzet uurtarief chauffeur' dienen wel allemaal ingevuld te worden, ook als u van een bepaald type bus in eerste instantie geen gebruik maakt. Indien u niet beschikt over bussen in een bepaalde categorie dan hoeft u deze niet in te vullen, deze zullen in de praktijk ook niet ingezet worden.</t>
  </si>
  <si>
    <t>De kolommen met 'aantal per type' dienen alleen ingevuld te worden als u daadwerkelijk een bus van dat type voor die betreffende rit inzet. Hierbij is het van belang dat het aantal te vervoeren personen (kolom C) overeenkomt met de opgegeven inzet van 'aantal per type'. Dit wil zeggen dat het aantal te vervoeren personen per rit altijd allemaal mee kunnen a.d.h.v. de door inschrijver berekende aantal bussen. Om dit te controleren, kan inschrijver kijken naar kolom AM. Hierin is deze conclusie opgenomen. Indien niet alle te vervoeren personen mee kunnen in een betreffende rit, wordt in kolom AM de cel roodgekleurd met een minteken en een aantal (zie voorbeeld hieronder). Dit aantal geeft aan hoeveel personen niet mee kunnen bij de betreffende rit. Als dit voorkomt, dient inschrijver een aanpassing te doen in het 'aantal per type' totdat de cel in kolom AM niet meer negatief/roodgekleurd is.</t>
  </si>
  <si>
    <t>Vertrekplaats</t>
  </si>
  <si>
    <t>Aankomsttijd bij vertrekplaats
(terugweg)</t>
  </si>
  <si>
    <t>* 'Prijs per km' is de prijs per kilometer per type bus. Dit tarief bestaat uit de componenten brandstof, afschrijving en onderhoud.</t>
  </si>
  <si>
    <t>Calculatieblad Busvervoer</t>
  </si>
  <si>
    <t>Meerdaagse ritten Nederland en Buitenland</t>
  </si>
  <si>
    <t>Bus moet blijven</t>
  </si>
  <si>
    <t>Totaal meerdaagse ritten Nederland en Buitenland</t>
  </si>
  <si>
    <t>** 'Minimumtarief t.b.v. ééndaagse ritten' is het tarief wat minimaal in rekening wordt gebracht voor de inzet van de betreffende bus bij ééndaagse ritten. Indien de kosten per rit onder het minimumtarief uitkomen, dan wordt het totaal van het minimumtarief per reis automatisch doorgerekend in de totaalprijs van die betreffende rit.
Als de kosten hoger zijn dan het minimumtarief, dan wordt het minimumtarief niet berekend voor de betreffende rit. Het minimumtarief wordt in dat geval dus niet nog eens opgeteld bij de kosten voor die rit. Het maximumbedrag dat gehanteerd mag worden bij de minimumtarieven per type bus is als volgt:
▪Type 1 (0 t/m 20 personen):   € 175,-
▪Type 2 (21 t/m 50 personen): € 225,-
▪Type 3 (51 t/m 60 personen): € 300,-
▪Type 4 (61 t/m 70 personen): € 325,-
▪Type 5 (71 t/m 92 personen): € 350,-</t>
  </si>
  <si>
    <t>Amsterdam</t>
  </si>
  <si>
    <t>Hilversum</t>
  </si>
  <si>
    <t>februari</t>
  </si>
  <si>
    <t>Bussum</t>
  </si>
  <si>
    <t>januari</t>
  </si>
  <si>
    <t>Nee</t>
  </si>
  <si>
    <t>Nijmegen</t>
  </si>
  <si>
    <t>Huizen</t>
  </si>
  <si>
    <t>Diemen</t>
  </si>
  <si>
    <t>Zoetermeer</t>
  </si>
  <si>
    <t>Weesp</t>
  </si>
  <si>
    <t>Leiden</t>
  </si>
  <si>
    <t>weesp</t>
  </si>
  <si>
    <t>Utrecht</t>
  </si>
  <si>
    <t>Noordwijk</t>
  </si>
  <si>
    <t>Breda</t>
  </si>
  <si>
    <t>s Gravenhage</t>
  </si>
  <si>
    <t>Naarden</t>
  </si>
  <si>
    <t>Den Haag</t>
  </si>
  <si>
    <t>Rotterdam</t>
  </si>
  <si>
    <t>maart</t>
  </si>
  <si>
    <t>Hooghalen</t>
  </si>
  <si>
    <t>Maasvlakte</t>
  </si>
  <si>
    <t>Velzen-Zuid</t>
  </si>
  <si>
    <t>Laren</t>
  </si>
  <si>
    <t>april</t>
  </si>
  <si>
    <t>Schiphol</t>
  </si>
  <si>
    <t>Kaatsheuvel</t>
  </si>
  <si>
    <t>Amersfoort</t>
  </si>
  <si>
    <t>Wassenaar</t>
  </si>
  <si>
    <t>Oestgeest</t>
  </si>
  <si>
    <t>Baarn</t>
  </si>
  <si>
    <t>Enkhuizen</t>
  </si>
  <si>
    <t>Arnhem</t>
  </si>
  <si>
    <t>mei</t>
  </si>
  <si>
    <t>Scheveningen</t>
  </si>
  <si>
    <t>Apeldoorn</t>
  </si>
  <si>
    <t>Delft</t>
  </si>
  <si>
    <t>juni</t>
  </si>
  <si>
    <t>Almere</t>
  </si>
  <si>
    <t>Braamt</t>
  </si>
  <si>
    <t xml:space="preserve">Den Helder </t>
  </si>
  <si>
    <t xml:space="preserve">Biddinghuizen </t>
  </si>
  <si>
    <t>juli</t>
  </si>
  <si>
    <t>Zandfoort</t>
  </si>
  <si>
    <t>De Kwakel</t>
  </si>
  <si>
    <t>augustus</t>
  </si>
  <si>
    <t>Harlingen</t>
  </si>
  <si>
    <t>september</t>
  </si>
  <si>
    <t>Hank</t>
  </si>
  <si>
    <t>Otterlo</t>
  </si>
  <si>
    <t>Leidschendam</t>
  </si>
  <si>
    <t>oktober</t>
  </si>
  <si>
    <t>Deventer</t>
  </si>
  <si>
    <t>Katwijk</t>
  </si>
  <si>
    <t>Zaandam</t>
  </si>
  <si>
    <t>november</t>
  </si>
  <si>
    <t>Soesterberg</t>
  </si>
  <si>
    <t>december</t>
  </si>
  <si>
    <t>Nederhorst den Berg</t>
  </si>
  <si>
    <t>Amsterdam Zuid Oost</t>
  </si>
  <si>
    <t>Harlingen, enkele rit</t>
  </si>
  <si>
    <t>Hilversum, enkele rit</t>
  </si>
  <si>
    <t>Hank, enkele rit</t>
  </si>
  <si>
    <t>Den Helder, enkele rit</t>
  </si>
  <si>
    <t>Huizen, enkele rit</t>
  </si>
  <si>
    <t>Den Oever, enkele rit</t>
  </si>
  <si>
    <t>Weesp, enkele rit</t>
  </si>
  <si>
    <t>Den oever</t>
  </si>
  <si>
    <t>Aachen (DE)</t>
  </si>
  <si>
    <t>Brussel (BE)</t>
  </si>
  <si>
    <t>Keulen (DE)</t>
  </si>
  <si>
    <t>Bonn (DE)</t>
  </si>
  <si>
    <t>Lille (FR)</t>
  </si>
  <si>
    <t>Essen (DE)</t>
  </si>
  <si>
    <t>Antwerpen (BE)</t>
  </si>
  <si>
    <t>Xanten (DE)</t>
  </si>
  <si>
    <t>Düsseldorf (DE)</t>
  </si>
  <si>
    <t>Lisse</t>
  </si>
  <si>
    <t>Aarhus (DK)</t>
  </si>
  <si>
    <t>Ja</t>
  </si>
  <si>
    <t>Alkmaar</t>
  </si>
  <si>
    <t>Den Helder</t>
  </si>
  <si>
    <t xml:space="preserve">Joure </t>
  </si>
  <si>
    <t>Parijs (FR)</t>
  </si>
  <si>
    <t>Jupille (B)</t>
  </si>
  <si>
    <t>Totaalprijs meerdaagse ritten</t>
  </si>
  <si>
    <t>2020/0121RN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</si>
</sst>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5" x14ac:knownFonts="1">
    <font>
      <sz val="10"/>
      <name val="Arial"/>
    </font>
    <font>
      <sz val="8"/>
      <name val="Arial"/>
      <family val="2"/>
    </font>
    <font>
      <b/>
      <sz val="10"/>
      <name val="Arial"/>
      <family val="2"/>
    </font>
    <font>
      <b/>
      <sz val="11"/>
      <name val="Arial"/>
      <family val="2"/>
    </font>
    <font>
      <b/>
      <sz val="14"/>
      <name val="Arial"/>
      <family val="2"/>
    </font>
    <font>
      <sz val="14"/>
      <name val="Arial"/>
      <family val="2"/>
    </font>
    <font>
      <b/>
      <sz val="9"/>
      <name val="Arial"/>
      <family val="2"/>
    </font>
    <font>
      <sz val="9"/>
      <name val="Arial"/>
      <family val="2"/>
    </font>
    <font>
      <sz val="10"/>
      <name val="Arial"/>
      <family val="2"/>
    </font>
    <font>
      <b/>
      <sz val="9"/>
      <color theme="0"/>
      <name val="Arial"/>
      <family val="2"/>
    </font>
    <font>
      <b/>
      <sz val="11"/>
      <color theme="0"/>
      <name val="Arial"/>
      <family val="2"/>
    </font>
    <font>
      <b/>
      <sz val="10"/>
      <color theme="0"/>
      <name val="Arial"/>
      <family val="2"/>
    </font>
    <font>
      <sz val="10"/>
      <color theme="0"/>
      <name val="Arial"/>
      <family val="2"/>
    </font>
    <font>
      <sz val="10"/>
      <color rgb="FFFF0000"/>
      <name val="Arial"/>
      <family val="2"/>
    </font>
    <font>
      <b/>
      <sz val="10"/>
      <color indexed="9"/>
      <name val="Arial"/>
      <family val="2"/>
    </font>
  </fonts>
  <fills count="8">
    <fill>
      <patternFill patternType="none"/>
    </fill>
    <fill>
      <patternFill patternType="gray125"/>
    </fill>
    <fill>
      <patternFill patternType="solid">
        <fgColor rgb="FFFFC000"/>
        <bgColor indexed="64"/>
      </patternFill>
    </fill>
    <fill>
      <patternFill patternType="solid">
        <fgColor rgb="FF66FFFF"/>
        <bgColor indexed="64"/>
      </patternFill>
    </fill>
    <fill>
      <patternFill patternType="solid">
        <fgColor rgb="FF0000FF"/>
        <bgColor indexed="64"/>
      </patternFill>
    </fill>
    <fill>
      <patternFill patternType="solid">
        <fgColor theme="0"/>
        <bgColor indexed="64"/>
      </patternFill>
    </fill>
    <fill>
      <patternFill patternType="solid">
        <fgColor indexed="12"/>
        <bgColor indexed="64"/>
      </patternFill>
    </fill>
    <fill>
      <patternFill patternType="solid">
        <fgColor rgb="FFFFFF00"/>
        <bgColor indexed="64"/>
      </patternFill>
    </fill>
  </fills>
  <borders count="4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medium">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0" fontId="8" fillId="0" borderId="0"/>
  </cellStyleXfs>
  <cellXfs count="146">
    <xf numFmtId="0" fontId="0" fillId="0" borderId="0" xfId="0"/>
    <xf numFmtId="0" fontId="4" fillId="0" borderId="0" xfId="0" applyFont="1"/>
    <xf numFmtId="0" fontId="5" fillId="0" borderId="0" xfId="0" applyFont="1"/>
    <xf numFmtId="0" fontId="8" fillId="0" borderId="0" xfId="0" applyFont="1"/>
    <xf numFmtId="0" fontId="2" fillId="0" borderId="0" xfId="0" applyFont="1" applyBorder="1"/>
    <xf numFmtId="164" fontId="2" fillId="0" borderId="0" xfId="0" applyNumberFormat="1" applyFont="1" applyBorder="1"/>
    <xf numFmtId="0" fontId="2" fillId="0" borderId="0" xfId="0" applyFont="1"/>
    <xf numFmtId="0" fontId="0" fillId="3" borderId="11" xfId="0" applyFill="1" applyBorder="1"/>
    <xf numFmtId="0" fontId="6" fillId="2" borderId="7" xfId="0" applyFont="1" applyFill="1" applyBorder="1"/>
    <xf numFmtId="0" fontId="6" fillId="2" borderId="8" xfId="0" applyFont="1" applyFill="1" applyBorder="1"/>
    <xf numFmtId="0" fontId="2" fillId="2" borderId="8" xfId="0" applyFont="1" applyFill="1" applyBorder="1"/>
    <xf numFmtId="0" fontId="9" fillId="4" borderId="2" xfId="0" applyFont="1" applyFill="1" applyBorder="1" applyAlignment="1">
      <alignment horizontal="center"/>
    </xf>
    <xf numFmtId="0" fontId="9" fillId="4" borderId="2" xfId="0" applyFont="1" applyFill="1" applyBorder="1" applyAlignment="1">
      <alignment horizontal="center" wrapText="1"/>
    </xf>
    <xf numFmtId="0" fontId="9" fillId="4" borderId="10" xfId="0" applyFont="1" applyFill="1" applyBorder="1" applyAlignment="1">
      <alignment horizontal="center" wrapText="1"/>
    </xf>
    <xf numFmtId="0" fontId="11" fillId="4" borderId="2" xfId="0" applyFont="1" applyFill="1" applyBorder="1"/>
    <xf numFmtId="0" fontId="8" fillId="0" borderId="12" xfId="0" applyFont="1" applyBorder="1"/>
    <xf numFmtId="0" fontId="8" fillId="0" borderId="2" xfId="0" applyFont="1" applyBorder="1"/>
    <xf numFmtId="0" fontId="9" fillId="4" borderId="1" xfId="0" applyFont="1" applyFill="1" applyBorder="1" applyAlignment="1">
      <alignment horizontal="center" wrapText="1"/>
    </xf>
    <xf numFmtId="0" fontId="9" fillId="4" borderId="4" xfId="0" applyFont="1" applyFill="1" applyBorder="1" applyAlignment="1">
      <alignment horizontal="center"/>
    </xf>
    <xf numFmtId="0" fontId="9" fillId="4" borderId="4" xfId="0" applyFont="1" applyFill="1" applyBorder="1" applyAlignment="1">
      <alignment horizontal="center" wrapText="1"/>
    </xf>
    <xf numFmtId="0" fontId="7" fillId="3" borderId="15" xfId="0" applyNumberFormat="1" applyFont="1" applyFill="1" applyBorder="1" applyAlignment="1">
      <alignment horizontal="center" vertical="center"/>
    </xf>
    <xf numFmtId="164" fontId="7" fillId="0" borderId="19" xfId="0" applyNumberFormat="1" applyFont="1" applyFill="1" applyBorder="1" applyAlignment="1">
      <alignment horizontal="center" vertical="center"/>
    </xf>
    <xf numFmtId="164" fontId="7" fillId="0" borderId="16" xfId="0" applyNumberFormat="1" applyFont="1" applyBorder="1" applyAlignment="1">
      <alignment horizontal="center" vertical="center"/>
    </xf>
    <xf numFmtId="0" fontId="7" fillId="3" borderId="15" xfId="0" applyFont="1" applyFill="1" applyBorder="1" applyAlignment="1">
      <alignment horizontal="center" vertical="center"/>
    </xf>
    <xf numFmtId="164" fontId="7" fillId="0" borderId="16" xfId="0" applyNumberFormat="1" applyFont="1" applyFill="1" applyBorder="1" applyAlignment="1">
      <alignment horizontal="center" vertical="center"/>
    </xf>
    <xf numFmtId="164" fontId="7" fillId="0" borderId="19" xfId="0" applyNumberFormat="1" applyFont="1" applyBorder="1" applyAlignment="1">
      <alignment horizontal="center" vertical="center"/>
    </xf>
    <xf numFmtId="0" fontId="7" fillId="3" borderId="17" xfId="0" applyNumberFormat="1" applyFont="1" applyFill="1" applyBorder="1" applyAlignment="1">
      <alignment horizontal="center" vertical="center"/>
    </xf>
    <xf numFmtId="164" fontId="7" fillId="0" borderId="11" xfId="0" applyNumberFormat="1" applyFont="1" applyFill="1" applyBorder="1" applyAlignment="1">
      <alignment horizontal="center" vertical="center"/>
    </xf>
    <xf numFmtId="164" fontId="7" fillId="0" borderId="18" xfId="0" applyNumberFormat="1" applyFont="1" applyBorder="1" applyAlignment="1">
      <alignment horizontal="center" vertical="center"/>
    </xf>
    <xf numFmtId="0" fontId="7" fillId="3" borderId="17" xfId="0" applyFont="1" applyFill="1" applyBorder="1" applyAlignment="1">
      <alignment horizontal="center" vertical="center"/>
    </xf>
    <xf numFmtId="164" fontId="7" fillId="0" borderId="18" xfId="0" applyNumberFormat="1" applyFont="1" applyFill="1" applyBorder="1" applyAlignment="1">
      <alignment horizontal="center" vertical="center"/>
    </xf>
    <xf numFmtId="164" fontId="7" fillId="0" borderId="11" xfId="0" applyNumberFormat="1" applyFont="1" applyBorder="1" applyAlignment="1">
      <alignment horizontal="center" vertical="center"/>
    </xf>
    <xf numFmtId="0" fontId="0" fillId="0" borderId="0" xfId="0" applyBorder="1" applyAlignment="1">
      <alignment vertical="center"/>
    </xf>
    <xf numFmtId="0" fontId="8" fillId="0" borderId="1" xfId="0" applyFont="1" applyBorder="1" applyAlignment="1">
      <alignment vertical="center"/>
    </xf>
    <xf numFmtId="0" fontId="8" fillId="0" borderId="20" xfId="0" applyFont="1" applyBorder="1" applyAlignment="1">
      <alignment vertical="center"/>
    </xf>
    <xf numFmtId="0" fontId="7" fillId="0" borderId="11" xfId="0" applyFont="1" applyFill="1" applyBorder="1" applyAlignment="1">
      <alignment horizontal="center" vertical="center"/>
    </xf>
    <xf numFmtId="0" fontId="0" fillId="0" borderId="0" xfId="0" applyAlignment="1">
      <alignment horizontal="center" vertical="center"/>
    </xf>
    <xf numFmtId="0" fontId="7" fillId="5" borderId="11" xfId="0" applyFont="1" applyFill="1" applyBorder="1" applyAlignment="1">
      <alignment horizontal="center" vertical="center"/>
    </xf>
    <xf numFmtId="0" fontId="7" fillId="5" borderId="11" xfId="0" applyFont="1" applyFill="1" applyBorder="1" applyAlignment="1">
      <alignment vertical="center"/>
    </xf>
    <xf numFmtId="0" fontId="2" fillId="2" borderId="9" xfId="0" applyFont="1" applyFill="1" applyBorder="1"/>
    <xf numFmtId="0" fontId="5" fillId="0" borderId="0" xfId="0" applyFont="1" applyAlignment="1">
      <alignment horizontal="center"/>
    </xf>
    <xf numFmtId="0" fontId="0" fillId="0" borderId="0" xfId="0" applyAlignment="1">
      <alignment horizontal="center"/>
    </xf>
    <xf numFmtId="0" fontId="2" fillId="2" borderId="8" xfId="0" applyFont="1" applyFill="1" applyBorder="1" applyAlignment="1">
      <alignment horizontal="center"/>
    </xf>
    <xf numFmtId="0" fontId="7" fillId="0" borderId="17" xfId="0" applyFont="1" applyFill="1" applyBorder="1" applyAlignment="1">
      <alignment vertical="center"/>
    </xf>
    <xf numFmtId="0" fontId="8" fillId="0" borderId="22" xfId="0" applyFont="1" applyFill="1" applyBorder="1" applyAlignment="1">
      <alignment vertical="center"/>
    </xf>
    <xf numFmtId="0" fontId="8" fillId="0" borderId="23" xfId="0" applyFont="1" applyFill="1" applyBorder="1"/>
    <xf numFmtId="0" fontId="11" fillId="4" borderId="1" xfId="0" applyFont="1" applyFill="1" applyBorder="1" applyAlignment="1">
      <alignment vertical="center"/>
    </xf>
    <xf numFmtId="0" fontId="7" fillId="0" borderId="0" xfId="0" applyFont="1"/>
    <xf numFmtId="0" fontId="7" fillId="0" borderId="0" xfId="0" applyFont="1" applyBorder="1"/>
    <xf numFmtId="164" fontId="6" fillId="2" borderId="8" xfId="0" applyNumberFormat="1" applyFont="1" applyFill="1" applyBorder="1"/>
    <xf numFmtId="164" fontId="6" fillId="0" borderId="0" xfId="0" applyNumberFormat="1" applyFont="1" applyBorder="1"/>
    <xf numFmtId="0" fontId="13" fillId="0" borderId="0" xfId="0" applyFont="1"/>
    <xf numFmtId="0" fontId="14" fillId="6" borderId="11" xfId="0" applyFont="1" applyFill="1" applyBorder="1" applyAlignment="1">
      <alignment horizontal="left" vertical="center"/>
    </xf>
    <xf numFmtId="164" fontId="2" fillId="2" borderId="5" xfId="0" applyNumberFormat="1" applyFont="1" applyFill="1" applyBorder="1" applyAlignment="1">
      <alignment vertical="center"/>
    </xf>
    <xf numFmtId="164" fontId="2" fillId="2" borderId="6" xfId="0" applyNumberFormat="1" applyFont="1" applyFill="1" applyBorder="1" applyAlignment="1">
      <alignment vertical="center"/>
    </xf>
    <xf numFmtId="164" fontId="2" fillId="2" borderId="35" xfId="0" applyNumberFormat="1" applyFont="1" applyFill="1" applyBorder="1" applyAlignment="1">
      <alignment vertical="center"/>
    </xf>
    <xf numFmtId="0" fontId="2" fillId="2" borderId="5" xfId="0" applyFont="1" applyFill="1" applyBorder="1" applyAlignment="1">
      <alignment vertical="center"/>
    </xf>
    <xf numFmtId="164" fontId="6" fillId="2" borderId="6" xfId="0" applyNumberFormat="1" applyFont="1" applyFill="1" applyBorder="1" applyAlignment="1">
      <alignment vertical="center"/>
    </xf>
    <xf numFmtId="164" fontId="6" fillId="2" borderId="35" xfId="0" applyNumberFormat="1" applyFont="1" applyFill="1" applyBorder="1" applyAlignment="1">
      <alignment vertical="center"/>
    </xf>
    <xf numFmtId="164" fontId="6" fillId="2" borderId="33" xfId="0" applyNumberFormat="1" applyFont="1" applyFill="1" applyBorder="1" applyAlignment="1">
      <alignment vertical="center"/>
    </xf>
    <xf numFmtId="0" fontId="3" fillId="2" borderId="7" xfId="0" applyFont="1" applyFill="1" applyBorder="1" applyAlignment="1">
      <alignment vertical="center"/>
    </xf>
    <xf numFmtId="0" fontId="0" fillId="2" borderId="8" xfId="0" applyFill="1" applyBorder="1"/>
    <xf numFmtId="0" fontId="0" fillId="2" borderId="8" xfId="0" applyFill="1" applyBorder="1" applyAlignment="1">
      <alignment horizontal="center" vertical="center"/>
    </xf>
    <xf numFmtId="0" fontId="8" fillId="2" borderId="8" xfId="0" applyFont="1" applyFill="1" applyBorder="1"/>
    <xf numFmtId="0" fontId="2" fillId="2" borderId="8" xfId="0" applyFont="1" applyFill="1" applyBorder="1" applyAlignment="1">
      <alignment vertical="center"/>
    </xf>
    <xf numFmtId="164" fontId="2" fillId="2" borderId="9" xfId="0" applyNumberFormat="1" applyFont="1" applyFill="1" applyBorder="1" applyAlignment="1">
      <alignment horizontal="center" vertical="center"/>
    </xf>
    <xf numFmtId="0" fontId="9" fillId="4" borderId="11" xfId="0" applyFont="1" applyFill="1" applyBorder="1" applyAlignment="1">
      <alignment horizontal="center" wrapText="1"/>
    </xf>
    <xf numFmtId="0" fontId="9" fillId="4" borderId="5" xfId="0" applyFont="1" applyFill="1" applyBorder="1" applyAlignment="1">
      <alignment horizontal="left"/>
    </xf>
    <xf numFmtId="0" fontId="9" fillId="4" borderId="0" xfId="0" applyFont="1" applyFill="1" applyBorder="1" applyAlignment="1">
      <alignment horizontal="center" wrapText="1"/>
    </xf>
    <xf numFmtId="0" fontId="9" fillId="4" borderId="6" xfId="0" applyFont="1" applyFill="1" applyBorder="1" applyAlignment="1">
      <alignment horizontal="center" wrapText="1"/>
    </xf>
    <xf numFmtId="0" fontId="9" fillId="4" borderId="6" xfId="0" applyFont="1" applyFill="1" applyBorder="1" applyAlignment="1">
      <alignment horizontal="center"/>
    </xf>
    <xf numFmtId="0" fontId="9" fillId="4" borderId="35" xfId="0" applyFont="1" applyFill="1" applyBorder="1" applyAlignment="1">
      <alignment horizontal="center" wrapText="1"/>
    </xf>
    <xf numFmtId="0" fontId="10" fillId="4" borderId="14" xfId="0" applyFont="1" applyFill="1" applyBorder="1" applyAlignment="1">
      <alignment vertical="center"/>
    </xf>
    <xf numFmtId="0" fontId="10" fillId="4" borderId="12" xfId="0" applyFont="1" applyFill="1" applyBorder="1" applyAlignment="1">
      <alignment vertical="center"/>
    </xf>
    <xf numFmtId="0" fontId="10" fillId="4" borderId="13" xfId="0" applyFont="1" applyFill="1" applyBorder="1" applyAlignment="1">
      <alignment vertical="center"/>
    </xf>
    <xf numFmtId="2" fontId="7" fillId="0" borderId="14" xfId="0" applyNumberFormat="1" applyFont="1" applyFill="1" applyBorder="1" applyAlignment="1">
      <alignment horizontal="center" vertical="center"/>
    </xf>
    <xf numFmtId="164" fontId="7" fillId="0" borderId="14" xfId="0" applyNumberFormat="1" applyFont="1" applyBorder="1" applyAlignment="1">
      <alignment horizontal="center" vertical="center"/>
    </xf>
    <xf numFmtId="164" fontId="7" fillId="0" borderId="26" xfId="0" applyNumberFormat="1" applyFont="1" applyBorder="1" applyAlignment="1">
      <alignment horizontal="center" vertical="center"/>
    </xf>
    <xf numFmtId="164" fontId="7" fillId="0" borderId="27" xfId="0" applyNumberFormat="1" applyFont="1" applyBorder="1" applyAlignment="1">
      <alignment horizontal="center" vertical="center"/>
    </xf>
    <xf numFmtId="0" fontId="7" fillId="0" borderId="11" xfId="0" applyFont="1" applyBorder="1" applyAlignment="1">
      <alignment horizontal="center"/>
    </xf>
    <xf numFmtId="0" fontId="6" fillId="0" borderId="11" xfId="0" applyFont="1" applyBorder="1" applyAlignment="1">
      <alignment horizontal="center"/>
    </xf>
    <xf numFmtId="0" fontId="7" fillId="0" borderId="11" xfId="0" applyFont="1" applyFill="1" applyBorder="1" applyAlignment="1">
      <alignment horizontal="center"/>
    </xf>
    <xf numFmtId="44" fontId="7" fillId="0" borderId="11" xfId="0" applyNumberFormat="1" applyFont="1" applyBorder="1"/>
    <xf numFmtId="44" fontId="6" fillId="5" borderId="11" xfId="0" applyNumberFormat="1" applyFont="1" applyFill="1" applyBorder="1"/>
    <xf numFmtId="0" fontId="7" fillId="0" borderId="11" xfId="0" applyFont="1" applyBorder="1" applyAlignment="1">
      <alignment horizontal="left"/>
    </xf>
    <xf numFmtId="20" fontId="7" fillId="5" borderId="11" xfId="0" applyNumberFormat="1" applyFont="1" applyFill="1" applyBorder="1" applyAlignment="1">
      <alignment horizontal="right" vertical="center"/>
    </xf>
    <xf numFmtId="0" fontId="7" fillId="0" borderId="11" xfId="0" applyFont="1" applyFill="1" applyBorder="1" applyAlignment="1">
      <alignment vertical="center"/>
    </xf>
    <xf numFmtId="16" fontId="7" fillId="0" borderId="11" xfId="0" applyNumberFormat="1" applyFont="1" applyFill="1" applyBorder="1" applyAlignment="1">
      <alignment horizontal="left"/>
    </xf>
    <xf numFmtId="20" fontId="7" fillId="0" borderId="11" xfId="0" applyNumberFormat="1" applyFont="1" applyFill="1" applyBorder="1" applyAlignment="1">
      <alignment horizontal="right" vertical="center"/>
    </xf>
    <xf numFmtId="0" fontId="7" fillId="0" borderId="11" xfId="0" applyFont="1" applyFill="1" applyBorder="1" applyAlignment="1">
      <alignment horizontal="left"/>
    </xf>
    <xf numFmtId="20" fontId="7" fillId="0" borderId="11" xfId="0" applyNumberFormat="1" applyFont="1" applyFill="1" applyBorder="1" applyAlignment="1">
      <alignment vertical="center"/>
    </xf>
    <xf numFmtId="0" fontId="7" fillId="0" borderId="31" xfId="0" applyFont="1" applyFill="1" applyBorder="1" applyAlignment="1">
      <alignment horizontal="left"/>
    </xf>
    <xf numFmtId="0" fontId="7" fillId="0" borderId="30" xfId="0" applyFont="1" applyFill="1" applyBorder="1" applyAlignment="1">
      <alignment horizontal="center" vertical="center"/>
    </xf>
    <xf numFmtId="0" fontId="7" fillId="0" borderId="30" xfId="0" applyFont="1" applyFill="1" applyBorder="1" applyAlignment="1">
      <alignment horizontal="left"/>
    </xf>
    <xf numFmtId="20" fontId="7" fillId="0" borderId="30" xfId="0" applyNumberFormat="1" applyFont="1" applyFill="1" applyBorder="1" applyAlignment="1">
      <alignment vertical="center"/>
    </xf>
    <xf numFmtId="0" fontId="7" fillId="0" borderId="29" xfId="0" applyFont="1" applyFill="1" applyBorder="1" applyAlignment="1">
      <alignment vertical="center"/>
    </xf>
    <xf numFmtId="0" fontId="7" fillId="0" borderId="17" xfId="0" quotePrefix="1" applyFont="1" applyFill="1" applyBorder="1" applyAlignment="1">
      <alignment vertical="center"/>
    </xf>
    <xf numFmtId="20" fontId="7" fillId="0" borderId="11" xfId="0" applyNumberFormat="1" applyFont="1" applyFill="1" applyBorder="1" applyAlignment="1">
      <alignment horizontal="left"/>
    </xf>
    <xf numFmtId="0" fontId="7" fillId="0" borderId="40" xfId="0" applyFont="1" applyFill="1" applyBorder="1" applyAlignment="1">
      <alignment vertical="center"/>
    </xf>
    <xf numFmtId="0" fontId="7" fillId="3" borderId="29" xfId="0" applyNumberFormat="1" applyFont="1" applyFill="1" applyBorder="1" applyAlignment="1">
      <alignment horizontal="center" vertical="center"/>
    </xf>
    <xf numFmtId="0" fontId="7" fillId="3" borderId="29" xfId="0" applyFont="1" applyFill="1" applyBorder="1" applyAlignment="1">
      <alignment horizontal="center" vertical="center"/>
    </xf>
    <xf numFmtId="164" fontId="7" fillId="0" borderId="25" xfId="0" applyNumberFormat="1" applyFont="1" applyBorder="1" applyAlignment="1">
      <alignment horizontal="center" vertical="center"/>
    </xf>
    <xf numFmtId="164" fontId="7" fillId="0" borderId="21" xfId="0" applyNumberFormat="1" applyFont="1" applyBorder="1" applyAlignment="1">
      <alignment horizontal="center" vertical="center"/>
    </xf>
    <xf numFmtId="0" fontId="7" fillId="3" borderId="28" xfId="0" applyNumberFormat="1" applyFont="1" applyFill="1" applyBorder="1" applyAlignment="1">
      <alignment horizontal="center" vertical="center"/>
    </xf>
    <xf numFmtId="0" fontId="7" fillId="3" borderId="37" xfId="0" applyNumberFormat="1" applyFont="1" applyFill="1" applyBorder="1" applyAlignment="1">
      <alignment horizontal="center" vertical="center"/>
    </xf>
    <xf numFmtId="0" fontId="7" fillId="3" borderId="20" xfId="0" applyNumberFormat="1" applyFont="1" applyFill="1" applyBorder="1" applyAlignment="1">
      <alignment horizontal="center" vertical="center"/>
    </xf>
    <xf numFmtId="164" fontId="7" fillId="0" borderId="12" xfId="0" applyNumberFormat="1" applyFont="1" applyBorder="1" applyAlignment="1">
      <alignment horizontal="center" vertical="center"/>
    </xf>
    <xf numFmtId="164" fontId="7" fillId="0" borderId="41" xfId="0" applyNumberFormat="1" applyFont="1" applyBorder="1" applyAlignment="1">
      <alignment horizontal="center" vertical="center"/>
    </xf>
    <xf numFmtId="164" fontId="7" fillId="0" borderId="42" xfId="0" applyNumberFormat="1" applyFont="1" applyBorder="1" applyAlignment="1">
      <alignment horizontal="center" vertical="center"/>
    </xf>
    <xf numFmtId="164" fontId="6" fillId="2" borderId="43" xfId="0" applyNumberFormat="1" applyFont="1" applyFill="1" applyBorder="1" applyAlignment="1">
      <alignment vertical="center"/>
    </xf>
    <xf numFmtId="0" fontId="6" fillId="7" borderId="14" xfId="0" applyFont="1" applyFill="1" applyBorder="1" applyAlignment="1">
      <alignment horizontal="center" vertical="center"/>
    </xf>
    <xf numFmtId="0" fontId="6" fillId="7" borderId="12" xfId="0" applyFont="1" applyFill="1" applyBorder="1" applyAlignment="1">
      <alignment horizontal="center" vertical="center"/>
    </xf>
    <xf numFmtId="0" fontId="6" fillId="7" borderId="13" xfId="0" applyFont="1" applyFill="1" applyBorder="1" applyAlignment="1">
      <alignment horizontal="center" vertical="center"/>
    </xf>
    <xf numFmtId="0" fontId="11" fillId="4" borderId="7" xfId="0" applyFont="1" applyFill="1" applyBorder="1" applyAlignment="1">
      <alignment horizontal="center" vertical="center" wrapText="1"/>
    </xf>
    <xf numFmtId="0" fontId="11" fillId="4" borderId="9" xfId="0" applyFont="1" applyFill="1" applyBorder="1" applyAlignment="1">
      <alignment horizontal="center" vertical="center" wrapText="1"/>
    </xf>
    <xf numFmtId="164" fontId="8" fillId="3" borderId="28" xfId="0" applyNumberFormat="1" applyFont="1" applyFill="1" applyBorder="1" applyAlignment="1">
      <alignment vertical="center"/>
    </xf>
    <xf numFmtId="164" fontId="8" fillId="3" borderId="25" xfId="0" applyNumberFormat="1" applyFont="1" applyFill="1" applyBorder="1" applyAlignment="1">
      <alignment vertical="center"/>
    </xf>
    <xf numFmtId="164" fontId="8" fillId="3" borderId="20" xfId="0" applyNumberFormat="1" applyFont="1" applyFill="1" applyBorder="1" applyAlignment="1">
      <alignment vertical="center"/>
    </xf>
    <xf numFmtId="164" fontId="8" fillId="3" borderId="21" xfId="0" applyNumberFormat="1" applyFont="1" applyFill="1" applyBorder="1" applyAlignment="1">
      <alignment vertical="center"/>
    </xf>
    <xf numFmtId="164" fontId="8" fillId="0" borderId="22" xfId="0" applyNumberFormat="1" applyFont="1" applyFill="1" applyBorder="1" applyAlignment="1">
      <alignment vertical="center"/>
    </xf>
    <xf numFmtId="164" fontId="8" fillId="0" borderId="24" xfId="0" applyNumberFormat="1" applyFont="1" applyFill="1" applyBorder="1" applyAlignment="1">
      <alignment vertical="center"/>
    </xf>
    <xf numFmtId="0" fontId="11" fillId="4" borderId="7" xfId="0" applyFont="1" applyFill="1" applyBorder="1" applyAlignment="1">
      <alignment horizontal="center" vertical="center"/>
    </xf>
    <xf numFmtId="0" fontId="11" fillId="4" borderId="9" xfId="0" applyFont="1" applyFill="1" applyBorder="1" applyAlignment="1">
      <alignment horizontal="center" vertical="center"/>
    </xf>
    <xf numFmtId="164" fontId="8" fillId="3" borderId="1"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3" xfId="0" applyNumberFormat="1" applyFont="1" applyFill="1" applyBorder="1" applyAlignment="1">
      <alignment horizontal="center" vertical="center"/>
    </xf>
    <xf numFmtId="164" fontId="8" fillId="3" borderId="36" xfId="0" applyNumberFormat="1" applyFont="1" applyFill="1" applyBorder="1" applyAlignment="1">
      <alignment horizontal="center" vertical="center"/>
    </xf>
    <xf numFmtId="164" fontId="8" fillId="3" borderId="37" xfId="0" applyNumberFormat="1" applyFont="1" applyFill="1" applyBorder="1" applyAlignment="1">
      <alignment horizontal="center" vertical="center"/>
    </xf>
    <xf numFmtId="164" fontId="8" fillId="3" borderId="38" xfId="0" applyNumberFormat="1" applyFont="1" applyFill="1" applyBorder="1" applyAlignment="1">
      <alignment horizontal="center" vertical="center"/>
    </xf>
    <xf numFmtId="164" fontId="0" fillId="3" borderId="28" xfId="0" applyNumberFormat="1" applyFill="1" applyBorder="1" applyAlignment="1">
      <alignment vertical="center"/>
    </xf>
    <xf numFmtId="164" fontId="0" fillId="3" borderId="25" xfId="0" applyNumberFormat="1" applyFill="1" applyBorder="1" applyAlignment="1">
      <alignment vertical="center"/>
    </xf>
    <xf numFmtId="164" fontId="0" fillId="3" borderId="20" xfId="0" applyNumberFormat="1" applyFill="1" applyBorder="1" applyAlignment="1">
      <alignment vertical="center"/>
    </xf>
    <xf numFmtId="164" fontId="0" fillId="3" borderId="21" xfId="0" applyNumberFormat="1" applyFill="1" applyBorder="1" applyAlignment="1">
      <alignment vertical="center"/>
    </xf>
    <xf numFmtId="0" fontId="6" fillId="7" borderId="34" xfId="0" applyFont="1" applyFill="1" applyBorder="1" applyAlignment="1">
      <alignment horizontal="center" wrapText="1"/>
    </xf>
    <xf numFmtId="0" fontId="6" fillId="7" borderId="32" xfId="0" applyFont="1" applyFill="1" applyBorder="1" applyAlignment="1">
      <alignment horizontal="center" wrapText="1"/>
    </xf>
    <xf numFmtId="0" fontId="6" fillId="7" borderId="39" xfId="0" applyFont="1" applyFill="1" applyBorder="1" applyAlignment="1">
      <alignment horizontal="center" wrapText="1"/>
    </xf>
    <xf numFmtId="0" fontId="2" fillId="3" borderId="14" xfId="0" applyFont="1" applyFill="1" applyBorder="1" applyAlignment="1" applyProtection="1">
      <alignment horizontal="left" vertical="center"/>
      <protection locked="0"/>
    </xf>
    <xf numFmtId="0" fontId="2" fillId="3" borderId="12" xfId="0" applyFont="1" applyFill="1" applyBorder="1" applyAlignment="1" applyProtection="1">
      <alignment horizontal="left" vertical="center"/>
      <protection locked="0"/>
    </xf>
    <xf numFmtId="0" fontId="2" fillId="3" borderId="13" xfId="0" applyFont="1" applyFill="1" applyBorder="1" applyAlignment="1" applyProtection="1">
      <alignment horizontal="left" vertical="center"/>
      <protection locked="0"/>
    </xf>
    <xf numFmtId="164" fontId="0" fillId="0" borderId="22" xfId="0" applyNumberFormat="1" applyFill="1" applyBorder="1" applyAlignment="1">
      <alignment vertical="center"/>
    </xf>
    <xf numFmtId="164" fontId="0" fillId="0" borderId="24" xfId="0" applyNumberFormat="1" applyFill="1" applyBorder="1" applyAlignment="1">
      <alignment vertical="center"/>
    </xf>
    <xf numFmtId="0" fontId="8" fillId="0" borderId="0" xfId="0" applyFont="1" applyAlignment="1">
      <alignment horizontal="left" vertical="center" wrapText="1"/>
    </xf>
    <xf numFmtId="0" fontId="8" fillId="0" borderId="0" xfId="0" applyFont="1" applyAlignment="1">
      <alignment horizontal="left"/>
    </xf>
    <xf numFmtId="0" fontId="0" fillId="0" borderId="0" xfId="0" applyAlignment="1">
      <alignment horizontal="left"/>
    </xf>
    <xf numFmtId="0" fontId="8" fillId="0" borderId="0" xfId="0" applyFont="1" applyBorder="1" applyAlignment="1">
      <alignment horizontal="left"/>
    </xf>
    <xf numFmtId="0" fontId="8" fillId="0" borderId="0" xfId="0" applyFont="1" applyBorder="1" applyAlignment="1">
      <alignment horizontal="left" vertical="top" wrapText="1"/>
    </xf>
  </cellXfs>
  <cellStyles count="2">
    <cellStyle name="Standaard" xfId="0" builtinId="0"/>
    <cellStyle name="Standaard 2" xfId="1" xr:uid="{00000000-0005-0000-0000-000001000000}"/>
  </cellStyles>
  <dxfs count="1">
    <dxf>
      <font>
        <color rgb="FF9C0006"/>
      </font>
      <fill>
        <patternFill>
          <bgColor rgb="FFFFC7CE"/>
        </patternFill>
      </fill>
    </dxf>
  </dxfs>
  <tableStyles count="0" defaultTableStyle="TableStyleMedium9" defaultPivotStyle="PivotStyleLight16"/>
  <colors>
    <mruColors>
      <color rgb="FF66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17</xdr:col>
      <xdr:colOff>603250</xdr:colOff>
      <xdr:row>198</xdr:row>
      <xdr:rowOff>417284</xdr:rowOff>
    </xdr:from>
    <xdr:to>
      <xdr:col>18</xdr:col>
      <xdr:colOff>359833</xdr:colOff>
      <xdr:row>200</xdr:row>
      <xdr:rowOff>145</xdr:rowOff>
    </xdr:to>
    <xdr:pic>
      <xdr:nvPicPr>
        <xdr:cNvPr id="7" name="Afbeelding 6">
          <a:extLst>
            <a:ext uri="{FF2B5EF4-FFF2-40B4-BE49-F238E27FC236}">
              <a16:creationId xmlns:a16="http://schemas.microsoft.com/office/drawing/2014/main" id="{7AE4D566-426B-4016-A881-F16DB98B6C48}"/>
            </a:ext>
          </a:extLst>
        </xdr:cNvPr>
        <xdr:cNvPicPr>
          <a:picLocks noChangeAspect="1"/>
        </xdr:cNvPicPr>
      </xdr:nvPicPr>
      <xdr:blipFill rotWithShape="1">
        <a:blip xmlns:r="http://schemas.openxmlformats.org/officeDocument/2006/relationships" r:embed="rId1"/>
        <a:srcRect l="65980" t="56077" r="30721" b="42277"/>
        <a:stretch/>
      </xdr:blipFill>
      <xdr:spPr>
        <a:xfrm>
          <a:off x="15135679" y="19684998"/>
          <a:ext cx="600226" cy="169332"/>
        </a:xfrm>
        <a:prstGeom prst="rect">
          <a:avLst/>
        </a:prstGeom>
      </xdr:spPr>
    </xdr:pic>
    <xdr:clientData/>
  </xdr:twoCellAnchor>
  <xdr:twoCellAnchor editAs="oneCell">
    <xdr:from>
      <xdr:col>18</xdr:col>
      <xdr:colOff>20162</xdr:colOff>
      <xdr:row>3</xdr:row>
      <xdr:rowOff>86591</xdr:rowOff>
    </xdr:from>
    <xdr:to>
      <xdr:col>24</xdr:col>
      <xdr:colOff>247323</xdr:colOff>
      <xdr:row>5</xdr:row>
      <xdr:rowOff>34637</xdr:rowOff>
    </xdr:to>
    <xdr:pic>
      <xdr:nvPicPr>
        <xdr:cNvPr id="2" name="Afbeelding 1">
          <a:extLst>
            <a:ext uri="{FF2B5EF4-FFF2-40B4-BE49-F238E27FC236}">
              <a16:creationId xmlns:a16="http://schemas.microsoft.com/office/drawing/2014/main" id="{616B23AE-4D7D-42FC-8F2B-7703FB781145}"/>
            </a:ext>
          </a:extLst>
        </xdr:cNvPr>
        <xdr:cNvPicPr>
          <a:picLocks noChangeAspect="1"/>
        </xdr:cNvPicPr>
      </xdr:nvPicPr>
      <xdr:blipFill>
        <a:blip xmlns:r="http://schemas.openxmlformats.org/officeDocument/2006/relationships" r:embed="rId2"/>
        <a:stretch>
          <a:fillRect/>
        </a:stretch>
      </xdr:blipFill>
      <xdr:spPr>
        <a:xfrm>
          <a:off x="15918253" y="623455"/>
          <a:ext cx="4903070" cy="588818"/>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206"/>
  <sheetViews>
    <sheetView tabSelected="1" zoomScale="80" zoomScaleNormal="80" workbookViewId="0">
      <pane ySplit="14" topLeftCell="A15" activePane="bottomLeft" state="frozen"/>
      <selection pane="bottomLeft"/>
    </sheetView>
  </sheetViews>
  <sheetFormatPr defaultRowHeight="12.75" x14ac:dyDescent="0.2"/>
  <cols>
    <col min="1" max="1" width="26.140625" customWidth="1"/>
    <col min="2" max="2" width="22.28515625" bestFit="1" customWidth="1"/>
    <col min="3" max="3" width="11.140625" style="41" customWidth="1"/>
    <col min="4" max="4" width="9.5703125" bestFit="1" customWidth="1"/>
    <col min="5" max="5" width="16" customWidth="1"/>
    <col min="6" max="6" width="15.5703125" customWidth="1"/>
    <col min="7" max="7" width="9.5703125" customWidth="1"/>
    <col min="8" max="8" width="15.140625" customWidth="1"/>
    <col min="9" max="9" width="9.42578125" customWidth="1"/>
    <col min="10" max="10" width="10.85546875" customWidth="1"/>
    <col min="11" max="11" width="9.5703125" customWidth="1"/>
    <col min="12" max="13" width="12.7109375" bestFit="1" customWidth="1"/>
    <col min="14" max="14" width="9.5703125" customWidth="1"/>
    <col min="15" max="16" width="12.7109375" bestFit="1" customWidth="1"/>
    <col min="17" max="17" width="9.5703125" customWidth="1"/>
    <col min="18" max="19" width="12.7109375" bestFit="1" customWidth="1"/>
    <col min="20" max="20" width="9.7109375" customWidth="1"/>
    <col min="21" max="22" width="12.7109375" bestFit="1" customWidth="1"/>
    <col min="23" max="23" width="9.7109375" customWidth="1"/>
    <col min="24" max="25" width="12.7109375" style="47" bestFit="1" customWidth="1"/>
    <col min="26" max="29" width="12.7109375" style="47" customWidth="1"/>
    <col min="30" max="30" width="18.28515625" style="47" customWidth="1"/>
    <col min="31" max="31" width="2.85546875" customWidth="1"/>
    <col min="32" max="36" width="9.140625" style="47" hidden="1" customWidth="1"/>
    <col min="37" max="37" width="9.5703125" style="47" customWidth="1"/>
    <col min="38" max="38" width="19" style="47" customWidth="1"/>
    <col min="39" max="39" width="10.85546875" style="47" customWidth="1"/>
    <col min="40" max="40" width="2" style="47" customWidth="1"/>
    <col min="41" max="46" width="12.28515625" style="47" hidden="1" customWidth="1"/>
    <col min="47" max="47" width="13.42578125" style="47" customWidth="1"/>
  </cols>
  <sheetData>
    <row r="1" spans="1:47" ht="18" x14ac:dyDescent="0.25">
      <c r="A1" s="1" t="s">
        <v>59</v>
      </c>
      <c r="B1" s="1"/>
      <c r="C1" s="40"/>
      <c r="D1" s="2"/>
      <c r="E1" s="2"/>
      <c r="F1" s="3"/>
      <c r="G1" s="2"/>
      <c r="H1" s="2"/>
      <c r="I1" s="2"/>
      <c r="J1" s="2"/>
    </row>
    <row r="2" spans="1:47" x14ac:dyDescent="0.2">
      <c r="A2" s="6" t="s">
        <v>151</v>
      </c>
      <c r="F2" s="3"/>
    </row>
    <row r="3" spans="1:47" x14ac:dyDescent="0.2">
      <c r="A3" s="6"/>
      <c r="B3" s="3"/>
      <c r="F3" s="3"/>
      <c r="L3" s="7"/>
      <c r="M3" s="3" t="s">
        <v>12</v>
      </c>
    </row>
    <row r="4" spans="1:47" ht="13.5" thickBot="1" x14ac:dyDescent="0.25"/>
    <row r="5" spans="1:47" ht="36.75" customHeight="1" thickBot="1" x14ac:dyDescent="0.25">
      <c r="A5" s="46" t="s">
        <v>6</v>
      </c>
      <c r="B5" s="14"/>
      <c r="C5" s="121" t="s">
        <v>44</v>
      </c>
      <c r="D5" s="122"/>
      <c r="F5" s="113" t="s">
        <v>45</v>
      </c>
      <c r="G5" s="114"/>
      <c r="I5" s="113" t="s">
        <v>46</v>
      </c>
      <c r="J5" s="114"/>
      <c r="L5" s="113" t="s">
        <v>48</v>
      </c>
      <c r="M5" s="114"/>
      <c r="V5" s="47"/>
      <c r="W5" s="47"/>
      <c r="AE5" s="47"/>
      <c r="AO5"/>
      <c r="AP5"/>
      <c r="AQ5"/>
      <c r="AR5"/>
      <c r="AS5"/>
      <c r="AT5"/>
      <c r="AU5"/>
    </row>
    <row r="6" spans="1:47" x14ac:dyDescent="0.2">
      <c r="A6" s="33" t="s">
        <v>13</v>
      </c>
      <c r="B6" s="16"/>
      <c r="C6" s="129">
        <v>0</v>
      </c>
      <c r="D6" s="130"/>
      <c r="E6" s="32"/>
      <c r="F6" s="115">
        <v>0</v>
      </c>
      <c r="G6" s="116"/>
      <c r="H6" s="32"/>
      <c r="I6" s="115">
        <v>0</v>
      </c>
      <c r="J6" s="116"/>
      <c r="K6" s="32"/>
      <c r="L6" s="123">
        <v>0</v>
      </c>
      <c r="M6" s="124"/>
      <c r="V6" s="47"/>
      <c r="W6" s="47"/>
      <c r="AE6" s="47"/>
      <c r="AO6"/>
      <c r="AP6"/>
      <c r="AQ6"/>
      <c r="AR6"/>
      <c r="AS6"/>
      <c r="AT6"/>
      <c r="AU6"/>
    </row>
    <row r="7" spans="1:47" x14ac:dyDescent="0.2">
      <c r="A7" s="34" t="s">
        <v>14</v>
      </c>
      <c r="B7" s="15"/>
      <c r="C7" s="131">
        <v>0</v>
      </c>
      <c r="D7" s="132"/>
      <c r="E7" s="32"/>
      <c r="F7" s="117">
        <v>0</v>
      </c>
      <c r="G7" s="118"/>
      <c r="H7" s="32"/>
      <c r="I7" s="117">
        <v>0</v>
      </c>
      <c r="J7" s="118"/>
      <c r="K7" s="32"/>
      <c r="L7" s="125"/>
      <c r="M7" s="126"/>
      <c r="V7" s="47"/>
      <c r="W7" s="47"/>
      <c r="AE7" s="47"/>
      <c r="AO7"/>
      <c r="AP7"/>
      <c r="AQ7"/>
      <c r="AR7"/>
      <c r="AS7"/>
      <c r="AT7"/>
      <c r="AU7"/>
    </row>
    <row r="8" spans="1:47" x14ac:dyDescent="0.2">
      <c r="A8" s="34" t="s">
        <v>15</v>
      </c>
      <c r="B8" s="15"/>
      <c r="C8" s="131">
        <v>0</v>
      </c>
      <c r="D8" s="132"/>
      <c r="E8" s="32"/>
      <c r="F8" s="117">
        <v>0</v>
      </c>
      <c r="G8" s="118"/>
      <c r="H8" s="32"/>
      <c r="I8" s="117">
        <v>0</v>
      </c>
      <c r="J8" s="118"/>
      <c r="K8" s="32"/>
      <c r="L8" s="125"/>
      <c r="M8" s="126"/>
      <c r="V8" s="47"/>
      <c r="W8" s="47"/>
      <c r="AE8" s="47"/>
      <c r="AO8"/>
      <c r="AP8"/>
      <c r="AQ8"/>
      <c r="AR8"/>
      <c r="AS8"/>
      <c r="AT8"/>
      <c r="AU8"/>
    </row>
    <row r="9" spans="1:47" x14ac:dyDescent="0.2">
      <c r="A9" s="34" t="s">
        <v>16</v>
      </c>
      <c r="B9" s="15"/>
      <c r="C9" s="131">
        <v>0</v>
      </c>
      <c r="D9" s="132"/>
      <c r="E9" s="32"/>
      <c r="F9" s="117">
        <v>0</v>
      </c>
      <c r="G9" s="118"/>
      <c r="H9" s="32"/>
      <c r="I9" s="117">
        <v>0</v>
      </c>
      <c r="J9" s="118"/>
      <c r="K9" s="32"/>
      <c r="L9" s="125"/>
      <c r="M9" s="126"/>
      <c r="V9" s="47"/>
      <c r="W9" s="47"/>
      <c r="AE9" s="47"/>
      <c r="AO9"/>
      <c r="AP9"/>
      <c r="AQ9"/>
      <c r="AR9"/>
      <c r="AS9"/>
      <c r="AT9"/>
      <c r="AU9"/>
    </row>
    <row r="10" spans="1:47" x14ac:dyDescent="0.2">
      <c r="A10" s="34" t="s">
        <v>17</v>
      </c>
      <c r="B10" s="15"/>
      <c r="C10" s="131">
        <v>0</v>
      </c>
      <c r="D10" s="132"/>
      <c r="E10" s="32"/>
      <c r="F10" s="117">
        <v>0</v>
      </c>
      <c r="G10" s="118"/>
      <c r="H10" s="32"/>
      <c r="I10" s="117">
        <v>0</v>
      </c>
      <c r="J10" s="118"/>
      <c r="K10" s="32"/>
      <c r="L10" s="127"/>
      <c r="M10" s="128"/>
      <c r="V10" s="47"/>
      <c r="W10" s="47"/>
      <c r="AE10" s="47"/>
      <c r="AO10"/>
      <c r="AP10"/>
      <c r="AQ10"/>
      <c r="AR10"/>
      <c r="AS10"/>
      <c r="AT10"/>
      <c r="AU10"/>
    </row>
    <row r="11" spans="1:47" ht="13.5" thickBot="1" x14ac:dyDescent="0.25">
      <c r="A11" s="44"/>
      <c r="B11" s="45"/>
      <c r="C11" s="139"/>
      <c r="D11" s="140"/>
      <c r="F11" s="119"/>
      <c r="G11" s="120"/>
      <c r="I11" s="119"/>
      <c r="J11" s="120"/>
      <c r="L11" s="119"/>
      <c r="M11" s="120"/>
      <c r="V11" s="47"/>
      <c r="W11" s="47"/>
      <c r="AE11" s="47"/>
      <c r="AO11"/>
      <c r="AP11"/>
      <c r="AQ11"/>
      <c r="AR11"/>
      <c r="AS11"/>
      <c r="AT11"/>
      <c r="AU11"/>
    </row>
    <row r="12" spans="1:47" x14ac:dyDescent="0.2">
      <c r="AO12"/>
      <c r="AP12"/>
      <c r="AQ12"/>
      <c r="AR12"/>
      <c r="AS12"/>
      <c r="AT12"/>
    </row>
    <row r="13" spans="1:47" ht="27.75" customHeight="1" thickBot="1" x14ac:dyDescent="0.25">
      <c r="A13" s="72" t="s">
        <v>40</v>
      </c>
      <c r="B13" s="73"/>
      <c r="C13" s="73"/>
      <c r="D13" s="73"/>
      <c r="E13" s="73"/>
      <c r="F13" s="73"/>
      <c r="G13" s="73"/>
      <c r="H13" s="73"/>
      <c r="I13" s="73"/>
      <c r="J13" s="74"/>
      <c r="AK13" s="133" t="s">
        <v>26</v>
      </c>
      <c r="AL13" s="134"/>
      <c r="AM13" s="135"/>
      <c r="AO13" s="110" t="s">
        <v>34</v>
      </c>
      <c r="AP13" s="111"/>
      <c r="AQ13" s="111"/>
      <c r="AR13" s="111"/>
      <c r="AS13" s="111"/>
      <c r="AT13" s="112"/>
    </row>
    <row r="14" spans="1:47" ht="52.5" customHeight="1" thickBot="1" x14ac:dyDescent="0.25">
      <c r="A14" s="67" t="s">
        <v>0</v>
      </c>
      <c r="B14" s="68" t="s">
        <v>56</v>
      </c>
      <c r="C14" s="69" t="s">
        <v>11</v>
      </c>
      <c r="D14" s="70" t="s">
        <v>1</v>
      </c>
      <c r="E14" s="69" t="s">
        <v>18</v>
      </c>
      <c r="F14" s="69" t="s">
        <v>57</v>
      </c>
      <c r="G14" s="69" t="s">
        <v>38</v>
      </c>
      <c r="H14" s="69" t="s">
        <v>51</v>
      </c>
      <c r="I14" s="69" t="s">
        <v>39</v>
      </c>
      <c r="J14" s="71" t="s">
        <v>53</v>
      </c>
      <c r="K14" s="17" t="s">
        <v>2</v>
      </c>
      <c r="L14" s="12" t="s">
        <v>7</v>
      </c>
      <c r="M14" s="18" t="s">
        <v>8</v>
      </c>
      <c r="N14" s="17" t="s">
        <v>3</v>
      </c>
      <c r="O14" s="11" t="s">
        <v>7</v>
      </c>
      <c r="P14" s="19" t="s">
        <v>8</v>
      </c>
      <c r="Q14" s="17" t="s">
        <v>4</v>
      </c>
      <c r="R14" s="11" t="s">
        <v>7</v>
      </c>
      <c r="S14" s="18" t="s">
        <v>8</v>
      </c>
      <c r="T14" s="17" t="s">
        <v>9</v>
      </c>
      <c r="U14" s="11" t="s">
        <v>7</v>
      </c>
      <c r="V14" s="11" t="s">
        <v>8</v>
      </c>
      <c r="W14" s="17" t="s">
        <v>10</v>
      </c>
      <c r="X14" s="11" t="s">
        <v>7</v>
      </c>
      <c r="Y14" s="18" t="s">
        <v>8</v>
      </c>
      <c r="Z14" s="13" t="s">
        <v>5</v>
      </c>
      <c r="AA14" s="13" t="s">
        <v>25</v>
      </c>
      <c r="AB14" s="13" t="s">
        <v>43</v>
      </c>
      <c r="AC14" s="13" t="s">
        <v>37</v>
      </c>
      <c r="AD14" s="13" t="s">
        <v>41</v>
      </c>
      <c r="AE14" s="47"/>
      <c r="AF14" s="66" t="s">
        <v>27</v>
      </c>
      <c r="AG14" s="66" t="s">
        <v>28</v>
      </c>
      <c r="AH14" s="66" t="s">
        <v>29</v>
      </c>
      <c r="AI14" s="66" t="s">
        <v>30</v>
      </c>
      <c r="AJ14" s="66" t="s">
        <v>31</v>
      </c>
      <c r="AK14" s="66" t="s">
        <v>36</v>
      </c>
      <c r="AL14" s="66" t="s">
        <v>32</v>
      </c>
      <c r="AM14" s="66" t="s">
        <v>33</v>
      </c>
      <c r="AO14" s="66" t="s">
        <v>27</v>
      </c>
      <c r="AP14" s="66" t="s">
        <v>28</v>
      </c>
      <c r="AQ14" s="66" t="s">
        <v>29</v>
      </c>
      <c r="AR14" s="66" t="s">
        <v>30</v>
      </c>
      <c r="AS14" s="66" t="s">
        <v>31</v>
      </c>
      <c r="AT14" s="66" t="s">
        <v>35</v>
      </c>
    </row>
    <row r="15" spans="1:47" x14ac:dyDescent="0.2">
      <c r="A15" s="43" t="s">
        <v>64</v>
      </c>
      <c r="B15" s="86" t="s">
        <v>67</v>
      </c>
      <c r="C15" s="35">
        <v>90</v>
      </c>
      <c r="D15" s="89" t="s">
        <v>68</v>
      </c>
      <c r="E15" s="88">
        <v>0.54166666666666663</v>
      </c>
      <c r="F15" s="90">
        <v>0.6875</v>
      </c>
      <c r="G15" s="35">
        <v>60</v>
      </c>
      <c r="H15" s="35" t="s">
        <v>69</v>
      </c>
      <c r="I15" s="75">
        <v>2.5</v>
      </c>
      <c r="J15" s="75">
        <v>1</v>
      </c>
      <c r="K15" s="20"/>
      <c r="L15" s="27">
        <f>$C$6*G15*K15</f>
        <v>0</v>
      </c>
      <c r="M15" s="76">
        <f>$L$6*J15*K15</f>
        <v>0</v>
      </c>
      <c r="N15" s="23"/>
      <c r="O15" s="21">
        <f>$C$7*G15*N15</f>
        <v>0</v>
      </c>
      <c r="P15" s="24">
        <f>$L$6*J15*N15</f>
        <v>0</v>
      </c>
      <c r="Q15" s="23"/>
      <c r="R15" s="25">
        <f t="shared" ref="R15:R84" si="0">$C$8*G15*Q15</f>
        <v>0</v>
      </c>
      <c r="S15" s="22">
        <f>$L$6*J15*Q15</f>
        <v>0</v>
      </c>
      <c r="T15" s="20"/>
      <c r="U15" s="25">
        <f t="shared" ref="U15:U84" si="1">$C$9*G15*T15</f>
        <v>0</v>
      </c>
      <c r="V15" s="22">
        <f>$L$6*J15*T15</f>
        <v>0</v>
      </c>
      <c r="W15" s="20"/>
      <c r="X15" s="31">
        <f>$C$10*G15*W15</f>
        <v>0</v>
      </c>
      <c r="Y15" s="28">
        <f>$L$6*J15*W15</f>
        <v>0</v>
      </c>
      <c r="Z15" s="77">
        <f>L15+M15+O15+P15+R15+S15+U15+V15+X15+Y15</f>
        <v>0</v>
      </c>
      <c r="AA15" s="77">
        <f>(I15*$I$6*K15)+(I15*$I$7*N15)+(I15*$I$8*Q15)+(I15*$I$9*T15)+(I15*$I$10*W15)</f>
        <v>0</v>
      </c>
      <c r="AB15" s="77">
        <f>Z15+AA15</f>
        <v>0</v>
      </c>
      <c r="AC15" s="101">
        <f>AT15</f>
        <v>0</v>
      </c>
      <c r="AD15" s="77">
        <f>MAX(AB15:AC15)</f>
        <v>0</v>
      </c>
      <c r="AE15" s="47"/>
      <c r="AF15" s="79">
        <f>K15*20</f>
        <v>0</v>
      </c>
      <c r="AG15" s="79">
        <f t="shared" ref="AG15:AG84" si="2">N15*50</f>
        <v>0</v>
      </c>
      <c r="AH15" s="79">
        <f t="shared" ref="AH15:AH84" si="3">Q15*60</f>
        <v>0</v>
      </c>
      <c r="AI15" s="79">
        <f t="shared" ref="AI15:AI84" si="4">T15*70</f>
        <v>0</v>
      </c>
      <c r="AJ15" s="79">
        <f t="shared" ref="AJ15:AJ84" si="5">W15*92</f>
        <v>0</v>
      </c>
      <c r="AK15" s="80">
        <f>SUM(AF15:AJ15)</f>
        <v>0</v>
      </c>
      <c r="AL15" s="79">
        <f t="shared" ref="AL15:AL84" si="6">C15</f>
        <v>90</v>
      </c>
      <c r="AM15" s="81">
        <f>AK15-AL15</f>
        <v>-90</v>
      </c>
      <c r="AO15" s="82">
        <f>K15*$F$6</f>
        <v>0</v>
      </c>
      <c r="AP15" s="82">
        <f t="shared" ref="AP15:AP84" si="7">N15*$F$7</f>
        <v>0</v>
      </c>
      <c r="AQ15" s="82">
        <f t="shared" ref="AQ15:AQ84" si="8">Q15*$F$8</f>
        <v>0</v>
      </c>
      <c r="AR15" s="82">
        <f t="shared" ref="AR15:AR84" si="9">T15*$F$9</f>
        <v>0</v>
      </c>
      <c r="AS15" s="82">
        <f t="shared" ref="AS15:AS84" si="10">W15*$F$10</f>
        <v>0</v>
      </c>
      <c r="AT15" s="83">
        <f>SUM(AO15:AS15)</f>
        <v>0</v>
      </c>
    </row>
    <row r="16" spans="1:47" x14ac:dyDescent="0.2">
      <c r="A16" s="43" t="s">
        <v>70</v>
      </c>
      <c r="B16" s="86" t="s">
        <v>71</v>
      </c>
      <c r="C16" s="35">
        <v>70</v>
      </c>
      <c r="D16" s="89" t="s">
        <v>68</v>
      </c>
      <c r="E16" s="88">
        <v>0.36458333333333331</v>
      </c>
      <c r="F16" s="90">
        <v>0.67708333333333337</v>
      </c>
      <c r="G16" s="35">
        <v>200</v>
      </c>
      <c r="H16" s="35" t="s">
        <v>69</v>
      </c>
      <c r="I16" s="75">
        <v>4</v>
      </c>
      <c r="J16" s="75">
        <v>3.5</v>
      </c>
      <c r="K16" s="26"/>
      <c r="L16" s="27">
        <f t="shared" ref="L16:L59" si="11">$C$6*G16*K16</f>
        <v>0</v>
      </c>
      <c r="M16" s="76">
        <f t="shared" ref="M16:M59" si="12">$L$6*J16*K16</f>
        <v>0</v>
      </c>
      <c r="N16" s="29"/>
      <c r="O16" s="27">
        <f t="shared" ref="O16:O59" si="13">$C$7*G16*N16</f>
        <v>0</v>
      </c>
      <c r="P16" s="30">
        <f t="shared" ref="P16:P59" si="14">$L$6*J16*N16</f>
        <v>0</v>
      </c>
      <c r="Q16" s="29"/>
      <c r="R16" s="31">
        <f t="shared" si="0"/>
        <v>0</v>
      </c>
      <c r="S16" s="28">
        <f t="shared" ref="S16:S59" si="15">$L$6*J16*Q16</f>
        <v>0</v>
      </c>
      <c r="T16" s="26"/>
      <c r="U16" s="31">
        <f t="shared" si="1"/>
        <v>0</v>
      </c>
      <c r="V16" s="28">
        <f t="shared" ref="V16:V59" si="16">$L$6*J16*T16</f>
        <v>0</v>
      </c>
      <c r="W16" s="26"/>
      <c r="X16" s="31">
        <f t="shared" ref="X16:X59" si="17">$C$10*G16*W16</f>
        <v>0</v>
      </c>
      <c r="Y16" s="28">
        <f t="shared" ref="Y16:Y59" si="18">$L$6*J16*W16</f>
        <v>0</v>
      </c>
      <c r="Z16" s="78">
        <f t="shared" ref="Z16:Z59" si="19">L16+M16+O16+P16+R16+S16+U16+V16+X16+Y16</f>
        <v>0</v>
      </c>
      <c r="AA16" s="78">
        <f t="shared" ref="AA16:AA59" si="20">(I16*$I$6*K16)+(I16*$I$7*N16)+(I16*$I$8*Q16)+(I16*$I$9*T16)+(I16*$I$10*W16)</f>
        <v>0</v>
      </c>
      <c r="AB16" s="78">
        <f t="shared" ref="AB16:AB59" si="21">Z16+AA16</f>
        <v>0</v>
      </c>
      <c r="AC16" s="102">
        <f t="shared" ref="AC16:AC59" si="22">AT16</f>
        <v>0</v>
      </c>
      <c r="AD16" s="78">
        <f t="shared" ref="AD16:AD59" si="23">MAX(AB16:AC16)</f>
        <v>0</v>
      </c>
      <c r="AE16" s="47"/>
      <c r="AF16" s="79">
        <f t="shared" ref="AF16:AF59" si="24">K16*20</f>
        <v>0</v>
      </c>
      <c r="AG16" s="79">
        <f t="shared" si="2"/>
        <v>0</v>
      </c>
      <c r="AH16" s="79">
        <f t="shared" si="3"/>
        <v>0</v>
      </c>
      <c r="AI16" s="79">
        <f t="shared" si="4"/>
        <v>0</v>
      </c>
      <c r="AJ16" s="79">
        <f t="shared" si="5"/>
        <v>0</v>
      </c>
      <c r="AK16" s="80">
        <f t="shared" ref="AK16:AK59" si="25">SUM(AF16:AJ16)</f>
        <v>0</v>
      </c>
      <c r="AL16" s="79">
        <f t="shared" si="6"/>
        <v>70</v>
      </c>
      <c r="AM16" s="81">
        <f t="shared" ref="AM16:AM59" si="26">AK16-AL16</f>
        <v>-70</v>
      </c>
      <c r="AO16" s="82">
        <f t="shared" ref="AO16:AO59" si="27">K16*$F$6</f>
        <v>0</v>
      </c>
      <c r="AP16" s="82">
        <f t="shared" si="7"/>
        <v>0</v>
      </c>
      <c r="AQ16" s="82">
        <f t="shared" si="8"/>
        <v>0</v>
      </c>
      <c r="AR16" s="82">
        <f t="shared" si="9"/>
        <v>0</v>
      </c>
      <c r="AS16" s="82">
        <f t="shared" si="10"/>
        <v>0</v>
      </c>
      <c r="AT16" s="83">
        <f t="shared" ref="AT16:AT59" si="28">SUM(AO16:AS16)</f>
        <v>0</v>
      </c>
    </row>
    <row r="17" spans="1:46" x14ac:dyDescent="0.2">
      <c r="A17" s="43" t="s">
        <v>72</v>
      </c>
      <c r="B17" s="86" t="s">
        <v>71</v>
      </c>
      <c r="C17" s="35">
        <v>25</v>
      </c>
      <c r="D17" s="89" t="s">
        <v>68</v>
      </c>
      <c r="E17" s="88">
        <v>0.34375</v>
      </c>
      <c r="F17" s="90">
        <v>0.63541666666666663</v>
      </c>
      <c r="G17" s="35">
        <v>60</v>
      </c>
      <c r="H17" s="35" t="s">
        <v>69</v>
      </c>
      <c r="I17" s="75">
        <v>5.5</v>
      </c>
      <c r="J17" s="75">
        <v>1.5</v>
      </c>
      <c r="K17" s="26"/>
      <c r="L17" s="27">
        <f t="shared" si="11"/>
        <v>0</v>
      </c>
      <c r="M17" s="76">
        <f t="shared" si="12"/>
        <v>0</v>
      </c>
      <c r="N17" s="29"/>
      <c r="O17" s="27">
        <f t="shared" si="13"/>
        <v>0</v>
      </c>
      <c r="P17" s="30">
        <f t="shared" si="14"/>
        <v>0</v>
      </c>
      <c r="Q17" s="29"/>
      <c r="R17" s="31">
        <f t="shared" si="0"/>
        <v>0</v>
      </c>
      <c r="S17" s="28">
        <f t="shared" si="15"/>
        <v>0</v>
      </c>
      <c r="T17" s="26"/>
      <c r="U17" s="31">
        <f t="shared" si="1"/>
        <v>0</v>
      </c>
      <c r="V17" s="28">
        <f t="shared" si="16"/>
        <v>0</v>
      </c>
      <c r="W17" s="26"/>
      <c r="X17" s="31">
        <f t="shared" si="17"/>
        <v>0</v>
      </c>
      <c r="Y17" s="28">
        <f t="shared" si="18"/>
        <v>0</v>
      </c>
      <c r="Z17" s="78">
        <f t="shared" si="19"/>
        <v>0</v>
      </c>
      <c r="AA17" s="78">
        <f t="shared" si="20"/>
        <v>0</v>
      </c>
      <c r="AB17" s="78">
        <f t="shared" si="21"/>
        <v>0</v>
      </c>
      <c r="AC17" s="102">
        <f t="shared" si="22"/>
        <v>0</v>
      </c>
      <c r="AD17" s="78">
        <f t="shared" si="23"/>
        <v>0</v>
      </c>
      <c r="AF17" s="79">
        <f t="shared" si="24"/>
        <v>0</v>
      </c>
      <c r="AG17" s="79">
        <f t="shared" si="2"/>
        <v>0</v>
      </c>
      <c r="AH17" s="79">
        <f t="shared" si="3"/>
        <v>0</v>
      </c>
      <c r="AI17" s="79">
        <f t="shared" si="4"/>
        <v>0</v>
      </c>
      <c r="AJ17" s="79">
        <f t="shared" si="5"/>
        <v>0</v>
      </c>
      <c r="AK17" s="80">
        <f t="shared" si="25"/>
        <v>0</v>
      </c>
      <c r="AL17" s="79">
        <f t="shared" si="6"/>
        <v>25</v>
      </c>
      <c r="AM17" s="81">
        <f t="shared" si="26"/>
        <v>-25</v>
      </c>
      <c r="AO17" s="82">
        <f t="shared" si="27"/>
        <v>0</v>
      </c>
      <c r="AP17" s="82">
        <f t="shared" si="7"/>
        <v>0</v>
      </c>
      <c r="AQ17" s="82">
        <f t="shared" si="8"/>
        <v>0</v>
      </c>
      <c r="AR17" s="82">
        <f t="shared" si="9"/>
        <v>0</v>
      </c>
      <c r="AS17" s="82">
        <f t="shared" si="10"/>
        <v>0</v>
      </c>
      <c r="AT17" s="83">
        <f t="shared" si="28"/>
        <v>0</v>
      </c>
    </row>
    <row r="18" spans="1:46" x14ac:dyDescent="0.2">
      <c r="A18" s="43" t="s">
        <v>73</v>
      </c>
      <c r="B18" s="86" t="s">
        <v>74</v>
      </c>
      <c r="C18" s="35">
        <v>70</v>
      </c>
      <c r="D18" s="89" t="s">
        <v>68</v>
      </c>
      <c r="E18" s="88">
        <v>0.58333333333333337</v>
      </c>
      <c r="F18" s="90">
        <v>0.79166666666666663</v>
      </c>
      <c r="G18" s="35">
        <v>140</v>
      </c>
      <c r="H18" s="35" t="s">
        <v>69</v>
      </c>
      <c r="I18" s="75">
        <v>2</v>
      </c>
      <c r="J18" s="75">
        <v>3</v>
      </c>
      <c r="K18" s="26"/>
      <c r="L18" s="27">
        <f t="shared" si="11"/>
        <v>0</v>
      </c>
      <c r="M18" s="76">
        <f t="shared" si="12"/>
        <v>0</v>
      </c>
      <c r="N18" s="29"/>
      <c r="O18" s="27">
        <f t="shared" si="13"/>
        <v>0</v>
      </c>
      <c r="P18" s="30">
        <f t="shared" si="14"/>
        <v>0</v>
      </c>
      <c r="Q18" s="29"/>
      <c r="R18" s="31">
        <f t="shared" si="0"/>
        <v>0</v>
      </c>
      <c r="S18" s="28">
        <f t="shared" si="15"/>
        <v>0</v>
      </c>
      <c r="T18" s="26"/>
      <c r="U18" s="31">
        <f t="shared" si="1"/>
        <v>0</v>
      </c>
      <c r="V18" s="28">
        <f t="shared" si="16"/>
        <v>0</v>
      </c>
      <c r="W18" s="26"/>
      <c r="X18" s="31">
        <f t="shared" si="17"/>
        <v>0</v>
      </c>
      <c r="Y18" s="28">
        <f t="shared" si="18"/>
        <v>0</v>
      </c>
      <c r="Z18" s="78">
        <f t="shared" si="19"/>
        <v>0</v>
      </c>
      <c r="AA18" s="78">
        <f t="shared" si="20"/>
        <v>0</v>
      </c>
      <c r="AB18" s="78">
        <f t="shared" si="21"/>
        <v>0</v>
      </c>
      <c r="AC18" s="102">
        <f t="shared" si="22"/>
        <v>0</v>
      </c>
      <c r="AD18" s="78">
        <f t="shared" si="23"/>
        <v>0</v>
      </c>
      <c r="AF18" s="79">
        <f t="shared" si="24"/>
        <v>0</v>
      </c>
      <c r="AG18" s="79">
        <f t="shared" si="2"/>
        <v>0</v>
      </c>
      <c r="AH18" s="79">
        <f t="shared" si="3"/>
        <v>0</v>
      </c>
      <c r="AI18" s="79">
        <f t="shared" si="4"/>
        <v>0</v>
      </c>
      <c r="AJ18" s="79">
        <f t="shared" si="5"/>
        <v>0</v>
      </c>
      <c r="AK18" s="80">
        <f t="shared" si="25"/>
        <v>0</v>
      </c>
      <c r="AL18" s="79">
        <f t="shared" si="6"/>
        <v>70</v>
      </c>
      <c r="AM18" s="81">
        <f t="shared" si="26"/>
        <v>-70</v>
      </c>
      <c r="AO18" s="82">
        <f t="shared" si="27"/>
        <v>0</v>
      </c>
      <c r="AP18" s="82">
        <f t="shared" si="7"/>
        <v>0</v>
      </c>
      <c r="AQ18" s="82">
        <f t="shared" si="8"/>
        <v>0</v>
      </c>
      <c r="AR18" s="82">
        <f t="shared" si="9"/>
        <v>0</v>
      </c>
      <c r="AS18" s="82">
        <f t="shared" si="10"/>
        <v>0</v>
      </c>
      <c r="AT18" s="83">
        <f t="shared" si="28"/>
        <v>0</v>
      </c>
    </row>
    <row r="19" spans="1:46" x14ac:dyDescent="0.2">
      <c r="A19" s="43" t="s">
        <v>75</v>
      </c>
      <c r="B19" s="86" t="s">
        <v>76</v>
      </c>
      <c r="C19" s="35">
        <v>60</v>
      </c>
      <c r="D19" s="89" t="s">
        <v>68</v>
      </c>
      <c r="E19" s="88">
        <v>0.35416666666666669</v>
      </c>
      <c r="F19" s="90">
        <v>0.66666666666666663</v>
      </c>
      <c r="G19" s="35">
        <v>110</v>
      </c>
      <c r="H19" s="35" t="s">
        <v>69</v>
      </c>
      <c r="I19" s="75">
        <v>5</v>
      </c>
      <c r="J19" s="75">
        <v>2.5</v>
      </c>
      <c r="K19" s="26"/>
      <c r="L19" s="27">
        <f t="shared" si="11"/>
        <v>0</v>
      </c>
      <c r="M19" s="76">
        <f t="shared" si="12"/>
        <v>0</v>
      </c>
      <c r="N19" s="29"/>
      <c r="O19" s="27">
        <f t="shared" si="13"/>
        <v>0</v>
      </c>
      <c r="P19" s="30">
        <f t="shared" si="14"/>
        <v>0</v>
      </c>
      <c r="Q19" s="29"/>
      <c r="R19" s="31">
        <f t="shared" si="0"/>
        <v>0</v>
      </c>
      <c r="S19" s="28">
        <f t="shared" si="15"/>
        <v>0</v>
      </c>
      <c r="T19" s="26"/>
      <c r="U19" s="31">
        <f t="shared" si="1"/>
        <v>0</v>
      </c>
      <c r="V19" s="28">
        <f t="shared" si="16"/>
        <v>0</v>
      </c>
      <c r="W19" s="26"/>
      <c r="X19" s="31">
        <f t="shared" si="17"/>
        <v>0</v>
      </c>
      <c r="Y19" s="28">
        <f t="shared" si="18"/>
        <v>0</v>
      </c>
      <c r="Z19" s="78">
        <f t="shared" si="19"/>
        <v>0</v>
      </c>
      <c r="AA19" s="78">
        <f t="shared" si="20"/>
        <v>0</v>
      </c>
      <c r="AB19" s="78">
        <f t="shared" si="21"/>
        <v>0</v>
      </c>
      <c r="AC19" s="102">
        <f t="shared" si="22"/>
        <v>0</v>
      </c>
      <c r="AD19" s="78">
        <f t="shared" si="23"/>
        <v>0</v>
      </c>
      <c r="AF19" s="79">
        <f t="shared" si="24"/>
        <v>0</v>
      </c>
      <c r="AG19" s="79">
        <f t="shared" si="2"/>
        <v>0</v>
      </c>
      <c r="AH19" s="79">
        <f t="shared" si="3"/>
        <v>0</v>
      </c>
      <c r="AI19" s="79">
        <f t="shared" si="4"/>
        <v>0</v>
      </c>
      <c r="AJ19" s="79">
        <f t="shared" si="5"/>
        <v>0</v>
      </c>
      <c r="AK19" s="80">
        <f t="shared" si="25"/>
        <v>0</v>
      </c>
      <c r="AL19" s="79">
        <f t="shared" si="6"/>
        <v>60</v>
      </c>
      <c r="AM19" s="81">
        <f t="shared" si="26"/>
        <v>-60</v>
      </c>
      <c r="AO19" s="82">
        <f t="shared" si="27"/>
        <v>0</v>
      </c>
      <c r="AP19" s="82">
        <f t="shared" si="7"/>
        <v>0</v>
      </c>
      <c r="AQ19" s="82">
        <f t="shared" si="8"/>
        <v>0</v>
      </c>
      <c r="AR19" s="82">
        <f t="shared" si="9"/>
        <v>0</v>
      </c>
      <c r="AS19" s="82">
        <f t="shared" si="10"/>
        <v>0</v>
      </c>
      <c r="AT19" s="83">
        <f t="shared" si="28"/>
        <v>0</v>
      </c>
    </row>
    <row r="20" spans="1:46" x14ac:dyDescent="0.2">
      <c r="A20" s="43" t="s">
        <v>64</v>
      </c>
      <c r="B20" s="86" t="s">
        <v>65</v>
      </c>
      <c r="C20" s="35">
        <v>50</v>
      </c>
      <c r="D20" s="89" t="s">
        <v>66</v>
      </c>
      <c r="E20" s="88">
        <v>0.39583333333333331</v>
      </c>
      <c r="F20" s="90">
        <v>0.60416666666666663</v>
      </c>
      <c r="G20" s="35">
        <v>70</v>
      </c>
      <c r="H20" s="35" t="s">
        <v>69</v>
      </c>
      <c r="I20" s="75">
        <v>4</v>
      </c>
      <c r="J20" s="75">
        <v>1</v>
      </c>
      <c r="K20" s="26"/>
      <c r="L20" s="27">
        <f t="shared" si="11"/>
        <v>0</v>
      </c>
      <c r="M20" s="76">
        <f t="shared" si="12"/>
        <v>0</v>
      </c>
      <c r="N20" s="29"/>
      <c r="O20" s="27">
        <f t="shared" si="13"/>
        <v>0</v>
      </c>
      <c r="P20" s="30">
        <f t="shared" si="14"/>
        <v>0</v>
      </c>
      <c r="Q20" s="29"/>
      <c r="R20" s="31">
        <f t="shared" si="0"/>
        <v>0</v>
      </c>
      <c r="S20" s="28">
        <f t="shared" si="15"/>
        <v>0</v>
      </c>
      <c r="T20" s="26"/>
      <c r="U20" s="31">
        <f t="shared" si="1"/>
        <v>0</v>
      </c>
      <c r="V20" s="28">
        <f t="shared" si="16"/>
        <v>0</v>
      </c>
      <c r="W20" s="26"/>
      <c r="X20" s="31">
        <f t="shared" si="17"/>
        <v>0</v>
      </c>
      <c r="Y20" s="28">
        <f t="shared" si="18"/>
        <v>0</v>
      </c>
      <c r="Z20" s="78">
        <f t="shared" si="19"/>
        <v>0</v>
      </c>
      <c r="AA20" s="78">
        <f t="shared" si="20"/>
        <v>0</v>
      </c>
      <c r="AB20" s="78">
        <f t="shared" si="21"/>
        <v>0</v>
      </c>
      <c r="AC20" s="102">
        <f t="shared" si="22"/>
        <v>0</v>
      </c>
      <c r="AD20" s="78">
        <f t="shared" si="23"/>
        <v>0</v>
      </c>
      <c r="AF20" s="79">
        <f t="shared" si="24"/>
        <v>0</v>
      </c>
      <c r="AG20" s="79">
        <f t="shared" si="2"/>
        <v>0</v>
      </c>
      <c r="AH20" s="79">
        <f t="shared" si="3"/>
        <v>0</v>
      </c>
      <c r="AI20" s="79">
        <f t="shared" si="4"/>
        <v>0</v>
      </c>
      <c r="AJ20" s="79">
        <f t="shared" si="5"/>
        <v>0</v>
      </c>
      <c r="AK20" s="80">
        <f t="shared" si="25"/>
        <v>0</v>
      </c>
      <c r="AL20" s="79">
        <f t="shared" si="6"/>
        <v>50</v>
      </c>
      <c r="AM20" s="81">
        <f t="shared" si="26"/>
        <v>-50</v>
      </c>
      <c r="AO20" s="82">
        <f t="shared" si="27"/>
        <v>0</v>
      </c>
      <c r="AP20" s="82">
        <f t="shared" si="7"/>
        <v>0</v>
      </c>
      <c r="AQ20" s="82">
        <f t="shared" si="8"/>
        <v>0</v>
      </c>
      <c r="AR20" s="82">
        <f t="shared" si="9"/>
        <v>0</v>
      </c>
      <c r="AS20" s="82">
        <f t="shared" si="10"/>
        <v>0</v>
      </c>
      <c r="AT20" s="83">
        <f t="shared" si="28"/>
        <v>0</v>
      </c>
    </row>
    <row r="21" spans="1:46" x14ac:dyDescent="0.2">
      <c r="A21" s="43" t="s">
        <v>77</v>
      </c>
      <c r="B21" s="86" t="s">
        <v>65</v>
      </c>
      <c r="C21" s="35">
        <v>90</v>
      </c>
      <c r="D21" s="89" t="s">
        <v>66</v>
      </c>
      <c r="E21" s="88">
        <v>0.42708333333333331</v>
      </c>
      <c r="F21" s="90">
        <v>0.5625</v>
      </c>
      <c r="G21" s="35">
        <v>40</v>
      </c>
      <c r="H21" s="35" t="s">
        <v>69</v>
      </c>
      <c r="I21" s="75">
        <v>1.75</v>
      </c>
      <c r="J21" s="75">
        <v>1.5</v>
      </c>
      <c r="K21" s="26"/>
      <c r="L21" s="27">
        <f t="shared" si="11"/>
        <v>0</v>
      </c>
      <c r="M21" s="76">
        <f t="shared" si="12"/>
        <v>0</v>
      </c>
      <c r="N21" s="29"/>
      <c r="O21" s="27">
        <f t="shared" si="13"/>
        <v>0</v>
      </c>
      <c r="P21" s="30">
        <f t="shared" si="14"/>
        <v>0</v>
      </c>
      <c r="Q21" s="29"/>
      <c r="R21" s="31">
        <f t="shared" si="0"/>
        <v>0</v>
      </c>
      <c r="S21" s="28">
        <f t="shared" si="15"/>
        <v>0</v>
      </c>
      <c r="T21" s="26"/>
      <c r="U21" s="31">
        <f t="shared" si="1"/>
        <v>0</v>
      </c>
      <c r="V21" s="28">
        <f t="shared" si="16"/>
        <v>0</v>
      </c>
      <c r="W21" s="26"/>
      <c r="X21" s="31">
        <f t="shared" si="17"/>
        <v>0</v>
      </c>
      <c r="Y21" s="28">
        <f t="shared" si="18"/>
        <v>0</v>
      </c>
      <c r="Z21" s="78">
        <f t="shared" si="19"/>
        <v>0</v>
      </c>
      <c r="AA21" s="78">
        <f t="shared" si="20"/>
        <v>0</v>
      </c>
      <c r="AB21" s="78">
        <f t="shared" si="21"/>
        <v>0</v>
      </c>
      <c r="AC21" s="102">
        <f t="shared" si="22"/>
        <v>0</v>
      </c>
      <c r="AD21" s="78">
        <f t="shared" si="23"/>
        <v>0</v>
      </c>
      <c r="AF21" s="79">
        <f t="shared" si="24"/>
        <v>0</v>
      </c>
      <c r="AG21" s="79">
        <f t="shared" si="2"/>
        <v>0</v>
      </c>
      <c r="AH21" s="79">
        <f t="shared" si="3"/>
        <v>0</v>
      </c>
      <c r="AI21" s="79">
        <f t="shared" si="4"/>
        <v>0</v>
      </c>
      <c r="AJ21" s="79">
        <f t="shared" si="5"/>
        <v>0</v>
      </c>
      <c r="AK21" s="80">
        <f t="shared" si="25"/>
        <v>0</v>
      </c>
      <c r="AL21" s="79">
        <f t="shared" si="6"/>
        <v>90</v>
      </c>
      <c r="AM21" s="81">
        <f t="shared" si="26"/>
        <v>-90</v>
      </c>
      <c r="AO21" s="82">
        <f t="shared" si="27"/>
        <v>0</v>
      </c>
      <c r="AP21" s="82">
        <f t="shared" si="7"/>
        <v>0</v>
      </c>
      <c r="AQ21" s="82">
        <f t="shared" si="8"/>
        <v>0</v>
      </c>
      <c r="AR21" s="82">
        <f t="shared" si="9"/>
        <v>0</v>
      </c>
      <c r="AS21" s="82">
        <f t="shared" si="10"/>
        <v>0</v>
      </c>
      <c r="AT21" s="83">
        <f t="shared" si="28"/>
        <v>0</v>
      </c>
    </row>
    <row r="22" spans="1:46" x14ac:dyDescent="0.2">
      <c r="A22" s="43" t="s">
        <v>78</v>
      </c>
      <c r="B22" s="86" t="s">
        <v>65</v>
      </c>
      <c r="C22" s="35">
        <v>40</v>
      </c>
      <c r="D22" s="89" t="s">
        <v>66</v>
      </c>
      <c r="E22" s="88">
        <v>0.41666666666666669</v>
      </c>
      <c r="F22" s="90">
        <v>0.63541666666666663</v>
      </c>
      <c r="G22" s="35">
        <v>130</v>
      </c>
      <c r="H22" s="35" t="s">
        <v>69</v>
      </c>
      <c r="I22" s="75">
        <v>2.25</v>
      </c>
      <c r="J22" s="75">
        <v>3</v>
      </c>
      <c r="K22" s="26"/>
      <c r="L22" s="27">
        <f t="shared" si="11"/>
        <v>0</v>
      </c>
      <c r="M22" s="76">
        <f t="shared" si="12"/>
        <v>0</v>
      </c>
      <c r="N22" s="29"/>
      <c r="O22" s="27">
        <f t="shared" si="13"/>
        <v>0</v>
      </c>
      <c r="P22" s="30">
        <f t="shared" si="14"/>
        <v>0</v>
      </c>
      <c r="Q22" s="29"/>
      <c r="R22" s="31">
        <f t="shared" si="0"/>
        <v>0</v>
      </c>
      <c r="S22" s="28">
        <f t="shared" si="15"/>
        <v>0</v>
      </c>
      <c r="T22" s="26"/>
      <c r="U22" s="31">
        <f t="shared" si="1"/>
        <v>0</v>
      </c>
      <c r="V22" s="28">
        <f t="shared" si="16"/>
        <v>0</v>
      </c>
      <c r="W22" s="26"/>
      <c r="X22" s="31">
        <f t="shared" si="17"/>
        <v>0</v>
      </c>
      <c r="Y22" s="28">
        <f t="shared" si="18"/>
        <v>0</v>
      </c>
      <c r="Z22" s="78">
        <f t="shared" si="19"/>
        <v>0</v>
      </c>
      <c r="AA22" s="78">
        <f t="shared" si="20"/>
        <v>0</v>
      </c>
      <c r="AB22" s="78">
        <f t="shared" si="21"/>
        <v>0</v>
      </c>
      <c r="AC22" s="102">
        <f t="shared" si="22"/>
        <v>0</v>
      </c>
      <c r="AD22" s="78">
        <f t="shared" si="23"/>
        <v>0</v>
      </c>
      <c r="AF22" s="79">
        <f t="shared" si="24"/>
        <v>0</v>
      </c>
      <c r="AG22" s="79">
        <f t="shared" si="2"/>
        <v>0</v>
      </c>
      <c r="AH22" s="79">
        <f t="shared" si="3"/>
        <v>0</v>
      </c>
      <c r="AI22" s="79">
        <f t="shared" si="4"/>
        <v>0</v>
      </c>
      <c r="AJ22" s="79">
        <f t="shared" si="5"/>
        <v>0</v>
      </c>
      <c r="AK22" s="80">
        <f t="shared" si="25"/>
        <v>0</v>
      </c>
      <c r="AL22" s="79">
        <f t="shared" si="6"/>
        <v>40</v>
      </c>
      <c r="AM22" s="81">
        <f t="shared" si="26"/>
        <v>-40</v>
      </c>
      <c r="AO22" s="82">
        <f t="shared" si="27"/>
        <v>0</v>
      </c>
      <c r="AP22" s="82">
        <f t="shared" si="7"/>
        <v>0</v>
      </c>
      <c r="AQ22" s="82">
        <f t="shared" si="8"/>
        <v>0</v>
      </c>
      <c r="AR22" s="82">
        <f t="shared" si="9"/>
        <v>0</v>
      </c>
      <c r="AS22" s="82">
        <f t="shared" si="10"/>
        <v>0</v>
      </c>
      <c r="AT22" s="83">
        <f t="shared" si="28"/>
        <v>0</v>
      </c>
    </row>
    <row r="23" spans="1:46" x14ac:dyDescent="0.2">
      <c r="A23" s="43" t="s">
        <v>79</v>
      </c>
      <c r="B23" s="86" t="s">
        <v>65</v>
      </c>
      <c r="C23" s="35">
        <v>70</v>
      </c>
      <c r="D23" s="89" t="s">
        <v>66</v>
      </c>
      <c r="E23" s="88">
        <v>0.32291666666666669</v>
      </c>
      <c r="F23" s="90">
        <v>0.79166666666666663</v>
      </c>
      <c r="G23" s="35">
        <v>180</v>
      </c>
      <c r="H23" s="35" t="s">
        <v>69</v>
      </c>
      <c r="I23" s="75">
        <v>7.75</v>
      </c>
      <c r="J23" s="75">
        <v>3.5</v>
      </c>
      <c r="K23" s="26"/>
      <c r="L23" s="27">
        <f t="shared" si="11"/>
        <v>0</v>
      </c>
      <c r="M23" s="76">
        <f t="shared" si="12"/>
        <v>0</v>
      </c>
      <c r="N23" s="29"/>
      <c r="O23" s="27">
        <f t="shared" si="13"/>
        <v>0</v>
      </c>
      <c r="P23" s="30">
        <f t="shared" si="14"/>
        <v>0</v>
      </c>
      <c r="Q23" s="29"/>
      <c r="R23" s="31">
        <f t="shared" si="0"/>
        <v>0</v>
      </c>
      <c r="S23" s="28">
        <f t="shared" si="15"/>
        <v>0</v>
      </c>
      <c r="T23" s="26"/>
      <c r="U23" s="31">
        <f t="shared" si="1"/>
        <v>0</v>
      </c>
      <c r="V23" s="28">
        <f t="shared" si="16"/>
        <v>0</v>
      </c>
      <c r="W23" s="26"/>
      <c r="X23" s="31">
        <f t="shared" si="17"/>
        <v>0</v>
      </c>
      <c r="Y23" s="28">
        <f t="shared" si="18"/>
        <v>0</v>
      </c>
      <c r="Z23" s="78">
        <f t="shared" si="19"/>
        <v>0</v>
      </c>
      <c r="AA23" s="78">
        <f t="shared" si="20"/>
        <v>0</v>
      </c>
      <c r="AB23" s="78">
        <f t="shared" si="21"/>
        <v>0</v>
      </c>
      <c r="AC23" s="102">
        <f t="shared" si="22"/>
        <v>0</v>
      </c>
      <c r="AD23" s="78">
        <f t="shared" si="23"/>
        <v>0</v>
      </c>
      <c r="AF23" s="79">
        <f t="shared" si="24"/>
        <v>0</v>
      </c>
      <c r="AG23" s="79">
        <f t="shared" si="2"/>
        <v>0</v>
      </c>
      <c r="AH23" s="79">
        <f t="shared" si="3"/>
        <v>0</v>
      </c>
      <c r="AI23" s="79">
        <f t="shared" si="4"/>
        <v>0</v>
      </c>
      <c r="AJ23" s="79">
        <f t="shared" si="5"/>
        <v>0</v>
      </c>
      <c r="AK23" s="80">
        <f t="shared" si="25"/>
        <v>0</v>
      </c>
      <c r="AL23" s="79">
        <f t="shared" si="6"/>
        <v>70</v>
      </c>
      <c r="AM23" s="81">
        <f t="shared" si="26"/>
        <v>-70</v>
      </c>
      <c r="AO23" s="82">
        <f t="shared" si="27"/>
        <v>0</v>
      </c>
      <c r="AP23" s="82">
        <f t="shared" si="7"/>
        <v>0</v>
      </c>
      <c r="AQ23" s="82">
        <f t="shared" si="8"/>
        <v>0</v>
      </c>
      <c r="AR23" s="82">
        <f t="shared" si="9"/>
        <v>0</v>
      </c>
      <c r="AS23" s="82">
        <f t="shared" si="10"/>
        <v>0</v>
      </c>
      <c r="AT23" s="83">
        <f t="shared" si="28"/>
        <v>0</v>
      </c>
    </row>
    <row r="24" spans="1:46" x14ac:dyDescent="0.2">
      <c r="A24" s="96" t="s">
        <v>80</v>
      </c>
      <c r="B24" s="86" t="s">
        <v>65</v>
      </c>
      <c r="C24" s="35">
        <v>100</v>
      </c>
      <c r="D24" s="89" t="s">
        <v>66</v>
      </c>
      <c r="E24" s="88">
        <v>0.41666666666666669</v>
      </c>
      <c r="F24" s="90">
        <v>0.70833333333333337</v>
      </c>
      <c r="G24" s="35">
        <v>170</v>
      </c>
      <c r="H24" s="35" t="s">
        <v>69</v>
      </c>
      <c r="I24" s="75">
        <v>3.5</v>
      </c>
      <c r="J24" s="75">
        <v>3.5</v>
      </c>
      <c r="K24" s="26"/>
      <c r="L24" s="27">
        <f t="shared" si="11"/>
        <v>0</v>
      </c>
      <c r="M24" s="76">
        <f t="shared" si="12"/>
        <v>0</v>
      </c>
      <c r="N24" s="29"/>
      <c r="O24" s="27">
        <f t="shared" si="13"/>
        <v>0</v>
      </c>
      <c r="P24" s="30">
        <f t="shared" si="14"/>
        <v>0</v>
      </c>
      <c r="Q24" s="29"/>
      <c r="R24" s="31">
        <f t="shared" si="0"/>
        <v>0</v>
      </c>
      <c r="S24" s="28">
        <f t="shared" si="15"/>
        <v>0</v>
      </c>
      <c r="T24" s="26"/>
      <c r="U24" s="31">
        <f t="shared" si="1"/>
        <v>0</v>
      </c>
      <c r="V24" s="28">
        <f t="shared" si="16"/>
        <v>0</v>
      </c>
      <c r="W24" s="26"/>
      <c r="X24" s="31">
        <f t="shared" si="17"/>
        <v>0</v>
      </c>
      <c r="Y24" s="28">
        <f t="shared" si="18"/>
        <v>0</v>
      </c>
      <c r="Z24" s="78">
        <f t="shared" si="19"/>
        <v>0</v>
      </c>
      <c r="AA24" s="78">
        <f t="shared" si="20"/>
        <v>0</v>
      </c>
      <c r="AB24" s="78">
        <f t="shared" si="21"/>
        <v>0</v>
      </c>
      <c r="AC24" s="102">
        <f t="shared" si="22"/>
        <v>0</v>
      </c>
      <c r="AD24" s="78">
        <f t="shared" si="23"/>
        <v>0</v>
      </c>
      <c r="AF24" s="79">
        <f t="shared" si="24"/>
        <v>0</v>
      </c>
      <c r="AG24" s="79">
        <f t="shared" si="2"/>
        <v>0</v>
      </c>
      <c r="AH24" s="79">
        <f t="shared" si="3"/>
        <v>0</v>
      </c>
      <c r="AI24" s="79">
        <f t="shared" si="4"/>
        <v>0</v>
      </c>
      <c r="AJ24" s="79">
        <f t="shared" si="5"/>
        <v>0</v>
      </c>
      <c r="AK24" s="80">
        <f t="shared" si="25"/>
        <v>0</v>
      </c>
      <c r="AL24" s="79">
        <f t="shared" si="6"/>
        <v>100</v>
      </c>
      <c r="AM24" s="81">
        <f t="shared" si="26"/>
        <v>-100</v>
      </c>
      <c r="AO24" s="82">
        <f t="shared" si="27"/>
        <v>0</v>
      </c>
      <c r="AP24" s="82">
        <f t="shared" si="7"/>
        <v>0</v>
      </c>
      <c r="AQ24" s="82">
        <f t="shared" si="8"/>
        <v>0</v>
      </c>
      <c r="AR24" s="82">
        <f t="shared" si="9"/>
        <v>0</v>
      </c>
      <c r="AS24" s="82">
        <f t="shared" si="10"/>
        <v>0</v>
      </c>
      <c r="AT24" s="83">
        <f t="shared" si="28"/>
        <v>0</v>
      </c>
    </row>
    <row r="25" spans="1:46" x14ac:dyDescent="0.2">
      <c r="A25" s="43" t="s">
        <v>81</v>
      </c>
      <c r="B25" s="86" t="s">
        <v>65</v>
      </c>
      <c r="C25" s="35">
        <v>60</v>
      </c>
      <c r="D25" s="97" t="s">
        <v>66</v>
      </c>
      <c r="E25" s="88">
        <v>0.40625</v>
      </c>
      <c r="F25" s="90">
        <v>0.65625</v>
      </c>
      <c r="G25" s="35">
        <v>20</v>
      </c>
      <c r="H25" s="35" t="s">
        <v>69</v>
      </c>
      <c r="I25" s="75">
        <v>5</v>
      </c>
      <c r="J25" s="75">
        <v>1</v>
      </c>
      <c r="K25" s="26"/>
      <c r="L25" s="27">
        <f t="shared" si="11"/>
        <v>0</v>
      </c>
      <c r="M25" s="76">
        <f t="shared" si="12"/>
        <v>0</v>
      </c>
      <c r="N25" s="29"/>
      <c r="O25" s="27">
        <f t="shared" si="13"/>
        <v>0</v>
      </c>
      <c r="P25" s="30">
        <f t="shared" si="14"/>
        <v>0</v>
      </c>
      <c r="Q25" s="29"/>
      <c r="R25" s="31">
        <f t="shared" si="0"/>
        <v>0</v>
      </c>
      <c r="S25" s="28">
        <f t="shared" si="15"/>
        <v>0</v>
      </c>
      <c r="T25" s="26"/>
      <c r="U25" s="31">
        <f t="shared" si="1"/>
        <v>0</v>
      </c>
      <c r="V25" s="28">
        <f t="shared" si="16"/>
        <v>0</v>
      </c>
      <c r="W25" s="26"/>
      <c r="X25" s="31">
        <f t="shared" si="17"/>
        <v>0</v>
      </c>
      <c r="Y25" s="28">
        <f t="shared" si="18"/>
        <v>0</v>
      </c>
      <c r="Z25" s="78">
        <f t="shared" si="19"/>
        <v>0</v>
      </c>
      <c r="AA25" s="78">
        <f t="shared" si="20"/>
        <v>0</v>
      </c>
      <c r="AB25" s="78">
        <f t="shared" si="21"/>
        <v>0</v>
      </c>
      <c r="AC25" s="102">
        <f t="shared" si="22"/>
        <v>0</v>
      </c>
      <c r="AD25" s="78">
        <f t="shared" si="23"/>
        <v>0</v>
      </c>
      <c r="AF25" s="79">
        <f t="shared" si="24"/>
        <v>0</v>
      </c>
      <c r="AG25" s="79">
        <f t="shared" si="2"/>
        <v>0</v>
      </c>
      <c r="AH25" s="79">
        <f t="shared" si="3"/>
        <v>0</v>
      </c>
      <c r="AI25" s="79">
        <f t="shared" si="4"/>
        <v>0</v>
      </c>
      <c r="AJ25" s="79">
        <f t="shared" si="5"/>
        <v>0</v>
      </c>
      <c r="AK25" s="80">
        <f t="shared" si="25"/>
        <v>0</v>
      </c>
      <c r="AL25" s="79">
        <f t="shared" si="6"/>
        <v>60</v>
      </c>
      <c r="AM25" s="81">
        <f t="shared" si="26"/>
        <v>-60</v>
      </c>
      <c r="AO25" s="82">
        <f t="shared" si="27"/>
        <v>0</v>
      </c>
      <c r="AP25" s="82">
        <f t="shared" si="7"/>
        <v>0</v>
      </c>
      <c r="AQ25" s="82">
        <f t="shared" si="8"/>
        <v>0</v>
      </c>
      <c r="AR25" s="82">
        <f t="shared" si="9"/>
        <v>0</v>
      </c>
      <c r="AS25" s="82">
        <f t="shared" si="10"/>
        <v>0</v>
      </c>
      <c r="AT25" s="83">
        <f t="shared" si="28"/>
        <v>0</v>
      </c>
    </row>
    <row r="26" spans="1:46" x14ac:dyDescent="0.2">
      <c r="A26" s="43" t="s">
        <v>82</v>
      </c>
      <c r="B26" s="86" t="s">
        <v>67</v>
      </c>
      <c r="C26" s="35">
        <v>90</v>
      </c>
      <c r="D26" s="89" t="s">
        <v>66</v>
      </c>
      <c r="E26" s="88">
        <v>0.38541666666666669</v>
      </c>
      <c r="F26" s="90">
        <v>0.73958333333333337</v>
      </c>
      <c r="G26" s="35">
        <v>170</v>
      </c>
      <c r="H26" s="35" t="s">
        <v>69</v>
      </c>
      <c r="I26" s="75">
        <v>5</v>
      </c>
      <c r="J26" s="75">
        <v>3.5</v>
      </c>
      <c r="K26" s="26"/>
      <c r="L26" s="27">
        <f t="shared" si="11"/>
        <v>0</v>
      </c>
      <c r="M26" s="76">
        <f t="shared" si="12"/>
        <v>0</v>
      </c>
      <c r="N26" s="29"/>
      <c r="O26" s="27">
        <f t="shared" si="13"/>
        <v>0</v>
      </c>
      <c r="P26" s="30">
        <f t="shared" si="14"/>
        <v>0</v>
      </c>
      <c r="Q26" s="29"/>
      <c r="R26" s="31">
        <f t="shared" si="0"/>
        <v>0</v>
      </c>
      <c r="S26" s="28">
        <f t="shared" si="15"/>
        <v>0</v>
      </c>
      <c r="T26" s="26"/>
      <c r="U26" s="31">
        <f t="shared" si="1"/>
        <v>0</v>
      </c>
      <c r="V26" s="28">
        <f t="shared" si="16"/>
        <v>0</v>
      </c>
      <c r="W26" s="26"/>
      <c r="X26" s="31">
        <f t="shared" si="17"/>
        <v>0</v>
      </c>
      <c r="Y26" s="28">
        <f t="shared" si="18"/>
        <v>0</v>
      </c>
      <c r="Z26" s="78">
        <f t="shared" si="19"/>
        <v>0</v>
      </c>
      <c r="AA26" s="78">
        <f t="shared" si="20"/>
        <v>0</v>
      </c>
      <c r="AB26" s="78">
        <f t="shared" si="21"/>
        <v>0</v>
      </c>
      <c r="AC26" s="102">
        <f t="shared" si="22"/>
        <v>0</v>
      </c>
      <c r="AD26" s="78">
        <f t="shared" si="23"/>
        <v>0</v>
      </c>
      <c r="AF26" s="79">
        <f t="shared" si="24"/>
        <v>0</v>
      </c>
      <c r="AG26" s="79">
        <f t="shared" si="2"/>
        <v>0</v>
      </c>
      <c r="AH26" s="79">
        <f t="shared" si="3"/>
        <v>0</v>
      </c>
      <c r="AI26" s="79">
        <f t="shared" si="4"/>
        <v>0</v>
      </c>
      <c r="AJ26" s="79">
        <f t="shared" si="5"/>
        <v>0</v>
      </c>
      <c r="AK26" s="80">
        <f t="shared" si="25"/>
        <v>0</v>
      </c>
      <c r="AL26" s="79">
        <f t="shared" si="6"/>
        <v>90</v>
      </c>
      <c r="AM26" s="81">
        <f t="shared" si="26"/>
        <v>-90</v>
      </c>
      <c r="AO26" s="82">
        <f t="shared" si="27"/>
        <v>0</v>
      </c>
      <c r="AP26" s="82">
        <f t="shared" si="7"/>
        <v>0</v>
      </c>
      <c r="AQ26" s="82">
        <f t="shared" si="8"/>
        <v>0</v>
      </c>
      <c r="AR26" s="82">
        <f t="shared" si="9"/>
        <v>0</v>
      </c>
      <c r="AS26" s="82">
        <f t="shared" si="10"/>
        <v>0</v>
      </c>
      <c r="AT26" s="83">
        <f t="shared" si="28"/>
        <v>0</v>
      </c>
    </row>
    <row r="27" spans="1:46" x14ac:dyDescent="0.2">
      <c r="A27" s="43" t="s">
        <v>64</v>
      </c>
      <c r="B27" s="86" t="s">
        <v>71</v>
      </c>
      <c r="C27" s="35">
        <v>40</v>
      </c>
      <c r="D27" s="89" t="s">
        <v>66</v>
      </c>
      <c r="E27" s="88">
        <v>0.36458333333333331</v>
      </c>
      <c r="F27" s="90">
        <v>0.66666666666666663</v>
      </c>
      <c r="G27" s="35">
        <v>70</v>
      </c>
      <c r="H27" s="35" t="s">
        <v>69</v>
      </c>
      <c r="I27" s="75">
        <v>5.75</v>
      </c>
      <c r="J27" s="75">
        <v>1.5</v>
      </c>
      <c r="K27" s="26"/>
      <c r="L27" s="27">
        <f t="shared" si="11"/>
        <v>0</v>
      </c>
      <c r="M27" s="76">
        <f t="shared" si="12"/>
        <v>0</v>
      </c>
      <c r="N27" s="29"/>
      <c r="O27" s="27">
        <f t="shared" si="13"/>
        <v>0</v>
      </c>
      <c r="P27" s="30">
        <f t="shared" si="14"/>
        <v>0</v>
      </c>
      <c r="Q27" s="29"/>
      <c r="R27" s="31">
        <f t="shared" si="0"/>
        <v>0</v>
      </c>
      <c r="S27" s="28">
        <f t="shared" si="15"/>
        <v>0</v>
      </c>
      <c r="T27" s="26"/>
      <c r="U27" s="31">
        <f t="shared" si="1"/>
        <v>0</v>
      </c>
      <c r="V27" s="28">
        <f t="shared" si="16"/>
        <v>0</v>
      </c>
      <c r="W27" s="26"/>
      <c r="X27" s="31">
        <f t="shared" si="17"/>
        <v>0</v>
      </c>
      <c r="Y27" s="28">
        <f t="shared" si="18"/>
        <v>0</v>
      </c>
      <c r="Z27" s="78">
        <f t="shared" si="19"/>
        <v>0</v>
      </c>
      <c r="AA27" s="78">
        <f t="shared" si="20"/>
        <v>0</v>
      </c>
      <c r="AB27" s="78">
        <f t="shared" si="21"/>
        <v>0</v>
      </c>
      <c r="AC27" s="102">
        <f t="shared" si="22"/>
        <v>0</v>
      </c>
      <c r="AD27" s="78">
        <f t="shared" si="23"/>
        <v>0</v>
      </c>
      <c r="AF27" s="79">
        <f t="shared" si="24"/>
        <v>0</v>
      </c>
      <c r="AG27" s="79">
        <f t="shared" si="2"/>
        <v>0</v>
      </c>
      <c r="AH27" s="79">
        <f t="shared" si="3"/>
        <v>0</v>
      </c>
      <c r="AI27" s="79">
        <f t="shared" si="4"/>
        <v>0</v>
      </c>
      <c r="AJ27" s="79">
        <f t="shared" si="5"/>
        <v>0</v>
      </c>
      <c r="AK27" s="80">
        <f t="shared" si="25"/>
        <v>0</v>
      </c>
      <c r="AL27" s="79">
        <f t="shared" si="6"/>
        <v>40</v>
      </c>
      <c r="AM27" s="81">
        <f t="shared" si="26"/>
        <v>-40</v>
      </c>
      <c r="AO27" s="82">
        <f t="shared" si="27"/>
        <v>0</v>
      </c>
      <c r="AP27" s="82">
        <f t="shared" si="7"/>
        <v>0</v>
      </c>
      <c r="AQ27" s="82">
        <f t="shared" si="8"/>
        <v>0</v>
      </c>
      <c r="AR27" s="82">
        <f t="shared" si="9"/>
        <v>0</v>
      </c>
      <c r="AS27" s="82">
        <f t="shared" si="10"/>
        <v>0</v>
      </c>
      <c r="AT27" s="83">
        <f t="shared" si="28"/>
        <v>0</v>
      </c>
    </row>
    <row r="28" spans="1:46" x14ac:dyDescent="0.2">
      <c r="A28" s="86" t="s">
        <v>75</v>
      </c>
      <c r="B28" s="86" t="s">
        <v>71</v>
      </c>
      <c r="C28" s="35">
        <v>50</v>
      </c>
      <c r="D28" s="89" t="s">
        <v>66</v>
      </c>
      <c r="E28" s="88">
        <v>0.375</v>
      </c>
      <c r="F28" s="90">
        <v>0.70833333333333337</v>
      </c>
      <c r="G28" s="35">
        <v>140</v>
      </c>
      <c r="H28" s="35" t="s">
        <v>69</v>
      </c>
      <c r="I28" s="75">
        <v>5</v>
      </c>
      <c r="J28" s="75">
        <v>3</v>
      </c>
      <c r="K28" s="26"/>
      <c r="L28" s="27">
        <f t="shared" si="11"/>
        <v>0</v>
      </c>
      <c r="M28" s="76">
        <f t="shared" si="12"/>
        <v>0</v>
      </c>
      <c r="N28" s="29"/>
      <c r="O28" s="27">
        <f t="shared" si="13"/>
        <v>0</v>
      </c>
      <c r="P28" s="30">
        <f t="shared" si="14"/>
        <v>0</v>
      </c>
      <c r="Q28" s="29"/>
      <c r="R28" s="31">
        <f t="shared" si="0"/>
        <v>0</v>
      </c>
      <c r="S28" s="28">
        <f t="shared" si="15"/>
        <v>0</v>
      </c>
      <c r="T28" s="26"/>
      <c r="U28" s="31">
        <f t="shared" si="1"/>
        <v>0</v>
      </c>
      <c r="V28" s="28">
        <f t="shared" si="16"/>
        <v>0</v>
      </c>
      <c r="W28" s="26"/>
      <c r="X28" s="31">
        <f t="shared" si="17"/>
        <v>0</v>
      </c>
      <c r="Y28" s="28">
        <f t="shared" si="18"/>
        <v>0</v>
      </c>
      <c r="Z28" s="78">
        <f t="shared" si="19"/>
        <v>0</v>
      </c>
      <c r="AA28" s="78">
        <f t="shared" si="20"/>
        <v>0</v>
      </c>
      <c r="AB28" s="78">
        <f t="shared" si="21"/>
        <v>0</v>
      </c>
      <c r="AC28" s="102">
        <f t="shared" si="22"/>
        <v>0</v>
      </c>
      <c r="AD28" s="78">
        <f t="shared" si="23"/>
        <v>0</v>
      </c>
      <c r="AF28" s="79">
        <f t="shared" si="24"/>
        <v>0</v>
      </c>
      <c r="AG28" s="79">
        <f t="shared" si="2"/>
        <v>0</v>
      </c>
      <c r="AH28" s="79">
        <f t="shared" si="3"/>
        <v>0</v>
      </c>
      <c r="AI28" s="79">
        <f t="shared" si="4"/>
        <v>0</v>
      </c>
      <c r="AJ28" s="79">
        <f t="shared" si="5"/>
        <v>0</v>
      </c>
      <c r="AK28" s="80">
        <f t="shared" si="25"/>
        <v>0</v>
      </c>
      <c r="AL28" s="79">
        <f t="shared" si="6"/>
        <v>50</v>
      </c>
      <c r="AM28" s="81">
        <f t="shared" si="26"/>
        <v>-50</v>
      </c>
      <c r="AO28" s="82">
        <f t="shared" si="27"/>
        <v>0</v>
      </c>
      <c r="AP28" s="82">
        <f t="shared" si="7"/>
        <v>0</v>
      </c>
      <c r="AQ28" s="82">
        <f t="shared" si="8"/>
        <v>0</v>
      </c>
      <c r="AR28" s="82">
        <f t="shared" si="9"/>
        <v>0</v>
      </c>
      <c r="AS28" s="82">
        <f t="shared" si="10"/>
        <v>0</v>
      </c>
      <c r="AT28" s="83">
        <f t="shared" si="28"/>
        <v>0</v>
      </c>
    </row>
    <row r="29" spans="1:46" x14ac:dyDescent="0.2">
      <c r="A29" s="43" t="s">
        <v>64</v>
      </c>
      <c r="B29" s="86" t="s">
        <v>71</v>
      </c>
      <c r="C29" s="35">
        <v>40</v>
      </c>
      <c r="D29" s="89" t="s">
        <v>66</v>
      </c>
      <c r="E29" s="88">
        <v>0.36458333333333331</v>
      </c>
      <c r="F29" s="90">
        <v>0.64583333333333337</v>
      </c>
      <c r="G29" s="35">
        <v>70</v>
      </c>
      <c r="H29" s="35" t="s">
        <v>69</v>
      </c>
      <c r="I29" s="75">
        <v>5.25</v>
      </c>
      <c r="J29" s="75">
        <v>1.5</v>
      </c>
      <c r="K29" s="26"/>
      <c r="L29" s="27">
        <f t="shared" si="11"/>
        <v>0</v>
      </c>
      <c r="M29" s="76">
        <f t="shared" si="12"/>
        <v>0</v>
      </c>
      <c r="N29" s="29"/>
      <c r="O29" s="27">
        <f t="shared" si="13"/>
        <v>0</v>
      </c>
      <c r="P29" s="30">
        <f t="shared" si="14"/>
        <v>0</v>
      </c>
      <c r="Q29" s="29"/>
      <c r="R29" s="31">
        <f t="shared" si="0"/>
        <v>0</v>
      </c>
      <c r="S29" s="28">
        <f t="shared" si="15"/>
        <v>0</v>
      </c>
      <c r="T29" s="26"/>
      <c r="U29" s="31">
        <f t="shared" si="1"/>
        <v>0</v>
      </c>
      <c r="V29" s="28">
        <f t="shared" si="16"/>
        <v>0</v>
      </c>
      <c r="W29" s="26"/>
      <c r="X29" s="31">
        <f t="shared" si="17"/>
        <v>0</v>
      </c>
      <c r="Y29" s="28">
        <f t="shared" si="18"/>
        <v>0</v>
      </c>
      <c r="Z29" s="78">
        <f t="shared" si="19"/>
        <v>0</v>
      </c>
      <c r="AA29" s="78">
        <f t="shared" si="20"/>
        <v>0</v>
      </c>
      <c r="AB29" s="78">
        <f t="shared" si="21"/>
        <v>0</v>
      </c>
      <c r="AC29" s="102">
        <f t="shared" si="22"/>
        <v>0</v>
      </c>
      <c r="AD29" s="78">
        <f t="shared" si="23"/>
        <v>0</v>
      </c>
      <c r="AF29" s="79">
        <f t="shared" si="24"/>
        <v>0</v>
      </c>
      <c r="AG29" s="79">
        <f t="shared" si="2"/>
        <v>0</v>
      </c>
      <c r="AH29" s="79">
        <f t="shared" si="3"/>
        <v>0</v>
      </c>
      <c r="AI29" s="79">
        <f t="shared" si="4"/>
        <v>0</v>
      </c>
      <c r="AJ29" s="79">
        <f t="shared" si="5"/>
        <v>0</v>
      </c>
      <c r="AK29" s="80">
        <f t="shared" si="25"/>
        <v>0</v>
      </c>
      <c r="AL29" s="79">
        <f t="shared" si="6"/>
        <v>40</v>
      </c>
      <c r="AM29" s="81">
        <f t="shared" si="26"/>
        <v>-40</v>
      </c>
      <c r="AO29" s="82">
        <f t="shared" si="27"/>
        <v>0</v>
      </c>
      <c r="AP29" s="82">
        <f t="shared" si="7"/>
        <v>0</v>
      </c>
      <c r="AQ29" s="82">
        <f t="shared" si="8"/>
        <v>0</v>
      </c>
      <c r="AR29" s="82">
        <f t="shared" si="9"/>
        <v>0</v>
      </c>
      <c r="AS29" s="82">
        <f t="shared" si="10"/>
        <v>0</v>
      </c>
      <c r="AT29" s="83">
        <f t="shared" si="28"/>
        <v>0</v>
      </c>
    </row>
    <row r="30" spans="1:46" x14ac:dyDescent="0.2">
      <c r="A30" s="43" t="s">
        <v>83</v>
      </c>
      <c r="B30" s="86" t="s">
        <v>74</v>
      </c>
      <c r="C30" s="35">
        <v>90</v>
      </c>
      <c r="D30" s="89" t="s">
        <v>66</v>
      </c>
      <c r="E30" s="88">
        <v>0.34375</v>
      </c>
      <c r="F30" s="90">
        <v>0.67708333333333337</v>
      </c>
      <c r="G30" s="35">
        <v>180</v>
      </c>
      <c r="H30" s="35" t="s">
        <v>69</v>
      </c>
      <c r="I30" s="75">
        <v>4.5</v>
      </c>
      <c r="J30" s="75">
        <v>3.5</v>
      </c>
      <c r="K30" s="26"/>
      <c r="L30" s="27">
        <f t="shared" si="11"/>
        <v>0</v>
      </c>
      <c r="M30" s="76">
        <f t="shared" si="12"/>
        <v>0</v>
      </c>
      <c r="N30" s="29"/>
      <c r="O30" s="27">
        <f t="shared" si="13"/>
        <v>0</v>
      </c>
      <c r="P30" s="30">
        <f t="shared" si="14"/>
        <v>0</v>
      </c>
      <c r="Q30" s="29"/>
      <c r="R30" s="31">
        <f t="shared" si="0"/>
        <v>0</v>
      </c>
      <c r="S30" s="28">
        <f t="shared" si="15"/>
        <v>0</v>
      </c>
      <c r="T30" s="26"/>
      <c r="U30" s="31">
        <f t="shared" si="1"/>
        <v>0</v>
      </c>
      <c r="V30" s="28">
        <f t="shared" si="16"/>
        <v>0</v>
      </c>
      <c r="W30" s="26"/>
      <c r="X30" s="31">
        <f t="shared" si="17"/>
        <v>0</v>
      </c>
      <c r="Y30" s="28">
        <f t="shared" si="18"/>
        <v>0</v>
      </c>
      <c r="Z30" s="78">
        <f t="shared" si="19"/>
        <v>0</v>
      </c>
      <c r="AA30" s="78">
        <f t="shared" si="20"/>
        <v>0</v>
      </c>
      <c r="AB30" s="78">
        <f t="shared" si="21"/>
        <v>0</v>
      </c>
      <c r="AC30" s="102">
        <f t="shared" si="22"/>
        <v>0</v>
      </c>
      <c r="AD30" s="78">
        <f t="shared" si="23"/>
        <v>0</v>
      </c>
      <c r="AF30" s="79">
        <f t="shared" si="24"/>
        <v>0</v>
      </c>
      <c r="AG30" s="79">
        <f t="shared" si="2"/>
        <v>0</v>
      </c>
      <c r="AH30" s="79">
        <f t="shared" si="3"/>
        <v>0</v>
      </c>
      <c r="AI30" s="79">
        <f t="shared" si="4"/>
        <v>0</v>
      </c>
      <c r="AJ30" s="79">
        <f t="shared" si="5"/>
        <v>0</v>
      </c>
      <c r="AK30" s="80">
        <f t="shared" si="25"/>
        <v>0</v>
      </c>
      <c r="AL30" s="79">
        <f t="shared" si="6"/>
        <v>90</v>
      </c>
      <c r="AM30" s="81">
        <f t="shared" si="26"/>
        <v>-90</v>
      </c>
      <c r="AO30" s="82">
        <f t="shared" si="27"/>
        <v>0</v>
      </c>
      <c r="AP30" s="82">
        <f t="shared" si="7"/>
        <v>0</v>
      </c>
      <c r="AQ30" s="82">
        <f t="shared" si="8"/>
        <v>0</v>
      </c>
      <c r="AR30" s="82">
        <f t="shared" si="9"/>
        <v>0</v>
      </c>
      <c r="AS30" s="82">
        <f t="shared" si="10"/>
        <v>0</v>
      </c>
      <c r="AT30" s="83">
        <f t="shared" si="28"/>
        <v>0</v>
      </c>
    </row>
    <row r="31" spans="1:46" x14ac:dyDescent="0.2">
      <c r="A31" s="43" t="s">
        <v>83</v>
      </c>
      <c r="B31" s="86" t="s">
        <v>74</v>
      </c>
      <c r="C31" s="35">
        <v>90</v>
      </c>
      <c r="D31" s="89" t="s">
        <v>66</v>
      </c>
      <c r="E31" s="88">
        <v>0.34375</v>
      </c>
      <c r="F31" s="90">
        <v>0.67708333333333337</v>
      </c>
      <c r="G31" s="35">
        <v>180</v>
      </c>
      <c r="H31" s="35" t="s">
        <v>69</v>
      </c>
      <c r="I31" s="75">
        <v>4.5</v>
      </c>
      <c r="J31" s="75">
        <v>3.5</v>
      </c>
      <c r="K31" s="26"/>
      <c r="L31" s="27">
        <f t="shared" si="11"/>
        <v>0</v>
      </c>
      <c r="M31" s="76">
        <f t="shared" si="12"/>
        <v>0</v>
      </c>
      <c r="N31" s="29"/>
      <c r="O31" s="27">
        <f t="shared" si="13"/>
        <v>0</v>
      </c>
      <c r="P31" s="30">
        <f t="shared" si="14"/>
        <v>0</v>
      </c>
      <c r="Q31" s="29"/>
      <c r="R31" s="31">
        <f t="shared" si="0"/>
        <v>0</v>
      </c>
      <c r="S31" s="28">
        <f t="shared" si="15"/>
        <v>0</v>
      </c>
      <c r="T31" s="26"/>
      <c r="U31" s="31">
        <f t="shared" si="1"/>
        <v>0</v>
      </c>
      <c r="V31" s="28">
        <f t="shared" si="16"/>
        <v>0</v>
      </c>
      <c r="W31" s="26"/>
      <c r="X31" s="31">
        <f t="shared" si="17"/>
        <v>0</v>
      </c>
      <c r="Y31" s="28">
        <f t="shared" si="18"/>
        <v>0</v>
      </c>
      <c r="Z31" s="78">
        <f t="shared" si="19"/>
        <v>0</v>
      </c>
      <c r="AA31" s="78">
        <f t="shared" si="20"/>
        <v>0</v>
      </c>
      <c r="AB31" s="78">
        <f t="shared" si="21"/>
        <v>0</v>
      </c>
      <c r="AC31" s="102">
        <f t="shared" si="22"/>
        <v>0</v>
      </c>
      <c r="AD31" s="78">
        <f t="shared" si="23"/>
        <v>0</v>
      </c>
      <c r="AF31" s="79">
        <f t="shared" si="24"/>
        <v>0</v>
      </c>
      <c r="AG31" s="79">
        <f t="shared" si="2"/>
        <v>0</v>
      </c>
      <c r="AH31" s="79">
        <f t="shared" si="3"/>
        <v>0</v>
      </c>
      <c r="AI31" s="79">
        <f t="shared" si="4"/>
        <v>0</v>
      </c>
      <c r="AJ31" s="79">
        <f t="shared" si="5"/>
        <v>0</v>
      </c>
      <c r="AK31" s="80">
        <f t="shared" si="25"/>
        <v>0</v>
      </c>
      <c r="AL31" s="79">
        <f t="shared" si="6"/>
        <v>90</v>
      </c>
      <c r="AM31" s="81">
        <f t="shared" si="26"/>
        <v>-90</v>
      </c>
      <c r="AO31" s="82">
        <f t="shared" si="27"/>
        <v>0</v>
      </c>
      <c r="AP31" s="82">
        <f t="shared" si="7"/>
        <v>0</v>
      </c>
      <c r="AQ31" s="82">
        <f t="shared" si="8"/>
        <v>0</v>
      </c>
      <c r="AR31" s="82">
        <f t="shared" si="9"/>
        <v>0</v>
      </c>
      <c r="AS31" s="82">
        <f t="shared" si="10"/>
        <v>0</v>
      </c>
      <c r="AT31" s="83">
        <f t="shared" si="28"/>
        <v>0</v>
      </c>
    </row>
    <row r="32" spans="1:46" x14ac:dyDescent="0.2">
      <c r="A32" s="43" t="s">
        <v>83</v>
      </c>
      <c r="B32" s="86" t="s">
        <v>74</v>
      </c>
      <c r="C32" s="35">
        <v>90</v>
      </c>
      <c r="D32" s="89" t="s">
        <v>66</v>
      </c>
      <c r="E32" s="88">
        <v>0.34375</v>
      </c>
      <c r="F32" s="90">
        <v>0.67708333333333337</v>
      </c>
      <c r="G32" s="35">
        <v>180</v>
      </c>
      <c r="H32" s="35" t="s">
        <v>69</v>
      </c>
      <c r="I32" s="75">
        <v>4.5</v>
      </c>
      <c r="J32" s="75">
        <v>3.5</v>
      </c>
      <c r="K32" s="26"/>
      <c r="L32" s="27">
        <f t="shared" si="11"/>
        <v>0</v>
      </c>
      <c r="M32" s="76">
        <f t="shared" si="12"/>
        <v>0</v>
      </c>
      <c r="N32" s="29"/>
      <c r="O32" s="27">
        <f t="shared" si="13"/>
        <v>0</v>
      </c>
      <c r="P32" s="30">
        <f t="shared" si="14"/>
        <v>0</v>
      </c>
      <c r="Q32" s="29"/>
      <c r="R32" s="31">
        <f t="shared" si="0"/>
        <v>0</v>
      </c>
      <c r="S32" s="28">
        <f t="shared" si="15"/>
        <v>0</v>
      </c>
      <c r="T32" s="26"/>
      <c r="U32" s="31">
        <f t="shared" si="1"/>
        <v>0</v>
      </c>
      <c r="V32" s="28">
        <f t="shared" si="16"/>
        <v>0</v>
      </c>
      <c r="W32" s="26"/>
      <c r="X32" s="31">
        <f t="shared" si="17"/>
        <v>0</v>
      </c>
      <c r="Y32" s="28">
        <f t="shared" si="18"/>
        <v>0</v>
      </c>
      <c r="Z32" s="78">
        <f t="shared" si="19"/>
        <v>0</v>
      </c>
      <c r="AA32" s="78">
        <f t="shared" si="20"/>
        <v>0</v>
      </c>
      <c r="AB32" s="78">
        <f t="shared" si="21"/>
        <v>0</v>
      </c>
      <c r="AC32" s="102">
        <f t="shared" si="22"/>
        <v>0</v>
      </c>
      <c r="AD32" s="78">
        <f t="shared" si="23"/>
        <v>0</v>
      </c>
      <c r="AF32" s="79">
        <f t="shared" si="24"/>
        <v>0</v>
      </c>
      <c r="AG32" s="79">
        <f t="shared" si="2"/>
        <v>0</v>
      </c>
      <c r="AH32" s="79">
        <f t="shared" si="3"/>
        <v>0</v>
      </c>
      <c r="AI32" s="79">
        <f t="shared" si="4"/>
        <v>0</v>
      </c>
      <c r="AJ32" s="79">
        <f t="shared" si="5"/>
        <v>0</v>
      </c>
      <c r="AK32" s="80">
        <f t="shared" si="25"/>
        <v>0</v>
      </c>
      <c r="AL32" s="79">
        <f t="shared" si="6"/>
        <v>90</v>
      </c>
      <c r="AM32" s="81">
        <f t="shared" si="26"/>
        <v>-90</v>
      </c>
      <c r="AO32" s="82">
        <f t="shared" si="27"/>
        <v>0</v>
      </c>
      <c r="AP32" s="82">
        <f t="shared" si="7"/>
        <v>0</v>
      </c>
      <c r="AQ32" s="82">
        <f t="shared" si="8"/>
        <v>0</v>
      </c>
      <c r="AR32" s="82">
        <f t="shared" si="9"/>
        <v>0</v>
      </c>
      <c r="AS32" s="82">
        <f t="shared" si="10"/>
        <v>0</v>
      </c>
      <c r="AT32" s="83">
        <f t="shared" si="28"/>
        <v>0</v>
      </c>
    </row>
    <row r="33" spans="1:46" x14ac:dyDescent="0.2">
      <c r="A33" s="43" t="s">
        <v>82</v>
      </c>
      <c r="B33" s="86" t="s">
        <v>74</v>
      </c>
      <c r="C33" s="35">
        <v>140</v>
      </c>
      <c r="D33" s="89" t="s">
        <v>66</v>
      </c>
      <c r="E33" s="88">
        <v>0.34375</v>
      </c>
      <c r="F33" s="90">
        <v>0.70833333333333337</v>
      </c>
      <c r="G33" s="35">
        <v>150</v>
      </c>
      <c r="H33" s="35" t="s">
        <v>69</v>
      </c>
      <c r="I33" s="75">
        <v>5.75</v>
      </c>
      <c r="J33" s="75">
        <v>3</v>
      </c>
      <c r="K33" s="26"/>
      <c r="L33" s="27">
        <f t="shared" si="11"/>
        <v>0</v>
      </c>
      <c r="M33" s="76">
        <f t="shared" si="12"/>
        <v>0</v>
      </c>
      <c r="N33" s="29"/>
      <c r="O33" s="27">
        <f t="shared" si="13"/>
        <v>0</v>
      </c>
      <c r="P33" s="30">
        <f t="shared" si="14"/>
        <v>0</v>
      </c>
      <c r="Q33" s="29"/>
      <c r="R33" s="31">
        <f t="shared" si="0"/>
        <v>0</v>
      </c>
      <c r="S33" s="28">
        <f t="shared" si="15"/>
        <v>0</v>
      </c>
      <c r="T33" s="26"/>
      <c r="U33" s="31">
        <f t="shared" si="1"/>
        <v>0</v>
      </c>
      <c r="V33" s="28">
        <f t="shared" si="16"/>
        <v>0</v>
      </c>
      <c r="W33" s="26"/>
      <c r="X33" s="31">
        <f t="shared" si="17"/>
        <v>0</v>
      </c>
      <c r="Y33" s="28">
        <f t="shared" si="18"/>
        <v>0</v>
      </c>
      <c r="Z33" s="78">
        <f t="shared" si="19"/>
        <v>0</v>
      </c>
      <c r="AA33" s="78">
        <f t="shared" si="20"/>
        <v>0</v>
      </c>
      <c r="AB33" s="78">
        <f t="shared" si="21"/>
        <v>0</v>
      </c>
      <c r="AC33" s="102">
        <f t="shared" si="22"/>
        <v>0</v>
      </c>
      <c r="AD33" s="78">
        <f t="shared" si="23"/>
        <v>0</v>
      </c>
      <c r="AF33" s="79">
        <f t="shared" si="24"/>
        <v>0</v>
      </c>
      <c r="AG33" s="79">
        <f t="shared" si="2"/>
        <v>0</v>
      </c>
      <c r="AH33" s="79">
        <f t="shared" si="3"/>
        <v>0</v>
      </c>
      <c r="AI33" s="79">
        <f t="shared" si="4"/>
        <v>0</v>
      </c>
      <c r="AJ33" s="79">
        <f t="shared" si="5"/>
        <v>0</v>
      </c>
      <c r="AK33" s="80">
        <f t="shared" si="25"/>
        <v>0</v>
      </c>
      <c r="AL33" s="79">
        <f t="shared" si="6"/>
        <v>140</v>
      </c>
      <c r="AM33" s="81">
        <f t="shared" si="26"/>
        <v>-140</v>
      </c>
      <c r="AO33" s="82">
        <f t="shared" si="27"/>
        <v>0</v>
      </c>
      <c r="AP33" s="82">
        <f t="shared" si="7"/>
        <v>0</v>
      </c>
      <c r="AQ33" s="82">
        <f t="shared" si="8"/>
        <v>0</v>
      </c>
      <c r="AR33" s="82">
        <f t="shared" si="9"/>
        <v>0</v>
      </c>
      <c r="AS33" s="82">
        <f t="shared" si="10"/>
        <v>0</v>
      </c>
      <c r="AT33" s="83">
        <f t="shared" si="28"/>
        <v>0</v>
      </c>
    </row>
    <row r="34" spans="1:46" x14ac:dyDescent="0.2">
      <c r="A34" s="43" t="s">
        <v>64</v>
      </c>
      <c r="B34" s="86" t="s">
        <v>67</v>
      </c>
      <c r="C34" s="35">
        <v>70</v>
      </c>
      <c r="D34" s="89" t="s">
        <v>84</v>
      </c>
      <c r="E34" s="88">
        <v>0.375</v>
      </c>
      <c r="F34" s="90">
        <v>0.52083333333333337</v>
      </c>
      <c r="G34" s="35">
        <v>60</v>
      </c>
      <c r="H34" s="35" t="s">
        <v>69</v>
      </c>
      <c r="I34" s="75">
        <v>2.5</v>
      </c>
      <c r="J34" s="75">
        <v>1</v>
      </c>
      <c r="K34" s="26"/>
      <c r="L34" s="27">
        <f t="shared" si="11"/>
        <v>0</v>
      </c>
      <c r="M34" s="76">
        <f t="shared" si="12"/>
        <v>0</v>
      </c>
      <c r="N34" s="29"/>
      <c r="O34" s="27">
        <f t="shared" si="13"/>
        <v>0</v>
      </c>
      <c r="P34" s="30">
        <f t="shared" si="14"/>
        <v>0</v>
      </c>
      <c r="Q34" s="29"/>
      <c r="R34" s="31">
        <f t="shared" si="0"/>
        <v>0</v>
      </c>
      <c r="S34" s="28">
        <f t="shared" si="15"/>
        <v>0</v>
      </c>
      <c r="T34" s="26"/>
      <c r="U34" s="31">
        <f t="shared" si="1"/>
        <v>0</v>
      </c>
      <c r="V34" s="28">
        <f t="shared" si="16"/>
        <v>0</v>
      </c>
      <c r="W34" s="26"/>
      <c r="X34" s="31">
        <f t="shared" si="17"/>
        <v>0</v>
      </c>
      <c r="Y34" s="28">
        <f t="shared" si="18"/>
        <v>0</v>
      </c>
      <c r="Z34" s="78">
        <f t="shared" si="19"/>
        <v>0</v>
      </c>
      <c r="AA34" s="78">
        <f t="shared" si="20"/>
        <v>0</v>
      </c>
      <c r="AB34" s="78">
        <f t="shared" si="21"/>
        <v>0</v>
      </c>
      <c r="AC34" s="102">
        <f t="shared" si="22"/>
        <v>0</v>
      </c>
      <c r="AD34" s="78">
        <f t="shared" si="23"/>
        <v>0</v>
      </c>
      <c r="AF34" s="79">
        <f t="shared" si="24"/>
        <v>0</v>
      </c>
      <c r="AG34" s="79">
        <f t="shared" si="2"/>
        <v>0</v>
      </c>
      <c r="AH34" s="79">
        <f t="shared" si="3"/>
        <v>0</v>
      </c>
      <c r="AI34" s="79">
        <f t="shared" si="4"/>
        <v>0</v>
      </c>
      <c r="AJ34" s="79">
        <f t="shared" si="5"/>
        <v>0</v>
      </c>
      <c r="AK34" s="80">
        <f t="shared" si="25"/>
        <v>0</v>
      </c>
      <c r="AL34" s="79">
        <f t="shared" si="6"/>
        <v>70</v>
      </c>
      <c r="AM34" s="81">
        <f t="shared" si="26"/>
        <v>-70</v>
      </c>
      <c r="AO34" s="82">
        <f t="shared" si="27"/>
        <v>0</v>
      </c>
      <c r="AP34" s="82">
        <f t="shared" si="7"/>
        <v>0</v>
      </c>
      <c r="AQ34" s="82">
        <f t="shared" si="8"/>
        <v>0</v>
      </c>
      <c r="AR34" s="82">
        <f t="shared" si="9"/>
        <v>0</v>
      </c>
      <c r="AS34" s="82">
        <f t="shared" si="10"/>
        <v>0</v>
      </c>
      <c r="AT34" s="83">
        <f t="shared" si="28"/>
        <v>0</v>
      </c>
    </row>
    <row r="35" spans="1:46" x14ac:dyDescent="0.2">
      <c r="A35" s="43" t="s">
        <v>85</v>
      </c>
      <c r="B35" s="86" t="s">
        <v>71</v>
      </c>
      <c r="C35" s="35">
        <v>70</v>
      </c>
      <c r="D35" s="89" t="s">
        <v>84</v>
      </c>
      <c r="E35" s="88">
        <v>0.34375</v>
      </c>
      <c r="F35" s="90">
        <v>0.70833333333333337</v>
      </c>
      <c r="G35" s="35">
        <v>290</v>
      </c>
      <c r="H35" s="35" t="s">
        <v>69</v>
      </c>
      <c r="I35" s="75">
        <v>3.75</v>
      </c>
      <c r="J35" s="75">
        <v>5</v>
      </c>
      <c r="K35" s="26"/>
      <c r="L35" s="27">
        <f t="shared" si="11"/>
        <v>0</v>
      </c>
      <c r="M35" s="76">
        <f t="shared" si="12"/>
        <v>0</v>
      </c>
      <c r="N35" s="29"/>
      <c r="O35" s="27">
        <f t="shared" si="13"/>
        <v>0</v>
      </c>
      <c r="P35" s="30">
        <f t="shared" si="14"/>
        <v>0</v>
      </c>
      <c r="Q35" s="29"/>
      <c r="R35" s="31">
        <f t="shared" si="0"/>
        <v>0</v>
      </c>
      <c r="S35" s="28">
        <f t="shared" si="15"/>
        <v>0</v>
      </c>
      <c r="T35" s="26"/>
      <c r="U35" s="31">
        <f t="shared" si="1"/>
        <v>0</v>
      </c>
      <c r="V35" s="28">
        <f t="shared" si="16"/>
        <v>0</v>
      </c>
      <c r="W35" s="26"/>
      <c r="X35" s="31">
        <f t="shared" si="17"/>
        <v>0</v>
      </c>
      <c r="Y35" s="28">
        <f t="shared" si="18"/>
        <v>0</v>
      </c>
      <c r="Z35" s="78">
        <f t="shared" si="19"/>
        <v>0</v>
      </c>
      <c r="AA35" s="78">
        <f t="shared" si="20"/>
        <v>0</v>
      </c>
      <c r="AB35" s="78">
        <f t="shared" si="21"/>
        <v>0</v>
      </c>
      <c r="AC35" s="102">
        <f t="shared" si="22"/>
        <v>0</v>
      </c>
      <c r="AD35" s="78">
        <f t="shared" si="23"/>
        <v>0</v>
      </c>
      <c r="AF35" s="79">
        <f t="shared" si="24"/>
        <v>0</v>
      </c>
      <c r="AG35" s="79">
        <f t="shared" si="2"/>
        <v>0</v>
      </c>
      <c r="AH35" s="79">
        <f t="shared" si="3"/>
        <v>0</v>
      </c>
      <c r="AI35" s="79">
        <f t="shared" si="4"/>
        <v>0</v>
      </c>
      <c r="AJ35" s="79">
        <f t="shared" si="5"/>
        <v>0</v>
      </c>
      <c r="AK35" s="80">
        <f t="shared" si="25"/>
        <v>0</v>
      </c>
      <c r="AL35" s="79">
        <f t="shared" si="6"/>
        <v>70</v>
      </c>
      <c r="AM35" s="81">
        <f t="shared" si="26"/>
        <v>-70</v>
      </c>
      <c r="AO35" s="82">
        <f t="shared" si="27"/>
        <v>0</v>
      </c>
      <c r="AP35" s="82">
        <f t="shared" si="7"/>
        <v>0</v>
      </c>
      <c r="AQ35" s="82">
        <f t="shared" si="8"/>
        <v>0</v>
      </c>
      <c r="AR35" s="82">
        <f t="shared" si="9"/>
        <v>0</v>
      </c>
      <c r="AS35" s="82">
        <f t="shared" si="10"/>
        <v>0</v>
      </c>
      <c r="AT35" s="83">
        <f t="shared" si="28"/>
        <v>0</v>
      </c>
    </row>
    <row r="36" spans="1:46" x14ac:dyDescent="0.2">
      <c r="A36" s="43" t="s">
        <v>72</v>
      </c>
      <c r="B36" s="86" t="s">
        <v>71</v>
      </c>
      <c r="C36" s="35">
        <v>110</v>
      </c>
      <c r="D36" s="97" t="s">
        <v>84</v>
      </c>
      <c r="E36" s="88">
        <v>0.35416666666666669</v>
      </c>
      <c r="F36" s="90">
        <v>0.5625</v>
      </c>
      <c r="G36" s="35">
        <v>60</v>
      </c>
      <c r="H36" s="35" t="s">
        <v>69</v>
      </c>
      <c r="I36" s="75">
        <v>3.5</v>
      </c>
      <c r="J36" s="75">
        <v>1.5</v>
      </c>
      <c r="K36" s="26"/>
      <c r="L36" s="27">
        <f t="shared" si="11"/>
        <v>0</v>
      </c>
      <c r="M36" s="76">
        <f t="shared" si="12"/>
        <v>0</v>
      </c>
      <c r="N36" s="29"/>
      <c r="O36" s="27">
        <f t="shared" si="13"/>
        <v>0</v>
      </c>
      <c r="P36" s="30">
        <f t="shared" si="14"/>
        <v>0</v>
      </c>
      <c r="Q36" s="29"/>
      <c r="R36" s="31">
        <f t="shared" si="0"/>
        <v>0</v>
      </c>
      <c r="S36" s="28">
        <f t="shared" si="15"/>
        <v>0</v>
      </c>
      <c r="T36" s="26"/>
      <c r="U36" s="31">
        <f t="shared" si="1"/>
        <v>0</v>
      </c>
      <c r="V36" s="28">
        <f t="shared" si="16"/>
        <v>0</v>
      </c>
      <c r="W36" s="26"/>
      <c r="X36" s="31">
        <f t="shared" si="17"/>
        <v>0</v>
      </c>
      <c r="Y36" s="28">
        <f t="shared" si="18"/>
        <v>0</v>
      </c>
      <c r="Z36" s="78">
        <f t="shared" si="19"/>
        <v>0</v>
      </c>
      <c r="AA36" s="78">
        <f t="shared" si="20"/>
        <v>0</v>
      </c>
      <c r="AB36" s="78">
        <f t="shared" si="21"/>
        <v>0</v>
      </c>
      <c r="AC36" s="102">
        <f t="shared" si="22"/>
        <v>0</v>
      </c>
      <c r="AD36" s="78">
        <f t="shared" si="23"/>
        <v>0</v>
      </c>
      <c r="AF36" s="79">
        <f t="shared" si="24"/>
        <v>0</v>
      </c>
      <c r="AG36" s="79">
        <f t="shared" si="2"/>
        <v>0</v>
      </c>
      <c r="AH36" s="79">
        <f t="shared" si="3"/>
        <v>0</v>
      </c>
      <c r="AI36" s="79">
        <f t="shared" si="4"/>
        <v>0</v>
      </c>
      <c r="AJ36" s="79">
        <f t="shared" si="5"/>
        <v>0</v>
      </c>
      <c r="AK36" s="80">
        <f t="shared" si="25"/>
        <v>0</v>
      </c>
      <c r="AL36" s="79">
        <f t="shared" si="6"/>
        <v>110</v>
      </c>
      <c r="AM36" s="81">
        <f t="shared" si="26"/>
        <v>-110</v>
      </c>
      <c r="AO36" s="82">
        <f t="shared" si="27"/>
        <v>0</v>
      </c>
      <c r="AP36" s="82">
        <f t="shared" si="7"/>
        <v>0</v>
      </c>
      <c r="AQ36" s="82">
        <f t="shared" si="8"/>
        <v>0</v>
      </c>
      <c r="AR36" s="82">
        <f t="shared" si="9"/>
        <v>0</v>
      </c>
      <c r="AS36" s="82">
        <f t="shared" si="10"/>
        <v>0</v>
      </c>
      <c r="AT36" s="83">
        <f t="shared" si="28"/>
        <v>0</v>
      </c>
    </row>
    <row r="37" spans="1:46" x14ac:dyDescent="0.2">
      <c r="A37" s="43" t="s">
        <v>83</v>
      </c>
      <c r="B37" s="86" t="s">
        <v>71</v>
      </c>
      <c r="C37" s="35">
        <v>80</v>
      </c>
      <c r="D37" s="89" t="s">
        <v>84</v>
      </c>
      <c r="E37" s="88">
        <v>0.39583333333333331</v>
      </c>
      <c r="F37" s="90">
        <v>0</v>
      </c>
      <c r="G37" s="35">
        <v>190</v>
      </c>
      <c r="H37" s="35" t="s">
        <v>69</v>
      </c>
      <c r="I37" s="75">
        <v>11</v>
      </c>
      <c r="J37" s="75">
        <v>3.5</v>
      </c>
      <c r="K37" s="26"/>
      <c r="L37" s="27">
        <f t="shared" si="11"/>
        <v>0</v>
      </c>
      <c r="M37" s="76">
        <f t="shared" si="12"/>
        <v>0</v>
      </c>
      <c r="N37" s="29"/>
      <c r="O37" s="27">
        <f t="shared" si="13"/>
        <v>0</v>
      </c>
      <c r="P37" s="30">
        <f t="shared" si="14"/>
        <v>0</v>
      </c>
      <c r="Q37" s="29"/>
      <c r="R37" s="31">
        <f t="shared" si="0"/>
        <v>0</v>
      </c>
      <c r="S37" s="28">
        <f t="shared" si="15"/>
        <v>0</v>
      </c>
      <c r="T37" s="26"/>
      <c r="U37" s="31">
        <f t="shared" si="1"/>
        <v>0</v>
      </c>
      <c r="V37" s="28">
        <f t="shared" si="16"/>
        <v>0</v>
      </c>
      <c r="W37" s="26"/>
      <c r="X37" s="31">
        <f t="shared" si="17"/>
        <v>0</v>
      </c>
      <c r="Y37" s="28">
        <f t="shared" si="18"/>
        <v>0</v>
      </c>
      <c r="Z37" s="78">
        <f t="shared" si="19"/>
        <v>0</v>
      </c>
      <c r="AA37" s="78">
        <f t="shared" si="20"/>
        <v>0</v>
      </c>
      <c r="AB37" s="78">
        <f t="shared" si="21"/>
        <v>0</v>
      </c>
      <c r="AC37" s="102">
        <f t="shared" si="22"/>
        <v>0</v>
      </c>
      <c r="AD37" s="78">
        <f t="shared" si="23"/>
        <v>0</v>
      </c>
      <c r="AF37" s="79">
        <f t="shared" si="24"/>
        <v>0</v>
      </c>
      <c r="AG37" s="79">
        <f t="shared" si="2"/>
        <v>0</v>
      </c>
      <c r="AH37" s="79">
        <f t="shared" si="3"/>
        <v>0</v>
      </c>
      <c r="AI37" s="79">
        <f t="shared" si="4"/>
        <v>0</v>
      </c>
      <c r="AJ37" s="79">
        <f t="shared" si="5"/>
        <v>0</v>
      </c>
      <c r="AK37" s="80">
        <f t="shared" si="25"/>
        <v>0</v>
      </c>
      <c r="AL37" s="79">
        <f t="shared" si="6"/>
        <v>80</v>
      </c>
      <c r="AM37" s="81">
        <f t="shared" si="26"/>
        <v>-80</v>
      </c>
      <c r="AO37" s="82">
        <f t="shared" si="27"/>
        <v>0</v>
      </c>
      <c r="AP37" s="82">
        <f t="shared" si="7"/>
        <v>0</v>
      </c>
      <c r="AQ37" s="82">
        <f t="shared" si="8"/>
        <v>0</v>
      </c>
      <c r="AR37" s="82">
        <f t="shared" si="9"/>
        <v>0</v>
      </c>
      <c r="AS37" s="82">
        <f t="shared" si="10"/>
        <v>0</v>
      </c>
      <c r="AT37" s="83">
        <f t="shared" si="28"/>
        <v>0</v>
      </c>
    </row>
    <row r="38" spans="1:46" x14ac:dyDescent="0.2">
      <c r="A38" s="43" t="s">
        <v>82</v>
      </c>
      <c r="B38" s="86" t="s">
        <v>67</v>
      </c>
      <c r="C38" s="35">
        <v>140</v>
      </c>
      <c r="D38" s="89" t="s">
        <v>84</v>
      </c>
      <c r="E38" s="88">
        <v>0.33333333333333331</v>
      </c>
      <c r="F38" s="90">
        <v>0.59375</v>
      </c>
      <c r="G38" s="35">
        <v>170</v>
      </c>
      <c r="H38" s="35" t="s">
        <v>69</v>
      </c>
      <c r="I38" s="75">
        <v>2.75</v>
      </c>
      <c r="J38" s="75">
        <v>3.5</v>
      </c>
      <c r="K38" s="26"/>
      <c r="L38" s="27">
        <f t="shared" si="11"/>
        <v>0</v>
      </c>
      <c r="M38" s="76">
        <f t="shared" si="12"/>
        <v>0</v>
      </c>
      <c r="N38" s="29"/>
      <c r="O38" s="27">
        <f t="shared" si="13"/>
        <v>0</v>
      </c>
      <c r="P38" s="30">
        <f t="shared" si="14"/>
        <v>0</v>
      </c>
      <c r="Q38" s="29"/>
      <c r="R38" s="31">
        <f t="shared" si="0"/>
        <v>0</v>
      </c>
      <c r="S38" s="28">
        <f t="shared" si="15"/>
        <v>0</v>
      </c>
      <c r="T38" s="26"/>
      <c r="U38" s="31">
        <f t="shared" si="1"/>
        <v>0</v>
      </c>
      <c r="V38" s="28">
        <f t="shared" si="16"/>
        <v>0</v>
      </c>
      <c r="W38" s="26"/>
      <c r="X38" s="31">
        <f t="shared" si="17"/>
        <v>0</v>
      </c>
      <c r="Y38" s="28">
        <f t="shared" si="18"/>
        <v>0</v>
      </c>
      <c r="Z38" s="78">
        <f t="shared" si="19"/>
        <v>0</v>
      </c>
      <c r="AA38" s="78">
        <f t="shared" si="20"/>
        <v>0</v>
      </c>
      <c r="AB38" s="78">
        <f t="shared" si="21"/>
        <v>0</v>
      </c>
      <c r="AC38" s="102">
        <f t="shared" si="22"/>
        <v>0</v>
      </c>
      <c r="AD38" s="78">
        <f t="shared" si="23"/>
        <v>0</v>
      </c>
      <c r="AF38" s="79">
        <f t="shared" si="24"/>
        <v>0</v>
      </c>
      <c r="AG38" s="79">
        <f t="shared" si="2"/>
        <v>0</v>
      </c>
      <c r="AH38" s="79">
        <f t="shared" si="3"/>
        <v>0</v>
      </c>
      <c r="AI38" s="79">
        <f t="shared" si="4"/>
        <v>0</v>
      </c>
      <c r="AJ38" s="79">
        <f t="shared" si="5"/>
        <v>0</v>
      </c>
      <c r="AK38" s="80">
        <f t="shared" si="25"/>
        <v>0</v>
      </c>
      <c r="AL38" s="79">
        <f t="shared" si="6"/>
        <v>140</v>
      </c>
      <c r="AM38" s="81">
        <f t="shared" si="26"/>
        <v>-140</v>
      </c>
      <c r="AO38" s="82">
        <f t="shared" si="27"/>
        <v>0</v>
      </c>
      <c r="AP38" s="82">
        <f t="shared" si="7"/>
        <v>0</v>
      </c>
      <c r="AQ38" s="82">
        <f t="shared" si="8"/>
        <v>0</v>
      </c>
      <c r="AR38" s="82">
        <f t="shared" si="9"/>
        <v>0</v>
      </c>
      <c r="AS38" s="82">
        <f t="shared" si="10"/>
        <v>0</v>
      </c>
      <c r="AT38" s="83">
        <f t="shared" si="28"/>
        <v>0</v>
      </c>
    </row>
    <row r="39" spans="1:46" x14ac:dyDescent="0.2">
      <c r="A39" s="43" t="s">
        <v>86</v>
      </c>
      <c r="B39" s="86" t="s">
        <v>67</v>
      </c>
      <c r="C39" s="35">
        <v>40</v>
      </c>
      <c r="D39" s="89" t="s">
        <v>84</v>
      </c>
      <c r="E39" s="88">
        <v>0.33333333333333331</v>
      </c>
      <c r="F39" s="90">
        <v>0.71875</v>
      </c>
      <c r="G39" s="35">
        <v>270</v>
      </c>
      <c r="H39" s="35" t="s">
        <v>69</v>
      </c>
      <c r="I39" s="75">
        <v>4.75</v>
      </c>
      <c r="J39" s="75">
        <v>4.5</v>
      </c>
      <c r="K39" s="26"/>
      <c r="L39" s="27">
        <f t="shared" si="11"/>
        <v>0</v>
      </c>
      <c r="M39" s="76">
        <f t="shared" si="12"/>
        <v>0</v>
      </c>
      <c r="N39" s="29"/>
      <c r="O39" s="27">
        <f t="shared" si="13"/>
        <v>0</v>
      </c>
      <c r="P39" s="30">
        <f t="shared" si="14"/>
        <v>0</v>
      </c>
      <c r="Q39" s="29"/>
      <c r="R39" s="31">
        <f t="shared" si="0"/>
        <v>0</v>
      </c>
      <c r="S39" s="28">
        <f t="shared" si="15"/>
        <v>0</v>
      </c>
      <c r="T39" s="26"/>
      <c r="U39" s="31">
        <f t="shared" si="1"/>
        <v>0</v>
      </c>
      <c r="V39" s="28">
        <f t="shared" si="16"/>
        <v>0</v>
      </c>
      <c r="W39" s="26"/>
      <c r="X39" s="31">
        <f t="shared" si="17"/>
        <v>0</v>
      </c>
      <c r="Y39" s="28">
        <f t="shared" si="18"/>
        <v>0</v>
      </c>
      <c r="Z39" s="78">
        <f t="shared" si="19"/>
        <v>0</v>
      </c>
      <c r="AA39" s="78">
        <f t="shared" si="20"/>
        <v>0</v>
      </c>
      <c r="AB39" s="78">
        <f t="shared" si="21"/>
        <v>0</v>
      </c>
      <c r="AC39" s="102">
        <f t="shared" si="22"/>
        <v>0</v>
      </c>
      <c r="AD39" s="78">
        <f t="shared" si="23"/>
        <v>0</v>
      </c>
      <c r="AF39" s="79">
        <f t="shared" si="24"/>
        <v>0</v>
      </c>
      <c r="AG39" s="79">
        <f t="shared" si="2"/>
        <v>0</v>
      </c>
      <c r="AH39" s="79">
        <f t="shared" si="3"/>
        <v>0</v>
      </c>
      <c r="AI39" s="79">
        <f t="shared" si="4"/>
        <v>0</v>
      </c>
      <c r="AJ39" s="79">
        <f t="shared" si="5"/>
        <v>0</v>
      </c>
      <c r="AK39" s="80">
        <f t="shared" si="25"/>
        <v>0</v>
      </c>
      <c r="AL39" s="79">
        <f t="shared" si="6"/>
        <v>40</v>
      </c>
      <c r="AM39" s="81">
        <f t="shared" si="26"/>
        <v>-40</v>
      </c>
      <c r="AO39" s="82">
        <f t="shared" si="27"/>
        <v>0</v>
      </c>
      <c r="AP39" s="82">
        <f t="shared" si="7"/>
        <v>0</v>
      </c>
      <c r="AQ39" s="82">
        <f t="shared" si="8"/>
        <v>0</v>
      </c>
      <c r="AR39" s="82">
        <f t="shared" si="9"/>
        <v>0</v>
      </c>
      <c r="AS39" s="82">
        <f t="shared" si="10"/>
        <v>0</v>
      </c>
      <c r="AT39" s="83">
        <f t="shared" si="28"/>
        <v>0</v>
      </c>
    </row>
    <row r="40" spans="1:46" x14ac:dyDescent="0.2">
      <c r="A40" s="43" t="s">
        <v>83</v>
      </c>
      <c r="B40" s="86" t="s">
        <v>67</v>
      </c>
      <c r="C40" s="35">
        <v>270</v>
      </c>
      <c r="D40" s="89" t="s">
        <v>84</v>
      </c>
      <c r="E40" s="88">
        <v>0.34375</v>
      </c>
      <c r="F40" s="90">
        <v>0.71875</v>
      </c>
      <c r="G40" s="35">
        <v>170</v>
      </c>
      <c r="H40" s="35" t="s">
        <v>69</v>
      </c>
      <c r="I40" s="75">
        <v>5.5</v>
      </c>
      <c r="J40" s="75">
        <v>3.5</v>
      </c>
      <c r="K40" s="26"/>
      <c r="L40" s="27">
        <f t="shared" si="11"/>
        <v>0</v>
      </c>
      <c r="M40" s="76">
        <f t="shared" si="12"/>
        <v>0</v>
      </c>
      <c r="N40" s="29"/>
      <c r="O40" s="27">
        <f t="shared" si="13"/>
        <v>0</v>
      </c>
      <c r="P40" s="30">
        <f t="shared" si="14"/>
        <v>0</v>
      </c>
      <c r="Q40" s="29"/>
      <c r="R40" s="31">
        <f t="shared" si="0"/>
        <v>0</v>
      </c>
      <c r="S40" s="28">
        <f t="shared" si="15"/>
        <v>0</v>
      </c>
      <c r="T40" s="26"/>
      <c r="U40" s="31">
        <f t="shared" si="1"/>
        <v>0</v>
      </c>
      <c r="V40" s="28">
        <f t="shared" si="16"/>
        <v>0</v>
      </c>
      <c r="W40" s="26"/>
      <c r="X40" s="31">
        <f t="shared" si="17"/>
        <v>0</v>
      </c>
      <c r="Y40" s="28">
        <f t="shared" si="18"/>
        <v>0</v>
      </c>
      <c r="Z40" s="78">
        <f t="shared" si="19"/>
        <v>0</v>
      </c>
      <c r="AA40" s="78">
        <f t="shared" si="20"/>
        <v>0</v>
      </c>
      <c r="AB40" s="78">
        <f t="shared" si="21"/>
        <v>0</v>
      </c>
      <c r="AC40" s="102">
        <f t="shared" si="22"/>
        <v>0</v>
      </c>
      <c r="AD40" s="78">
        <f t="shared" si="23"/>
        <v>0</v>
      </c>
      <c r="AF40" s="79">
        <f t="shared" si="24"/>
        <v>0</v>
      </c>
      <c r="AG40" s="79">
        <f t="shared" si="2"/>
        <v>0</v>
      </c>
      <c r="AH40" s="79">
        <f t="shared" si="3"/>
        <v>0</v>
      </c>
      <c r="AI40" s="79">
        <f t="shared" si="4"/>
        <v>0</v>
      </c>
      <c r="AJ40" s="79">
        <f t="shared" si="5"/>
        <v>0</v>
      </c>
      <c r="AK40" s="80">
        <f t="shared" si="25"/>
        <v>0</v>
      </c>
      <c r="AL40" s="79">
        <f t="shared" si="6"/>
        <v>270</v>
      </c>
      <c r="AM40" s="81">
        <f t="shared" si="26"/>
        <v>-270</v>
      </c>
      <c r="AO40" s="82">
        <f t="shared" si="27"/>
        <v>0</v>
      </c>
      <c r="AP40" s="82">
        <f t="shared" si="7"/>
        <v>0</v>
      </c>
      <c r="AQ40" s="82">
        <f t="shared" si="8"/>
        <v>0</v>
      </c>
      <c r="AR40" s="82">
        <f t="shared" si="9"/>
        <v>0</v>
      </c>
      <c r="AS40" s="82">
        <f t="shared" si="10"/>
        <v>0</v>
      </c>
      <c r="AT40" s="83">
        <f t="shared" si="28"/>
        <v>0</v>
      </c>
    </row>
    <row r="41" spans="1:46" x14ac:dyDescent="0.2">
      <c r="A41" s="43" t="s">
        <v>82</v>
      </c>
      <c r="B41" s="86" t="s">
        <v>67</v>
      </c>
      <c r="C41" s="35">
        <v>20</v>
      </c>
      <c r="D41" s="89" t="s">
        <v>84</v>
      </c>
      <c r="E41" s="88">
        <v>0.46875</v>
      </c>
      <c r="F41" s="90">
        <v>0.69791666666666663</v>
      </c>
      <c r="G41" s="35">
        <v>170</v>
      </c>
      <c r="H41" s="35" t="s">
        <v>69</v>
      </c>
      <c r="I41" s="75">
        <v>2</v>
      </c>
      <c r="J41" s="75">
        <v>3.5</v>
      </c>
      <c r="K41" s="26"/>
      <c r="L41" s="27">
        <f t="shared" si="11"/>
        <v>0</v>
      </c>
      <c r="M41" s="76">
        <f t="shared" si="12"/>
        <v>0</v>
      </c>
      <c r="N41" s="29"/>
      <c r="O41" s="27">
        <f t="shared" si="13"/>
        <v>0</v>
      </c>
      <c r="P41" s="30">
        <f t="shared" si="14"/>
        <v>0</v>
      </c>
      <c r="Q41" s="29"/>
      <c r="R41" s="31">
        <f t="shared" si="0"/>
        <v>0</v>
      </c>
      <c r="S41" s="28">
        <f t="shared" si="15"/>
        <v>0</v>
      </c>
      <c r="T41" s="26"/>
      <c r="U41" s="31">
        <f t="shared" si="1"/>
        <v>0</v>
      </c>
      <c r="V41" s="28">
        <f t="shared" si="16"/>
        <v>0</v>
      </c>
      <c r="W41" s="26"/>
      <c r="X41" s="31">
        <f t="shared" si="17"/>
        <v>0</v>
      </c>
      <c r="Y41" s="28">
        <f t="shared" si="18"/>
        <v>0</v>
      </c>
      <c r="Z41" s="78">
        <f t="shared" si="19"/>
        <v>0</v>
      </c>
      <c r="AA41" s="78">
        <f t="shared" si="20"/>
        <v>0</v>
      </c>
      <c r="AB41" s="78">
        <f t="shared" si="21"/>
        <v>0</v>
      </c>
      <c r="AC41" s="102">
        <f t="shared" si="22"/>
        <v>0</v>
      </c>
      <c r="AD41" s="78">
        <f t="shared" si="23"/>
        <v>0</v>
      </c>
      <c r="AF41" s="79">
        <f t="shared" si="24"/>
        <v>0</v>
      </c>
      <c r="AG41" s="79">
        <f t="shared" si="2"/>
        <v>0</v>
      </c>
      <c r="AH41" s="79">
        <f t="shared" si="3"/>
        <v>0</v>
      </c>
      <c r="AI41" s="79">
        <f t="shared" si="4"/>
        <v>0</v>
      </c>
      <c r="AJ41" s="79">
        <f t="shared" si="5"/>
        <v>0</v>
      </c>
      <c r="AK41" s="80">
        <f t="shared" si="25"/>
        <v>0</v>
      </c>
      <c r="AL41" s="79">
        <f t="shared" si="6"/>
        <v>20</v>
      </c>
      <c r="AM41" s="81">
        <f t="shared" si="26"/>
        <v>-20</v>
      </c>
      <c r="AO41" s="82">
        <f t="shared" si="27"/>
        <v>0</v>
      </c>
      <c r="AP41" s="82">
        <f t="shared" si="7"/>
        <v>0</v>
      </c>
      <c r="AQ41" s="82">
        <f t="shared" si="8"/>
        <v>0</v>
      </c>
      <c r="AR41" s="82">
        <f t="shared" si="9"/>
        <v>0</v>
      </c>
      <c r="AS41" s="82">
        <f t="shared" si="10"/>
        <v>0</v>
      </c>
      <c r="AT41" s="83">
        <f t="shared" si="28"/>
        <v>0</v>
      </c>
    </row>
    <row r="42" spans="1:46" x14ac:dyDescent="0.2">
      <c r="A42" s="43" t="s">
        <v>70</v>
      </c>
      <c r="B42" s="86" t="s">
        <v>67</v>
      </c>
      <c r="C42" s="35">
        <v>50</v>
      </c>
      <c r="D42" s="89" t="s">
        <v>84</v>
      </c>
      <c r="E42" s="88">
        <v>0.35416666666666669</v>
      </c>
      <c r="F42" s="90">
        <v>0.625</v>
      </c>
      <c r="G42" s="35">
        <v>200</v>
      </c>
      <c r="H42" s="35" t="s">
        <v>69</v>
      </c>
      <c r="I42" s="75">
        <v>3</v>
      </c>
      <c r="J42" s="75">
        <v>3.5</v>
      </c>
      <c r="K42" s="26"/>
      <c r="L42" s="27">
        <f t="shared" si="11"/>
        <v>0</v>
      </c>
      <c r="M42" s="76">
        <f t="shared" si="12"/>
        <v>0</v>
      </c>
      <c r="N42" s="29"/>
      <c r="O42" s="27">
        <f t="shared" si="13"/>
        <v>0</v>
      </c>
      <c r="P42" s="30">
        <f t="shared" si="14"/>
        <v>0</v>
      </c>
      <c r="Q42" s="29"/>
      <c r="R42" s="31">
        <f t="shared" si="0"/>
        <v>0</v>
      </c>
      <c r="S42" s="28">
        <f t="shared" si="15"/>
        <v>0</v>
      </c>
      <c r="T42" s="26"/>
      <c r="U42" s="31">
        <f t="shared" si="1"/>
        <v>0</v>
      </c>
      <c r="V42" s="28">
        <f t="shared" si="16"/>
        <v>0</v>
      </c>
      <c r="W42" s="26"/>
      <c r="X42" s="31">
        <f t="shared" si="17"/>
        <v>0</v>
      </c>
      <c r="Y42" s="28">
        <f t="shared" si="18"/>
        <v>0</v>
      </c>
      <c r="Z42" s="78">
        <f t="shared" si="19"/>
        <v>0</v>
      </c>
      <c r="AA42" s="78">
        <f t="shared" si="20"/>
        <v>0</v>
      </c>
      <c r="AB42" s="78">
        <f t="shared" si="21"/>
        <v>0</v>
      </c>
      <c r="AC42" s="102">
        <f t="shared" si="22"/>
        <v>0</v>
      </c>
      <c r="AD42" s="78">
        <f t="shared" si="23"/>
        <v>0</v>
      </c>
      <c r="AF42" s="79">
        <f t="shared" si="24"/>
        <v>0</v>
      </c>
      <c r="AG42" s="79">
        <f t="shared" si="2"/>
        <v>0</v>
      </c>
      <c r="AH42" s="79">
        <f t="shared" si="3"/>
        <v>0</v>
      </c>
      <c r="AI42" s="79">
        <f t="shared" si="4"/>
        <v>0</v>
      </c>
      <c r="AJ42" s="79">
        <f t="shared" si="5"/>
        <v>0</v>
      </c>
      <c r="AK42" s="80">
        <f t="shared" si="25"/>
        <v>0</v>
      </c>
      <c r="AL42" s="79">
        <f t="shared" si="6"/>
        <v>50</v>
      </c>
      <c r="AM42" s="81">
        <f t="shared" si="26"/>
        <v>-50</v>
      </c>
      <c r="AO42" s="82">
        <f t="shared" si="27"/>
        <v>0</v>
      </c>
      <c r="AP42" s="82">
        <f t="shared" si="7"/>
        <v>0</v>
      </c>
      <c r="AQ42" s="82">
        <f t="shared" si="8"/>
        <v>0</v>
      </c>
      <c r="AR42" s="82">
        <f t="shared" si="9"/>
        <v>0</v>
      </c>
      <c r="AS42" s="82">
        <f t="shared" si="10"/>
        <v>0</v>
      </c>
      <c r="AT42" s="83">
        <f t="shared" si="28"/>
        <v>0</v>
      </c>
    </row>
    <row r="43" spans="1:46" x14ac:dyDescent="0.2">
      <c r="A43" s="43" t="s">
        <v>87</v>
      </c>
      <c r="B43" s="86" t="s">
        <v>74</v>
      </c>
      <c r="C43" s="35">
        <v>90</v>
      </c>
      <c r="D43" s="89" t="s">
        <v>84</v>
      </c>
      <c r="E43" s="88">
        <v>0.54166666666666663</v>
      </c>
      <c r="F43" s="90">
        <v>0.70833333333333337</v>
      </c>
      <c r="G43" s="35">
        <v>80</v>
      </c>
      <c r="H43" s="35" t="s">
        <v>69</v>
      </c>
      <c r="I43" s="75">
        <v>2.5</v>
      </c>
      <c r="J43" s="75">
        <v>1.5</v>
      </c>
      <c r="K43" s="26"/>
      <c r="L43" s="27">
        <f t="shared" si="11"/>
        <v>0</v>
      </c>
      <c r="M43" s="76">
        <f t="shared" si="12"/>
        <v>0</v>
      </c>
      <c r="N43" s="29"/>
      <c r="O43" s="27">
        <f t="shared" si="13"/>
        <v>0</v>
      </c>
      <c r="P43" s="30">
        <f t="shared" si="14"/>
        <v>0</v>
      </c>
      <c r="Q43" s="29"/>
      <c r="R43" s="31">
        <f t="shared" si="0"/>
        <v>0</v>
      </c>
      <c r="S43" s="28">
        <f t="shared" si="15"/>
        <v>0</v>
      </c>
      <c r="T43" s="26"/>
      <c r="U43" s="31">
        <f t="shared" si="1"/>
        <v>0</v>
      </c>
      <c r="V43" s="28">
        <f t="shared" si="16"/>
        <v>0</v>
      </c>
      <c r="W43" s="26"/>
      <c r="X43" s="31">
        <f t="shared" si="17"/>
        <v>0</v>
      </c>
      <c r="Y43" s="28">
        <f t="shared" si="18"/>
        <v>0</v>
      </c>
      <c r="Z43" s="78">
        <f t="shared" si="19"/>
        <v>0</v>
      </c>
      <c r="AA43" s="78">
        <f t="shared" si="20"/>
        <v>0</v>
      </c>
      <c r="AB43" s="78">
        <f t="shared" si="21"/>
        <v>0</v>
      </c>
      <c r="AC43" s="102">
        <f t="shared" si="22"/>
        <v>0</v>
      </c>
      <c r="AD43" s="78">
        <f t="shared" si="23"/>
        <v>0</v>
      </c>
      <c r="AF43" s="79">
        <f t="shared" si="24"/>
        <v>0</v>
      </c>
      <c r="AG43" s="79">
        <f t="shared" si="2"/>
        <v>0</v>
      </c>
      <c r="AH43" s="79">
        <f t="shared" si="3"/>
        <v>0</v>
      </c>
      <c r="AI43" s="79">
        <f t="shared" si="4"/>
        <v>0</v>
      </c>
      <c r="AJ43" s="79">
        <f t="shared" si="5"/>
        <v>0</v>
      </c>
      <c r="AK43" s="80">
        <f t="shared" si="25"/>
        <v>0</v>
      </c>
      <c r="AL43" s="79">
        <f t="shared" si="6"/>
        <v>90</v>
      </c>
      <c r="AM43" s="81">
        <f t="shared" si="26"/>
        <v>-90</v>
      </c>
      <c r="AO43" s="82">
        <f t="shared" si="27"/>
        <v>0</v>
      </c>
      <c r="AP43" s="82">
        <f t="shared" si="7"/>
        <v>0</v>
      </c>
      <c r="AQ43" s="82">
        <f t="shared" si="8"/>
        <v>0</v>
      </c>
      <c r="AR43" s="82">
        <f t="shared" si="9"/>
        <v>0</v>
      </c>
      <c r="AS43" s="82">
        <f t="shared" si="10"/>
        <v>0</v>
      </c>
      <c r="AT43" s="83">
        <f t="shared" si="28"/>
        <v>0</v>
      </c>
    </row>
    <row r="44" spans="1:46" x14ac:dyDescent="0.2">
      <c r="A44" s="43" t="s">
        <v>82</v>
      </c>
      <c r="B44" s="86" t="s">
        <v>74</v>
      </c>
      <c r="C44" s="35">
        <v>90</v>
      </c>
      <c r="D44" s="89" t="s">
        <v>84</v>
      </c>
      <c r="E44" s="88">
        <v>0.33333333333333331</v>
      </c>
      <c r="F44" s="90">
        <v>0.63541666666666663</v>
      </c>
      <c r="G44" s="35">
        <v>150</v>
      </c>
      <c r="H44" s="35" t="s">
        <v>69</v>
      </c>
      <c r="I44" s="75">
        <v>4.25</v>
      </c>
      <c r="J44" s="75">
        <v>3</v>
      </c>
      <c r="K44" s="26"/>
      <c r="L44" s="27">
        <f t="shared" si="11"/>
        <v>0</v>
      </c>
      <c r="M44" s="76">
        <f t="shared" si="12"/>
        <v>0</v>
      </c>
      <c r="N44" s="29"/>
      <c r="O44" s="27">
        <f t="shared" si="13"/>
        <v>0</v>
      </c>
      <c r="P44" s="30">
        <f t="shared" si="14"/>
        <v>0</v>
      </c>
      <c r="Q44" s="29"/>
      <c r="R44" s="31">
        <f t="shared" si="0"/>
        <v>0</v>
      </c>
      <c r="S44" s="28">
        <f t="shared" si="15"/>
        <v>0</v>
      </c>
      <c r="T44" s="26"/>
      <c r="U44" s="31">
        <f t="shared" si="1"/>
        <v>0</v>
      </c>
      <c r="V44" s="28">
        <f t="shared" si="16"/>
        <v>0</v>
      </c>
      <c r="W44" s="26"/>
      <c r="X44" s="31">
        <f t="shared" si="17"/>
        <v>0</v>
      </c>
      <c r="Y44" s="28">
        <f t="shared" si="18"/>
        <v>0</v>
      </c>
      <c r="Z44" s="78">
        <f t="shared" si="19"/>
        <v>0</v>
      </c>
      <c r="AA44" s="78">
        <f t="shared" si="20"/>
        <v>0</v>
      </c>
      <c r="AB44" s="78">
        <f t="shared" si="21"/>
        <v>0</v>
      </c>
      <c r="AC44" s="102">
        <f t="shared" si="22"/>
        <v>0</v>
      </c>
      <c r="AD44" s="78">
        <f t="shared" si="23"/>
        <v>0</v>
      </c>
      <c r="AF44" s="79">
        <f t="shared" si="24"/>
        <v>0</v>
      </c>
      <c r="AG44" s="79">
        <f t="shared" si="2"/>
        <v>0</v>
      </c>
      <c r="AH44" s="79">
        <f t="shared" si="3"/>
        <v>0</v>
      </c>
      <c r="AI44" s="79">
        <f t="shared" si="4"/>
        <v>0</v>
      </c>
      <c r="AJ44" s="79">
        <f t="shared" si="5"/>
        <v>0</v>
      </c>
      <c r="AK44" s="80">
        <f t="shared" si="25"/>
        <v>0</v>
      </c>
      <c r="AL44" s="79">
        <f t="shared" si="6"/>
        <v>90</v>
      </c>
      <c r="AM44" s="81">
        <f t="shared" si="26"/>
        <v>-90</v>
      </c>
      <c r="AO44" s="82">
        <f t="shared" si="27"/>
        <v>0</v>
      </c>
      <c r="AP44" s="82">
        <f t="shared" si="7"/>
        <v>0</v>
      </c>
      <c r="AQ44" s="82">
        <f t="shared" si="8"/>
        <v>0</v>
      </c>
      <c r="AR44" s="82">
        <f t="shared" si="9"/>
        <v>0</v>
      </c>
      <c r="AS44" s="82">
        <f t="shared" si="10"/>
        <v>0</v>
      </c>
      <c r="AT44" s="83">
        <f t="shared" si="28"/>
        <v>0</v>
      </c>
    </row>
    <row r="45" spans="1:46" x14ac:dyDescent="0.2">
      <c r="A45" s="43" t="s">
        <v>90</v>
      </c>
      <c r="B45" s="86" t="s">
        <v>88</v>
      </c>
      <c r="C45" s="35">
        <v>40</v>
      </c>
      <c r="D45" s="89" t="s">
        <v>89</v>
      </c>
      <c r="E45" s="88">
        <v>0.33333333333333331</v>
      </c>
      <c r="F45" s="90">
        <v>0.65625</v>
      </c>
      <c r="G45" s="35">
        <v>90</v>
      </c>
      <c r="H45" s="35" t="s">
        <v>69</v>
      </c>
      <c r="I45" s="75">
        <v>6.25</v>
      </c>
      <c r="J45" s="75">
        <v>1.5</v>
      </c>
      <c r="K45" s="26"/>
      <c r="L45" s="27">
        <f t="shared" si="11"/>
        <v>0</v>
      </c>
      <c r="M45" s="76">
        <f t="shared" si="12"/>
        <v>0</v>
      </c>
      <c r="N45" s="29"/>
      <c r="O45" s="27">
        <f t="shared" si="13"/>
        <v>0</v>
      </c>
      <c r="P45" s="30">
        <f t="shared" si="14"/>
        <v>0</v>
      </c>
      <c r="Q45" s="29"/>
      <c r="R45" s="31">
        <f t="shared" si="0"/>
        <v>0</v>
      </c>
      <c r="S45" s="28">
        <f t="shared" si="15"/>
        <v>0</v>
      </c>
      <c r="T45" s="26"/>
      <c r="U45" s="31">
        <f t="shared" si="1"/>
        <v>0</v>
      </c>
      <c r="V45" s="28">
        <f t="shared" si="16"/>
        <v>0</v>
      </c>
      <c r="W45" s="26"/>
      <c r="X45" s="31">
        <f t="shared" si="17"/>
        <v>0</v>
      </c>
      <c r="Y45" s="28">
        <f t="shared" si="18"/>
        <v>0</v>
      </c>
      <c r="Z45" s="78">
        <f t="shared" si="19"/>
        <v>0</v>
      </c>
      <c r="AA45" s="78">
        <f t="shared" si="20"/>
        <v>0</v>
      </c>
      <c r="AB45" s="78">
        <f t="shared" si="21"/>
        <v>0</v>
      </c>
      <c r="AC45" s="102">
        <f t="shared" si="22"/>
        <v>0</v>
      </c>
      <c r="AD45" s="78">
        <f t="shared" si="23"/>
        <v>0</v>
      </c>
      <c r="AF45" s="79">
        <f t="shared" si="24"/>
        <v>0</v>
      </c>
      <c r="AG45" s="79">
        <f t="shared" si="2"/>
        <v>0</v>
      </c>
      <c r="AH45" s="79">
        <f t="shared" si="3"/>
        <v>0</v>
      </c>
      <c r="AI45" s="79">
        <f t="shared" si="4"/>
        <v>0</v>
      </c>
      <c r="AJ45" s="79">
        <f t="shared" si="5"/>
        <v>0</v>
      </c>
      <c r="AK45" s="80">
        <f t="shared" si="25"/>
        <v>0</v>
      </c>
      <c r="AL45" s="79">
        <f t="shared" si="6"/>
        <v>40</v>
      </c>
      <c r="AM45" s="81">
        <f t="shared" si="26"/>
        <v>-40</v>
      </c>
      <c r="AO45" s="82">
        <f t="shared" si="27"/>
        <v>0</v>
      </c>
      <c r="AP45" s="82">
        <f t="shared" si="7"/>
        <v>0</v>
      </c>
      <c r="AQ45" s="82">
        <f t="shared" si="8"/>
        <v>0</v>
      </c>
      <c r="AR45" s="82">
        <f t="shared" si="9"/>
        <v>0</v>
      </c>
      <c r="AS45" s="82">
        <f t="shared" si="10"/>
        <v>0</v>
      </c>
      <c r="AT45" s="83">
        <f t="shared" si="28"/>
        <v>0</v>
      </c>
    </row>
    <row r="46" spans="1:46" x14ac:dyDescent="0.2">
      <c r="A46" s="43" t="s">
        <v>91</v>
      </c>
      <c r="B46" s="86" t="s">
        <v>71</v>
      </c>
      <c r="C46" s="35">
        <v>60</v>
      </c>
      <c r="D46" s="89" t="s">
        <v>89</v>
      </c>
      <c r="E46" s="88">
        <v>0.375</v>
      </c>
      <c r="F46" s="90">
        <v>0.83333333333333337</v>
      </c>
      <c r="G46" s="35">
        <v>190</v>
      </c>
      <c r="H46" s="35" t="s">
        <v>69</v>
      </c>
      <c r="I46" s="75">
        <v>7.5</v>
      </c>
      <c r="J46" s="75">
        <v>3.5</v>
      </c>
      <c r="K46" s="26"/>
      <c r="L46" s="27">
        <f t="shared" si="11"/>
        <v>0</v>
      </c>
      <c r="M46" s="76">
        <f t="shared" si="12"/>
        <v>0</v>
      </c>
      <c r="N46" s="29"/>
      <c r="O46" s="27">
        <f t="shared" si="13"/>
        <v>0</v>
      </c>
      <c r="P46" s="30">
        <f t="shared" si="14"/>
        <v>0</v>
      </c>
      <c r="Q46" s="29"/>
      <c r="R46" s="31">
        <f t="shared" si="0"/>
        <v>0</v>
      </c>
      <c r="S46" s="28">
        <f t="shared" si="15"/>
        <v>0</v>
      </c>
      <c r="T46" s="26"/>
      <c r="U46" s="31">
        <f t="shared" si="1"/>
        <v>0</v>
      </c>
      <c r="V46" s="28">
        <f t="shared" si="16"/>
        <v>0</v>
      </c>
      <c r="W46" s="26"/>
      <c r="X46" s="31">
        <f t="shared" si="17"/>
        <v>0</v>
      </c>
      <c r="Y46" s="28">
        <f t="shared" si="18"/>
        <v>0</v>
      </c>
      <c r="Z46" s="78">
        <f t="shared" si="19"/>
        <v>0</v>
      </c>
      <c r="AA46" s="78">
        <f t="shared" si="20"/>
        <v>0</v>
      </c>
      <c r="AB46" s="78">
        <f t="shared" si="21"/>
        <v>0</v>
      </c>
      <c r="AC46" s="102">
        <f t="shared" si="22"/>
        <v>0</v>
      </c>
      <c r="AD46" s="78">
        <f t="shared" si="23"/>
        <v>0</v>
      </c>
      <c r="AF46" s="79">
        <f t="shared" si="24"/>
        <v>0</v>
      </c>
      <c r="AG46" s="79">
        <f t="shared" si="2"/>
        <v>0</v>
      </c>
      <c r="AH46" s="79">
        <f t="shared" si="3"/>
        <v>0</v>
      </c>
      <c r="AI46" s="79">
        <f t="shared" si="4"/>
        <v>0</v>
      </c>
      <c r="AJ46" s="79">
        <f t="shared" si="5"/>
        <v>0</v>
      </c>
      <c r="AK46" s="80">
        <f t="shared" si="25"/>
        <v>0</v>
      </c>
      <c r="AL46" s="79">
        <f t="shared" si="6"/>
        <v>60</v>
      </c>
      <c r="AM46" s="81">
        <f t="shared" si="26"/>
        <v>-60</v>
      </c>
      <c r="AO46" s="82">
        <f t="shared" si="27"/>
        <v>0</v>
      </c>
      <c r="AP46" s="82">
        <f t="shared" si="7"/>
        <v>0</v>
      </c>
      <c r="AQ46" s="82">
        <f t="shared" si="8"/>
        <v>0</v>
      </c>
      <c r="AR46" s="82">
        <f t="shared" si="9"/>
        <v>0</v>
      </c>
      <c r="AS46" s="82">
        <f t="shared" si="10"/>
        <v>0</v>
      </c>
      <c r="AT46" s="83">
        <f t="shared" si="28"/>
        <v>0</v>
      </c>
    </row>
    <row r="47" spans="1:46" x14ac:dyDescent="0.2">
      <c r="A47" s="43" t="s">
        <v>91</v>
      </c>
      <c r="B47" s="86" t="s">
        <v>71</v>
      </c>
      <c r="C47" s="35">
        <v>110</v>
      </c>
      <c r="D47" s="89" t="s">
        <v>89</v>
      </c>
      <c r="E47" s="88">
        <v>0.36458333333333331</v>
      </c>
      <c r="F47" s="90">
        <v>0.75</v>
      </c>
      <c r="G47" s="35">
        <v>190</v>
      </c>
      <c r="H47" s="35" t="s">
        <v>69</v>
      </c>
      <c r="I47" s="75">
        <v>5.75</v>
      </c>
      <c r="J47" s="75">
        <v>3.5</v>
      </c>
      <c r="K47" s="26"/>
      <c r="L47" s="27">
        <f t="shared" si="11"/>
        <v>0</v>
      </c>
      <c r="M47" s="76">
        <f t="shared" si="12"/>
        <v>0</v>
      </c>
      <c r="N47" s="29"/>
      <c r="O47" s="27">
        <f t="shared" si="13"/>
        <v>0</v>
      </c>
      <c r="P47" s="30">
        <f t="shared" si="14"/>
        <v>0</v>
      </c>
      <c r="Q47" s="29"/>
      <c r="R47" s="31">
        <f t="shared" si="0"/>
        <v>0</v>
      </c>
      <c r="S47" s="28">
        <f t="shared" si="15"/>
        <v>0</v>
      </c>
      <c r="T47" s="26"/>
      <c r="U47" s="31">
        <f t="shared" si="1"/>
        <v>0</v>
      </c>
      <c r="V47" s="28">
        <f t="shared" si="16"/>
        <v>0</v>
      </c>
      <c r="W47" s="26"/>
      <c r="X47" s="31">
        <f t="shared" si="17"/>
        <v>0</v>
      </c>
      <c r="Y47" s="28">
        <f t="shared" si="18"/>
        <v>0</v>
      </c>
      <c r="Z47" s="78">
        <f t="shared" si="19"/>
        <v>0</v>
      </c>
      <c r="AA47" s="78">
        <f t="shared" si="20"/>
        <v>0</v>
      </c>
      <c r="AB47" s="78">
        <f t="shared" si="21"/>
        <v>0</v>
      </c>
      <c r="AC47" s="102">
        <f t="shared" si="22"/>
        <v>0</v>
      </c>
      <c r="AD47" s="78">
        <f t="shared" si="23"/>
        <v>0</v>
      </c>
      <c r="AF47" s="79">
        <f t="shared" si="24"/>
        <v>0</v>
      </c>
      <c r="AG47" s="79">
        <f t="shared" si="2"/>
        <v>0</v>
      </c>
      <c r="AH47" s="79">
        <f t="shared" si="3"/>
        <v>0</v>
      </c>
      <c r="AI47" s="79">
        <f t="shared" si="4"/>
        <v>0</v>
      </c>
      <c r="AJ47" s="79">
        <f t="shared" si="5"/>
        <v>0</v>
      </c>
      <c r="AK47" s="80">
        <f t="shared" si="25"/>
        <v>0</v>
      </c>
      <c r="AL47" s="79">
        <f t="shared" si="6"/>
        <v>110</v>
      </c>
      <c r="AM47" s="81">
        <f t="shared" si="26"/>
        <v>-110</v>
      </c>
      <c r="AO47" s="82">
        <f t="shared" si="27"/>
        <v>0</v>
      </c>
      <c r="AP47" s="82">
        <f t="shared" si="7"/>
        <v>0</v>
      </c>
      <c r="AQ47" s="82">
        <f t="shared" si="8"/>
        <v>0</v>
      </c>
      <c r="AR47" s="82">
        <f t="shared" si="9"/>
        <v>0</v>
      </c>
      <c r="AS47" s="82">
        <f t="shared" si="10"/>
        <v>0</v>
      </c>
      <c r="AT47" s="83">
        <f t="shared" si="28"/>
        <v>0</v>
      </c>
    </row>
    <row r="48" spans="1:46" x14ac:dyDescent="0.2">
      <c r="A48" s="43" t="s">
        <v>64</v>
      </c>
      <c r="B48" s="86" t="s">
        <v>67</v>
      </c>
      <c r="C48" s="35">
        <v>50</v>
      </c>
      <c r="D48" s="89" t="s">
        <v>89</v>
      </c>
      <c r="E48" s="88">
        <v>0.57291666666666663</v>
      </c>
      <c r="F48" s="90">
        <v>0.79166666666666663</v>
      </c>
      <c r="G48" s="35">
        <v>60</v>
      </c>
      <c r="H48" s="35" t="s">
        <v>69</v>
      </c>
      <c r="I48" s="75">
        <v>3.75</v>
      </c>
      <c r="J48" s="75">
        <v>1.5</v>
      </c>
      <c r="K48" s="26"/>
      <c r="L48" s="27">
        <f t="shared" si="11"/>
        <v>0</v>
      </c>
      <c r="M48" s="76">
        <f t="shared" si="12"/>
        <v>0</v>
      </c>
      <c r="N48" s="29"/>
      <c r="O48" s="27">
        <f t="shared" si="13"/>
        <v>0</v>
      </c>
      <c r="P48" s="30">
        <f t="shared" si="14"/>
        <v>0</v>
      </c>
      <c r="Q48" s="29"/>
      <c r="R48" s="31">
        <f t="shared" si="0"/>
        <v>0</v>
      </c>
      <c r="S48" s="28">
        <f t="shared" si="15"/>
        <v>0</v>
      </c>
      <c r="T48" s="26"/>
      <c r="U48" s="31">
        <f t="shared" si="1"/>
        <v>0</v>
      </c>
      <c r="V48" s="28">
        <f t="shared" si="16"/>
        <v>0</v>
      </c>
      <c r="W48" s="26"/>
      <c r="X48" s="31">
        <f t="shared" si="17"/>
        <v>0</v>
      </c>
      <c r="Y48" s="28">
        <f t="shared" si="18"/>
        <v>0</v>
      </c>
      <c r="Z48" s="78">
        <f t="shared" si="19"/>
        <v>0</v>
      </c>
      <c r="AA48" s="78">
        <f t="shared" si="20"/>
        <v>0</v>
      </c>
      <c r="AB48" s="78">
        <f t="shared" si="21"/>
        <v>0</v>
      </c>
      <c r="AC48" s="102">
        <f t="shared" si="22"/>
        <v>0</v>
      </c>
      <c r="AD48" s="78">
        <f t="shared" si="23"/>
        <v>0</v>
      </c>
      <c r="AF48" s="79">
        <f t="shared" si="24"/>
        <v>0</v>
      </c>
      <c r="AG48" s="79">
        <f t="shared" si="2"/>
        <v>0</v>
      </c>
      <c r="AH48" s="79">
        <f t="shared" si="3"/>
        <v>0</v>
      </c>
      <c r="AI48" s="79">
        <f t="shared" si="4"/>
        <v>0</v>
      </c>
      <c r="AJ48" s="79">
        <f t="shared" si="5"/>
        <v>0</v>
      </c>
      <c r="AK48" s="80">
        <f t="shared" si="25"/>
        <v>0</v>
      </c>
      <c r="AL48" s="79">
        <f t="shared" si="6"/>
        <v>50</v>
      </c>
      <c r="AM48" s="81">
        <f t="shared" si="26"/>
        <v>-50</v>
      </c>
      <c r="AO48" s="82">
        <f t="shared" si="27"/>
        <v>0</v>
      </c>
      <c r="AP48" s="82">
        <f t="shared" si="7"/>
        <v>0</v>
      </c>
      <c r="AQ48" s="82">
        <f t="shared" si="8"/>
        <v>0</v>
      </c>
      <c r="AR48" s="82">
        <f t="shared" si="9"/>
        <v>0</v>
      </c>
      <c r="AS48" s="82">
        <f t="shared" si="10"/>
        <v>0</v>
      </c>
      <c r="AT48" s="83">
        <f t="shared" si="28"/>
        <v>0</v>
      </c>
    </row>
    <row r="49" spans="1:46" x14ac:dyDescent="0.2">
      <c r="A49" s="43" t="s">
        <v>82</v>
      </c>
      <c r="B49" s="86" t="s">
        <v>67</v>
      </c>
      <c r="C49" s="35">
        <v>30</v>
      </c>
      <c r="D49" s="89" t="s">
        <v>89</v>
      </c>
      <c r="E49" s="88">
        <v>0.35416666666666669</v>
      </c>
      <c r="F49" s="90">
        <v>0.59375</v>
      </c>
      <c r="G49" s="35">
        <v>170</v>
      </c>
      <c r="H49" s="35" t="s">
        <v>69</v>
      </c>
      <c r="I49" s="75">
        <v>2.25</v>
      </c>
      <c r="J49" s="75">
        <v>3.5</v>
      </c>
      <c r="K49" s="26"/>
      <c r="L49" s="27">
        <f t="shared" si="11"/>
        <v>0</v>
      </c>
      <c r="M49" s="76">
        <f t="shared" si="12"/>
        <v>0</v>
      </c>
      <c r="N49" s="29"/>
      <c r="O49" s="27">
        <f t="shared" si="13"/>
        <v>0</v>
      </c>
      <c r="P49" s="30">
        <f t="shared" si="14"/>
        <v>0</v>
      </c>
      <c r="Q49" s="29"/>
      <c r="R49" s="31">
        <f t="shared" si="0"/>
        <v>0</v>
      </c>
      <c r="S49" s="28">
        <f t="shared" si="15"/>
        <v>0</v>
      </c>
      <c r="T49" s="26"/>
      <c r="U49" s="31">
        <f t="shared" si="1"/>
        <v>0</v>
      </c>
      <c r="V49" s="28">
        <f t="shared" si="16"/>
        <v>0</v>
      </c>
      <c r="W49" s="26"/>
      <c r="X49" s="31">
        <f t="shared" si="17"/>
        <v>0</v>
      </c>
      <c r="Y49" s="28">
        <f t="shared" si="18"/>
        <v>0</v>
      </c>
      <c r="Z49" s="78">
        <f t="shared" si="19"/>
        <v>0</v>
      </c>
      <c r="AA49" s="78">
        <f t="shared" si="20"/>
        <v>0</v>
      </c>
      <c r="AB49" s="78">
        <f t="shared" si="21"/>
        <v>0</v>
      </c>
      <c r="AC49" s="102">
        <f t="shared" si="22"/>
        <v>0</v>
      </c>
      <c r="AD49" s="78">
        <f t="shared" si="23"/>
        <v>0</v>
      </c>
      <c r="AF49" s="79">
        <f t="shared" si="24"/>
        <v>0</v>
      </c>
      <c r="AG49" s="79">
        <f t="shared" si="2"/>
        <v>0</v>
      </c>
      <c r="AH49" s="79">
        <f t="shared" si="3"/>
        <v>0</v>
      </c>
      <c r="AI49" s="79">
        <f t="shared" si="4"/>
        <v>0</v>
      </c>
      <c r="AJ49" s="79">
        <f t="shared" si="5"/>
        <v>0</v>
      </c>
      <c r="AK49" s="80">
        <f t="shared" si="25"/>
        <v>0</v>
      </c>
      <c r="AL49" s="79">
        <f t="shared" si="6"/>
        <v>30</v>
      </c>
      <c r="AM49" s="81">
        <f t="shared" si="26"/>
        <v>-30</v>
      </c>
      <c r="AO49" s="82">
        <f t="shared" si="27"/>
        <v>0</v>
      </c>
      <c r="AP49" s="82">
        <f t="shared" si="7"/>
        <v>0</v>
      </c>
      <c r="AQ49" s="82">
        <f t="shared" si="8"/>
        <v>0</v>
      </c>
      <c r="AR49" s="82">
        <f t="shared" si="9"/>
        <v>0</v>
      </c>
      <c r="AS49" s="82">
        <f t="shared" si="10"/>
        <v>0</v>
      </c>
      <c r="AT49" s="83">
        <f t="shared" si="28"/>
        <v>0</v>
      </c>
    </row>
    <row r="50" spans="1:46" x14ac:dyDescent="0.2">
      <c r="A50" s="43" t="s">
        <v>92</v>
      </c>
      <c r="B50" s="86" t="s">
        <v>67</v>
      </c>
      <c r="C50" s="35">
        <v>70</v>
      </c>
      <c r="D50" s="89" t="s">
        <v>89</v>
      </c>
      <c r="E50" s="88">
        <v>0.38541666666666669</v>
      </c>
      <c r="F50" s="90">
        <v>0.61458333333333337</v>
      </c>
      <c r="G50" s="35">
        <v>50</v>
      </c>
      <c r="H50" s="35" t="s">
        <v>69</v>
      </c>
      <c r="I50" s="75">
        <v>4</v>
      </c>
      <c r="J50" s="75">
        <v>1.5</v>
      </c>
      <c r="K50" s="26"/>
      <c r="L50" s="27">
        <f t="shared" si="11"/>
        <v>0</v>
      </c>
      <c r="M50" s="76">
        <f t="shared" si="12"/>
        <v>0</v>
      </c>
      <c r="N50" s="29"/>
      <c r="O50" s="27">
        <f t="shared" si="13"/>
        <v>0</v>
      </c>
      <c r="P50" s="30">
        <f t="shared" si="14"/>
        <v>0</v>
      </c>
      <c r="Q50" s="29"/>
      <c r="R50" s="31">
        <f t="shared" si="0"/>
        <v>0</v>
      </c>
      <c r="S50" s="28">
        <f t="shared" si="15"/>
        <v>0</v>
      </c>
      <c r="T50" s="26"/>
      <c r="U50" s="31">
        <f t="shared" si="1"/>
        <v>0</v>
      </c>
      <c r="V50" s="28">
        <f t="shared" si="16"/>
        <v>0</v>
      </c>
      <c r="W50" s="26"/>
      <c r="X50" s="31">
        <f t="shared" si="17"/>
        <v>0</v>
      </c>
      <c r="Y50" s="28">
        <f t="shared" si="18"/>
        <v>0</v>
      </c>
      <c r="Z50" s="78">
        <f t="shared" si="19"/>
        <v>0</v>
      </c>
      <c r="AA50" s="78">
        <f t="shared" si="20"/>
        <v>0</v>
      </c>
      <c r="AB50" s="78">
        <f t="shared" si="21"/>
        <v>0</v>
      </c>
      <c r="AC50" s="102">
        <f t="shared" si="22"/>
        <v>0</v>
      </c>
      <c r="AD50" s="78">
        <f t="shared" si="23"/>
        <v>0</v>
      </c>
      <c r="AF50" s="79">
        <f t="shared" si="24"/>
        <v>0</v>
      </c>
      <c r="AG50" s="79">
        <f t="shared" si="2"/>
        <v>0</v>
      </c>
      <c r="AH50" s="79">
        <f t="shared" si="3"/>
        <v>0</v>
      </c>
      <c r="AI50" s="79">
        <f t="shared" si="4"/>
        <v>0</v>
      </c>
      <c r="AJ50" s="79">
        <f t="shared" si="5"/>
        <v>0</v>
      </c>
      <c r="AK50" s="80">
        <f t="shared" si="25"/>
        <v>0</v>
      </c>
      <c r="AL50" s="79">
        <f t="shared" si="6"/>
        <v>70</v>
      </c>
      <c r="AM50" s="81">
        <f t="shared" si="26"/>
        <v>-70</v>
      </c>
      <c r="AO50" s="82">
        <f t="shared" si="27"/>
        <v>0</v>
      </c>
      <c r="AP50" s="82">
        <f t="shared" si="7"/>
        <v>0</v>
      </c>
      <c r="AQ50" s="82">
        <f t="shared" si="8"/>
        <v>0</v>
      </c>
      <c r="AR50" s="82">
        <f t="shared" si="9"/>
        <v>0</v>
      </c>
      <c r="AS50" s="82">
        <f t="shared" si="10"/>
        <v>0</v>
      </c>
      <c r="AT50" s="83">
        <f t="shared" si="28"/>
        <v>0</v>
      </c>
    </row>
    <row r="51" spans="1:46" x14ac:dyDescent="0.2">
      <c r="A51" s="43" t="s">
        <v>83</v>
      </c>
      <c r="B51" s="86" t="s">
        <v>74</v>
      </c>
      <c r="C51" s="35">
        <v>70</v>
      </c>
      <c r="D51" s="89" t="s">
        <v>89</v>
      </c>
      <c r="E51" s="88">
        <v>0.35416666666666669</v>
      </c>
      <c r="F51" s="90">
        <v>0.6875</v>
      </c>
      <c r="G51" s="35">
        <v>180</v>
      </c>
      <c r="H51" s="35" t="s">
        <v>69</v>
      </c>
      <c r="I51" s="75">
        <v>4.5</v>
      </c>
      <c r="J51" s="75">
        <v>3.5</v>
      </c>
      <c r="K51" s="26"/>
      <c r="L51" s="27">
        <f t="shared" si="11"/>
        <v>0</v>
      </c>
      <c r="M51" s="76">
        <f t="shared" si="12"/>
        <v>0</v>
      </c>
      <c r="N51" s="29"/>
      <c r="O51" s="27">
        <f t="shared" si="13"/>
        <v>0</v>
      </c>
      <c r="P51" s="30">
        <f t="shared" si="14"/>
        <v>0</v>
      </c>
      <c r="Q51" s="29"/>
      <c r="R51" s="31">
        <f t="shared" si="0"/>
        <v>0</v>
      </c>
      <c r="S51" s="28">
        <f t="shared" si="15"/>
        <v>0</v>
      </c>
      <c r="T51" s="26"/>
      <c r="U51" s="31">
        <f t="shared" si="1"/>
        <v>0</v>
      </c>
      <c r="V51" s="28">
        <f t="shared" si="16"/>
        <v>0</v>
      </c>
      <c r="W51" s="26"/>
      <c r="X51" s="31">
        <f t="shared" si="17"/>
        <v>0</v>
      </c>
      <c r="Y51" s="28">
        <f t="shared" si="18"/>
        <v>0</v>
      </c>
      <c r="Z51" s="78">
        <f t="shared" si="19"/>
        <v>0</v>
      </c>
      <c r="AA51" s="78">
        <f t="shared" si="20"/>
        <v>0</v>
      </c>
      <c r="AB51" s="78">
        <f t="shared" si="21"/>
        <v>0</v>
      </c>
      <c r="AC51" s="102">
        <f t="shared" si="22"/>
        <v>0</v>
      </c>
      <c r="AD51" s="78">
        <f t="shared" si="23"/>
        <v>0</v>
      </c>
      <c r="AF51" s="79">
        <f t="shared" si="24"/>
        <v>0</v>
      </c>
      <c r="AG51" s="79">
        <f t="shared" si="2"/>
        <v>0</v>
      </c>
      <c r="AH51" s="79">
        <f t="shared" si="3"/>
        <v>0</v>
      </c>
      <c r="AI51" s="79">
        <f t="shared" si="4"/>
        <v>0</v>
      </c>
      <c r="AJ51" s="79">
        <f t="shared" si="5"/>
        <v>0</v>
      </c>
      <c r="AK51" s="80">
        <f t="shared" si="25"/>
        <v>0</v>
      </c>
      <c r="AL51" s="79">
        <f t="shared" si="6"/>
        <v>70</v>
      </c>
      <c r="AM51" s="81">
        <f t="shared" si="26"/>
        <v>-70</v>
      </c>
      <c r="AO51" s="82">
        <f t="shared" si="27"/>
        <v>0</v>
      </c>
      <c r="AP51" s="82">
        <f t="shared" si="7"/>
        <v>0</v>
      </c>
      <c r="AQ51" s="82">
        <f t="shared" si="8"/>
        <v>0</v>
      </c>
      <c r="AR51" s="82">
        <f t="shared" si="9"/>
        <v>0</v>
      </c>
      <c r="AS51" s="82">
        <f t="shared" si="10"/>
        <v>0</v>
      </c>
      <c r="AT51" s="83">
        <f t="shared" si="28"/>
        <v>0</v>
      </c>
    </row>
    <row r="52" spans="1:46" x14ac:dyDescent="0.2">
      <c r="A52" s="43" t="s">
        <v>64</v>
      </c>
      <c r="B52" s="86" t="s">
        <v>74</v>
      </c>
      <c r="C52" s="35">
        <v>90</v>
      </c>
      <c r="D52" s="89" t="s">
        <v>89</v>
      </c>
      <c r="E52" s="88">
        <v>0.40625</v>
      </c>
      <c r="F52" s="90">
        <v>0.66666666666666663</v>
      </c>
      <c r="G52" s="35">
        <v>30</v>
      </c>
      <c r="H52" s="35" t="s">
        <v>69</v>
      </c>
      <c r="I52" s="75">
        <v>5.25</v>
      </c>
      <c r="J52" s="75">
        <v>1</v>
      </c>
      <c r="K52" s="26"/>
      <c r="L52" s="27">
        <f t="shared" si="11"/>
        <v>0</v>
      </c>
      <c r="M52" s="76">
        <f t="shared" si="12"/>
        <v>0</v>
      </c>
      <c r="N52" s="29"/>
      <c r="O52" s="27">
        <f t="shared" si="13"/>
        <v>0</v>
      </c>
      <c r="P52" s="30">
        <f t="shared" si="14"/>
        <v>0</v>
      </c>
      <c r="Q52" s="29"/>
      <c r="R52" s="31">
        <f t="shared" si="0"/>
        <v>0</v>
      </c>
      <c r="S52" s="28">
        <f t="shared" si="15"/>
        <v>0</v>
      </c>
      <c r="T52" s="26"/>
      <c r="U52" s="31">
        <f t="shared" si="1"/>
        <v>0</v>
      </c>
      <c r="V52" s="28">
        <f t="shared" si="16"/>
        <v>0</v>
      </c>
      <c r="W52" s="26"/>
      <c r="X52" s="31">
        <f t="shared" si="17"/>
        <v>0</v>
      </c>
      <c r="Y52" s="28">
        <f t="shared" si="18"/>
        <v>0</v>
      </c>
      <c r="Z52" s="78">
        <f t="shared" si="19"/>
        <v>0</v>
      </c>
      <c r="AA52" s="78">
        <f t="shared" si="20"/>
        <v>0</v>
      </c>
      <c r="AB52" s="78">
        <f t="shared" si="21"/>
        <v>0</v>
      </c>
      <c r="AC52" s="102">
        <f t="shared" si="22"/>
        <v>0</v>
      </c>
      <c r="AD52" s="78">
        <f t="shared" si="23"/>
        <v>0</v>
      </c>
      <c r="AF52" s="79">
        <f t="shared" si="24"/>
        <v>0</v>
      </c>
      <c r="AG52" s="79">
        <f t="shared" si="2"/>
        <v>0</v>
      </c>
      <c r="AH52" s="79">
        <f t="shared" si="3"/>
        <v>0</v>
      </c>
      <c r="AI52" s="79">
        <f t="shared" si="4"/>
        <v>0</v>
      </c>
      <c r="AJ52" s="79">
        <f t="shared" si="5"/>
        <v>0</v>
      </c>
      <c r="AK52" s="80">
        <f t="shared" si="25"/>
        <v>0</v>
      </c>
      <c r="AL52" s="79">
        <f t="shared" si="6"/>
        <v>90</v>
      </c>
      <c r="AM52" s="81">
        <f t="shared" si="26"/>
        <v>-90</v>
      </c>
      <c r="AO52" s="82">
        <f t="shared" si="27"/>
        <v>0</v>
      </c>
      <c r="AP52" s="82">
        <f t="shared" si="7"/>
        <v>0</v>
      </c>
      <c r="AQ52" s="82">
        <f t="shared" si="8"/>
        <v>0</v>
      </c>
      <c r="AR52" s="82">
        <f t="shared" si="9"/>
        <v>0</v>
      </c>
      <c r="AS52" s="82">
        <f t="shared" si="10"/>
        <v>0</v>
      </c>
      <c r="AT52" s="83">
        <f t="shared" si="28"/>
        <v>0</v>
      </c>
    </row>
    <row r="53" spans="1:46" x14ac:dyDescent="0.2">
      <c r="A53" s="43" t="s">
        <v>87</v>
      </c>
      <c r="B53" s="86" t="s">
        <v>74</v>
      </c>
      <c r="C53" s="35">
        <v>60</v>
      </c>
      <c r="D53" s="89" t="s">
        <v>89</v>
      </c>
      <c r="E53" s="88">
        <v>0.53125</v>
      </c>
      <c r="F53" s="90">
        <v>0.69791666666666663</v>
      </c>
      <c r="G53" s="35">
        <v>80</v>
      </c>
      <c r="H53" s="35" t="s">
        <v>69</v>
      </c>
      <c r="I53" s="75">
        <v>2.5</v>
      </c>
      <c r="J53" s="75">
        <v>1.5</v>
      </c>
      <c r="K53" s="26"/>
      <c r="L53" s="27">
        <f t="shared" si="11"/>
        <v>0</v>
      </c>
      <c r="M53" s="76">
        <f t="shared" si="12"/>
        <v>0</v>
      </c>
      <c r="N53" s="29"/>
      <c r="O53" s="27">
        <f t="shared" si="13"/>
        <v>0</v>
      </c>
      <c r="P53" s="30">
        <f t="shared" si="14"/>
        <v>0</v>
      </c>
      <c r="Q53" s="29"/>
      <c r="R53" s="31">
        <f t="shared" si="0"/>
        <v>0</v>
      </c>
      <c r="S53" s="28">
        <f t="shared" si="15"/>
        <v>0</v>
      </c>
      <c r="T53" s="26"/>
      <c r="U53" s="31">
        <f t="shared" si="1"/>
        <v>0</v>
      </c>
      <c r="V53" s="28">
        <f t="shared" si="16"/>
        <v>0</v>
      </c>
      <c r="W53" s="26"/>
      <c r="X53" s="31">
        <f t="shared" si="17"/>
        <v>0</v>
      </c>
      <c r="Y53" s="28">
        <f t="shared" si="18"/>
        <v>0</v>
      </c>
      <c r="Z53" s="78">
        <f t="shared" si="19"/>
        <v>0</v>
      </c>
      <c r="AA53" s="78">
        <f t="shared" si="20"/>
        <v>0</v>
      </c>
      <c r="AB53" s="78">
        <f t="shared" si="21"/>
        <v>0</v>
      </c>
      <c r="AC53" s="102">
        <f t="shared" si="22"/>
        <v>0</v>
      </c>
      <c r="AD53" s="78">
        <f t="shared" si="23"/>
        <v>0</v>
      </c>
      <c r="AF53" s="79">
        <f t="shared" si="24"/>
        <v>0</v>
      </c>
      <c r="AG53" s="79">
        <f t="shared" si="2"/>
        <v>0</v>
      </c>
      <c r="AH53" s="79">
        <f t="shared" si="3"/>
        <v>0</v>
      </c>
      <c r="AI53" s="79">
        <f t="shared" si="4"/>
        <v>0</v>
      </c>
      <c r="AJ53" s="79">
        <f t="shared" si="5"/>
        <v>0</v>
      </c>
      <c r="AK53" s="80">
        <f t="shared" si="25"/>
        <v>0</v>
      </c>
      <c r="AL53" s="79">
        <f t="shared" si="6"/>
        <v>60</v>
      </c>
      <c r="AM53" s="81">
        <f t="shared" si="26"/>
        <v>-60</v>
      </c>
      <c r="AO53" s="82">
        <f t="shared" si="27"/>
        <v>0</v>
      </c>
      <c r="AP53" s="82">
        <f t="shared" si="7"/>
        <v>0</v>
      </c>
      <c r="AQ53" s="82">
        <f t="shared" si="8"/>
        <v>0</v>
      </c>
      <c r="AR53" s="82">
        <f t="shared" si="9"/>
        <v>0</v>
      </c>
      <c r="AS53" s="82">
        <f t="shared" si="10"/>
        <v>0</v>
      </c>
      <c r="AT53" s="83">
        <f t="shared" si="28"/>
        <v>0</v>
      </c>
    </row>
    <row r="54" spans="1:46" x14ac:dyDescent="0.2">
      <c r="A54" s="43" t="s">
        <v>93</v>
      </c>
      <c r="B54" s="86" t="s">
        <v>74</v>
      </c>
      <c r="C54" s="35">
        <v>100</v>
      </c>
      <c r="D54" s="89" t="s">
        <v>89</v>
      </c>
      <c r="E54" s="88">
        <v>0.39583333333333331</v>
      </c>
      <c r="F54" s="90">
        <v>0.72916666666666663</v>
      </c>
      <c r="G54" s="35">
        <v>120</v>
      </c>
      <c r="H54" s="35" t="s">
        <v>69</v>
      </c>
      <c r="I54" s="75">
        <v>5</v>
      </c>
      <c r="J54" s="75">
        <v>3</v>
      </c>
      <c r="K54" s="26"/>
      <c r="L54" s="27">
        <f t="shared" si="11"/>
        <v>0</v>
      </c>
      <c r="M54" s="76">
        <f t="shared" si="12"/>
        <v>0</v>
      </c>
      <c r="N54" s="29"/>
      <c r="O54" s="27">
        <f t="shared" si="13"/>
        <v>0</v>
      </c>
      <c r="P54" s="30">
        <f t="shared" si="14"/>
        <v>0</v>
      </c>
      <c r="Q54" s="29"/>
      <c r="R54" s="31">
        <f t="shared" si="0"/>
        <v>0</v>
      </c>
      <c r="S54" s="28">
        <f t="shared" si="15"/>
        <v>0</v>
      </c>
      <c r="T54" s="26"/>
      <c r="U54" s="31">
        <f t="shared" si="1"/>
        <v>0</v>
      </c>
      <c r="V54" s="28">
        <f t="shared" si="16"/>
        <v>0</v>
      </c>
      <c r="W54" s="26"/>
      <c r="X54" s="31">
        <f t="shared" si="17"/>
        <v>0</v>
      </c>
      <c r="Y54" s="28">
        <f t="shared" si="18"/>
        <v>0</v>
      </c>
      <c r="Z54" s="78">
        <f t="shared" si="19"/>
        <v>0</v>
      </c>
      <c r="AA54" s="78">
        <f t="shared" si="20"/>
        <v>0</v>
      </c>
      <c r="AB54" s="78">
        <f t="shared" si="21"/>
        <v>0</v>
      </c>
      <c r="AC54" s="102">
        <f t="shared" si="22"/>
        <v>0</v>
      </c>
      <c r="AD54" s="78">
        <f t="shared" si="23"/>
        <v>0</v>
      </c>
      <c r="AF54" s="79">
        <f t="shared" si="24"/>
        <v>0</v>
      </c>
      <c r="AG54" s="79">
        <f t="shared" si="2"/>
        <v>0</v>
      </c>
      <c r="AH54" s="79">
        <f t="shared" si="3"/>
        <v>0</v>
      </c>
      <c r="AI54" s="79">
        <f t="shared" si="4"/>
        <v>0</v>
      </c>
      <c r="AJ54" s="79">
        <f t="shared" si="5"/>
        <v>0</v>
      </c>
      <c r="AK54" s="80">
        <f t="shared" si="25"/>
        <v>0</v>
      </c>
      <c r="AL54" s="79">
        <f t="shared" si="6"/>
        <v>100</v>
      </c>
      <c r="AM54" s="81">
        <f t="shared" si="26"/>
        <v>-100</v>
      </c>
      <c r="AO54" s="82">
        <f t="shared" si="27"/>
        <v>0</v>
      </c>
      <c r="AP54" s="82">
        <f t="shared" si="7"/>
        <v>0</v>
      </c>
      <c r="AQ54" s="82">
        <f t="shared" si="8"/>
        <v>0</v>
      </c>
      <c r="AR54" s="82">
        <f t="shared" si="9"/>
        <v>0</v>
      </c>
      <c r="AS54" s="82">
        <f t="shared" si="10"/>
        <v>0</v>
      </c>
      <c r="AT54" s="83">
        <f t="shared" si="28"/>
        <v>0</v>
      </c>
    </row>
    <row r="55" spans="1:46" x14ac:dyDescent="0.2">
      <c r="A55" s="43" t="s">
        <v>94</v>
      </c>
      <c r="B55" s="86" t="s">
        <v>74</v>
      </c>
      <c r="C55" s="35">
        <v>100</v>
      </c>
      <c r="D55" s="89" t="s">
        <v>89</v>
      </c>
      <c r="E55" s="88">
        <v>0.48958333333333331</v>
      </c>
      <c r="F55" s="90">
        <v>0.72916666666666663</v>
      </c>
      <c r="G55" s="35">
        <v>110</v>
      </c>
      <c r="H55" s="35" t="s">
        <v>69</v>
      </c>
      <c r="I55" s="75">
        <v>3.25</v>
      </c>
      <c r="J55" s="75">
        <v>2.5</v>
      </c>
      <c r="K55" s="26"/>
      <c r="L55" s="27">
        <f t="shared" si="11"/>
        <v>0</v>
      </c>
      <c r="M55" s="76">
        <f t="shared" si="12"/>
        <v>0</v>
      </c>
      <c r="N55" s="29"/>
      <c r="O55" s="27">
        <f t="shared" si="13"/>
        <v>0</v>
      </c>
      <c r="P55" s="30">
        <f t="shared" si="14"/>
        <v>0</v>
      </c>
      <c r="Q55" s="29"/>
      <c r="R55" s="31">
        <f t="shared" si="0"/>
        <v>0</v>
      </c>
      <c r="S55" s="28">
        <f t="shared" si="15"/>
        <v>0</v>
      </c>
      <c r="T55" s="26"/>
      <c r="U55" s="31">
        <f t="shared" si="1"/>
        <v>0</v>
      </c>
      <c r="V55" s="28">
        <f t="shared" si="16"/>
        <v>0</v>
      </c>
      <c r="W55" s="26"/>
      <c r="X55" s="31">
        <f t="shared" si="17"/>
        <v>0</v>
      </c>
      <c r="Y55" s="28">
        <f t="shared" si="18"/>
        <v>0</v>
      </c>
      <c r="Z55" s="78">
        <f t="shared" si="19"/>
        <v>0</v>
      </c>
      <c r="AA55" s="78">
        <f t="shared" si="20"/>
        <v>0</v>
      </c>
      <c r="AB55" s="78">
        <f t="shared" si="21"/>
        <v>0</v>
      </c>
      <c r="AC55" s="102">
        <f t="shared" si="22"/>
        <v>0</v>
      </c>
      <c r="AD55" s="78">
        <f t="shared" si="23"/>
        <v>0</v>
      </c>
      <c r="AF55" s="79">
        <f t="shared" si="24"/>
        <v>0</v>
      </c>
      <c r="AG55" s="79">
        <f t="shared" si="2"/>
        <v>0</v>
      </c>
      <c r="AH55" s="79">
        <f t="shared" si="3"/>
        <v>0</v>
      </c>
      <c r="AI55" s="79">
        <f t="shared" si="4"/>
        <v>0</v>
      </c>
      <c r="AJ55" s="79">
        <f t="shared" si="5"/>
        <v>0</v>
      </c>
      <c r="AK55" s="80">
        <f t="shared" si="25"/>
        <v>0</v>
      </c>
      <c r="AL55" s="79">
        <f t="shared" si="6"/>
        <v>100</v>
      </c>
      <c r="AM55" s="81">
        <f t="shared" si="26"/>
        <v>-100</v>
      </c>
      <c r="AO55" s="82">
        <f t="shared" si="27"/>
        <v>0</v>
      </c>
      <c r="AP55" s="82">
        <f t="shared" si="7"/>
        <v>0</v>
      </c>
      <c r="AQ55" s="82">
        <f t="shared" si="8"/>
        <v>0</v>
      </c>
      <c r="AR55" s="82">
        <f t="shared" si="9"/>
        <v>0</v>
      </c>
      <c r="AS55" s="82">
        <f t="shared" si="10"/>
        <v>0</v>
      </c>
      <c r="AT55" s="83">
        <f t="shared" si="28"/>
        <v>0</v>
      </c>
    </row>
    <row r="56" spans="1:46" x14ac:dyDescent="0.2">
      <c r="A56" s="43" t="s">
        <v>77</v>
      </c>
      <c r="B56" s="86" t="s">
        <v>74</v>
      </c>
      <c r="C56" s="35">
        <v>110</v>
      </c>
      <c r="D56" s="89" t="s">
        <v>89</v>
      </c>
      <c r="E56" s="88">
        <v>0.375</v>
      </c>
      <c r="F56" s="90">
        <v>0.70833333333333337</v>
      </c>
      <c r="G56" s="35">
        <v>90</v>
      </c>
      <c r="H56" s="35" t="s">
        <v>69</v>
      </c>
      <c r="I56" s="75">
        <v>5.5</v>
      </c>
      <c r="J56" s="75">
        <v>2.5</v>
      </c>
      <c r="K56" s="26"/>
      <c r="L56" s="27">
        <f t="shared" si="11"/>
        <v>0</v>
      </c>
      <c r="M56" s="76">
        <f t="shared" si="12"/>
        <v>0</v>
      </c>
      <c r="N56" s="29"/>
      <c r="O56" s="27">
        <f t="shared" si="13"/>
        <v>0</v>
      </c>
      <c r="P56" s="30">
        <f t="shared" si="14"/>
        <v>0</v>
      </c>
      <c r="Q56" s="29"/>
      <c r="R56" s="31">
        <f t="shared" si="0"/>
        <v>0</v>
      </c>
      <c r="S56" s="28">
        <f t="shared" si="15"/>
        <v>0</v>
      </c>
      <c r="T56" s="26"/>
      <c r="U56" s="31">
        <f t="shared" si="1"/>
        <v>0</v>
      </c>
      <c r="V56" s="28">
        <f t="shared" si="16"/>
        <v>0</v>
      </c>
      <c r="W56" s="26"/>
      <c r="X56" s="31">
        <f t="shared" si="17"/>
        <v>0</v>
      </c>
      <c r="Y56" s="28">
        <f t="shared" si="18"/>
        <v>0</v>
      </c>
      <c r="Z56" s="78">
        <f t="shared" si="19"/>
        <v>0</v>
      </c>
      <c r="AA56" s="78">
        <f t="shared" si="20"/>
        <v>0</v>
      </c>
      <c r="AB56" s="78">
        <f t="shared" si="21"/>
        <v>0</v>
      </c>
      <c r="AC56" s="102">
        <f t="shared" si="22"/>
        <v>0</v>
      </c>
      <c r="AD56" s="78">
        <f t="shared" si="23"/>
        <v>0</v>
      </c>
      <c r="AF56" s="79">
        <f t="shared" si="24"/>
        <v>0</v>
      </c>
      <c r="AG56" s="79">
        <f t="shared" si="2"/>
        <v>0</v>
      </c>
      <c r="AH56" s="79">
        <f t="shared" si="3"/>
        <v>0</v>
      </c>
      <c r="AI56" s="79">
        <f t="shared" si="4"/>
        <v>0</v>
      </c>
      <c r="AJ56" s="79">
        <f t="shared" si="5"/>
        <v>0</v>
      </c>
      <c r="AK56" s="80">
        <f t="shared" si="25"/>
        <v>0</v>
      </c>
      <c r="AL56" s="79">
        <f t="shared" si="6"/>
        <v>110</v>
      </c>
      <c r="AM56" s="81">
        <f t="shared" si="26"/>
        <v>-110</v>
      </c>
      <c r="AO56" s="82">
        <f t="shared" si="27"/>
        <v>0</v>
      </c>
      <c r="AP56" s="82">
        <f t="shared" si="7"/>
        <v>0</v>
      </c>
      <c r="AQ56" s="82">
        <f t="shared" si="8"/>
        <v>0</v>
      </c>
      <c r="AR56" s="82">
        <f t="shared" si="9"/>
        <v>0</v>
      </c>
      <c r="AS56" s="82">
        <f t="shared" si="10"/>
        <v>0</v>
      </c>
      <c r="AT56" s="83">
        <f t="shared" si="28"/>
        <v>0</v>
      </c>
    </row>
    <row r="57" spans="1:46" x14ac:dyDescent="0.2">
      <c r="A57" s="43" t="s">
        <v>78</v>
      </c>
      <c r="B57" s="86" t="s">
        <v>74</v>
      </c>
      <c r="C57" s="35">
        <v>20</v>
      </c>
      <c r="D57" s="89" t="s">
        <v>89</v>
      </c>
      <c r="E57" s="88">
        <v>0.4375</v>
      </c>
      <c r="F57" s="90">
        <v>0.6875</v>
      </c>
      <c r="G57" s="35">
        <v>110</v>
      </c>
      <c r="H57" s="35" t="s">
        <v>69</v>
      </c>
      <c r="I57" s="75">
        <v>3.5</v>
      </c>
      <c r="J57" s="75">
        <v>2.5</v>
      </c>
      <c r="K57" s="26"/>
      <c r="L57" s="27">
        <f t="shared" si="11"/>
        <v>0</v>
      </c>
      <c r="M57" s="76">
        <f t="shared" si="12"/>
        <v>0</v>
      </c>
      <c r="N57" s="29"/>
      <c r="O57" s="27">
        <f t="shared" si="13"/>
        <v>0</v>
      </c>
      <c r="P57" s="30">
        <f t="shared" si="14"/>
        <v>0</v>
      </c>
      <c r="Q57" s="29"/>
      <c r="R57" s="31">
        <f t="shared" si="0"/>
        <v>0</v>
      </c>
      <c r="S57" s="28">
        <f t="shared" si="15"/>
        <v>0</v>
      </c>
      <c r="T57" s="26"/>
      <c r="U57" s="31">
        <f t="shared" si="1"/>
        <v>0</v>
      </c>
      <c r="V57" s="28">
        <f t="shared" si="16"/>
        <v>0</v>
      </c>
      <c r="W57" s="26"/>
      <c r="X57" s="31">
        <f t="shared" si="17"/>
        <v>0</v>
      </c>
      <c r="Y57" s="28">
        <f t="shared" si="18"/>
        <v>0</v>
      </c>
      <c r="Z57" s="78">
        <f t="shared" si="19"/>
        <v>0</v>
      </c>
      <c r="AA57" s="78">
        <f t="shared" si="20"/>
        <v>0</v>
      </c>
      <c r="AB57" s="78">
        <f t="shared" si="21"/>
        <v>0</v>
      </c>
      <c r="AC57" s="102">
        <f t="shared" si="22"/>
        <v>0</v>
      </c>
      <c r="AD57" s="78">
        <f t="shared" si="23"/>
        <v>0</v>
      </c>
      <c r="AF57" s="79">
        <f t="shared" si="24"/>
        <v>0</v>
      </c>
      <c r="AG57" s="79">
        <f t="shared" si="2"/>
        <v>0</v>
      </c>
      <c r="AH57" s="79">
        <f t="shared" si="3"/>
        <v>0</v>
      </c>
      <c r="AI57" s="79">
        <f t="shared" si="4"/>
        <v>0</v>
      </c>
      <c r="AJ57" s="79">
        <f t="shared" si="5"/>
        <v>0</v>
      </c>
      <c r="AK57" s="80">
        <f t="shared" si="25"/>
        <v>0</v>
      </c>
      <c r="AL57" s="79">
        <f t="shared" si="6"/>
        <v>20</v>
      </c>
      <c r="AM57" s="81">
        <f t="shared" si="26"/>
        <v>-20</v>
      </c>
      <c r="AO57" s="82">
        <f t="shared" si="27"/>
        <v>0</v>
      </c>
      <c r="AP57" s="82">
        <f t="shared" si="7"/>
        <v>0</v>
      </c>
      <c r="AQ57" s="82">
        <f t="shared" si="8"/>
        <v>0</v>
      </c>
      <c r="AR57" s="82">
        <f t="shared" si="9"/>
        <v>0</v>
      </c>
      <c r="AS57" s="82">
        <f t="shared" si="10"/>
        <v>0</v>
      </c>
      <c r="AT57" s="83">
        <f t="shared" si="28"/>
        <v>0</v>
      </c>
    </row>
    <row r="58" spans="1:46" x14ac:dyDescent="0.2">
      <c r="A58" s="43" t="s">
        <v>83</v>
      </c>
      <c r="B58" s="86" t="s">
        <v>74</v>
      </c>
      <c r="C58" s="35">
        <v>70</v>
      </c>
      <c r="D58" s="89" t="s">
        <v>89</v>
      </c>
      <c r="E58" s="88">
        <v>0.35416666666666669</v>
      </c>
      <c r="F58" s="90">
        <v>0.6875</v>
      </c>
      <c r="G58" s="35">
        <v>180</v>
      </c>
      <c r="H58" s="35" t="s">
        <v>69</v>
      </c>
      <c r="I58" s="75">
        <v>4.5</v>
      </c>
      <c r="J58" s="75">
        <v>3.5</v>
      </c>
      <c r="K58" s="26"/>
      <c r="L58" s="27">
        <f t="shared" si="11"/>
        <v>0</v>
      </c>
      <c r="M58" s="76">
        <f t="shared" si="12"/>
        <v>0</v>
      </c>
      <c r="N58" s="29"/>
      <c r="O58" s="27">
        <f t="shared" si="13"/>
        <v>0</v>
      </c>
      <c r="P58" s="30">
        <f t="shared" si="14"/>
        <v>0</v>
      </c>
      <c r="Q58" s="29"/>
      <c r="R58" s="31">
        <f t="shared" si="0"/>
        <v>0</v>
      </c>
      <c r="S58" s="28">
        <f t="shared" si="15"/>
        <v>0</v>
      </c>
      <c r="T58" s="26"/>
      <c r="U58" s="31">
        <f t="shared" si="1"/>
        <v>0</v>
      </c>
      <c r="V58" s="28">
        <f t="shared" si="16"/>
        <v>0</v>
      </c>
      <c r="W58" s="26"/>
      <c r="X58" s="31">
        <f t="shared" si="17"/>
        <v>0</v>
      </c>
      <c r="Y58" s="28">
        <f t="shared" si="18"/>
        <v>0</v>
      </c>
      <c r="Z58" s="78">
        <f t="shared" si="19"/>
        <v>0</v>
      </c>
      <c r="AA58" s="78">
        <f t="shared" si="20"/>
        <v>0</v>
      </c>
      <c r="AB58" s="78">
        <f t="shared" si="21"/>
        <v>0</v>
      </c>
      <c r="AC58" s="102">
        <f t="shared" si="22"/>
        <v>0</v>
      </c>
      <c r="AD58" s="78">
        <f t="shared" si="23"/>
        <v>0</v>
      </c>
      <c r="AF58" s="79">
        <f t="shared" si="24"/>
        <v>0</v>
      </c>
      <c r="AG58" s="79">
        <f t="shared" si="2"/>
        <v>0</v>
      </c>
      <c r="AH58" s="79">
        <f t="shared" si="3"/>
        <v>0</v>
      </c>
      <c r="AI58" s="79">
        <f t="shared" si="4"/>
        <v>0</v>
      </c>
      <c r="AJ58" s="79">
        <f t="shared" si="5"/>
        <v>0</v>
      </c>
      <c r="AK58" s="80">
        <f t="shared" si="25"/>
        <v>0</v>
      </c>
      <c r="AL58" s="79">
        <f t="shared" si="6"/>
        <v>70</v>
      </c>
      <c r="AM58" s="81">
        <f t="shared" si="26"/>
        <v>-70</v>
      </c>
      <c r="AO58" s="82">
        <f t="shared" si="27"/>
        <v>0</v>
      </c>
      <c r="AP58" s="82">
        <f t="shared" si="7"/>
        <v>0</v>
      </c>
      <c r="AQ58" s="82">
        <f t="shared" si="8"/>
        <v>0</v>
      </c>
      <c r="AR58" s="82">
        <f t="shared" si="9"/>
        <v>0</v>
      </c>
      <c r="AS58" s="82">
        <f t="shared" si="10"/>
        <v>0</v>
      </c>
      <c r="AT58" s="83">
        <f t="shared" si="28"/>
        <v>0</v>
      </c>
    </row>
    <row r="59" spans="1:46" x14ac:dyDescent="0.2">
      <c r="A59" s="43" t="s">
        <v>94</v>
      </c>
      <c r="B59" s="86" t="s">
        <v>74</v>
      </c>
      <c r="C59" s="35">
        <v>20</v>
      </c>
      <c r="D59" s="89" t="s">
        <v>89</v>
      </c>
      <c r="E59" s="88">
        <v>0.52083333333333337</v>
      </c>
      <c r="F59" s="90">
        <v>0.70833333333333337</v>
      </c>
      <c r="G59" s="35">
        <v>110</v>
      </c>
      <c r="H59" s="35" t="s">
        <v>69</v>
      </c>
      <c r="I59" s="75">
        <v>2</v>
      </c>
      <c r="J59" s="75">
        <v>2.5</v>
      </c>
      <c r="K59" s="26"/>
      <c r="L59" s="27">
        <f t="shared" si="11"/>
        <v>0</v>
      </c>
      <c r="M59" s="76">
        <f t="shared" si="12"/>
        <v>0</v>
      </c>
      <c r="N59" s="29"/>
      <c r="O59" s="27">
        <f t="shared" si="13"/>
        <v>0</v>
      </c>
      <c r="P59" s="30">
        <f t="shared" si="14"/>
        <v>0</v>
      </c>
      <c r="Q59" s="29"/>
      <c r="R59" s="31">
        <f t="shared" si="0"/>
        <v>0</v>
      </c>
      <c r="S59" s="28">
        <f t="shared" si="15"/>
        <v>0</v>
      </c>
      <c r="T59" s="26"/>
      <c r="U59" s="31">
        <f t="shared" si="1"/>
        <v>0</v>
      </c>
      <c r="V59" s="28">
        <f t="shared" si="16"/>
        <v>0</v>
      </c>
      <c r="W59" s="26"/>
      <c r="X59" s="31">
        <f t="shared" si="17"/>
        <v>0</v>
      </c>
      <c r="Y59" s="28">
        <f t="shared" si="18"/>
        <v>0</v>
      </c>
      <c r="Z59" s="78">
        <f t="shared" si="19"/>
        <v>0</v>
      </c>
      <c r="AA59" s="78">
        <f t="shared" si="20"/>
        <v>0</v>
      </c>
      <c r="AB59" s="78">
        <f t="shared" si="21"/>
        <v>0</v>
      </c>
      <c r="AC59" s="102">
        <f t="shared" si="22"/>
        <v>0</v>
      </c>
      <c r="AD59" s="78">
        <f t="shared" si="23"/>
        <v>0</v>
      </c>
      <c r="AF59" s="79">
        <f t="shared" si="24"/>
        <v>0</v>
      </c>
      <c r="AG59" s="79">
        <f t="shared" si="2"/>
        <v>0</v>
      </c>
      <c r="AH59" s="79">
        <f t="shared" si="3"/>
        <v>0</v>
      </c>
      <c r="AI59" s="79">
        <f t="shared" si="4"/>
        <v>0</v>
      </c>
      <c r="AJ59" s="79">
        <f t="shared" si="5"/>
        <v>0</v>
      </c>
      <c r="AK59" s="80">
        <f t="shared" si="25"/>
        <v>0</v>
      </c>
      <c r="AL59" s="79">
        <f t="shared" si="6"/>
        <v>20</v>
      </c>
      <c r="AM59" s="81">
        <f t="shared" si="26"/>
        <v>-20</v>
      </c>
      <c r="AO59" s="82">
        <f t="shared" si="27"/>
        <v>0</v>
      </c>
      <c r="AP59" s="82">
        <f t="shared" si="7"/>
        <v>0</v>
      </c>
      <c r="AQ59" s="82">
        <f t="shared" si="8"/>
        <v>0</v>
      </c>
      <c r="AR59" s="82">
        <f t="shared" si="9"/>
        <v>0</v>
      </c>
      <c r="AS59" s="82">
        <f t="shared" si="10"/>
        <v>0</v>
      </c>
      <c r="AT59" s="83">
        <f t="shared" si="28"/>
        <v>0</v>
      </c>
    </row>
    <row r="60" spans="1:46" x14ac:dyDescent="0.2">
      <c r="A60" s="43" t="s">
        <v>96</v>
      </c>
      <c r="B60" s="86" t="s">
        <v>74</v>
      </c>
      <c r="C60" s="35">
        <v>90</v>
      </c>
      <c r="D60" s="89" t="s">
        <v>89</v>
      </c>
      <c r="E60" s="88">
        <v>0.47916666666666669</v>
      </c>
      <c r="F60" s="90">
        <v>0.73958333333333337</v>
      </c>
      <c r="G60" s="35">
        <v>150</v>
      </c>
      <c r="H60" s="35" t="s">
        <v>69</v>
      </c>
      <c r="I60" s="75">
        <v>3.25</v>
      </c>
      <c r="J60" s="75">
        <v>3</v>
      </c>
      <c r="K60" s="26"/>
      <c r="L60" s="27">
        <f t="shared" ref="L60:L95" si="29">$C$6*G60*K60</f>
        <v>0</v>
      </c>
      <c r="M60" s="76">
        <f t="shared" ref="M60:M95" si="30">$L$6*J60*K60</f>
        <v>0</v>
      </c>
      <c r="N60" s="29"/>
      <c r="O60" s="27">
        <f t="shared" ref="O60:O96" si="31">$C$7*G60*N60</f>
        <v>0</v>
      </c>
      <c r="P60" s="30">
        <f t="shared" ref="P60:P96" si="32">$L$6*J60*N60</f>
        <v>0</v>
      </c>
      <c r="Q60" s="29"/>
      <c r="R60" s="31">
        <f t="shared" si="0"/>
        <v>0</v>
      </c>
      <c r="S60" s="28">
        <f t="shared" ref="S60:S96" si="33">$L$6*J60*Q60</f>
        <v>0</v>
      </c>
      <c r="T60" s="26"/>
      <c r="U60" s="31">
        <f t="shared" si="1"/>
        <v>0</v>
      </c>
      <c r="V60" s="28">
        <f t="shared" ref="V60:V96" si="34">$L$6*J60*T60</f>
        <v>0</v>
      </c>
      <c r="W60" s="26"/>
      <c r="X60" s="31">
        <f t="shared" ref="X60:X96" si="35">$C$10*G60*W60</f>
        <v>0</v>
      </c>
      <c r="Y60" s="28">
        <f t="shared" ref="Y60:Y96" si="36">$L$6*J60*W60</f>
        <v>0</v>
      </c>
      <c r="Z60" s="78">
        <f t="shared" ref="Z60:Z96" si="37">L60+M60+O60+P60+R60+S60+U60+V60+X60+Y60</f>
        <v>0</v>
      </c>
      <c r="AA60" s="78">
        <f t="shared" ref="AA60:AA96" si="38">(I60*$I$6*K60)+(I60*$I$7*N60)+(I60*$I$8*Q60)+(I60*$I$9*T60)+(I60*$I$10*W60)</f>
        <v>0</v>
      </c>
      <c r="AB60" s="78">
        <f t="shared" ref="AB60:AB96" si="39">Z60+AA60</f>
        <v>0</v>
      </c>
      <c r="AC60" s="102">
        <f t="shared" ref="AC60:AC96" si="40">AT60</f>
        <v>0</v>
      </c>
      <c r="AD60" s="78">
        <f t="shared" ref="AD60:AD96" si="41">MAX(AB60:AC60)</f>
        <v>0</v>
      </c>
      <c r="AF60" s="79">
        <f t="shared" ref="AF60:AF96" si="42">K60*20</f>
        <v>0</v>
      </c>
      <c r="AG60" s="79">
        <f t="shared" si="2"/>
        <v>0</v>
      </c>
      <c r="AH60" s="79">
        <f t="shared" si="3"/>
        <v>0</v>
      </c>
      <c r="AI60" s="79">
        <f t="shared" si="4"/>
        <v>0</v>
      </c>
      <c r="AJ60" s="79">
        <f t="shared" si="5"/>
        <v>0</v>
      </c>
      <c r="AK60" s="80">
        <f t="shared" ref="AK60:AK96" si="43">SUM(AF60:AJ60)</f>
        <v>0</v>
      </c>
      <c r="AL60" s="79">
        <f t="shared" si="6"/>
        <v>90</v>
      </c>
      <c r="AM60" s="81">
        <f t="shared" ref="AM60:AM96" si="44">AK60-AL60</f>
        <v>-90</v>
      </c>
      <c r="AO60" s="82">
        <f t="shared" ref="AO60:AO96" si="45">K60*$F$6</f>
        <v>0</v>
      </c>
      <c r="AP60" s="82">
        <f t="shared" si="7"/>
        <v>0</v>
      </c>
      <c r="AQ60" s="82">
        <f t="shared" si="8"/>
        <v>0</v>
      </c>
      <c r="AR60" s="82">
        <f t="shared" si="9"/>
        <v>0</v>
      </c>
      <c r="AS60" s="82">
        <f t="shared" si="10"/>
        <v>0</v>
      </c>
      <c r="AT60" s="83">
        <f t="shared" ref="AT60:AT96" si="46">SUM(AO60:AS60)</f>
        <v>0</v>
      </c>
    </row>
    <row r="61" spans="1:46" x14ac:dyDescent="0.2">
      <c r="A61" s="96" t="s">
        <v>80</v>
      </c>
      <c r="B61" s="86" t="s">
        <v>71</v>
      </c>
      <c r="C61" s="35">
        <v>20</v>
      </c>
      <c r="D61" s="89" t="s">
        <v>89</v>
      </c>
      <c r="E61" s="88">
        <v>0.35416666666666669</v>
      </c>
      <c r="F61" s="90">
        <v>0.69791666666666663</v>
      </c>
      <c r="G61" s="35">
        <v>190</v>
      </c>
      <c r="H61" s="35" t="s">
        <v>69</v>
      </c>
      <c r="I61" s="75">
        <v>4.75</v>
      </c>
      <c r="J61" s="75">
        <v>3.5</v>
      </c>
      <c r="K61" s="26"/>
      <c r="L61" s="27">
        <f t="shared" si="29"/>
        <v>0</v>
      </c>
      <c r="M61" s="76">
        <f t="shared" si="30"/>
        <v>0</v>
      </c>
      <c r="N61" s="29"/>
      <c r="O61" s="27">
        <f t="shared" si="31"/>
        <v>0</v>
      </c>
      <c r="P61" s="30">
        <f t="shared" si="32"/>
        <v>0</v>
      </c>
      <c r="Q61" s="29"/>
      <c r="R61" s="31">
        <f t="shared" si="0"/>
        <v>0</v>
      </c>
      <c r="S61" s="28">
        <f t="shared" si="33"/>
        <v>0</v>
      </c>
      <c r="T61" s="26"/>
      <c r="U61" s="31">
        <f t="shared" si="1"/>
        <v>0</v>
      </c>
      <c r="V61" s="28">
        <f t="shared" si="34"/>
        <v>0</v>
      </c>
      <c r="W61" s="26"/>
      <c r="X61" s="31">
        <f t="shared" si="35"/>
        <v>0</v>
      </c>
      <c r="Y61" s="28">
        <f t="shared" si="36"/>
        <v>0</v>
      </c>
      <c r="Z61" s="78">
        <f t="shared" si="37"/>
        <v>0</v>
      </c>
      <c r="AA61" s="78">
        <f t="shared" si="38"/>
        <v>0</v>
      </c>
      <c r="AB61" s="78">
        <f t="shared" si="39"/>
        <v>0</v>
      </c>
      <c r="AC61" s="102">
        <f t="shared" si="40"/>
        <v>0</v>
      </c>
      <c r="AD61" s="78">
        <f t="shared" si="41"/>
        <v>0</v>
      </c>
      <c r="AF61" s="79">
        <f t="shared" si="42"/>
        <v>0</v>
      </c>
      <c r="AG61" s="79">
        <f t="shared" si="2"/>
        <v>0</v>
      </c>
      <c r="AH61" s="79">
        <f t="shared" si="3"/>
        <v>0</v>
      </c>
      <c r="AI61" s="79">
        <f t="shared" si="4"/>
        <v>0</v>
      </c>
      <c r="AJ61" s="79">
        <f t="shared" si="5"/>
        <v>0</v>
      </c>
      <c r="AK61" s="80">
        <f t="shared" si="43"/>
        <v>0</v>
      </c>
      <c r="AL61" s="79">
        <f t="shared" si="6"/>
        <v>20</v>
      </c>
      <c r="AM61" s="81">
        <f t="shared" si="44"/>
        <v>-20</v>
      </c>
      <c r="AO61" s="82">
        <f t="shared" si="45"/>
        <v>0</v>
      </c>
      <c r="AP61" s="82">
        <f t="shared" si="7"/>
        <v>0</v>
      </c>
      <c r="AQ61" s="82">
        <f t="shared" si="8"/>
        <v>0</v>
      </c>
      <c r="AR61" s="82">
        <f t="shared" si="9"/>
        <v>0</v>
      </c>
      <c r="AS61" s="82">
        <f t="shared" si="10"/>
        <v>0</v>
      </c>
      <c r="AT61" s="83">
        <f t="shared" si="46"/>
        <v>0</v>
      </c>
    </row>
    <row r="62" spans="1:46" x14ac:dyDescent="0.2">
      <c r="A62" s="43" t="s">
        <v>64</v>
      </c>
      <c r="B62" s="86" t="s">
        <v>71</v>
      </c>
      <c r="C62" s="35">
        <v>60</v>
      </c>
      <c r="D62" s="89" t="s">
        <v>89</v>
      </c>
      <c r="E62" s="88">
        <v>0.38541666666666669</v>
      </c>
      <c r="F62" s="90">
        <v>0.72916666666666663</v>
      </c>
      <c r="G62" s="35">
        <v>70</v>
      </c>
      <c r="H62" s="35" t="s">
        <v>69</v>
      </c>
      <c r="I62" s="75">
        <v>6.75</v>
      </c>
      <c r="J62" s="75">
        <v>1.5</v>
      </c>
      <c r="K62" s="26"/>
      <c r="L62" s="27">
        <f t="shared" si="29"/>
        <v>0</v>
      </c>
      <c r="M62" s="76">
        <f t="shared" si="30"/>
        <v>0</v>
      </c>
      <c r="N62" s="29"/>
      <c r="O62" s="27">
        <f t="shared" si="31"/>
        <v>0</v>
      </c>
      <c r="P62" s="30">
        <f t="shared" si="32"/>
        <v>0</v>
      </c>
      <c r="Q62" s="29"/>
      <c r="R62" s="31">
        <f t="shared" si="0"/>
        <v>0</v>
      </c>
      <c r="S62" s="28">
        <f t="shared" si="33"/>
        <v>0</v>
      </c>
      <c r="T62" s="26"/>
      <c r="U62" s="31">
        <f t="shared" si="1"/>
        <v>0</v>
      </c>
      <c r="V62" s="28">
        <f t="shared" si="34"/>
        <v>0</v>
      </c>
      <c r="W62" s="26"/>
      <c r="X62" s="31">
        <f t="shared" si="35"/>
        <v>0</v>
      </c>
      <c r="Y62" s="28">
        <f t="shared" si="36"/>
        <v>0</v>
      </c>
      <c r="Z62" s="78">
        <f t="shared" si="37"/>
        <v>0</v>
      </c>
      <c r="AA62" s="78">
        <f t="shared" si="38"/>
        <v>0</v>
      </c>
      <c r="AB62" s="78">
        <f t="shared" si="39"/>
        <v>0</v>
      </c>
      <c r="AC62" s="102">
        <f t="shared" si="40"/>
        <v>0</v>
      </c>
      <c r="AD62" s="78">
        <f t="shared" si="41"/>
        <v>0</v>
      </c>
      <c r="AF62" s="79">
        <f t="shared" si="42"/>
        <v>0</v>
      </c>
      <c r="AG62" s="79">
        <f t="shared" si="2"/>
        <v>0</v>
      </c>
      <c r="AH62" s="79">
        <f t="shared" si="3"/>
        <v>0</v>
      </c>
      <c r="AI62" s="79">
        <f t="shared" si="4"/>
        <v>0</v>
      </c>
      <c r="AJ62" s="79">
        <f t="shared" si="5"/>
        <v>0</v>
      </c>
      <c r="AK62" s="80">
        <f t="shared" si="43"/>
        <v>0</v>
      </c>
      <c r="AL62" s="79">
        <f t="shared" si="6"/>
        <v>60</v>
      </c>
      <c r="AM62" s="81">
        <f t="shared" si="44"/>
        <v>-60</v>
      </c>
      <c r="AO62" s="82">
        <f t="shared" si="45"/>
        <v>0</v>
      </c>
      <c r="AP62" s="82">
        <f t="shared" si="7"/>
        <v>0</v>
      </c>
      <c r="AQ62" s="82">
        <f t="shared" si="8"/>
        <v>0</v>
      </c>
      <c r="AR62" s="82">
        <f t="shared" si="9"/>
        <v>0</v>
      </c>
      <c r="AS62" s="82">
        <f t="shared" si="10"/>
        <v>0</v>
      </c>
      <c r="AT62" s="83">
        <f t="shared" si="46"/>
        <v>0</v>
      </c>
    </row>
    <row r="63" spans="1:46" x14ac:dyDescent="0.2">
      <c r="A63" s="43" t="s">
        <v>64</v>
      </c>
      <c r="B63" s="86" t="s">
        <v>71</v>
      </c>
      <c r="C63" s="35">
        <v>90</v>
      </c>
      <c r="D63" s="89" t="s">
        <v>89</v>
      </c>
      <c r="E63" s="88">
        <v>0.375</v>
      </c>
      <c r="F63" s="90">
        <v>0.72916666666666663</v>
      </c>
      <c r="G63" s="35">
        <v>70</v>
      </c>
      <c r="H63" s="35" t="s">
        <v>69</v>
      </c>
      <c r="I63" s="75">
        <v>7</v>
      </c>
      <c r="J63" s="75">
        <v>1.5</v>
      </c>
      <c r="K63" s="26"/>
      <c r="L63" s="27">
        <f t="shared" si="29"/>
        <v>0</v>
      </c>
      <c r="M63" s="76">
        <f t="shared" si="30"/>
        <v>0</v>
      </c>
      <c r="N63" s="29"/>
      <c r="O63" s="27">
        <f t="shared" si="31"/>
        <v>0</v>
      </c>
      <c r="P63" s="30">
        <f t="shared" si="32"/>
        <v>0</v>
      </c>
      <c r="Q63" s="29"/>
      <c r="R63" s="31">
        <f t="shared" si="0"/>
        <v>0</v>
      </c>
      <c r="S63" s="28">
        <f t="shared" si="33"/>
        <v>0</v>
      </c>
      <c r="T63" s="26"/>
      <c r="U63" s="31">
        <f t="shared" si="1"/>
        <v>0</v>
      </c>
      <c r="V63" s="28">
        <f t="shared" si="34"/>
        <v>0</v>
      </c>
      <c r="W63" s="26"/>
      <c r="X63" s="31">
        <f t="shared" si="35"/>
        <v>0</v>
      </c>
      <c r="Y63" s="28">
        <f t="shared" si="36"/>
        <v>0</v>
      </c>
      <c r="Z63" s="78">
        <f t="shared" si="37"/>
        <v>0</v>
      </c>
      <c r="AA63" s="78">
        <f t="shared" si="38"/>
        <v>0</v>
      </c>
      <c r="AB63" s="78">
        <f t="shared" si="39"/>
        <v>0</v>
      </c>
      <c r="AC63" s="102">
        <f t="shared" si="40"/>
        <v>0</v>
      </c>
      <c r="AD63" s="78">
        <f t="shared" si="41"/>
        <v>0</v>
      </c>
      <c r="AF63" s="79">
        <f t="shared" si="42"/>
        <v>0</v>
      </c>
      <c r="AG63" s="79">
        <f t="shared" si="2"/>
        <v>0</v>
      </c>
      <c r="AH63" s="79">
        <f t="shared" si="3"/>
        <v>0</v>
      </c>
      <c r="AI63" s="79">
        <f t="shared" si="4"/>
        <v>0</v>
      </c>
      <c r="AJ63" s="79">
        <f t="shared" si="5"/>
        <v>0</v>
      </c>
      <c r="AK63" s="80">
        <f t="shared" si="43"/>
        <v>0</v>
      </c>
      <c r="AL63" s="79">
        <f t="shared" si="6"/>
        <v>90</v>
      </c>
      <c r="AM63" s="81">
        <f t="shared" si="44"/>
        <v>-90</v>
      </c>
      <c r="AO63" s="82">
        <f t="shared" si="45"/>
        <v>0</v>
      </c>
      <c r="AP63" s="82">
        <f t="shared" si="7"/>
        <v>0</v>
      </c>
      <c r="AQ63" s="82">
        <f t="shared" si="8"/>
        <v>0</v>
      </c>
      <c r="AR63" s="82">
        <f t="shared" si="9"/>
        <v>0</v>
      </c>
      <c r="AS63" s="82">
        <f t="shared" si="10"/>
        <v>0</v>
      </c>
      <c r="AT63" s="83">
        <f t="shared" si="46"/>
        <v>0</v>
      </c>
    </row>
    <row r="64" spans="1:46" x14ac:dyDescent="0.2">
      <c r="A64" s="43" t="s">
        <v>64</v>
      </c>
      <c r="B64" s="86" t="s">
        <v>71</v>
      </c>
      <c r="C64" s="35">
        <v>290</v>
      </c>
      <c r="D64" s="89" t="s">
        <v>89</v>
      </c>
      <c r="E64" s="88">
        <v>0.375</v>
      </c>
      <c r="F64" s="90">
        <v>0.60416666666666663</v>
      </c>
      <c r="G64" s="35">
        <v>70</v>
      </c>
      <c r="H64" s="35" t="s">
        <v>69</v>
      </c>
      <c r="I64" s="75">
        <v>4</v>
      </c>
      <c r="J64" s="75">
        <v>1.5</v>
      </c>
      <c r="K64" s="26"/>
      <c r="L64" s="27">
        <f t="shared" si="29"/>
        <v>0</v>
      </c>
      <c r="M64" s="76">
        <f t="shared" si="30"/>
        <v>0</v>
      </c>
      <c r="N64" s="29"/>
      <c r="O64" s="27">
        <f t="shared" si="31"/>
        <v>0</v>
      </c>
      <c r="P64" s="30">
        <f t="shared" si="32"/>
        <v>0</v>
      </c>
      <c r="Q64" s="29"/>
      <c r="R64" s="31">
        <f t="shared" si="0"/>
        <v>0</v>
      </c>
      <c r="S64" s="28">
        <f t="shared" si="33"/>
        <v>0</v>
      </c>
      <c r="T64" s="26"/>
      <c r="U64" s="31">
        <f t="shared" si="1"/>
        <v>0</v>
      </c>
      <c r="V64" s="28">
        <f t="shared" si="34"/>
        <v>0</v>
      </c>
      <c r="W64" s="26"/>
      <c r="X64" s="31">
        <f t="shared" si="35"/>
        <v>0</v>
      </c>
      <c r="Y64" s="28">
        <f t="shared" si="36"/>
        <v>0</v>
      </c>
      <c r="Z64" s="78">
        <f t="shared" si="37"/>
        <v>0</v>
      </c>
      <c r="AA64" s="78">
        <f t="shared" si="38"/>
        <v>0</v>
      </c>
      <c r="AB64" s="78">
        <f t="shared" si="39"/>
        <v>0</v>
      </c>
      <c r="AC64" s="102">
        <f t="shared" si="40"/>
        <v>0</v>
      </c>
      <c r="AD64" s="78">
        <f t="shared" si="41"/>
        <v>0</v>
      </c>
      <c r="AF64" s="79">
        <f t="shared" si="42"/>
        <v>0</v>
      </c>
      <c r="AG64" s="79">
        <f t="shared" si="2"/>
        <v>0</v>
      </c>
      <c r="AH64" s="79">
        <f t="shared" si="3"/>
        <v>0</v>
      </c>
      <c r="AI64" s="79">
        <f t="shared" si="4"/>
        <v>0</v>
      </c>
      <c r="AJ64" s="79">
        <f t="shared" si="5"/>
        <v>0</v>
      </c>
      <c r="AK64" s="80">
        <f t="shared" si="43"/>
        <v>0</v>
      </c>
      <c r="AL64" s="79">
        <f t="shared" si="6"/>
        <v>290</v>
      </c>
      <c r="AM64" s="81">
        <f t="shared" si="44"/>
        <v>-290</v>
      </c>
      <c r="AO64" s="82">
        <f t="shared" si="45"/>
        <v>0</v>
      </c>
      <c r="AP64" s="82">
        <f t="shared" si="7"/>
        <v>0</v>
      </c>
      <c r="AQ64" s="82">
        <f t="shared" si="8"/>
        <v>0</v>
      </c>
      <c r="AR64" s="82">
        <f t="shared" si="9"/>
        <v>0</v>
      </c>
      <c r="AS64" s="82">
        <f t="shared" si="10"/>
        <v>0</v>
      </c>
      <c r="AT64" s="83">
        <f t="shared" si="46"/>
        <v>0</v>
      </c>
    </row>
    <row r="65" spans="1:46" x14ac:dyDescent="0.2">
      <c r="A65" s="43" t="s">
        <v>95</v>
      </c>
      <c r="B65" s="86" t="s">
        <v>71</v>
      </c>
      <c r="C65" s="35">
        <v>290</v>
      </c>
      <c r="D65" s="89" t="s">
        <v>89</v>
      </c>
      <c r="E65" s="88">
        <v>0.52083333333333337</v>
      </c>
      <c r="F65" s="90">
        <v>0.63541666666666663</v>
      </c>
      <c r="G65" s="35">
        <v>30</v>
      </c>
      <c r="H65" s="35" t="s">
        <v>69</v>
      </c>
      <c r="I65" s="75">
        <v>1.75</v>
      </c>
      <c r="J65" s="75">
        <v>1</v>
      </c>
      <c r="K65" s="26"/>
      <c r="L65" s="27">
        <f t="shared" si="29"/>
        <v>0</v>
      </c>
      <c r="M65" s="76">
        <f t="shared" si="30"/>
        <v>0</v>
      </c>
      <c r="N65" s="29"/>
      <c r="O65" s="27">
        <f t="shared" si="31"/>
        <v>0</v>
      </c>
      <c r="P65" s="30">
        <f t="shared" si="32"/>
        <v>0</v>
      </c>
      <c r="Q65" s="29"/>
      <c r="R65" s="31">
        <f t="shared" si="0"/>
        <v>0</v>
      </c>
      <c r="S65" s="28">
        <f t="shared" si="33"/>
        <v>0</v>
      </c>
      <c r="T65" s="26"/>
      <c r="U65" s="31">
        <f t="shared" si="1"/>
        <v>0</v>
      </c>
      <c r="V65" s="28">
        <f t="shared" si="34"/>
        <v>0</v>
      </c>
      <c r="W65" s="26"/>
      <c r="X65" s="31">
        <f t="shared" si="35"/>
        <v>0</v>
      </c>
      <c r="Y65" s="28">
        <f t="shared" si="36"/>
        <v>0</v>
      </c>
      <c r="Z65" s="78">
        <f t="shared" si="37"/>
        <v>0</v>
      </c>
      <c r="AA65" s="78">
        <f t="shared" si="38"/>
        <v>0</v>
      </c>
      <c r="AB65" s="78">
        <f t="shared" si="39"/>
        <v>0</v>
      </c>
      <c r="AC65" s="102">
        <f t="shared" si="40"/>
        <v>0</v>
      </c>
      <c r="AD65" s="78">
        <f t="shared" si="41"/>
        <v>0</v>
      </c>
      <c r="AF65" s="79">
        <f t="shared" si="42"/>
        <v>0</v>
      </c>
      <c r="AG65" s="79">
        <f t="shared" si="2"/>
        <v>0</v>
      </c>
      <c r="AH65" s="79">
        <f t="shared" si="3"/>
        <v>0</v>
      </c>
      <c r="AI65" s="79">
        <f t="shared" si="4"/>
        <v>0</v>
      </c>
      <c r="AJ65" s="79">
        <f t="shared" si="5"/>
        <v>0</v>
      </c>
      <c r="AK65" s="80">
        <f t="shared" si="43"/>
        <v>0</v>
      </c>
      <c r="AL65" s="79">
        <f t="shared" si="6"/>
        <v>290</v>
      </c>
      <c r="AM65" s="81">
        <f t="shared" si="44"/>
        <v>-290</v>
      </c>
      <c r="AO65" s="82">
        <f t="shared" si="45"/>
        <v>0</v>
      </c>
      <c r="AP65" s="82">
        <f t="shared" si="7"/>
        <v>0</v>
      </c>
      <c r="AQ65" s="82">
        <f t="shared" si="8"/>
        <v>0</v>
      </c>
      <c r="AR65" s="82">
        <f t="shared" si="9"/>
        <v>0</v>
      </c>
      <c r="AS65" s="82">
        <f t="shared" si="10"/>
        <v>0</v>
      </c>
      <c r="AT65" s="83">
        <f t="shared" si="46"/>
        <v>0</v>
      </c>
    </row>
    <row r="66" spans="1:46" x14ac:dyDescent="0.2">
      <c r="A66" s="43" t="s">
        <v>64</v>
      </c>
      <c r="B66" s="86" t="s">
        <v>71</v>
      </c>
      <c r="C66" s="35">
        <v>50</v>
      </c>
      <c r="D66" s="89" t="s">
        <v>89</v>
      </c>
      <c r="E66" s="88">
        <v>0.32291666666666669</v>
      </c>
      <c r="F66" s="90">
        <v>0.60416666666666663</v>
      </c>
      <c r="G66" s="35">
        <v>70</v>
      </c>
      <c r="H66" s="35" t="s">
        <v>69</v>
      </c>
      <c r="I66" s="75">
        <v>5.25</v>
      </c>
      <c r="J66" s="75">
        <v>1.5</v>
      </c>
      <c r="K66" s="26"/>
      <c r="L66" s="27">
        <f t="shared" si="29"/>
        <v>0</v>
      </c>
      <c r="M66" s="76">
        <f t="shared" si="30"/>
        <v>0</v>
      </c>
      <c r="N66" s="29"/>
      <c r="O66" s="27">
        <f t="shared" si="31"/>
        <v>0</v>
      </c>
      <c r="P66" s="30">
        <f t="shared" si="32"/>
        <v>0</v>
      </c>
      <c r="Q66" s="29"/>
      <c r="R66" s="31">
        <f t="shared" si="0"/>
        <v>0</v>
      </c>
      <c r="S66" s="28">
        <f t="shared" si="33"/>
        <v>0</v>
      </c>
      <c r="T66" s="26"/>
      <c r="U66" s="31">
        <f t="shared" si="1"/>
        <v>0</v>
      </c>
      <c r="V66" s="28">
        <f t="shared" si="34"/>
        <v>0</v>
      </c>
      <c r="W66" s="26"/>
      <c r="X66" s="31">
        <f t="shared" si="35"/>
        <v>0</v>
      </c>
      <c r="Y66" s="28">
        <f t="shared" si="36"/>
        <v>0</v>
      </c>
      <c r="Z66" s="78">
        <f t="shared" si="37"/>
        <v>0</v>
      </c>
      <c r="AA66" s="78">
        <f t="shared" si="38"/>
        <v>0</v>
      </c>
      <c r="AB66" s="78">
        <f t="shared" si="39"/>
        <v>0</v>
      </c>
      <c r="AC66" s="102">
        <f t="shared" si="40"/>
        <v>0</v>
      </c>
      <c r="AD66" s="78">
        <f t="shared" si="41"/>
        <v>0</v>
      </c>
      <c r="AF66" s="79">
        <f t="shared" si="42"/>
        <v>0</v>
      </c>
      <c r="AG66" s="79">
        <f t="shared" si="2"/>
        <v>0</v>
      </c>
      <c r="AH66" s="79">
        <f t="shared" si="3"/>
        <v>0</v>
      </c>
      <c r="AI66" s="79">
        <f t="shared" si="4"/>
        <v>0</v>
      </c>
      <c r="AJ66" s="79">
        <f t="shared" si="5"/>
        <v>0</v>
      </c>
      <c r="AK66" s="80">
        <f t="shared" si="43"/>
        <v>0</v>
      </c>
      <c r="AL66" s="79">
        <f t="shared" si="6"/>
        <v>50</v>
      </c>
      <c r="AM66" s="81">
        <f t="shared" si="44"/>
        <v>-50</v>
      </c>
      <c r="AO66" s="82">
        <f t="shared" si="45"/>
        <v>0</v>
      </c>
      <c r="AP66" s="82">
        <f t="shared" si="7"/>
        <v>0</v>
      </c>
      <c r="AQ66" s="82">
        <f t="shared" si="8"/>
        <v>0</v>
      </c>
      <c r="AR66" s="82">
        <f t="shared" si="9"/>
        <v>0</v>
      </c>
      <c r="AS66" s="82">
        <f t="shared" si="10"/>
        <v>0</v>
      </c>
      <c r="AT66" s="83">
        <f t="shared" si="46"/>
        <v>0</v>
      </c>
    </row>
    <row r="67" spans="1:46" x14ac:dyDescent="0.2">
      <c r="A67" s="43" t="s">
        <v>64</v>
      </c>
      <c r="B67" s="86" t="s">
        <v>71</v>
      </c>
      <c r="C67" s="35">
        <v>60</v>
      </c>
      <c r="D67" s="89" t="s">
        <v>89</v>
      </c>
      <c r="E67" s="88">
        <v>0.33333333333333331</v>
      </c>
      <c r="F67" s="90">
        <v>0.6875</v>
      </c>
      <c r="G67" s="35">
        <v>70</v>
      </c>
      <c r="H67" s="35" t="s">
        <v>69</v>
      </c>
      <c r="I67" s="75">
        <v>7</v>
      </c>
      <c r="J67" s="75">
        <v>1.5</v>
      </c>
      <c r="K67" s="26"/>
      <c r="L67" s="27">
        <f t="shared" si="29"/>
        <v>0</v>
      </c>
      <c r="M67" s="76">
        <f t="shared" si="30"/>
        <v>0</v>
      </c>
      <c r="N67" s="29"/>
      <c r="O67" s="27">
        <f t="shared" si="31"/>
        <v>0</v>
      </c>
      <c r="P67" s="30">
        <f t="shared" si="32"/>
        <v>0</v>
      </c>
      <c r="Q67" s="29"/>
      <c r="R67" s="31">
        <f t="shared" si="0"/>
        <v>0</v>
      </c>
      <c r="S67" s="28">
        <f t="shared" si="33"/>
        <v>0</v>
      </c>
      <c r="T67" s="26"/>
      <c r="U67" s="31">
        <f t="shared" si="1"/>
        <v>0</v>
      </c>
      <c r="V67" s="28">
        <f t="shared" si="34"/>
        <v>0</v>
      </c>
      <c r="W67" s="26"/>
      <c r="X67" s="31">
        <f t="shared" si="35"/>
        <v>0</v>
      </c>
      <c r="Y67" s="28">
        <f t="shared" si="36"/>
        <v>0</v>
      </c>
      <c r="Z67" s="78">
        <f t="shared" si="37"/>
        <v>0</v>
      </c>
      <c r="AA67" s="78">
        <f t="shared" si="38"/>
        <v>0</v>
      </c>
      <c r="AB67" s="78">
        <f t="shared" si="39"/>
        <v>0</v>
      </c>
      <c r="AC67" s="102">
        <f t="shared" si="40"/>
        <v>0</v>
      </c>
      <c r="AD67" s="78">
        <f t="shared" si="41"/>
        <v>0</v>
      </c>
      <c r="AF67" s="79">
        <f t="shared" si="42"/>
        <v>0</v>
      </c>
      <c r="AG67" s="79">
        <f t="shared" si="2"/>
        <v>0</v>
      </c>
      <c r="AH67" s="79">
        <f t="shared" si="3"/>
        <v>0</v>
      </c>
      <c r="AI67" s="79">
        <f t="shared" si="4"/>
        <v>0</v>
      </c>
      <c r="AJ67" s="79">
        <f t="shared" si="5"/>
        <v>0</v>
      </c>
      <c r="AK67" s="80">
        <f t="shared" si="43"/>
        <v>0</v>
      </c>
      <c r="AL67" s="79">
        <f t="shared" si="6"/>
        <v>60</v>
      </c>
      <c r="AM67" s="81">
        <f t="shared" si="44"/>
        <v>-60</v>
      </c>
      <c r="AO67" s="82">
        <f t="shared" si="45"/>
        <v>0</v>
      </c>
      <c r="AP67" s="82">
        <f t="shared" si="7"/>
        <v>0</v>
      </c>
      <c r="AQ67" s="82">
        <f t="shared" si="8"/>
        <v>0</v>
      </c>
      <c r="AR67" s="82">
        <f t="shared" si="9"/>
        <v>0</v>
      </c>
      <c r="AS67" s="82">
        <f t="shared" si="10"/>
        <v>0</v>
      </c>
      <c r="AT67" s="83">
        <f t="shared" si="46"/>
        <v>0</v>
      </c>
    </row>
    <row r="68" spans="1:46" x14ac:dyDescent="0.2">
      <c r="A68" s="43" t="s">
        <v>91</v>
      </c>
      <c r="B68" s="86" t="s">
        <v>71</v>
      </c>
      <c r="C68" s="35">
        <v>110</v>
      </c>
      <c r="D68" s="89" t="s">
        <v>89</v>
      </c>
      <c r="E68" s="88">
        <v>0.36458333333333331</v>
      </c>
      <c r="F68" s="90">
        <v>0.75</v>
      </c>
      <c r="G68" s="35">
        <v>190</v>
      </c>
      <c r="H68" s="35" t="s">
        <v>69</v>
      </c>
      <c r="I68" s="75">
        <v>5.75</v>
      </c>
      <c r="J68" s="75">
        <v>3.5</v>
      </c>
      <c r="K68" s="26"/>
      <c r="L68" s="27">
        <f t="shared" si="29"/>
        <v>0</v>
      </c>
      <c r="M68" s="76">
        <f t="shared" si="30"/>
        <v>0</v>
      </c>
      <c r="N68" s="29"/>
      <c r="O68" s="27">
        <f t="shared" si="31"/>
        <v>0</v>
      </c>
      <c r="P68" s="30">
        <f t="shared" si="32"/>
        <v>0</v>
      </c>
      <c r="Q68" s="29"/>
      <c r="R68" s="31">
        <f t="shared" si="0"/>
        <v>0</v>
      </c>
      <c r="S68" s="28">
        <f t="shared" si="33"/>
        <v>0</v>
      </c>
      <c r="T68" s="26"/>
      <c r="U68" s="31">
        <f t="shared" si="1"/>
        <v>0</v>
      </c>
      <c r="V68" s="28">
        <f t="shared" si="34"/>
        <v>0</v>
      </c>
      <c r="W68" s="26"/>
      <c r="X68" s="31">
        <f t="shared" si="35"/>
        <v>0</v>
      </c>
      <c r="Y68" s="28">
        <f t="shared" si="36"/>
        <v>0</v>
      </c>
      <c r="Z68" s="78">
        <f t="shared" si="37"/>
        <v>0</v>
      </c>
      <c r="AA68" s="78">
        <f t="shared" si="38"/>
        <v>0</v>
      </c>
      <c r="AB68" s="78">
        <f t="shared" si="39"/>
        <v>0</v>
      </c>
      <c r="AC68" s="102">
        <f t="shared" si="40"/>
        <v>0</v>
      </c>
      <c r="AD68" s="78">
        <f t="shared" si="41"/>
        <v>0</v>
      </c>
      <c r="AF68" s="79">
        <f t="shared" si="42"/>
        <v>0</v>
      </c>
      <c r="AG68" s="79">
        <f t="shared" si="2"/>
        <v>0</v>
      </c>
      <c r="AH68" s="79">
        <f t="shared" si="3"/>
        <v>0</v>
      </c>
      <c r="AI68" s="79">
        <f t="shared" si="4"/>
        <v>0</v>
      </c>
      <c r="AJ68" s="79">
        <f t="shared" si="5"/>
        <v>0</v>
      </c>
      <c r="AK68" s="80">
        <f t="shared" si="43"/>
        <v>0</v>
      </c>
      <c r="AL68" s="79">
        <f t="shared" si="6"/>
        <v>110</v>
      </c>
      <c r="AM68" s="81">
        <f t="shared" si="44"/>
        <v>-110</v>
      </c>
      <c r="AO68" s="82">
        <f t="shared" si="45"/>
        <v>0</v>
      </c>
      <c r="AP68" s="82">
        <f t="shared" si="7"/>
        <v>0</v>
      </c>
      <c r="AQ68" s="82">
        <f t="shared" si="8"/>
        <v>0</v>
      </c>
      <c r="AR68" s="82">
        <f t="shared" si="9"/>
        <v>0</v>
      </c>
      <c r="AS68" s="82">
        <f t="shared" si="10"/>
        <v>0</v>
      </c>
      <c r="AT68" s="83">
        <f t="shared" si="46"/>
        <v>0</v>
      </c>
    </row>
    <row r="69" spans="1:46" x14ac:dyDescent="0.2">
      <c r="A69" s="43" t="s">
        <v>97</v>
      </c>
      <c r="B69" s="86" t="s">
        <v>65</v>
      </c>
      <c r="C69" s="35">
        <v>40</v>
      </c>
      <c r="D69" s="89" t="s">
        <v>98</v>
      </c>
      <c r="E69" s="88">
        <v>0.35416666666666669</v>
      </c>
      <c r="F69" s="90">
        <v>0.67708333333333337</v>
      </c>
      <c r="G69" s="35">
        <v>140</v>
      </c>
      <c r="H69" s="35" t="s">
        <v>69</v>
      </c>
      <c r="I69" s="75">
        <v>4.75</v>
      </c>
      <c r="J69" s="75">
        <v>3</v>
      </c>
      <c r="K69" s="26"/>
      <c r="L69" s="27">
        <f t="shared" si="29"/>
        <v>0</v>
      </c>
      <c r="M69" s="76">
        <f t="shared" si="30"/>
        <v>0</v>
      </c>
      <c r="N69" s="29"/>
      <c r="O69" s="27">
        <f t="shared" si="31"/>
        <v>0</v>
      </c>
      <c r="P69" s="30">
        <f t="shared" si="32"/>
        <v>0</v>
      </c>
      <c r="Q69" s="29"/>
      <c r="R69" s="31">
        <f t="shared" si="0"/>
        <v>0</v>
      </c>
      <c r="S69" s="28">
        <f t="shared" si="33"/>
        <v>0</v>
      </c>
      <c r="T69" s="26"/>
      <c r="U69" s="31">
        <f t="shared" si="1"/>
        <v>0</v>
      </c>
      <c r="V69" s="28">
        <f t="shared" si="34"/>
        <v>0</v>
      </c>
      <c r="W69" s="26"/>
      <c r="X69" s="31">
        <f t="shared" si="35"/>
        <v>0</v>
      </c>
      <c r="Y69" s="28">
        <f t="shared" si="36"/>
        <v>0</v>
      </c>
      <c r="Z69" s="78">
        <f t="shared" si="37"/>
        <v>0</v>
      </c>
      <c r="AA69" s="78">
        <f t="shared" si="38"/>
        <v>0</v>
      </c>
      <c r="AB69" s="78">
        <f t="shared" si="39"/>
        <v>0</v>
      </c>
      <c r="AC69" s="102">
        <f t="shared" si="40"/>
        <v>0</v>
      </c>
      <c r="AD69" s="78">
        <f t="shared" si="41"/>
        <v>0</v>
      </c>
      <c r="AF69" s="79">
        <f t="shared" si="42"/>
        <v>0</v>
      </c>
      <c r="AG69" s="79">
        <f t="shared" si="2"/>
        <v>0</v>
      </c>
      <c r="AH69" s="79">
        <f t="shared" si="3"/>
        <v>0</v>
      </c>
      <c r="AI69" s="79">
        <f t="shared" si="4"/>
        <v>0</v>
      </c>
      <c r="AJ69" s="79">
        <f t="shared" si="5"/>
        <v>0</v>
      </c>
      <c r="AK69" s="80">
        <f t="shared" si="43"/>
        <v>0</v>
      </c>
      <c r="AL69" s="79">
        <f t="shared" si="6"/>
        <v>40</v>
      </c>
      <c r="AM69" s="81">
        <f t="shared" si="44"/>
        <v>-40</v>
      </c>
      <c r="AO69" s="82">
        <f t="shared" si="45"/>
        <v>0</v>
      </c>
      <c r="AP69" s="82">
        <f t="shared" si="7"/>
        <v>0</v>
      </c>
      <c r="AQ69" s="82">
        <f t="shared" si="8"/>
        <v>0</v>
      </c>
      <c r="AR69" s="82">
        <f t="shared" si="9"/>
        <v>0</v>
      </c>
      <c r="AS69" s="82">
        <f t="shared" si="10"/>
        <v>0</v>
      </c>
      <c r="AT69" s="83">
        <f t="shared" si="46"/>
        <v>0</v>
      </c>
    </row>
    <row r="70" spans="1:46" x14ac:dyDescent="0.2">
      <c r="A70" s="43" t="s">
        <v>64</v>
      </c>
      <c r="B70" s="86" t="s">
        <v>65</v>
      </c>
      <c r="C70" s="35">
        <v>30</v>
      </c>
      <c r="D70" s="89" t="s">
        <v>98</v>
      </c>
      <c r="E70" s="88">
        <v>0.44791666666666669</v>
      </c>
      <c r="F70" s="90">
        <v>0.66666666666666663</v>
      </c>
      <c r="G70" s="35">
        <v>70</v>
      </c>
      <c r="H70" s="35" t="s">
        <v>69</v>
      </c>
      <c r="I70" s="75">
        <v>3.75</v>
      </c>
      <c r="J70" s="75">
        <v>1.5</v>
      </c>
      <c r="K70" s="26"/>
      <c r="L70" s="27">
        <f t="shared" si="29"/>
        <v>0</v>
      </c>
      <c r="M70" s="76">
        <f t="shared" si="30"/>
        <v>0</v>
      </c>
      <c r="N70" s="29"/>
      <c r="O70" s="27">
        <f t="shared" si="31"/>
        <v>0</v>
      </c>
      <c r="P70" s="30">
        <f t="shared" si="32"/>
        <v>0</v>
      </c>
      <c r="Q70" s="29"/>
      <c r="R70" s="31">
        <f t="shared" si="0"/>
        <v>0</v>
      </c>
      <c r="S70" s="28">
        <f t="shared" si="33"/>
        <v>0</v>
      </c>
      <c r="T70" s="26"/>
      <c r="U70" s="31">
        <f t="shared" si="1"/>
        <v>0</v>
      </c>
      <c r="V70" s="28">
        <f t="shared" si="34"/>
        <v>0</v>
      </c>
      <c r="W70" s="26"/>
      <c r="X70" s="31">
        <f t="shared" si="35"/>
        <v>0</v>
      </c>
      <c r="Y70" s="28">
        <f t="shared" si="36"/>
        <v>0</v>
      </c>
      <c r="Z70" s="78">
        <f t="shared" si="37"/>
        <v>0</v>
      </c>
      <c r="AA70" s="78">
        <f t="shared" si="38"/>
        <v>0</v>
      </c>
      <c r="AB70" s="78">
        <f t="shared" si="39"/>
        <v>0</v>
      </c>
      <c r="AC70" s="102">
        <f t="shared" si="40"/>
        <v>0</v>
      </c>
      <c r="AD70" s="78">
        <f t="shared" si="41"/>
        <v>0</v>
      </c>
      <c r="AF70" s="79">
        <f t="shared" si="42"/>
        <v>0</v>
      </c>
      <c r="AG70" s="79">
        <f t="shared" si="2"/>
        <v>0</v>
      </c>
      <c r="AH70" s="79">
        <f t="shared" si="3"/>
        <v>0</v>
      </c>
      <c r="AI70" s="79">
        <f t="shared" si="4"/>
        <v>0</v>
      </c>
      <c r="AJ70" s="79">
        <f t="shared" si="5"/>
        <v>0</v>
      </c>
      <c r="AK70" s="80">
        <f t="shared" si="43"/>
        <v>0</v>
      </c>
      <c r="AL70" s="79">
        <f t="shared" si="6"/>
        <v>30</v>
      </c>
      <c r="AM70" s="81">
        <f t="shared" si="44"/>
        <v>-30</v>
      </c>
      <c r="AO70" s="82">
        <f t="shared" si="45"/>
        <v>0</v>
      </c>
      <c r="AP70" s="82">
        <f t="shared" si="7"/>
        <v>0</v>
      </c>
      <c r="AQ70" s="82">
        <f t="shared" si="8"/>
        <v>0</v>
      </c>
      <c r="AR70" s="82">
        <f t="shared" si="9"/>
        <v>0</v>
      </c>
      <c r="AS70" s="82">
        <f t="shared" si="10"/>
        <v>0</v>
      </c>
      <c r="AT70" s="83">
        <f t="shared" si="46"/>
        <v>0</v>
      </c>
    </row>
    <row r="71" spans="1:46" x14ac:dyDescent="0.2">
      <c r="A71" s="43" t="s">
        <v>99</v>
      </c>
      <c r="B71" s="86" t="s">
        <v>65</v>
      </c>
      <c r="C71" s="35">
        <v>60</v>
      </c>
      <c r="D71" s="89" t="s">
        <v>98</v>
      </c>
      <c r="E71" s="88">
        <v>0.35416666666666669</v>
      </c>
      <c r="F71" s="90">
        <v>0.6875</v>
      </c>
      <c r="G71" s="35">
        <v>180</v>
      </c>
      <c r="H71" s="35" t="s">
        <v>69</v>
      </c>
      <c r="I71" s="75">
        <v>4.5</v>
      </c>
      <c r="J71" s="75">
        <v>3.5</v>
      </c>
      <c r="K71" s="26"/>
      <c r="L71" s="27">
        <f t="shared" si="29"/>
        <v>0</v>
      </c>
      <c r="M71" s="76">
        <f t="shared" si="30"/>
        <v>0</v>
      </c>
      <c r="N71" s="29"/>
      <c r="O71" s="27">
        <f t="shared" si="31"/>
        <v>0</v>
      </c>
      <c r="P71" s="30">
        <f t="shared" si="32"/>
        <v>0</v>
      </c>
      <c r="Q71" s="29"/>
      <c r="R71" s="31">
        <f t="shared" si="0"/>
        <v>0</v>
      </c>
      <c r="S71" s="28">
        <f t="shared" si="33"/>
        <v>0</v>
      </c>
      <c r="T71" s="26"/>
      <c r="U71" s="31">
        <f t="shared" si="1"/>
        <v>0</v>
      </c>
      <c r="V71" s="28">
        <f t="shared" si="34"/>
        <v>0</v>
      </c>
      <c r="W71" s="26"/>
      <c r="X71" s="31">
        <f t="shared" si="35"/>
        <v>0</v>
      </c>
      <c r="Y71" s="28">
        <f t="shared" si="36"/>
        <v>0</v>
      </c>
      <c r="Z71" s="78">
        <f t="shared" si="37"/>
        <v>0</v>
      </c>
      <c r="AA71" s="78">
        <f t="shared" si="38"/>
        <v>0</v>
      </c>
      <c r="AB71" s="78">
        <f t="shared" si="39"/>
        <v>0</v>
      </c>
      <c r="AC71" s="102">
        <f t="shared" si="40"/>
        <v>0</v>
      </c>
      <c r="AD71" s="78">
        <f t="shared" si="41"/>
        <v>0</v>
      </c>
      <c r="AF71" s="79">
        <f t="shared" si="42"/>
        <v>0</v>
      </c>
      <c r="AG71" s="79">
        <f t="shared" si="2"/>
        <v>0</v>
      </c>
      <c r="AH71" s="79">
        <f t="shared" si="3"/>
        <v>0</v>
      </c>
      <c r="AI71" s="79">
        <f t="shared" si="4"/>
        <v>0</v>
      </c>
      <c r="AJ71" s="79">
        <f t="shared" si="5"/>
        <v>0</v>
      </c>
      <c r="AK71" s="80">
        <f t="shared" si="43"/>
        <v>0</v>
      </c>
      <c r="AL71" s="79">
        <f t="shared" si="6"/>
        <v>60</v>
      </c>
      <c r="AM71" s="81">
        <f t="shared" si="44"/>
        <v>-60</v>
      </c>
      <c r="AO71" s="82">
        <f t="shared" si="45"/>
        <v>0</v>
      </c>
      <c r="AP71" s="82">
        <f t="shared" si="7"/>
        <v>0</v>
      </c>
      <c r="AQ71" s="82">
        <f t="shared" si="8"/>
        <v>0</v>
      </c>
      <c r="AR71" s="82">
        <f t="shared" si="9"/>
        <v>0</v>
      </c>
      <c r="AS71" s="82">
        <f t="shared" si="10"/>
        <v>0</v>
      </c>
      <c r="AT71" s="83">
        <f t="shared" si="46"/>
        <v>0</v>
      </c>
    </row>
    <row r="72" spans="1:46" x14ac:dyDescent="0.2">
      <c r="A72" s="96" t="s">
        <v>80</v>
      </c>
      <c r="B72" s="86" t="s">
        <v>65</v>
      </c>
      <c r="C72" s="35">
        <v>150</v>
      </c>
      <c r="D72" s="89" t="s">
        <v>98</v>
      </c>
      <c r="E72" s="88">
        <v>0.46875</v>
      </c>
      <c r="F72" s="90">
        <v>0.76041666666666663</v>
      </c>
      <c r="G72" s="35">
        <v>170</v>
      </c>
      <c r="H72" s="35" t="s">
        <v>69</v>
      </c>
      <c r="I72" s="75">
        <v>3.5</v>
      </c>
      <c r="J72" s="75">
        <v>3.5</v>
      </c>
      <c r="K72" s="26"/>
      <c r="L72" s="27">
        <f t="shared" si="29"/>
        <v>0</v>
      </c>
      <c r="M72" s="76">
        <f t="shared" si="30"/>
        <v>0</v>
      </c>
      <c r="N72" s="29"/>
      <c r="O72" s="27">
        <f t="shared" si="31"/>
        <v>0</v>
      </c>
      <c r="P72" s="30">
        <f t="shared" si="32"/>
        <v>0</v>
      </c>
      <c r="Q72" s="29"/>
      <c r="R72" s="31">
        <f t="shared" si="0"/>
        <v>0</v>
      </c>
      <c r="S72" s="28">
        <f t="shared" si="33"/>
        <v>0</v>
      </c>
      <c r="T72" s="26"/>
      <c r="U72" s="31">
        <f t="shared" si="1"/>
        <v>0</v>
      </c>
      <c r="V72" s="28">
        <f t="shared" si="34"/>
        <v>0</v>
      </c>
      <c r="W72" s="26"/>
      <c r="X72" s="31">
        <f t="shared" si="35"/>
        <v>0</v>
      </c>
      <c r="Y72" s="28">
        <f t="shared" si="36"/>
        <v>0</v>
      </c>
      <c r="Z72" s="78">
        <f t="shared" si="37"/>
        <v>0</v>
      </c>
      <c r="AA72" s="78">
        <f t="shared" si="38"/>
        <v>0</v>
      </c>
      <c r="AB72" s="78">
        <f t="shared" si="39"/>
        <v>0</v>
      </c>
      <c r="AC72" s="102">
        <f t="shared" si="40"/>
        <v>0</v>
      </c>
      <c r="AD72" s="78">
        <f t="shared" si="41"/>
        <v>0</v>
      </c>
      <c r="AF72" s="79">
        <f t="shared" si="42"/>
        <v>0</v>
      </c>
      <c r="AG72" s="79">
        <f t="shared" si="2"/>
        <v>0</v>
      </c>
      <c r="AH72" s="79">
        <f t="shared" si="3"/>
        <v>0</v>
      </c>
      <c r="AI72" s="79">
        <f t="shared" si="4"/>
        <v>0</v>
      </c>
      <c r="AJ72" s="79">
        <f t="shared" si="5"/>
        <v>0</v>
      </c>
      <c r="AK72" s="80">
        <f t="shared" si="43"/>
        <v>0</v>
      </c>
      <c r="AL72" s="79">
        <f t="shared" si="6"/>
        <v>150</v>
      </c>
      <c r="AM72" s="81">
        <f t="shared" si="44"/>
        <v>-150</v>
      </c>
      <c r="AO72" s="82">
        <f t="shared" si="45"/>
        <v>0</v>
      </c>
      <c r="AP72" s="82">
        <f t="shared" si="7"/>
        <v>0</v>
      </c>
      <c r="AQ72" s="82">
        <f t="shared" si="8"/>
        <v>0</v>
      </c>
      <c r="AR72" s="82">
        <f t="shared" si="9"/>
        <v>0</v>
      </c>
      <c r="AS72" s="82">
        <f t="shared" si="10"/>
        <v>0</v>
      </c>
      <c r="AT72" s="83">
        <f t="shared" si="46"/>
        <v>0</v>
      </c>
    </row>
    <row r="73" spans="1:46" x14ac:dyDescent="0.2">
      <c r="A73" s="43" t="s">
        <v>97</v>
      </c>
      <c r="B73" s="86" t="s">
        <v>65</v>
      </c>
      <c r="C73" s="35">
        <v>90</v>
      </c>
      <c r="D73" s="89" t="s">
        <v>98</v>
      </c>
      <c r="E73" s="88">
        <v>0.38541666666666669</v>
      </c>
      <c r="F73" s="90">
        <v>0.66666666666666663</v>
      </c>
      <c r="G73" s="35">
        <v>140</v>
      </c>
      <c r="H73" s="35" t="s">
        <v>69</v>
      </c>
      <c r="I73" s="75">
        <v>3.75</v>
      </c>
      <c r="J73" s="75">
        <v>3</v>
      </c>
      <c r="K73" s="26"/>
      <c r="L73" s="27">
        <f t="shared" si="29"/>
        <v>0</v>
      </c>
      <c r="M73" s="76">
        <f t="shared" si="30"/>
        <v>0</v>
      </c>
      <c r="N73" s="29"/>
      <c r="O73" s="27">
        <f t="shared" si="31"/>
        <v>0</v>
      </c>
      <c r="P73" s="30">
        <f t="shared" si="32"/>
        <v>0</v>
      </c>
      <c r="Q73" s="29"/>
      <c r="R73" s="31">
        <f t="shared" si="0"/>
        <v>0</v>
      </c>
      <c r="S73" s="28">
        <f t="shared" si="33"/>
        <v>0</v>
      </c>
      <c r="T73" s="26"/>
      <c r="U73" s="31">
        <f t="shared" si="1"/>
        <v>0</v>
      </c>
      <c r="V73" s="28">
        <f t="shared" si="34"/>
        <v>0</v>
      </c>
      <c r="W73" s="26"/>
      <c r="X73" s="31">
        <f t="shared" si="35"/>
        <v>0</v>
      </c>
      <c r="Y73" s="28">
        <f t="shared" si="36"/>
        <v>0</v>
      </c>
      <c r="Z73" s="78">
        <f t="shared" si="37"/>
        <v>0</v>
      </c>
      <c r="AA73" s="78">
        <f t="shared" si="38"/>
        <v>0</v>
      </c>
      <c r="AB73" s="78">
        <f t="shared" si="39"/>
        <v>0</v>
      </c>
      <c r="AC73" s="102">
        <f t="shared" si="40"/>
        <v>0</v>
      </c>
      <c r="AD73" s="78">
        <f t="shared" si="41"/>
        <v>0</v>
      </c>
      <c r="AF73" s="79">
        <f t="shared" si="42"/>
        <v>0</v>
      </c>
      <c r="AG73" s="79">
        <f t="shared" si="2"/>
        <v>0</v>
      </c>
      <c r="AH73" s="79">
        <f t="shared" si="3"/>
        <v>0</v>
      </c>
      <c r="AI73" s="79">
        <f t="shared" si="4"/>
        <v>0</v>
      </c>
      <c r="AJ73" s="79">
        <f t="shared" si="5"/>
        <v>0</v>
      </c>
      <c r="AK73" s="80">
        <f t="shared" si="43"/>
        <v>0</v>
      </c>
      <c r="AL73" s="79">
        <f t="shared" si="6"/>
        <v>90</v>
      </c>
      <c r="AM73" s="81">
        <f t="shared" si="44"/>
        <v>-90</v>
      </c>
      <c r="AO73" s="82">
        <f t="shared" si="45"/>
        <v>0</v>
      </c>
      <c r="AP73" s="82">
        <f t="shared" si="7"/>
        <v>0</v>
      </c>
      <c r="AQ73" s="82">
        <f t="shared" si="8"/>
        <v>0</v>
      </c>
      <c r="AR73" s="82">
        <f t="shared" si="9"/>
        <v>0</v>
      </c>
      <c r="AS73" s="82">
        <f t="shared" si="10"/>
        <v>0</v>
      </c>
      <c r="AT73" s="83">
        <f t="shared" si="46"/>
        <v>0</v>
      </c>
    </row>
    <row r="74" spans="1:46" x14ac:dyDescent="0.2">
      <c r="A74" s="43" t="s">
        <v>100</v>
      </c>
      <c r="B74" s="86" t="s">
        <v>65</v>
      </c>
      <c r="C74" s="35">
        <v>60</v>
      </c>
      <c r="D74" s="89" t="s">
        <v>98</v>
      </c>
      <c r="E74" s="88">
        <v>0.36458333333333331</v>
      </c>
      <c r="F74" s="90">
        <v>0.61458333333333337</v>
      </c>
      <c r="G74" s="35">
        <v>130</v>
      </c>
      <c r="H74" s="35" t="s">
        <v>69</v>
      </c>
      <c r="I74" s="75">
        <v>3</v>
      </c>
      <c r="J74" s="75">
        <v>3</v>
      </c>
      <c r="K74" s="26"/>
      <c r="L74" s="27">
        <f t="shared" si="29"/>
        <v>0</v>
      </c>
      <c r="M74" s="76">
        <f t="shared" si="30"/>
        <v>0</v>
      </c>
      <c r="N74" s="29"/>
      <c r="O74" s="27">
        <f t="shared" si="31"/>
        <v>0</v>
      </c>
      <c r="P74" s="30">
        <f t="shared" si="32"/>
        <v>0</v>
      </c>
      <c r="Q74" s="29"/>
      <c r="R74" s="31">
        <f t="shared" si="0"/>
        <v>0</v>
      </c>
      <c r="S74" s="28">
        <f t="shared" si="33"/>
        <v>0</v>
      </c>
      <c r="T74" s="26"/>
      <c r="U74" s="31">
        <f t="shared" si="1"/>
        <v>0</v>
      </c>
      <c r="V74" s="28">
        <f t="shared" si="34"/>
        <v>0</v>
      </c>
      <c r="W74" s="26"/>
      <c r="X74" s="31">
        <f t="shared" si="35"/>
        <v>0</v>
      </c>
      <c r="Y74" s="28">
        <f t="shared" si="36"/>
        <v>0</v>
      </c>
      <c r="Z74" s="78">
        <f t="shared" si="37"/>
        <v>0</v>
      </c>
      <c r="AA74" s="78">
        <f t="shared" si="38"/>
        <v>0</v>
      </c>
      <c r="AB74" s="78">
        <f t="shared" si="39"/>
        <v>0</v>
      </c>
      <c r="AC74" s="102">
        <f t="shared" si="40"/>
        <v>0</v>
      </c>
      <c r="AD74" s="78">
        <f t="shared" si="41"/>
        <v>0</v>
      </c>
      <c r="AF74" s="79">
        <f t="shared" si="42"/>
        <v>0</v>
      </c>
      <c r="AG74" s="79">
        <f t="shared" si="2"/>
        <v>0</v>
      </c>
      <c r="AH74" s="79">
        <f t="shared" si="3"/>
        <v>0</v>
      </c>
      <c r="AI74" s="79">
        <f t="shared" si="4"/>
        <v>0</v>
      </c>
      <c r="AJ74" s="79">
        <f t="shared" si="5"/>
        <v>0</v>
      </c>
      <c r="AK74" s="80">
        <f t="shared" si="43"/>
        <v>0</v>
      </c>
      <c r="AL74" s="79">
        <f t="shared" si="6"/>
        <v>60</v>
      </c>
      <c r="AM74" s="81">
        <f t="shared" si="44"/>
        <v>-60</v>
      </c>
      <c r="AO74" s="82">
        <f t="shared" si="45"/>
        <v>0</v>
      </c>
      <c r="AP74" s="82">
        <f t="shared" si="7"/>
        <v>0</v>
      </c>
      <c r="AQ74" s="82">
        <f t="shared" si="8"/>
        <v>0</v>
      </c>
      <c r="AR74" s="82">
        <f t="shared" si="9"/>
        <v>0</v>
      </c>
      <c r="AS74" s="82">
        <f t="shared" si="10"/>
        <v>0</v>
      </c>
      <c r="AT74" s="83">
        <f t="shared" si="46"/>
        <v>0</v>
      </c>
    </row>
    <row r="75" spans="1:46" x14ac:dyDescent="0.2">
      <c r="A75" s="43" t="s">
        <v>80</v>
      </c>
      <c r="B75" s="86" t="s">
        <v>65</v>
      </c>
      <c r="C75" s="35">
        <v>30</v>
      </c>
      <c r="D75" s="89" t="s">
        <v>98</v>
      </c>
      <c r="E75" s="88">
        <v>0.35416666666666669</v>
      </c>
      <c r="F75" s="90">
        <v>0.625</v>
      </c>
      <c r="G75" s="35">
        <v>170</v>
      </c>
      <c r="H75" s="35" t="s">
        <v>69</v>
      </c>
      <c r="I75" s="75">
        <v>2</v>
      </c>
      <c r="J75" s="75">
        <v>3.5</v>
      </c>
      <c r="K75" s="26"/>
      <c r="L75" s="27">
        <f t="shared" si="29"/>
        <v>0</v>
      </c>
      <c r="M75" s="76">
        <f t="shared" si="30"/>
        <v>0</v>
      </c>
      <c r="N75" s="29"/>
      <c r="O75" s="27">
        <f t="shared" si="31"/>
        <v>0</v>
      </c>
      <c r="P75" s="30">
        <f t="shared" si="32"/>
        <v>0</v>
      </c>
      <c r="Q75" s="29"/>
      <c r="R75" s="31">
        <f t="shared" si="0"/>
        <v>0</v>
      </c>
      <c r="S75" s="28">
        <f t="shared" si="33"/>
        <v>0</v>
      </c>
      <c r="T75" s="26"/>
      <c r="U75" s="31">
        <f t="shared" si="1"/>
        <v>0</v>
      </c>
      <c r="V75" s="28">
        <f t="shared" si="34"/>
        <v>0</v>
      </c>
      <c r="W75" s="26"/>
      <c r="X75" s="31">
        <f t="shared" si="35"/>
        <v>0</v>
      </c>
      <c r="Y75" s="28">
        <f t="shared" si="36"/>
        <v>0</v>
      </c>
      <c r="Z75" s="78">
        <f t="shared" si="37"/>
        <v>0</v>
      </c>
      <c r="AA75" s="78">
        <f t="shared" si="38"/>
        <v>0</v>
      </c>
      <c r="AB75" s="78">
        <f t="shared" si="39"/>
        <v>0</v>
      </c>
      <c r="AC75" s="102">
        <f t="shared" si="40"/>
        <v>0</v>
      </c>
      <c r="AD75" s="78">
        <f t="shared" si="41"/>
        <v>0</v>
      </c>
      <c r="AF75" s="79">
        <f t="shared" si="42"/>
        <v>0</v>
      </c>
      <c r="AG75" s="79">
        <f t="shared" si="2"/>
        <v>0</v>
      </c>
      <c r="AH75" s="79">
        <f t="shared" si="3"/>
        <v>0</v>
      </c>
      <c r="AI75" s="79">
        <f t="shared" si="4"/>
        <v>0</v>
      </c>
      <c r="AJ75" s="79">
        <f t="shared" si="5"/>
        <v>0</v>
      </c>
      <c r="AK75" s="80">
        <f t="shared" si="43"/>
        <v>0</v>
      </c>
      <c r="AL75" s="79">
        <f t="shared" si="6"/>
        <v>30</v>
      </c>
      <c r="AM75" s="81">
        <f t="shared" si="44"/>
        <v>-30</v>
      </c>
      <c r="AO75" s="82">
        <f t="shared" si="45"/>
        <v>0</v>
      </c>
      <c r="AP75" s="82">
        <f t="shared" si="7"/>
        <v>0</v>
      </c>
      <c r="AQ75" s="82">
        <f t="shared" si="8"/>
        <v>0</v>
      </c>
      <c r="AR75" s="82">
        <f t="shared" si="9"/>
        <v>0</v>
      </c>
      <c r="AS75" s="82">
        <f t="shared" si="10"/>
        <v>0</v>
      </c>
      <c r="AT75" s="83">
        <f t="shared" si="46"/>
        <v>0</v>
      </c>
    </row>
    <row r="76" spans="1:46" x14ac:dyDescent="0.2">
      <c r="A76" s="43" t="s">
        <v>101</v>
      </c>
      <c r="B76" s="86" t="s">
        <v>65</v>
      </c>
      <c r="C76" s="35">
        <v>40</v>
      </c>
      <c r="D76" s="89" t="s">
        <v>98</v>
      </c>
      <c r="E76" s="88">
        <v>0.38541666666666669</v>
      </c>
      <c r="F76" s="90">
        <v>0.65625</v>
      </c>
      <c r="G76" s="35">
        <v>170</v>
      </c>
      <c r="H76" s="35" t="s">
        <v>69</v>
      </c>
      <c r="I76" s="75">
        <v>3</v>
      </c>
      <c r="J76" s="75">
        <v>3.5</v>
      </c>
      <c r="K76" s="26"/>
      <c r="L76" s="27">
        <f t="shared" si="29"/>
        <v>0</v>
      </c>
      <c r="M76" s="76">
        <f t="shared" si="30"/>
        <v>0</v>
      </c>
      <c r="N76" s="29"/>
      <c r="O76" s="27">
        <f t="shared" si="31"/>
        <v>0</v>
      </c>
      <c r="P76" s="30">
        <f t="shared" si="32"/>
        <v>0</v>
      </c>
      <c r="Q76" s="29"/>
      <c r="R76" s="31">
        <f t="shared" si="0"/>
        <v>0</v>
      </c>
      <c r="S76" s="28">
        <f t="shared" si="33"/>
        <v>0</v>
      </c>
      <c r="T76" s="26"/>
      <c r="U76" s="31">
        <f t="shared" si="1"/>
        <v>0</v>
      </c>
      <c r="V76" s="28">
        <f t="shared" si="34"/>
        <v>0</v>
      </c>
      <c r="W76" s="26"/>
      <c r="X76" s="31">
        <f t="shared" si="35"/>
        <v>0</v>
      </c>
      <c r="Y76" s="28">
        <f t="shared" si="36"/>
        <v>0</v>
      </c>
      <c r="Z76" s="78">
        <f t="shared" si="37"/>
        <v>0</v>
      </c>
      <c r="AA76" s="78">
        <f t="shared" si="38"/>
        <v>0</v>
      </c>
      <c r="AB76" s="78">
        <f t="shared" si="39"/>
        <v>0</v>
      </c>
      <c r="AC76" s="102">
        <f t="shared" si="40"/>
        <v>0</v>
      </c>
      <c r="AD76" s="78">
        <f t="shared" si="41"/>
        <v>0</v>
      </c>
      <c r="AF76" s="79">
        <f t="shared" si="42"/>
        <v>0</v>
      </c>
      <c r="AG76" s="79">
        <f t="shared" si="2"/>
        <v>0</v>
      </c>
      <c r="AH76" s="79">
        <f t="shared" si="3"/>
        <v>0</v>
      </c>
      <c r="AI76" s="79">
        <f t="shared" si="4"/>
        <v>0</v>
      </c>
      <c r="AJ76" s="79">
        <f t="shared" si="5"/>
        <v>0</v>
      </c>
      <c r="AK76" s="80">
        <f t="shared" si="43"/>
        <v>0</v>
      </c>
      <c r="AL76" s="79">
        <f t="shared" si="6"/>
        <v>40</v>
      </c>
      <c r="AM76" s="81">
        <f t="shared" si="44"/>
        <v>-40</v>
      </c>
      <c r="AO76" s="82">
        <f t="shared" si="45"/>
        <v>0</v>
      </c>
      <c r="AP76" s="82">
        <f t="shared" si="7"/>
        <v>0</v>
      </c>
      <c r="AQ76" s="82">
        <f t="shared" si="8"/>
        <v>0</v>
      </c>
      <c r="AR76" s="82">
        <f t="shared" si="9"/>
        <v>0</v>
      </c>
      <c r="AS76" s="82">
        <f t="shared" si="10"/>
        <v>0</v>
      </c>
      <c r="AT76" s="83">
        <f t="shared" si="46"/>
        <v>0</v>
      </c>
    </row>
    <row r="77" spans="1:46" x14ac:dyDescent="0.2">
      <c r="A77" s="43" t="s">
        <v>64</v>
      </c>
      <c r="B77" s="86" t="s">
        <v>67</v>
      </c>
      <c r="C77" s="35">
        <v>90</v>
      </c>
      <c r="D77" s="91" t="s">
        <v>98</v>
      </c>
      <c r="E77" s="88">
        <v>0.5625</v>
      </c>
      <c r="F77" s="90">
        <v>0.70833333333333337</v>
      </c>
      <c r="G77" s="35">
        <v>60</v>
      </c>
      <c r="H77" s="35" t="s">
        <v>69</v>
      </c>
      <c r="I77" s="75">
        <v>2.5</v>
      </c>
      <c r="J77" s="75">
        <v>1</v>
      </c>
      <c r="K77" s="26"/>
      <c r="L77" s="27">
        <f t="shared" si="29"/>
        <v>0</v>
      </c>
      <c r="M77" s="76">
        <f t="shared" si="30"/>
        <v>0</v>
      </c>
      <c r="N77" s="29"/>
      <c r="O77" s="27">
        <f t="shared" si="31"/>
        <v>0</v>
      </c>
      <c r="P77" s="30">
        <f t="shared" si="32"/>
        <v>0</v>
      </c>
      <c r="Q77" s="29"/>
      <c r="R77" s="31">
        <f t="shared" si="0"/>
        <v>0</v>
      </c>
      <c r="S77" s="28">
        <f t="shared" si="33"/>
        <v>0</v>
      </c>
      <c r="T77" s="26"/>
      <c r="U77" s="31">
        <f t="shared" si="1"/>
        <v>0</v>
      </c>
      <c r="V77" s="28">
        <f t="shared" si="34"/>
        <v>0</v>
      </c>
      <c r="W77" s="26"/>
      <c r="X77" s="31">
        <f t="shared" si="35"/>
        <v>0</v>
      </c>
      <c r="Y77" s="28">
        <f t="shared" si="36"/>
        <v>0</v>
      </c>
      <c r="Z77" s="78">
        <f t="shared" si="37"/>
        <v>0</v>
      </c>
      <c r="AA77" s="78">
        <f t="shared" si="38"/>
        <v>0</v>
      </c>
      <c r="AB77" s="78">
        <f t="shared" si="39"/>
        <v>0</v>
      </c>
      <c r="AC77" s="102">
        <f t="shared" si="40"/>
        <v>0</v>
      </c>
      <c r="AD77" s="78">
        <f t="shared" si="41"/>
        <v>0</v>
      </c>
      <c r="AF77" s="79">
        <f t="shared" si="42"/>
        <v>0</v>
      </c>
      <c r="AG77" s="79">
        <f t="shared" si="2"/>
        <v>0</v>
      </c>
      <c r="AH77" s="79">
        <f t="shared" si="3"/>
        <v>0</v>
      </c>
      <c r="AI77" s="79">
        <f t="shared" si="4"/>
        <v>0</v>
      </c>
      <c r="AJ77" s="79">
        <f t="shared" si="5"/>
        <v>0</v>
      </c>
      <c r="AK77" s="80">
        <f t="shared" si="43"/>
        <v>0</v>
      </c>
      <c r="AL77" s="79">
        <f t="shared" si="6"/>
        <v>90</v>
      </c>
      <c r="AM77" s="81">
        <f t="shared" si="44"/>
        <v>-90</v>
      </c>
      <c r="AO77" s="82">
        <f t="shared" si="45"/>
        <v>0</v>
      </c>
      <c r="AP77" s="82">
        <f t="shared" si="7"/>
        <v>0</v>
      </c>
      <c r="AQ77" s="82">
        <f t="shared" si="8"/>
        <v>0</v>
      </c>
      <c r="AR77" s="82">
        <f t="shared" si="9"/>
        <v>0</v>
      </c>
      <c r="AS77" s="82">
        <f t="shared" si="10"/>
        <v>0</v>
      </c>
      <c r="AT77" s="83">
        <f t="shared" si="46"/>
        <v>0</v>
      </c>
    </row>
    <row r="78" spans="1:46" x14ac:dyDescent="0.2">
      <c r="A78" s="43" t="s">
        <v>64</v>
      </c>
      <c r="B78" s="86" t="s">
        <v>67</v>
      </c>
      <c r="C78" s="35">
        <v>60</v>
      </c>
      <c r="D78" s="89" t="s">
        <v>98</v>
      </c>
      <c r="E78" s="88">
        <v>0.53125</v>
      </c>
      <c r="F78" s="90">
        <v>0.72916666666666663</v>
      </c>
      <c r="G78" s="35">
        <v>60</v>
      </c>
      <c r="H78" s="35" t="s">
        <v>69</v>
      </c>
      <c r="I78" s="75">
        <v>3.75</v>
      </c>
      <c r="J78" s="75">
        <v>1</v>
      </c>
      <c r="K78" s="26"/>
      <c r="L78" s="27">
        <f t="shared" si="29"/>
        <v>0</v>
      </c>
      <c r="M78" s="76">
        <f t="shared" si="30"/>
        <v>0</v>
      </c>
      <c r="N78" s="29"/>
      <c r="O78" s="27">
        <f t="shared" si="31"/>
        <v>0</v>
      </c>
      <c r="P78" s="30">
        <f t="shared" si="32"/>
        <v>0</v>
      </c>
      <c r="Q78" s="29"/>
      <c r="R78" s="31">
        <f t="shared" si="0"/>
        <v>0</v>
      </c>
      <c r="S78" s="28">
        <f t="shared" si="33"/>
        <v>0</v>
      </c>
      <c r="T78" s="26"/>
      <c r="U78" s="31">
        <f t="shared" si="1"/>
        <v>0</v>
      </c>
      <c r="V78" s="28">
        <f t="shared" si="34"/>
        <v>0</v>
      </c>
      <c r="W78" s="26"/>
      <c r="X78" s="31">
        <f t="shared" si="35"/>
        <v>0</v>
      </c>
      <c r="Y78" s="28">
        <f t="shared" si="36"/>
        <v>0</v>
      </c>
      <c r="Z78" s="78">
        <f t="shared" si="37"/>
        <v>0</v>
      </c>
      <c r="AA78" s="78">
        <f t="shared" si="38"/>
        <v>0</v>
      </c>
      <c r="AB78" s="78">
        <f t="shared" si="39"/>
        <v>0</v>
      </c>
      <c r="AC78" s="102">
        <f t="shared" si="40"/>
        <v>0</v>
      </c>
      <c r="AD78" s="78">
        <f t="shared" si="41"/>
        <v>0</v>
      </c>
      <c r="AF78" s="79">
        <f t="shared" si="42"/>
        <v>0</v>
      </c>
      <c r="AG78" s="79">
        <f t="shared" si="2"/>
        <v>0</v>
      </c>
      <c r="AH78" s="79">
        <f t="shared" si="3"/>
        <v>0</v>
      </c>
      <c r="AI78" s="79">
        <f t="shared" si="4"/>
        <v>0</v>
      </c>
      <c r="AJ78" s="79">
        <f t="shared" si="5"/>
        <v>0</v>
      </c>
      <c r="AK78" s="80">
        <f t="shared" si="43"/>
        <v>0</v>
      </c>
      <c r="AL78" s="79">
        <f t="shared" si="6"/>
        <v>60</v>
      </c>
      <c r="AM78" s="81">
        <f t="shared" si="44"/>
        <v>-60</v>
      </c>
      <c r="AO78" s="82">
        <f t="shared" si="45"/>
        <v>0</v>
      </c>
      <c r="AP78" s="82">
        <f t="shared" si="7"/>
        <v>0</v>
      </c>
      <c r="AQ78" s="82">
        <f t="shared" si="8"/>
        <v>0</v>
      </c>
      <c r="AR78" s="82">
        <f t="shared" si="9"/>
        <v>0</v>
      </c>
      <c r="AS78" s="82">
        <f t="shared" si="10"/>
        <v>0</v>
      </c>
      <c r="AT78" s="83">
        <f t="shared" si="46"/>
        <v>0</v>
      </c>
    </row>
    <row r="79" spans="1:46" x14ac:dyDescent="0.2">
      <c r="A79" s="43" t="s">
        <v>64</v>
      </c>
      <c r="B79" s="86" t="s">
        <v>65</v>
      </c>
      <c r="C79" s="35">
        <v>110</v>
      </c>
      <c r="D79" s="87" t="s">
        <v>102</v>
      </c>
      <c r="E79" s="88">
        <v>0.375</v>
      </c>
      <c r="F79" s="90">
        <v>0.625</v>
      </c>
      <c r="G79" s="35">
        <v>70</v>
      </c>
      <c r="H79" s="35" t="s">
        <v>69</v>
      </c>
      <c r="I79" s="75">
        <v>4.5</v>
      </c>
      <c r="J79" s="75">
        <v>1.5</v>
      </c>
      <c r="K79" s="26"/>
      <c r="L79" s="27">
        <f t="shared" si="29"/>
        <v>0</v>
      </c>
      <c r="M79" s="76">
        <f t="shared" si="30"/>
        <v>0</v>
      </c>
      <c r="N79" s="29"/>
      <c r="O79" s="27">
        <f t="shared" si="31"/>
        <v>0</v>
      </c>
      <c r="P79" s="30">
        <f t="shared" si="32"/>
        <v>0</v>
      </c>
      <c r="Q79" s="29"/>
      <c r="R79" s="31">
        <f t="shared" si="0"/>
        <v>0</v>
      </c>
      <c r="S79" s="28">
        <f t="shared" si="33"/>
        <v>0</v>
      </c>
      <c r="T79" s="26"/>
      <c r="U79" s="31">
        <f t="shared" si="1"/>
        <v>0</v>
      </c>
      <c r="V79" s="28">
        <f t="shared" si="34"/>
        <v>0</v>
      </c>
      <c r="W79" s="26"/>
      <c r="X79" s="31">
        <f t="shared" si="35"/>
        <v>0</v>
      </c>
      <c r="Y79" s="28">
        <f t="shared" si="36"/>
        <v>0</v>
      </c>
      <c r="Z79" s="78">
        <f t="shared" si="37"/>
        <v>0</v>
      </c>
      <c r="AA79" s="78">
        <f t="shared" si="38"/>
        <v>0</v>
      </c>
      <c r="AB79" s="78">
        <f t="shared" si="39"/>
        <v>0</v>
      </c>
      <c r="AC79" s="102">
        <f t="shared" si="40"/>
        <v>0</v>
      </c>
      <c r="AD79" s="78">
        <f t="shared" si="41"/>
        <v>0</v>
      </c>
      <c r="AF79" s="79">
        <f t="shared" si="42"/>
        <v>0</v>
      </c>
      <c r="AG79" s="79">
        <f t="shared" si="2"/>
        <v>0</v>
      </c>
      <c r="AH79" s="79">
        <f t="shared" si="3"/>
        <v>0</v>
      </c>
      <c r="AI79" s="79">
        <f t="shared" si="4"/>
        <v>0</v>
      </c>
      <c r="AJ79" s="79">
        <f t="shared" si="5"/>
        <v>0</v>
      </c>
      <c r="AK79" s="80">
        <f t="shared" si="43"/>
        <v>0</v>
      </c>
      <c r="AL79" s="79">
        <f t="shared" si="6"/>
        <v>110</v>
      </c>
      <c r="AM79" s="81">
        <f t="shared" si="44"/>
        <v>-110</v>
      </c>
      <c r="AO79" s="82">
        <f t="shared" si="45"/>
        <v>0</v>
      </c>
      <c r="AP79" s="82">
        <f t="shared" si="7"/>
        <v>0</v>
      </c>
      <c r="AQ79" s="82">
        <f t="shared" si="8"/>
        <v>0</v>
      </c>
      <c r="AR79" s="82">
        <f t="shared" si="9"/>
        <v>0</v>
      </c>
      <c r="AS79" s="82">
        <f t="shared" si="10"/>
        <v>0</v>
      </c>
      <c r="AT79" s="83">
        <f t="shared" si="46"/>
        <v>0</v>
      </c>
    </row>
    <row r="80" spans="1:46" x14ac:dyDescent="0.2">
      <c r="A80" s="43" t="s">
        <v>80</v>
      </c>
      <c r="B80" s="86" t="s">
        <v>65</v>
      </c>
      <c r="C80" s="35">
        <v>90</v>
      </c>
      <c r="D80" s="89" t="s">
        <v>102</v>
      </c>
      <c r="E80" s="88">
        <v>0.3125</v>
      </c>
      <c r="F80" s="90">
        <v>0.58333333333333337</v>
      </c>
      <c r="G80" s="35">
        <v>170</v>
      </c>
      <c r="H80" s="35" t="s">
        <v>69</v>
      </c>
      <c r="I80" s="75">
        <v>3</v>
      </c>
      <c r="J80" s="75">
        <v>3.5</v>
      </c>
      <c r="K80" s="26"/>
      <c r="L80" s="27">
        <f t="shared" si="29"/>
        <v>0</v>
      </c>
      <c r="M80" s="76">
        <f t="shared" si="30"/>
        <v>0</v>
      </c>
      <c r="N80" s="29"/>
      <c r="O80" s="27">
        <f t="shared" si="31"/>
        <v>0</v>
      </c>
      <c r="P80" s="30">
        <f t="shared" si="32"/>
        <v>0</v>
      </c>
      <c r="Q80" s="29"/>
      <c r="R80" s="31">
        <f t="shared" si="0"/>
        <v>0</v>
      </c>
      <c r="S80" s="28">
        <f t="shared" si="33"/>
        <v>0</v>
      </c>
      <c r="T80" s="26"/>
      <c r="U80" s="31">
        <f t="shared" si="1"/>
        <v>0</v>
      </c>
      <c r="V80" s="28">
        <f t="shared" si="34"/>
        <v>0</v>
      </c>
      <c r="W80" s="26"/>
      <c r="X80" s="31">
        <f t="shared" si="35"/>
        <v>0</v>
      </c>
      <c r="Y80" s="28">
        <f t="shared" si="36"/>
        <v>0</v>
      </c>
      <c r="Z80" s="78">
        <f t="shared" si="37"/>
        <v>0</v>
      </c>
      <c r="AA80" s="78">
        <f t="shared" si="38"/>
        <v>0</v>
      </c>
      <c r="AB80" s="78">
        <f t="shared" si="39"/>
        <v>0</v>
      </c>
      <c r="AC80" s="102">
        <f t="shared" si="40"/>
        <v>0</v>
      </c>
      <c r="AD80" s="78">
        <f t="shared" si="41"/>
        <v>0</v>
      </c>
      <c r="AF80" s="79">
        <f t="shared" si="42"/>
        <v>0</v>
      </c>
      <c r="AG80" s="79">
        <f t="shared" si="2"/>
        <v>0</v>
      </c>
      <c r="AH80" s="79">
        <f t="shared" si="3"/>
        <v>0</v>
      </c>
      <c r="AI80" s="79">
        <f t="shared" si="4"/>
        <v>0</v>
      </c>
      <c r="AJ80" s="79">
        <f t="shared" si="5"/>
        <v>0</v>
      </c>
      <c r="AK80" s="80">
        <f t="shared" si="43"/>
        <v>0</v>
      </c>
      <c r="AL80" s="79">
        <f t="shared" si="6"/>
        <v>90</v>
      </c>
      <c r="AM80" s="81">
        <f t="shared" si="44"/>
        <v>-90</v>
      </c>
      <c r="AO80" s="82">
        <f t="shared" si="45"/>
        <v>0</v>
      </c>
      <c r="AP80" s="82">
        <f t="shared" si="7"/>
        <v>0</v>
      </c>
      <c r="AQ80" s="82">
        <f t="shared" si="8"/>
        <v>0</v>
      </c>
      <c r="AR80" s="82">
        <f t="shared" si="9"/>
        <v>0</v>
      </c>
      <c r="AS80" s="82">
        <f t="shared" si="10"/>
        <v>0</v>
      </c>
      <c r="AT80" s="83">
        <f t="shared" si="46"/>
        <v>0</v>
      </c>
    </row>
    <row r="81" spans="1:46" x14ac:dyDescent="0.2">
      <c r="A81" s="43" t="s">
        <v>103</v>
      </c>
      <c r="B81" s="86" t="s">
        <v>88</v>
      </c>
      <c r="C81" s="35">
        <v>80</v>
      </c>
      <c r="D81" s="89" t="s">
        <v>102</v>
      </c>
      <c r="E81" s="88">
        <v>0.46875</v>
      </c>
      <c r="F81" s="90">
        <v>0.61458333333333337</v>
      </c>
      <c r="G81" s="35">
        <v>40</v>
      </c>
      <c r="H81" s="35" t="s">
        <v>69</v>
      </c>
      <c r="I81" s="75">
        <v>2.5</v>
      </c>
      <c r="J81" s="75">
        <v>1</v>
      </c>
      <c r="K81" s="26"/>
      <c r="L81" s="27">
        <f t="shared" si="29"/>
        <v>0</v>
      </c>
      <c r="M81" s="76">
        <f t="shared" si="30"/>
        <v>0</v>
      </c>
      <c r="N81" s="29"/>
      <c r="O81" s="27">
        <f t="shared" si="31"/>
        <v>0</v>
      </c>
      <c r="P81" s="30">
        <f t="shared" si="32"/>
        <v>0</v>
      </c>
      <c r="Q81" s="29"/>
      <c r="R81" s="31">
        <f t="shared" si="0"/>
        <v>0</v>
      </c>
      <c r="S81" s="28">
        <f t="shared" si="33"/>
        <v>0</v>
      </c>
      <c r="T81" s="26"/>
      <c r="U81" s="31">
        <f t="shared" si="1"/>
        <v>0</v>
      </c>
      <c r="V81" s="28">
        <f t="shared" si="34"/>
        <v>0</v>
      </c>
      <c r="W81" s="26"/>
      <c r="X81" s="31">
        <f t="shared" si="35"/>
        <v>0</v>
      </c>
      <c r="Y81" s="28">
        <f t="shared" si="36"/>
        <v>0</v>
      </c>
      <c r="Z81" s="78">
        <f t="shared" si="37"/>
        <v>0</v>
      </c>
      <c r="AA81" s="78">
        <f t="shared" si="38"/>
        <v>0</v>
      </c>
      <c r="AB81" s="78">
        <f t="shared" si="39"/>
        <v>0</v>
      </c>
      <c r="AC81" s="102">
        <f t="shared" si="40"/>
        <v>0</v>
      </c>
      <c r="AD81" s="78">
        <f t="shared" si="41"/>
        <v>0</v>
      </c>
      <c r="AF81" s="79">
        <f t="shared" si="42"/>
        <v>0</v>
      </c>
      <c r="AG81" s="79">
        <f t="shared" si="2"/>
        <v>0</v>
      </c>
      <c r="AH81" s="79">
        <f t="shared" si="3"/>
        <v>0</v>
      </c>
      <c r="AI81" s="79">
        <f t="shared" si="4"/>
        <v>0</v>
      </c>
      <c r="AJ81" s="79">
        <f t="shared" si="5"/>
        <v>0</v>
      </c>
      <c r="AK81" s="80">
        <f t="shared" si="43"/>
        <v>0</v>
      </c>
      <c r="AL81" s="79">
        <f t="shared" si="6"/>
        <v>80</v>
      </c>
      <c r="AM81" s="81">
        <f t="shared" si="44"/>
        <v>-80</v>
      </c>
      <c r="AO81" s="82">
        <f t="shared" si="45"/>
        <v>0</v>
      </c>
      <c r="AP81" s="82">
        <f t="shared" si="7"/>
        <v>0</v>
      </c>
      <c r="AQ81" s="82">
        <f t="shared" si="8"/>
        <v>0</v>
      </c>
      <c r="AR81" s="82">
        <f t="shared" si="9"/>
        <v>0</v>
      </c>
      <c r="AS81" s="82">
        <f t="shared" si="10"/>
        <v>0</v>
      </c>
      <c r="AT81" s="83">
        <f t="shared" si="46"/>
        <v>0</v>
      </c>
    </row>
    <row r="82" spans="1:46" x14ac:dyDescent="0.2">
      <c r="A82" s="86" t="s">
        <v>64</v>
      </c>
      <c r="B82" s="86" t="s">
        <v>88</v>
      </c>
      <c r="C82" s="35">
        <v>40</v>
      </c>
      <c r="D82" s="89" t="s">
        <v>102</v>
      </c>
      <c r="E82" s="88">
        <v>0.41666666666666669</v>
      </c>
      <c r="F82" s="90">
        <v>0.63541666666666663</v>
      </c>
      <c r="G82" s="35">
        <v>60</v>
      </c>
      <c r="H82" s="35" t="s">
        <v>69</v>
      </c>
      <c r="I82" s="75">
        <v>3.75</v>
      </c>
      <c r="J82" s="75">
        <v>1.5</v>
      </c>
      <c r="K82" s="26"/>
      <c r="L82" s="27">
        <f t="shared" si="29"/>
        <v>0</v>
      </c>
      <c r="M82" s="76">
        <f t="shared" si="30"/>
        <v>0</v>
      </c>
      <c r="N82" s="29"/>
      <c r="O82" s="27">
        <f t="shared" si="31"/>
        <v>0</v>
      </c>
      <c r="P82" s="30">
        <f t="shared" si="32"/>
        <v>0</v>
      </c>
      <c r="Q82" s="29"/>
      <c r="R82" s="31">
        <f t="shared" si="0"/>
        <v>0</v>
      </c>
      <c r="S82" s="28">
        <f t="shared" si="33"/>
        <v>0</v>
      </c>
      <c r="T82" s="26"/>
      <c r="U82" s="31">
        <f t="shared" si="1"/>
        <v>0</v>
      </c>
      <c r="V82" s="28">
        <f t="shared" si="34"/>
        <v>0</v>
      </c>
      <c r="W82" s="26"/>
      <c r="X82" s="31">
        <f t="shared" si="35"/>
        <v>0</v>
      </c>
      <c r="Y82" s="28">
        <f t="shared" si="36"/>
        <v>0</v>
      </c>
      <c r="Z82" s="78">
        <f t="shared" si="37"/>
        <v>0</v>
      </c>
      <c r="AA82" s="78">
        <f t="shared" si="38"/>
        <v>0</v>
      </c>
      <c r="AB82" s="78">
        <f t="shared" si="39"/>
        <v>0</v>
      </c>
      <c r="AC82" s="102">
        <f t="shared" si="40"/>
        <v>0</v>
      </c>
      <c r="AD82" s="78">
        <f t="shared" si="41"/>
        <v>0</v>
      </c>
      <c r="AF82" s="79">
        <f t="shared" si="42"/>
        <v>0</v>
      </c>
      <c r="AG82" s="79">
        <f t="shared" si="2"/>
        <v>0</v>
      </c>
      <c r="AH82" s="79">
        <f t="shared" si="3"/>
        <v>0</v>
      </c>
      <c r="AI82" s="79">
        <f t="shared" si="4"/>
        <v>0</v>
      </c>
      <c r="AJ82" s="79">
        <f t="shared" si="5"/>
        <v>0</v>
      </c>
      <c r="AK82" s="80">
        <f t="shared" si="43"/>
        <v>0</v>
      </c>
      <c r="AL82" s="79">
        <f t="shared" si="6"/>
        <v>40</v>
      </c>
      <c r="AM82" s="81">
        <f t="shared" si="44"/>
        <v>-40</v>
      </c>
      <c r="AO82" s="82">
        <f t="shared" si="45"/>
        <v>0</v>
      </c>
      <c r="AP82" s="82">
        <f t="shared" si="7"/>
        <v>0</v>
      </c>
      <c r="AQ82" s="82">
        <f t="shared" si="8"/>
        <v>0</v>
      </c>
      <c r="AR82" s="82">
        <f t="shared" si="9"/>
        <v>0</v>
      </c>
      <c r="AS82" s="82">
        <f t="shared" si="10"/>
        <v>0</v>
      </c>
      <c r="AT82" s="83">
        <f t="shared" si="46"/>
        <v>0</v>
      </c>
    </row>
    <row r="83" spans="1:46" x14ac:dyDescent="0.2">
      <c r="A83" s="43" t="s">
        <v>97</v>
      </c>
      <c r="B83" s="86" t="s">
        <v>88</v>
      </c>
      <c r="C83" s="35">
        <v>40</v>
      </c>
      <c r="D83" s="89" t="s">
        <v>102</v>
      </c>
      <c r="E83" s="90">
        <v>0.36458333333333331</v>
      </c>
      <c r="F83" s="90">
        <v>0.66666666666666663</v>
      </c>
      <c r="G83" s="35">
        <v>140</v>
      </c>
      <c r="H83" s="35" t="s">
        <v>69</v>
      </c>
      <c r="I83" s="75">
        <v>4.25</v>
      </c>
      <c r="J83" s="75">
        <v>3</v>
      </c>
      <c r="K83" s="26"/>
      <c r="L83" s="27">
        <f t="shared" si="29"/>
        <v>0</v>
      </c>
      <c r="M83" s="76">
        <f t="shared" si="30"/>
        <v>0</v>
      </c>
      <c r="N83" s="29"/>
      <c r="O83" s="27">
        <f t="shared" si="31"/>
        <v>0</v>
      </c>
      <c r="P83" s="30">
        <f t="shared" si="32"/>
        <v>0</v>
      </c>
      <c r="Q83" s="29"/>
      <c r="R83" s="31">
        <f t="shared" si="0"/>
        <v>0</v>
      </c>
      <c r="S83" s="28">
        <f t="shared" si="33"/>
        <v>0</v>
      </c>
      <c r="T83" s="26"/>
      <c r="U83" s="31">
        <f t="shared" si="1"/>
        <v>0</v>
      </c>
      <c r="V83" s="28">
        <f t="shared" si="34"/>
        <v>0</v>
      </c>
      <c r="W83" s="26"/>
      <c r="X83" s="31">
        <f t="shared" si="35"/>
        <v>0</v>
      </c>
      <c r="Y83" s="28">
        <f t="shared" si="36"/>
        <v>0</v>
      </c>
      <c r="Z83" s="78">
        <f t="shared" si="37"/>
        <v>0</v>
      </c>
      <c r="AA83" s="78">
        <f t="shared" si="38"/>
        <v>0</v>
      </c>
      <c r="AB83" s="78">
        <f t="shared" si="39"/>
        <v>0</v>
      </c>
      <c r="AC83" s="102">
        <f t="shared" si="40"/>
        <v>0</v>
      </c>
      <c r="AD83" s="78">
        <f t="shared" si="41"/>
        <v>0</v>
      </c>
      <c r="AF83" s="79">
        <f t="shared" si="42"/>
        <v>0</v>
      </c>
      <c r="AG83" s="79">
        <f t="shared" si="2"/>
        <v>0</v>
      </c>
      <c r="AH83" s="79">
        <f t="shared" si="3"/>
        <v>0</v>
      </c>
      <c r="AI83" s="79">
        <f t="shared" si="4"/>
        <v>0</v>
      </c>
      <c r="AJ83" s="79">
        <f t="shared" si="5"/>
        <v>0</v>
      </c>
      <c r="AK83" s="80">
        <f t="shared" si="43"/>
        <v>0</v>
      </c>
      <c r="AL83" s="79">
        <f t="shared" si="6"/>
        <v>40</v>
      </c>
      <c r="AM83" s="81">
        <f t="shared" si="44"/>
        <v>-40</v>
      </c>
      <c r="AO83" s="82">
        <f t="shared" si="45"/>
        <v>0</v>
      </c>
      <c r="AP83" s="82">
        <f t="shared" si="7"/>
        <v>0</v>
      </c>
      <c r="AQ83" s="82">
        <f t="shared" si="8"/>
        <v>0</v>
      </c>
      <c r="AR83" s="82">
        <f t="shared" si="9"/>
        <v>0</v>
      </c>
      <c r="AS83" s="82">
        <f t="shared" si="10"/>
        <v>0</v>
      </c>
      <c r="AT83" s="83">
        <f t="shared" si="46"/>
        <v>0</v>
      </c>
    </row>
    <row r="84" spans="1:46" x14ac:dyDescent="0.2">
      <c r="A84" s="43" t="s">
        <v>96</v>
      </c>
      <c r="B84" s="86" t="s">
        <v>88</v>
      </c>
      <c r="C84" s="35">
        <v>110</v>
      </c>
      <c r="D84" s="89" t="s">
        <v>102</v>
      </c>
      <c r="E84" s="90">
        <v>0.34375</v>
      </c>
      <c r="F84" s="90">
        <v>0.70833333333333337</v>
      </c>
      <c r="G84" s="35">
        <v>170</v>
      </c>
      <c r="H84" s="35" t="s">
        <v>69</v>
      </c>
      <c r="I84" s="75">
        <v>5.75</v>
      </c>
      <c r="J84" s="75">
        <v>3</v>
      </c>
      <c r="K84" s="26"/>
      <c r="L84" s="27">
        <f t="shared" si="29"/>
        <v>0</v>
      </c>
      <c r="M84" s="76">
        <f t="shared" si="30"/>
        <v>0</v>
      </c>
      <c r="N84" s="29"/>
      <c r="O84" s="27">
        <f t="shared" si="31"/>
        <v>0</v>
      </c>
      <c r="P84" s="30">
        <f t="shared" si="32"/>
        <v>0</v>
      </c>
      <c r="Q84" s="29"/>
      <c r="R84" s="31">
        <f t="shared" si="0"/>
        <v>0</v>
      </c>
      <c r="S84" s="28">
        <f t="shared" si="33"/>
        <v>0</v>
      </c>
      <c r="T84" s="26"/>
      <c r="U84" s="31">
        <f t="shared" si="1"/>
        <v>0</v>
      </c>
      <c r="V84" s="28">
        <f t="shared" si="34"/>
        <v>0</v>
      </c>
      <c r="W84" s="26"/>
      <c r="X84" s="31">
        <f t="shared" si="35"/>
        <v>0</v>
      </c>
      <c r="Y84" s="28">
        <f t="shared" si="36"/>
        <v>0</v>
      </c>
      <c r="Z84" s="78">
        <f t="shared" si="37"/>
        <v>0</v>
      </c>
      <c r="AA84" s="78">
        <f t="shared" si="38"/>
        <v>0</v>
      </c>
      <c r="AB84" s="78">
        <f t="shared" si="39"/>
        <v>0</v>
      </c>
      <c r="AC84" s="102">
        <f t="shared" si="40"/>
        <v>0</v>
      </c>
      <c r="AD84" s="78">
        <f t="shared" si="41"/>
        <v>0</v>
      </c>
      <c r="AF84" s="79">
        <f t="shared" si="42"/>
        <v>0</v>
      </c>
      <c r="AG84" s="79">
        <f t="shared" si="2"/>
        <v>0</v>
      </c>
      <c r="AH84" s="79">
        <f t="shared" si="3"/>
        <v>0</v>
      </c>
      <c r="AI84" s="79">
        <f t="shared" si="4"/>
        <v>0</v>
      </c>
      <c r="AJ84" s="79">
        <f t="shared" si="5"/>
        <v>0</v>
      </c>
      <c r="AK84" s="80">
        <f t="shared" si="43"/>
        <v>0</v>
      </c>
      <c r="AL84" s="79">
        <f t="shared" si="6"/>
        <v>110</v>
      </c>
      <c r="AM84" s="81">
        <f t="shared" si="44"/>
        <v>-110</v>
      </c>
      <c r="AO84" s="82">
        <f t="shared" si="45"/>
        <v>0</v>
      </c>
      <c r="AP84" s="82">
        <f t="shared" si="7"/>
        <v>0</v>
      </c>
      <c r="AQ84" s="82">
        <f t="shared" si="8"/>
        <v>0</v>
      </c>
      <c r="AR84" s="82">
        <f t="shared" si="9"/>
        <v>0</v>
      </c>
      <c r="AS84" s="82">
        <f t="shared" si="10"/>
        <v>0</v>
      </c>
      <c r="AT84" s="83">
        <f t="shared" si="46"/>
        <v>0</v>
      </c>
    </row>
    <row r="85" spans="1:46" x14ac:dyDescent="0.2">
      <c r="A85" s="43" t="s">
        <v>64</v>
      </c>
      <c r="B85" s="86" t="s">
        <v>88</v>
      </c>
      <c r="C85" s="35">
        <v>110</v>
      </c>
      <c r="D85" s="89" t="s">
        <v>102</v>
      </c>
      <c r="E85" s="90">
        <v>0.36458333333333331</v>
      </c>
      <c r="F85" s="90">
        <v>0.69791666666666663</v>
      </c>
      <c r="G85" s="35">
        <v>60</v>
      </c>
      <c r="H85" s="35" t="s">
        <v>69</v>
      </c>
      <c r="I85" s="75">
        <v>6.5</v>
      </c>
      <c r="J85" s="75">
        <v>1.5</v>
      </c>
      <c r="K85" s="26"/>
      <c r="L85" s="27">
        <f t="shared" si="29"/>
        <v>0</v>
      </c>
      <c r="M85" s="76">
        <f t="shared" si="30"/>
        <v>0</v>
      </c>
      <c r="N85" s="29"/>
      <c r="O85" s="27">
        <f t="shared" si="31"/>
        <v>0</v>
      </c>
      <c r="P85" s="30">
        <f t="shared" si="32"/>
        <v>0</v>
      </c>
      <c r="Q85" s="29"/>
      <c r="R85" s="31">
        <f t="shared" ref="R85:R120" si="47">$C$8*G85*Q85</f>
        <v>0</v>
      </c>
      <c r="S85" s="28">
        <f t="shared" si="33"/>
        <v>0</v>
      </c>
      <c r="T85" s="26"/>
      <c r="U85" s="31">
        <f t="shared" ref="U85:U120" si="48">$C$9*G85*T85</f>
        <v>0</v>
      </c>
      <c r="V85" s="28">
        <f t="shared" si="34"/>
        <v>0</v>
      </c>
      <c r="W85" s="26"/>
      <c r="X85" s="31">
        <f t="shared" si="35"/>
        <v>0</v>
      </c>
      <c r="Y85" s="28">
        <f t="shared" si="36"/>
        <v>0</v>
      </c>
      <c r="Z85" s="78">
        <f t="shared" si="37"/>
        <v>0</v>
      </c>
      <c r="AA85" s="78">
        <f t="shared" si="38"/>
        <v>0</v>
      </c>
      <c r="AB85" s="78">
        <f t="shared" si="39"/>
        <v>0</v>
      </c>
      <c r="AC85" s="102">
        <f t="shared" si="40"/>
        <v>0</v>
      </c>
      <c r="AD85" s="78">
        <f t="shared" si="41"/>
        <v>0</v>
      </c>
      <c r="AF85" s="79">
        <f t="shared" si="42"/>
        <v>0</v>
      </c>
      <c r="AG85" s="79">
        <f t="shared" ref="AG85:AG120" si="49">N85*50</f>
        <v>0</v>
      </c>
      <c r="AH85" s="79">
        <f t="shared" ref="AH85:AH120" si="50">Q85*60</f>
        <v>0</v>
      </c>
      <c r="AI85" s="79">
        <f t="shared" ref="AI85:AI120" si="51">T85*70</f>
        <v>0</v>
      </c>
      <c r="AJ85" s="79">
        <f t="shared" ref="AJ85:AJ120" si="52">W85*92</f>
        <v>0</v>
      </c>
      <c r="AK85" s="80">
        <f t="shared" si="43"/>
        <v>0</v>
      </c>
      <c r="AL85" s="79">
        <f t="shared" ref="AL85:AL120" si="53">C85</f>
        <v>110</v>
      </c>
      <c r="AM85" s="81">
        <f t="shared" si="44"/>
        <v>-110</v>
      </c>
      <c r="AO85" s="82">
        <f t="shared" si="45"/>
        <v>0</v>
      </c>
      <c r="AP85" s="82">
        <f t="shared" ref="AP85:AP120" si="54">N85*$F$7</f>
        <v>0</v>
      </c>
      <c r="AQ85" s="82">
        <f t="shared" ref="AQ85:AQ120" si="55">Q85*$F$8</f>
        <v>0</v>
      </c>
      <c r="AR85" s="82">
        <f t="shared" ref="AR85:AR120" si="56">T85*$F$9</f>
        <v>0</v>
      </c>
      <c r="AS85" s="82">
        <f t="shared" ref="AS85:AS120" si="57">W85*$F$10</f>
        <v>0</v>
      </c>
      <c r="AT85" s="83">
        <f t="shared" si="46"/>
        <v>0</v>
      </c>
    </row>
    <row r="86" spans="1:46" x14ac:dyDescent="0.2">
      <c r="A86" s="43" t="s">
        <v>91</v>
      </c>
      <c r="B86" s="86" t="s">
        <v>67</v>
      </c>
      <c r="C86" s="35">
        <v>100</v>
      </c>
      <c r="D86" s="89" t="s">
        <v>102</v>
      </c>
      <c r="E86" s="90">
        <v>0.35416666666666669</v>
      </c>
      <c r="F86" s="90">
        <v>0.72916666666666663</v>
      </c>
      <c r="G86" s="35">
        <v>200</v>
      </c>
      <c r="H86" s="35" t="s">
        <v>69</v>
      </c>
      <c r="I86" s="75">
        <v>5.5</v>
      </c>
      <c r="J86" s="75">
        <v>3.5</v>
      </c>
      <c r="K86" s="26"/>
      <c r="L86" s="27">
        <f t="shared" si="29"/>
        <v>0</v>
      </c>
      <c r="M86" s="76">
        <f t="shared" si="30"/>
        <v>0</v>
      </c>
      <c r="N86" s="29"/>
      <c r="O86" s="27">
        <f t="shared" si="31"/>
        <v>0</v>
      </c>
      <c r="P86" s="30">
        <f t="shared" si="32"/>
        <v>0</v>
      </c>
      <c r="Q86" s="29"/>
      <c r="R86" s="31">
        <f t="shared" si="47"/>
        <v>0</v>
      </c>
      <c r="S86" s="28">
        <f t="shared" si="33"/>
        <v>0</v>
      </c>
      <c r="T86" s="26"/>
      <c r="U86" s="31">
        <f t="shared" si="48"/>
        <v>0</v>
      </c>
      <c r="V86" s="28">
        <f t="shared" si="34"/>
        <v>0</v>
      </c>
      <c r="W86" s="26"/>
      <c r="X86" s="31">
        <f t="shared" si="35"/>
        <v>0</v>
      </c>
      <c r="Y86" s="28">
        <f t="shared" si="36"/>
        <v>0</v>
      </c>
      <c r="Z86" s="78">
        <f t="shared" si="37"/>
        <v>0</v>
      </c>
      <c r="AA86" s="78">
        <f t="shared" si="38"/>
        <v>0</v>
      </c>
      <c r="AB86" s="78">
        <f t="shared" si="39"/>
        <v>0</v>
      </c>
      <c r="AC86" s="102">
        <f t="shared" si="40"/>
        <v>0</v>
      </c>
      <c r="AD86" s="78">
        <f t="shared" si="41"/>
        <v>0</v>
      </c>
      <c r="AF86" s="79">
        <f t="shared" si="42"/>
        <v>0</v>
      </c>
      <c r="AG86" s="79">
        <f t="shared" si="49"/>
        <v>0</v>
      </c>
      <c r="AH86" s="79">
        <f t="shared" si="50"/>
        <v>0</v>
      </c>
      <c r="AI86" s="79">
        <f t="shared" si="51"/>
        <v>0</v>
      </c>
      <c r="AJ86" s="79">
        <f t="shared" si="52"/>
        <v>0</v>
      </c>
      <c r="AK86" s="80">
        <f t="shared" si="43"/>
        <v>0</v>
      </c>
      <c r="AL86" s="79">
        <f t="shared" si="53"/>
        <v>100</v>
      </c>
      <c r="AM86" s="81">
        <f t="shared" si="44"/>
        <v>-100</v>
      </c>
      <c r="AO86" s="82">
        <f t="shared" si="45"/>
        <v>0</v>
      </c>
      <c r="AP86" s="82">
        <f t="shared" si="54"/>
        <v>0</v>
      </c>
      <c r="AQ86" s="82">
        <f t="shared" si="55"/>
        <v>0</v>
      </c>
      <c r="AR86" s="82">
        <f t="shared" si="56"/>
        <v>0</v>
      </c>
      <c r="AS86" s="82">
        <f t="shared" si="57"/>
        <v>0</v>
      </c>
      <c r="AT86" s="83">
        <f t="shared" si="46"/>
        <v>0</v>
      </c>
    </row>
    <row r="87" spans="1:46" x14ac:dyDescent="0.2">
      <c r="A87" s="43" t="s">
        <v>103</v>
      </c>
      <c r="B87" s="86" t="s">
        <v>74</v>
      </c>
      <c r="C87" s="35">
        <v>90</v>
      </c>
      <c r="D87" s="89" t="s">
        <v>102</v>
      </c>
      <c r="E87" s="90">
        <v>0.48958333333333331</v>
      </c>
      <c r="F87" s="90">
        <v>0.61458333333333337</v>
      </c>
      <c r="G87" s="35">
        <v>50</v>
      </c>
      <c r="H87" s="35" t="s">
        <v>69</v>
      </c>
      <c r="I87" s="75">
        <v>1.5</v>
      </c>
      <c r="J87" s="75">
        <v>1.5</v>
      </c>
      <c r="K87" s="26"/>
      <c r="L87" s="27">
        <f t="shared" si="29"/>
        <v>0</v>
      </c>
      <c r="M87" s="76">
        <f t="shared" si="30"/>
        <v>0</v>
      </c>
      <c r="N87" s="29"/>
      <c r="O87" s="27">
        <f t="shared" si="31"/>
        <v>0</v>
      </c>
      <c r="P87" s="30">
        <f t="shared" si="32"/>
        <v>0</v>
      </c>
      <c r="Q87" s="29"/>
      <c r="R87" s="31">
        <f t="shared" si="47"/>
        <v>0</v>
      </c>
      <c r="S87" s="28">
        <f t="shared" si="33"/>
        <v>0</v>
      </c>
      <c r="T87" s="26"/>
      <c r="U87" s="31">
        <f t="shared" si="48"/>
        <v>0</v>
      </c>
      <c r="V87" s="28">
        <f t="shared" si="34"/>
        <v>0</v>
      </c>
      <c r="W87" s="26"/>
      <c r="X87" s="31">
        <f t="shared" si="35"/>
        <v>0</v>
      </c>
      <c r="Y87" s="28">
        <f t="shared" si="36"/>
        <v>0</v>
      </c>
      <c r="Z87" s="78">
        <f t="shared" si="37"/>
        <v>0</v>
      </c>
      <c r="AA87" s="78">
        <f t="shared" si="38"/>
        <v>0</v>
      </c>
      <c r="AB87" s="78">
        <f t="shared" si="39"/>
        <v>0</v>
      </c>
      <c r="AC87" s="102">
        <f t="shared" si="40"/>
        <v>0</v>
      </c>
      <c r="AD87" s="78">
        <f t="shared" si="41"/>
        <v>0</v>
      </c>
      <c r="AF87" s="79">
        <f t="shared" si="42"/>
        <v>0</v>
      </c>
      <c r="AG87" s="79">
        <f t="shared" si="49"/>
        <v>0</v>
      </c>
      <c r="AH87" s="79">
        <f t="shared" si="50"/>
        <v>0</v>
      </c>
      <c r="AI87" s="79">
        <f t="shared" si="51"/>
        <v>0</v>
      </c>
      <c r="AJ87" s="79">
        <f t="shared" si="52"/>
        <v>0</v>
      </c>
      <c r="AK87" s="80">
        <f t="shared" si="43"/>
        <v>0</v>
      </c>
      <c r="AL87" s="79">
        <f t="shared" si="53"/>
        <v>90</v>
      </c>
      <c r="AM87" s="81">
        <f t="shared" si="44"/>
        <v>-90</v>
      </c>
      <c r="AO87" s="82">
        <f t="shared" si="45"/>
        <v>0</v>
      </c>
      <c r="AP87" s="82">
        <f t="shared" si="54"/>
        <v>0</v>
      </c>
      <c r="AQ87" s="82">
        <f t="shared" si="55"/>
        <v>0</v>
      </c>
      <c r="AR87" s="82">
        <f t="shared" si="56"/>
        <v>0</v>
      </c>
      <c r="AS87" s="82">
        <f t="shared" si="57"/>
        <v>0</v>
      </c>
      <c r="AT87" s="83">
        <f t="shared" si="46"/>
        <v>0</v>
      </c>
    </row>
    <row r="88" spans="1:46" x14ac:dyDescent="0.2">
      <c r="A88" s="43" t="s">
        <v>106</v>
      </c>
      <c r="B88" s="86" t="s">
        <v>74</v>
      </c>
      <c r="C88" s="35">
        <v>60</v>
      </c>
      <c r="D88" s="89" t="s">
        <v>107</v>
      </c>
      <c r="E88" s="90">
        <v>0.375</v>
      </c>
      <c r="F88" s="90">
        <v>0.66666666666666663</v>
      </c>
      <c r="G88" s="35">
        <v>130</v>
      </c>
      <c r="H88" s="35" t="s">
        <v>69</v>
      </c>
      <c r="I88" s="75">
        <v>4</v>
      </c>
      <c r="J88" s="75">
        <v>3</v>
      </c>
      <c r="K88" s="26"/>
      <c r="L88" s="27">
        <f t="shared" si="29"/>
        <v>0</v>
      </c>
      <c r="M88" s="76">
        <f t="shared" si="30"/>
        <v>0</v>
      </c>
      <c r="N88" s="29"/>
      <c r="O88" s="27">
        <f t="shared" si="31"/>
        <v>0</v>
      </c>
      <c r="P88" s="30">
        <f t="shared" si="32"/>
        <v>0</v>
      </c>
      <c r="Q88" s="29"/>
      <c r="R88" s="31">
        <f t="shared" si="47"/>
        <v>0</v>
      </c>
      <c r="S88" s="28">
        <f t="shared" si="33"/>
        <v>0</v>
      </c>
      <c r="T88" s="26"/>
      <c r="U88" s="31">
        <f t="shared" si="48"/>
        <v>0</v>
      </c>
      <c r="V88" s="28">
        <f t="shared" si="34"/>
        <v>0</v>
      </c>
      <c r="W88" s="26"/>
      <c r="X88" s="31">
        <f t="shared" si="35"/>
        <v>0</v>
      </c>
      <c r="Y88" s="28">
        <f t="shared" si="36"/>
        <v>0</v>
      </c>
      <c r="Z88" s="78">
        <f t="shared" si="37"/>
        <v>0</v>
      </c>
      <c r="AA88" s="78">
        <f t="shared" si="38"/>
        <v>0</v>
      </c>
      <c r="AB88" s="78">
        <f t="shared" si="39"/>
        <v>0</v>
      </c>
      <c r="AC88" s="102">
        <f t="shared" si="40"/>
        <v>0</v>
      </c>
      <c r="AD88" s="78">
        <f t="shared" si="41"/>
        <v>0</v>
      </c>
      <c r="AF88" s="79">
        <f t="shared" si="42"/>
        <v>0</v>
      </c>
      <c r="AG88" s="79">
        <f t="shared" si="49"/>
        <v>0</v>
      </c>
      <c r="AH88" s="79">
        <f t="shared" si="50"/>
        <v>0</v>
      </c>
      <c r="AI88" s="79">
        <f t="shared" si="51"/>
        <v>0</v>
      </c>
      <c r="AJ88" s="79">
        <f t="shared" si="52"/>
        <v>0</v>
      </c>
      <c r="AK88" s="80">
        <f>SUM(AF88:AJ88)</f>
        <v>0</v>
      </c>
      <c r="AL88" s="79">
        <f t="shared" si="53"/>
        <v>60</v>
      </c>
      <c r="AM88" s="81">
        <f t="shared" si="44"/>
        <v>-60</v>
      </c>
      <c r="AO88" s="82">
        <f t="shared" si="45"/>
        <v>0</v>
      </c>
      <c r="AP88" s="82">
        <f t="shared" si="54"/>
        <v>0</v>
      </c>
      <c r="AQ88" s="82">
        <f t="shared" si="55"/>
        <v>0</v>
      </c>
      <c r="AR88" s="82">
        <f t="shared" si="56"/>
        <v>0</v>
      </c>
      <c r="AS88" s="82">
        <f t="shared" si="57"/>
        <v>0</v>
      </c>
      <c r="AT88" s="83">
        <f t="shared" si="46"/>
        <v>0</v>
      </c>
    </row>
    <row r="89" spans="1:46" x14ac:dyDescent="0.2">
      <c r="A89" s="43" t="s">
        <v>103</v>
      </c>
      <c r="B89" s="86" t="s">
        <v>74</v>
      </c>
      <c r="C89" s="35">
        <v>70</v>
      </c>
      <c r="D89" s="91" t="s">
        <v>107</v>
      </c>
      <c r="E89" s="90">
        <v>0.44791666666666669</v>
      </c>
      <c r="F89" s="90">
        <v>0.60416666666666663</v>
      </c>
      <c r="G89" s="35">
        <v>50</v>
      </c>
      <c r="H89" s="35" t="s">
        <v>69</v>
      </c>
      <c r="I89" s="75">
        <v>2.25</v>
      </c>
      <c r="J89" s="75">
        <v>1.5</v>
      </c>
      <c r="K89" s="26"/>
      <c r="L89" s="27">
        <f t="shared" si="29"/>
        <v>0</v>
      </c>
      <c r="M89" s="76">
        <f t="shared" si="30"/>
        <v>0</v>
      </c>
      <c r="N89" s="29"/>
      <c r="O89" s="27">
        <f t="shared" si="31"/>
        <v>0</v>
      </c>
      <c r="P89" s="30">
        <f t="shared" si="32"/>
        <v>0</v>
      </c>
      <c r="Q89" s="29"/>
      <c r="R89" s="31">
        <f t="shared" si="47"/>
        <v>0</v>
      </c>
      <c r="S89" s="28">
        <f t="shared" si="33"/>
        <v>0</v>
      </c>
      <c r="T89" s="26"/>
      <c r="U89" s="31">
        <f t="shared" si="48"/>
        <v>0</v>
      </c>
      <c r="V89" s="28">
        <f t="shared" si="34"/>
        <v>0</v>
      </c>
      <c r="W89" s="26"/>
      <c r="X89" s="31">
        <f t="shared" si="35"/>
        <v>0</v>
      </c>
      <c r="Y89" s="28">
        <f t="shared" si="36"/>
        <v>0</v>
      </c>
      <c r="Z89" s="78">
        <f t="shared" si="37"/>
        <v>0</v>
      </c>
      <c r="AA89" s="78">
        <f t="shared" si="38"/>
        <v>0</v>
      </c>
      <c r="AB89" s="78">
        <f t="shared" si="39"/>
        <v>0</v>
      </c>
      <c r="AC89" s="102">
        <f t="shared" si="40"/>
        <v>0</v>
      </c>
      <c r="AD89" s="78">
        <f t="shared" si="41"/>
        <v>0</v>
      </c>
      <c r="AF89" s="79">
        <f t="shared" si="42"/>
        <v>0</v>
      </c>
      <c r="AG89" s="79">
        <f t="shared" si="49"/>
        <v>0</v>
      </c>
      <c r="AH89" s="79">
        <f t="shared" si="50"/>
        <v>0</v>
      </c>
      <c r="AI89" s="79">
        <f t="shared" si="51"/>
        <v>0</v>
      </c>
      <c r="AJ89" s="79">
        <f t="shared" si="52"/>
        <v>0</v>
      </c>
      <c r="AK89" s="80">
        <f t="shared" si="43"/>
        <v>0</v>
      </c>
      <c r="AL89" s="79">
        <f t="shared" si="53"/>
        <v>70</v>
      </c>
      <c r="AM89" s="81">
        <f t="shared" si="44"/>
        <v>-70</v>
      </c>
      <c r="AO89" s="82">
        <f t="shared" si="45"/>
        <v>0</v>
      </c>
      <c r="AP89" s="82">
        <f t="shared" si="54"/>
        <v>0</v>
      </c>
      <c r="AQ89" s="82">
        <f t="shared" si="55"/>
        <v>0</v>
      </c>
      <c r="AR89" s="82">
        <f t="shared" si="56"/>
        <v>0</v>
      </c>
      <c r="AS89" s="82">
        <f t="shared" si="57"/>
        <v>0</v>
      </c>
      <c r="AT89" s="83">
        <f t="shared" si="46"/>
        <v>0</v>
      </c>
    </row>
    <row r="90" spans="1:46" x14ac:dyDescent="0.2">
      <c r="A90" s="43" t="s">
        <v>106</v>
      </c>
      <c r="B90" s="86" t="s">
        <v>88</v>
      </c>
      <c r="C90" s="35">
        <v>150</v>
      </c>
      <c r="D90" s="91" t="s">
        <v>107</v>
      </c>
      <c r="E90" s="90">
        <v>0.375</v>
      </c>
      <c r="F90" s="90">
        <v>0.69791666666666663</v>
      </c>
      <c r="G90" s="35">
        <v>90</v>
      </c>
      <c r="H90" s="35" t="s">
        <v>69</v>
      </c>
      <c r="I90" s="75">
        <v>5.75</v>
      </c>
      <c r="J90" s="75">
        <v>2</v>
      </c>
      <c r="K90" s="26"/>
      <c r="L90" s="27">
        <f t="shared" si="29"/>
        <v>0</v>
      </c>
      <c r="M90" s="76">
        <f t="shared" si="30"/>
        <v>0</v>
      </c>
      <c r="N90" s="29"/>
      <c r="O90" s="27">
        <f t="shared" si="31"/>
        <v>0</v>
      </c>
      <c r="P90" s="30">
        <f t="shared" si="32"/>
        <v>0</v>
      </c>
      <c r="Q90" s="29"/>
      <c r="R90" s="31">
        <f t="shared" si="47"/>
        <v>0</v>
      </c>
      <c r="S90" s="28">
        <f t="shared" si="33"/>
        <v>0</v>
      </c>
      <c r="T90" s="26"/>
      <c r="U90" s="31">
        <f t="shared" si="48"/>
        <v>0</v>
      </c>
      <c r="V90" s="28">
        <f t="shared" si="34"/>
        <v>0</v>
      </c>
      <c r="W90" s="26"/>
      <c r="X90" s="31">
        <f t="shared" si="35"/>
        <v>0</v>
      </c>
      <c r="Y90" s="28">
        <f t="shared" si="36"/>
        <v>0</v>
      </c>
      <c r="Z90" s="78">
        <f t="shared" si="37"/>
        <v>0</v>
      </c>
      <c r="AA90" s="78">
        <f t="shared" si="38"/>
        <v>0</v>
      </c>
      <c r="AB90" s="78">
        <f t="shared" si="39"/>
        <v>0</v>
      </c>
      <c r="AC90" s="102">
        <f t="shared" si="40"/>
        <v>0</v>
      </c>
      <c r="AD90" s="78">
        <f t="shared" si="41"/>
        <v>0</v>
      </c>
      <c r="AF90" s="79">
        <f t="shared" si="42"/>
        <v>0</v>
      </c>
      <c r="AG90" s="79">
        <f t="shared" si="49"/>
        <v>0</v>
      </c>
      <c r="AH90" s="79">
        <f t="shared" si="50"/>
        <v>0</v>
      </c>
      <c r="AI90" s="79">
        <f t="shared" si="51"/>
        <v>0</v>
      </c>
      <c r="AJ90" s="79">
        <f t="shared" si="52"/>
        <v>0</v>
      </c>
      <c r="AK90" s="80">
        <f t="shared" si="43"/>
        <v>0</v>
      </c>
      <c r="AL90" s="79">
        <f t="shared" si="53"/>
        <v>150</v>
      </c>
      <c r="AM90" s="81">
        <f t="shared" si="44"/>
        <v>-150</v>
      </c>
      <c r="AO90" s="82">
        <f t="shared" si="45"/>
        <v>0</v>
      </c>
      <c r="AP90" s="82">
        <f t="shared" si="54"/>
        <v>0</v>
      </c>
      <c r="AQ90" s="82">
        <f t="shared" si="55"/>
        <v>0</v>
      </c>
      <c r="AR90" s="82">
        <f t="shared" si="56"/>
        <v>0</v>
      </c>
      <c r="AS90" s="82">
        <f t="shared" si="57"/>
        <v>0</v>
      </c>
      <c r="AT90" s="83">
        <f t="shared" si="46"/>
        <v>0</v>
      </c>
    </row>
    <row r="91" spans="1:46" x14ac:dyDescent="0.2">
      <c r="A91" s="43" t="s">
        <v>106</v>
      </c>
      <c r="B91" s="86" t="s">
        <v>88</v>
      </c>
      <c r="C91" s="35">
        <v>110</v>
      </c>
      <c r="D91" s="91" t="s">
        <v>107</v>
      </c>
      <c r="E91" s="90">
        <v>0.375</v>
      </c>
      <c r="F91" s="90">
        <v>0.69791666666666663</v>
      </c>
      <c r="G91" s="35">
        <v>90</v>
      </c>
      <c r="H91" s="35" t="s">
        <v>69</v>
      </c>
      <c r="I91" s="75">
        <v>5.75</v>
      </c>
      <c r="J91" s="75">
        <v>2</v>
      </c>
      <c r="K91" s="26"/>
      <c r="L91" s="27">
        <f t="shared" si="29"/>
        <v>0</v>
      </c>
      <c r="M91" s="76">
        <f t="shared" si="30"/>
        <v>0</v>
      </c>
      <c r="N91" s="29"/>
      <c r="O91" s="27">
        <f t="shared" si="31"/>
        <v>0</v>
      </c>
      <c r="P91" s="30">
        <f t="shared" si="32"/>
        <v>0</v>
      </c>
      <c r="Q91" s="29"/>
      <c r="R91" s="31">
        <f t="shared" si="47"/>
        <v>0</v>
      </c>
      <c r="S91" s="28">
        <f t="shared" si="33"/>
        <v>0</v>
      </c>
      <c r="T91" s="26"/>
      <c r="U91" s="31">
        <f t="shared" si="48"/>
        <v>0</v>
      </c>
      <c r="V91" s="28">
        <f t="shared" si="34"/>
        <v>0</v>
      </c>
      <c r="W91" s="26"/>
      <c r="X91" s="31">
        <f t="shared" si="35"/>
        <v>0</v>
      </c>
      <c r="Y91" s="28">
        <f t="shared" si="36"/>
        <v>0</v>
      </c>
      <c r="Z91" s="78">
        <f t="shared" si="37"/>
        <v>0</v>
      </c>
      <c r="AA91" s="78">
        <f t="shared" si="38"/>
        <v>0</v>
      </c>
      <c r="AB91" s="78">
        <f t="shared" si="39"/>
        <v>0</v>
      </c>
      <c r="AC91" s="102">
        <f t="shared" si="40"/>
        <v>0</v>
      </c>
      <c r="AD91" s="78">
        <f t="shared" si="41"/>
        <v>0</v>
      </c>
      <c r="AF91" s="79">
        <f t="shared" si="42"/>
        <v>0</v>
      </c>
      <c r="AG91" s="79">
        <f t="shared" si="49"/>
        <v>0</v>
      </c>
      <c r="AH91" s="79">
        <f t="shared" si="50"/>
        <v>0</v>
      </c>
      <c r="AI91" s="79">
        <f t="shared" si="51"/>
        <v>0</v>
      </c>
      <c r="AJ91" s="79">
        <f t="shared" si="52"/>
        <v>0</v>
      </c>
      <c r="AK91" s="80">
        <f t="shared" si="43"/>
        <v>0</v>
      </c>
      <c r="AL91" s="79">
        <f t="shared" si="53"/>
        <v>110</v>
      </c>
      <c r="AM91" s="81">
        <f t="shared" si="44"/>
        <v>-110</v>
      </c>
      <c r="AO91" s="82">
        <f t="shared" si="45"/>
        <v>0</v>
      </c>
      <c r="AP91" s="82">
        <f t="shared" si="54"/>
        <v>0</v>
      </c>
      <c r="AQ91" s="82">
        <f t="shared" si="55"/>
        <v>0</v>
      </c>
      <c r="AR91" s="82">
        <f t="shared" si="56"/>
        <v>0</v>
      </c>
      <c r="AS91" s="82">
        <f t="shared" si="57"/>
        <v>0</v>
      </c>
      <c r="AT91" s="83">
        <f t="shared" si="46"/>
        <v>0</v>
      </c>
    </row>
    <row r="92" spans="1:46" x14ac:dyDescent="0.2">
      <c r="A92" s="43" t="s">
        <v>106</v>
      </c>
      <c r="B92" s="86" t="s">
        <v>67</v>
      </c>
      <c r="C92" s="35">
        <v>140</v>
      </c>
      <c r="D92" s="91" t="s">
        <v>107</v>
      </c>
      <c r="E92" s="90">
        <v>0.375</v>
      </c>
      <c r="F92" s="90">
        <v>0.75</v>
      </c>
      <c r="G92" s="35">
        <v>100</v>
      </c>
      <c r="H92" s="35" t="s">
        <v>69</v>
      </c>
      <c r="I92" s="75">
        <v>6.5</v>
      </c>
      <c r="J92" s="75">
        <v>2.5</v>
      </c>
      <c r="K92" s="26"/>
      <c r="L92" s="27">
        <f t="shared" si="29"/>
        <v>0</v>
      </c>
      <c r="M92" s="76">
        <f t="shared" si="30"/>
        <v>0</v>
      </c>
      <c r="N92" s="29"/>
      <c r="O92" s="27">
        <f t="shared" si="31"/>
        <v>0</v>
      </c>
      <c r="P92" s="30">
        <f t="shared" si="32"/>
        <v>0</v>
      </c>
      <c r="Q92" s="29"/>
      <c r="R92" s="31">
        <f t="shared" si="47"/>
        <v>0</v>
      </c>
      <c r="S92" s="28">
        <f t="shared" si="33"/>
        <v>0</v>
      </c>
      <c r="T92" s="26"/>
      <c r="U92" s="31">
        <f t="shared" si="48"/>
        <v>0</v>
      </c>
      <c r="V92" s="28">
        <f t="shared" si="34"/>
        <v>0</v>
      </c>
      <c r="W92" s="26"/>
      <c r="X92" s="31">
        <f t="shared" si="35"/>
        <v>0</v>
      </c>
      <c r="Y92" s="28">
        <f t="shared" si="36"/>
        <v>0</v>
      </c>
      <c r="Z92" s="78">
        <f t="shared" si="37"/>
        <v>0</v>
      </c>
      <c r="AA92" s="78">
        <f t="shared" si="38"/>
        <v>0</v>
      </c>
      <c r="AB92" s="78">
        <f t="shared" si="39"/>
        <v>0</v>
      </c>
      <c r="AC92" s="102">
        <f t="shared" si="40"/>
        <v>0</v>
      </c>
      <c r="AD92" s="78">
        <f t="shared" si="41"/>
        <v>0</v>
      </c>
      <c r="AF92" s="79">
        <f t="shared" si="42"/>
        <v>0</v>
      </c>
      <c r="AG92" s="79">
        <f t="shared" si="49"/>
        <v>0</v>
      </c>
      <c r="AH92" s="79">
        <f t="shared" si="50"/>
        <v>0</v>
      </c>
      <c r="AI92" s="79">
        <f t="shared" si="51"/>
        <v>0</v>
      </c>
      <c r="AJ92" s="79">
        <f t="shared" si="52"/>
        <v>0</v>
      </c>
      <c r="AK92" s="80">
        <f t="shared" si="43"/>
        <v>0</v>
      </c>
      <c r="AL92" s="79">
        <f t="shared" si="53"/>
        <v>140</v>
      </c>
      <c r="AM92" s="81">
        <f t="shared" si="44"/>
        <v>-140</v>
      </c>
      <c r="AO92" s="82">
        <f t="shared" si="45"/>
        <v>0</v>
      </c>
      <c r="AP92" s="82">
        <f t="shared" si="54"/>
        <v>0</v>
      </c>
      <c r="AQ92" s="82">
        <f t="shared" si="55"/>
        <v>0</v>
      </c>
      <c r="AR92" s="82">
        <f t="shared" si="56"/>
        <v>0</v>
      </c>
      <c r="AS92" s="82">
        <f t="shared" si="57"/>
        <v>0</v>
      </c>
      <c r="AT92" s="83">
        <f t="shared" si="46"/>
        <v>0</v>
      </c>
    </row>
    <row r="93" spans="1:46" x14ac:dyDescent="0.2">
      <c r="A93" s="43" t="s">
        <v>91</v>
      </c>
      <c r="B93" s="86" t="s">
        <v>67</v>
      </c>
      <c r="C93" s="35">
        <v>100</v>
      </c>
      <c r="D93" s="91" t="s">
        <v>107</v>
      </c>
      <c r="E93" s="90">
        <v>0.35416666666666669</v>
      </c>
      <c r="F93" s="90">
        <v>0.75</v>
      </c>
      <c r="G93" s="35">
        <v>200</v>
      </c>
      <c r="H93" s="35" t="s">
        <v>69</v>
      </c>
      <c r="I93" s="75">
        <v>6</v>
      </c>
      <c r="J93" s="75">
        <v>3.5</v>
      </c>
      <c r="K93" s="26"/>
      <c r="L93" s="27">
        <f t="shared" si="29"/>
        <v>0</v>
      </c>
      <c r="M93" s="76">
        <f t="shared" si="30"/>
        <v>0</v>
      </c>
      <c r="N93" s="29"/>
      <c r="O93" s="27">
        <f t="shared" si="31"/>
        <v>0</v>
      </c>
      <c r="P93" s="30">
        <f t="shared" si="32"/>
        <v>0</v>
      </c>
      <c r="Q93" s="29"/>
      <c r="R93" s="31">
        <f t="shared" si="47"/>
        <v>0</v>
      </c>
      <c r="S93" s="28">
        <f t="shared" si="33"/>
        <v>0</v>
      </c>
      <c r="T93" s="26"/>
      <c r="U93" s="31">
        <f t="shared" si="48"/>
        <v>0</v>
      </c>
      <c r="V93" s="28">
        <f t="shared" si="34"/>
        <v>0</v>
      </c>
      <c r="W93" s="26"/>
      <c r="X93" s="31">
        <f t="shared" si="35"/>
        <v>0</v>
      </c>
      <c r="Y93" s="28">
        <f t="shared" si="36"/>
        <v>0</v>
      </c>
      <c r="Z93" s="78">
        <f t="shared" si="37"/>
        <v>0</v>
      </c>
      <c r="AA93" s="78">
        <f t="shared" si="38"/>
        <v>0</v>
      </c>
      <c r="AB93" s="78">
        <f t="shared" si="39"/>
        <v>0</v>
      </c>
      <c r="AC93" s="102">
        <f t="shared" si="40"/>
        <v>0</v>
      </c>
      <c r="AD93" s="78">
        <f t="shared" si="41"/>
        <v>0</v>
      </c>
      <c r="AF93" s="79">
        <f t="shared" si="42"/>
        <v>0</v>
      </c>
      <c r="AG93" s="79">
        <f t="shared" si="49"/>
        <v>0</v>
      </c>
      <c r="AH93" s="79">
        <f t="shared" si="50"/>
        <v>0</v>
      </c>
      <c r="AI93" s="79">
        <f t="shared" si="51"/>
        <v>0</v>
      </c>
      <c r="AJ93" s="79">
        <f t="shared" si="52"/>
        <v>0</v>
      </c>
      <c r="AK93" s="80">
        <f t="shared" si="43"/>
        <v>0</v>
      </c>
      <c r="AL93" s="79">
        <f t="shared" si="53"/>
        <v>100</v>
      </c>
      <c r="AM93" s="81">
        <f t="shared" si="44"/>
        <v>-100</v>
      </c>
      <c r="AO93" s="82">
        <f t="shared" si="45"/>
        <v>0</v>
      </c>
      <c r="AP93" s="82">
        <f t="shared" si="54"/>
        <v>0</v>
      </c>
      <c r="AQ93" s="82">
        <f t="shared" si="55"/>
        <v>0</v>
      </c>
      <c r="AR93" s="82">
        <f t="shared" si="56"/>
        <v>0</v>
      </c>
      <c r="AS93" s="82">
        <f t="shared" si="57"/>
        <v>0</v>
      </c>
      <c r="AT93" s="83">
        <f t="shared" si="46"/>
        <v>0</v>
      </c>
    </row>
    <row r="94" spans="1:46" x14ac:dyDescent="0.2">
      <c r="A94" s="43" t="s">
        <v>103</v>
      </c>
      <c r="B94" s="86" t="s">
        <v>65</v>
      </c>
      <c r="C94" s="35">
        <v>50</v>
      </c>
      <c r="D94" s="91" t="s">
        <v>107</v>
      </c>
      <c r="E94" s="90">
        <v>0.38541666666666669</v>
      </c>
      <c r="F94" s="90">
        <v>0.57291666666666663</v>
      </c>
      <c r="G94" s="35">
        <v>60</v>
      </c>
      <c r="H94" s="35" t="s">
        <v>69</v>
      </c>
      <c r="I94" s="75">
        <v>3.25</v>
      </c>
      <c r="J94" s="75">
        <v>1.5</v>
      </c>
      <c r="K94" s="26"/>
      <c r="L94" s="27">
        <f t="shared" si="29"/>
        <v>0</v>
      </c>
      <c r="M94" s="76">
        <f t="shared" si="30"/>
        <v>0</v>
      </c>
      <c r="N94" s="29"/>
      <c r="O94" s="27">
        <f t="shared" si="31"/>
        <v>0</v>
      </c>
      <c r="P94" s="30">
        <f t="shared" si="32"/>
        <v>0</v>
      </c>
      <c r="Q94" s="29"/>
      <c r="R94" s="31">
        <f t="shared" si="47"/>
        <v>0</v>
      </c>
      <c r="S94" s="28">
        <f t="shared" si="33"/>
        <v>0</v>
      </c>
      <c r="T94" s="26"/>
      <c r="U94" s="31">
        <f t="shared" si="48"/>
        <v>0</v>
      </c>
      <c r="V94" s="28">
        <f t="shared" si="34"/>
        <v>0</v>
      </c>
      <c r="W94" s="26"/>
      <c r="X94" s="31">
        <f t="shared" si="35"/>
        <v>0</v>
      </c>
      <c r="Y94" s="28">
        <f t="shared" si="36"/>
        <v>0</v>
      </c>
      <c r="Z94" s="78">
        <f t="shared" si="37"/>
        <v>0</v>
      </c>
      <c r="AA94" s="78">
        <f t="shared" si="38"/>
        <v>0</v>
      </c>
      <c r="AB94" s="78">
        <f t="shared" si="39"/>
        <v>0</v>
      </c>
      <c r="AC94" s="102">
        <f t="shared" si="40"/>
        <v>0</v>
      </c>
      <c r="AD94" s="78">
        <f t="shared" si="41"/>
        <v>0</v>
      </c>
      <c r="AF94" s="79">
        <f t="shared" si="42"/>
        <v>0</v>
      </c>
      <c r="AG94" s="79">
        <f t="shared" si="49"/>
        <v>0</v>
      </c>
      <c r="AH94" s="79">
        <f t="shared" si="50"/>
        <v>0</v>
      </c>
      <c r="AI94" s="79">
        <f t="shared" si="51"/>
        <v>0</v>
      </c>
      <c r="AJ94" s="79">
        <f t="shared" si="52"/>
        <v>0</v>
      </c>
      <c r="AK94" s="80">
        <f t="shared" si="43"/>
        <v>0</v>
      </c>
      <c r="AL94" s="79">
        <f t="shared" si="53"/>
        <v>50</v>
      </c>
      <c r="AM94" s="81">
        <f t="shared" si="44"/>
        <v>-50</v>
      </c>
      <c r="AO94" s="82">
        <f t="shared" si="45"/>
        <v>0</v>
      </c>
      <c r="AP94" s="82">
        <f t="shared" si="54"/>
        <v>0</v>
      </c>
      <c r="AQ94" s="82">
        <f t="shared" si="55"/>
        <v>0</v>
      </c>
      <c r="AR94" s="82">
        <f t="shared" si="56"/>
        <v>0</v>
      </c>
      <c r="AS94" s="82">
        <f t="shared" si="57"/>
        <v>0</v>
      </c>
      <c r="AT94" s="83">
        <f t="shared" si="46"/>
        <v>0</v>
      </c>
    </row>
    <row r="95" spans="1:46" x14ac:dyDescent="0.2">
      <c r="A95" s="43" t="s">
        <v>106</v>
      </c>
      <c r="B95" s="86" t="s">
        <v>65</v>
      </c>
      <c r="C95" s="35">
        <v>100</v>
      </c>
      <c r="D95" s="91" t="s">
        <v>107</v>
      </c>
      <c r="E95" s="90">
        <v>0.375</v>
      </c>
      <c r="F95" s="90">
        <v>0.70833333333333337</v>
      </c>
      <c r="G95" s="35">
        <v>100</v>
      </c>
      <c r="H95" s="35" t="s">
        <v>69</v>
      </c>
      <c r="I95" s="75">
        <v>5.5</v>
      </c>
      <c r="J95" s="75">
        <v>2.5</v>
      </c>
      <c r="K95" s="26"/>
      <c r="L95" s="27">
        <f t="shared" si="29"/>
        <v>0</v>
      </c>
      <c r="M95" s="76">
        <f t="shared" si="30"/>
        <v>0</v>
      </c>
      <c r="N95" s="29"/>
      <c r="O95" s="27">
        <f t="shared" si="31"/>
        <v>0</v>
      </c>
      <c r="P95" s="30">
        <f t="shared" si="32"/>
        <v>0</v>
      </c>
      <c r="Q95" s="29"/>
      <c r="R95" s="31">
        <f t="shared" si="47"/>
        <v>0</v>
      </c>
      <c r="S95" s="28">
        <f t="shared" si="33"/>
        <v>0</v>
      </c>
      <c r="T95" s="26"/>
      <c r="U95" s="31">
        <f t="shared" si="48"/>
        <v>0</v>
      </c>
      <c r="V95" s="28">
        <f t="shared" si="34"/>
        <v>0</v>
      </c>
      <c r="W95" s="26"/>
      <c r="X95" s="31">
        <f t="shared" si="35"/>
        <v>0</v>
      </c>
      <c r="Y95" s="28">
        <f t="shared" si="36"/>
        <v>0</v>
      </c>
      <c r="Z95" s="78">
        <f t="shared" si="37"/>
        <v>0</v>
      </c>
      <c r="AA95" s="78">
        <f t="shared" si="38"/>
        <v>0</v>
      </c>
      <c r="AB95" s="78">
        <f t="shared" si="39"/>
        <v>0</v>
      </c>
      <c r="AC95" s="102">
        <f t="shared" si="40"/>
        <v>0</v>
      </c>
      <c r="AD95" s="78">
        <f t="shared" si="41"/>
        <v>0</v>
      </c>
      <c r="AF95" s="79">
        <f t="shared" si="42"/>
        <v>0</v>
      </c>
      <c r="AG95" s="79">
        <f t="shared" si="49"/>
        <v>0</v>
      </c>
      <c r="AH95" s="79">
        <f t="shared" si="50"/>
        <v>0</v>
      </c>
      <c r="AI95" s="79">
        <f t="shared" si="51"/>
        <v>0</v>
      </c>
      <c r="AJ95" s="79">
        <f t="shared" si="52"/>
        <v>0</v>
      </c>
      <c r="AK95" s="80">
        <f t="shared" si="43"/>
        <v>0</v>
      </c>
      <c r="AL95" s="79">
        <f t="shared" si="53"/>
        <v>100</v>
      </c>
      <c r="AM95" s="81">
        <f t="shared" si="44"/>
        <v>-100</v>
      </c>
      <c r="AO95" s="82">
        <f t="shared" si="45"/>
        <v>0</v>
      </c>
      <c r="AP95" s="82">
        <f t="shared" si="54"/>
        <v>0</v>
      </c>
      <c r="AQ95" s="82">
        <f t="shared" si="55"/>
        <v>0</v>
      </c>
      <c r="AR95" s="82">
        <f t="shared" si="56"/>
        <v>0</v>
      </c>
      <c r="AS95" s="82">
        <f t="shared" si="57"/>
        <v>0</v>
      </c>
      <c r="AT95" s="83">
        <f t="shared" si="46"/>
        <v>0</v>
      </c>
    </row>
    <row r="96" spans="1:46" x14ac:dyDescent="0.2">
      <c r="A96" s="43" t="s">
        <v>106</v>
      </c>
      <c r="B96" s="86" t="s">
        <v>65</v>
      </c>
      <c r="C96" s="35">
        <v>70</v>
      </c>
      <c r="D96" s="91" t="s">
        <v>107</v>
      </c>
      <c r="E96" s="90">
        <v>0.375</v>
      </c>
      <c r="F96" s="90">
        <v>0.67708333333333337</v>
      </c>
      <c r="G96" s="35">
        <v>100</v>
      </c>
      <c r="H96" s="35" t="s">
        <v>69</v>
      </c>
      <c r="I96" s="75">
        <v>4.75</v>
      </c>
      <c r="J96" s="75">
        <v>2.5</v>
      </c>
      <c r="K96" s="26"/>
      <c r="L96" s="27">
        <f t="shared" ref="L96:L134" si="58">$C$6*G96*K96</f>
        <v>0</v>
      </c>
      <c r="M96" s="76">
        <f t="shared" ref="M96:M134" si="59">$L$6*J96*K96</f>
        <v>0</v>
      </c>
      <c r="N96" s="29"/>
      <c r="O96" s="27">
        <f t="shared" si="31"/>
        <v>0</v>
      </c>
      <c r="P96" s="30">
        <f t="shared" si="32"/>
        <v>0</v>
      </c>
      <c r="Q96" s="29"/>
      <c r="R96" s="31">
        <f t="shared" si="47"/>
        <v>0</v>
      </c>
      <c r="S96" s="28">
        <f t="shared" si="33"/>
        <v>0</v>
      </c>
      <c r="T96" s="26"/>
      <c r="U96" s="31">
        <f t="shared" si="48"/>
        <v>0</v>
      </c>
      <c r="V96" s="28">
        <f t="shared" si="34"/>
        <v>0</v>
      </c>
      <c r="W96" s="26"/>
      <c r="X96" s="31">
        <f t="shared" si="35"/>
        <v>0</v>
      </c>
      <c r="Y96" s="28">
        <f t="shared" si="36"/>
        <v>0</v>
      </c>
      <c r="Z96" s="78">
        <f t="shared" si="37"/>
        <v>0</v>
      </c>
      <c r="AA96" s="78">
        <f t="shared" si="38"/>
        <v>0</v>
      </c>
      <c r="AB96" s="78">
        <f t="shared" si="39"/>
        <v>0</v>
      </c>
      <c r="AC96" s="102">
        <f t="shared" si="40"/>
        <v>0</v>
      </c>
      <c r="AD96" s="78">
        <f t="shared" si="41"/>
        <v>0</v>
      </c>
      <c r="AF96" s="79">
        <f t="shared" si="42"/>
        <v>0</v>
      </c>
      <c r="AG96" s="79">
        <f t="shared" si="49"/>
        <v>0</v>
      </c>
      <c r="AH96" s="79">
        <f t="shared" si="50"/>
        <v>0</v>
      </c>
      <c r="AI96" s="79">
        <f t="shared" si="51"/>
        <v>0</v>
      </c>
      <c r="AJ96" s="79">
        <f t="shared" si="52"/>
        <v>0</v>
      </c>
      <c r="AK96" s="80">
        <f t="shared" si="43"/>
        <v>0</v>
      </c>
      <c r="AL96" s="79">
        <f t="shared" si="53"/>
        <v>70</v>
      </c>
      <c r="AM96" s="81">
        <f t="shared" si="44"/>
        <v>-70</v>
      </c>
      <c r="AO96" s="82">
        <f t="shared" si="45"/>
        <v>0</v>
      </c>
      <c r="AP96" s="82">
        <f t="shared" si="54"/>
        <v>0</v>
      </c>
      <c r="AQ96" s="82">
        <f t="shared" si="55"/>
        <v>0</v>
      </c>
      <c r="AR96" s="82">
        <f t="shared" si="56"/>
        <v>0</v>
      </c>
      <c r="AS96" s="82">
        <f t="shared" si="57"/>
        <v>0</v>
      </c>
      <c r="AT96" s="83">
        <f t="shared" si="46"/>
        <v>0</v>
      </c>
    </row>
    <row r="97" spans="1:46" x14ac:dyDescent="0.2">
      <c r="A97" s="43" t="s">
        <v>91</v>
      </c>
      <c r="B97" s="86" t="s">
        <v>65</v>
      </c>
      <c r="C97" s="35">
        <v>60</v>
      </c>
      <c r="D97" s="91" t="s">
        <v>107</v>
      </c>
      <c r="E97" s="90">
        <v>0.35416666666666669</v>
      </c>
      <c r="F97" s="90">
        <v>0.72916666666666663</v>
      </c>
      <c r="G97" s="35">
        <v>180</v>
      </c>
      <c r="H97" s="35" t="s">
        <v>69</v>
      </c>
      <c r="I97" s="75">
        <v>5.5</v>
      </c>
      <c r="J97" s="75">
        <v>3.5</v>
      </c>
      <c r="K97" s="26"/>
      <c r="L97" s="27">
        <f t="shared" si="58"/>
        <v>0</v>
      </c>
      <c r="M97" s="76">
        <f t="shared" si="59"/>
        <v>0</v>
      </c>
      <c r="N97" s="29"/>
      <c r="O97" s="27">
        <f t="shared" ref="O97:O134" si="60">$C$7*G97*N97</f>
        <v>0</v>
      </c>
      <c r="P97" s="30">
        <f t="shared" ref="P97:P134" si="61">$L$6*J97*N97</f>
        <v>0</v>
      </c>
      <c r="Q97" s="29"/>
      <c r="R97" s="31">
        <f t="shared" si="47"/>
        <v>0</v>
      </c>
      <c r="S97" s="28">
        <f t="shared" ref="S97:S134" si="62">$L$6*J97*Q97</f>
        <v>0</v>
      </c>
      <c r="T97" s="26"/>
      <c r="U97" s="31">
        <f t="shared" si="48"/>
        <v>0</v>
      </c>
      <c r="V97" s="28">
        <f t="shared" ref="V97:V134" si="63">$L$6*J97*T97</f>
        <v>0</v>
      </c>
      <c r="W97" s="26"/>
      <c r="X97" s="31">
        <f t="shared" ref="X97:X134" si="64">$C$10*G97*W97</f>
        <v>0</v>
      </c>
      <c r="Y97" s="28">
        <f t="shared" ref="Y97:Y134" si="65">$L$6*J97*W97</f>
        <v>0</v>
      </c>
      <c r="Z97" s="78">
        <f t="shared" ref="Z97:Z134" si="66">L97+M97+O97+P97+R97+S97+U97+V97+X97+Y97</f>
        <v>0</v>
      </c>
      <c r="AA97" s="78">
        <f t="shared" ref="AA97:AA134" si="67">(I97*$I$6*K97)+(I97*$I$7*N97)+(I97*$I$8*Q97)+(I97*$I$9*T97)+(I97*$I$10*W97)</f>
        <v>0</v>
      </c>
      <c r="AB97" s="78">
        <f t="shared" ref="AB97:AB134" si="68">Z97+AA97</f>
        <v>0</v>
      </c>
      <c r="AC97" s="102">
        <f t="shared" ref="AC97:AC134" si="69">AT97</f>
        <v>0</v>
      </c>
      <c r="AD97" s="78">
        <f t="shared" ref="AD97:AD134" si="70">MAX(AB97:AC97)</f>
        <v>0</v>
      </c>
      <c r="AF97" s="79">
        <f t="shared" ref="AF97:AF134" si="71">K97*20</f>
        <v>0</v>
      </c>
      <c r="AG97" s="79">
        <f t="shared" si="49"/>
        <v>0</v>
      </c>
      <c r="AH97" s="79">
        <f t="shared" si="50"/>
        <v>0</v>
      </c>
      <c r="AI97" s="79">
        <f t="shared" si="51"/>
        <v>0</v>
      </c>
      <c r="AJ97" s="79">
        <f t="shared" si="52"/>
        <v>0</v>
      </c>
      <c r="AK97" s="80">
        <f t="shared" ref="AK97:AK134" si="72">SUM(AF97:AJ97)</f>
        <v>0</v>
      </c>
      <c r="AL97" s="79">
        <f t="shared" si="53"/>
        <v>60</v>
      </c>
      <c r="AM97" s="81">
        <f t="shared" ref="AM97:AM134" si="73">AK97-AL97</f>
        <v>-60</v>
      </c>
      <c r="AO97" s="82">
        <f t="shared" ref="AO97:AO134" si="74">K97*$F$6</f>
        <v>0</v>
      </c>
      <c r="AP97" s="82">
        <f t="shared" si="54"/>
        <v>0</v>
      </c>
      <c r="AQ97" s="82">
        <f t="shared" si="55"/>
        <v>0</v>
      </c>
      <c r="AR97" s="82">
        <f t="shared" si="56"/>
        <v>0</v>
      </c>
      <c r="AS97" s="82">
        <f t="shared" si="57"/>
        <v>0</v>
      </c>
      <c r="AT97" s="83">
        <f t="shared" ref="AT97:AT134" si="75">SUM(AO97:AS97)</f>
        <v>0</v>
      </c>
    </row>
    <row r="98" spans="1:46" x14ac:dyDescent="0.2">
      <c r="A98" s="43" t="s">
        <v>108</v>
      </c>
      <c r="B98" s="86" t="s">
        <v>71</v>
      </c>
      <c r="C98" s="35">
        <v>100</v>
      </c>
      <c r="D98" s="91" t="s">
        <v>107</v>
      </c>
      <c r="E98" s="90">
        <v>0.5</v>
      </c>
      <c r="F98" s="90">
        <v>0.72916666666666663</v>
      </c>
      <c r="G98" s="35">
        <v>60</v>
      </c>
      <c r="H98" s="35" t="s">
        <v>69</v>
      </c>
      <c r="I98" s="75">
        <v>4</v>
      </c>
      <c r="J98" s="75">
        <v>1.5</v>
      </c>
      <c r="K98" s="26"/>
      <c r="L98" s="27">
        <f t="shared" si="58"/>
        <v>0</v>
      </c>
      <c r="M98" s="76">
        <f t="shared" si="59"/>
        <v>0</v>
      </c>
      <c r="N98" s="29"/>
      <c r="O98" s="27">
        <f t="shared" si="60"/>
        <v>0</v>
      </c>
      <c r="P98" s="30">
        <f t="shared" si="61"/>
        <v>0</v>
      </c>
      <c r="Q98" s="29"/>
      <c r="R98" s="31">
        <f t="shared" si="47"/>
        <v>0</v>
      </c>
      <c r="S98" s="28">
        <f t="shared" si="62"/>
        <v>0</v>
      </c>
      <c r="T98" s="26"/>
      <c r="U98" s="31">
        <f t="shared" si="48"/>
        <v>0</v>
      </c>
      <c r="V98" s="28">
        <f t="shared" si="63"/>
        <v>0</v>
      </c>
      <c r="W98" s="26"/>
      <c r="X98" s="31">
        <f t="shared" si="64"/>
        <v>0</v>
      </c>
      <c r="Y98" s="28">
        <f t="shared" si="65"/>
        <v>0</v>
      </c>
      <c r="Z98" s="78">
        <f t="shared" si="66"/>
        <v>0</v>
      </c>
      <c r="AA98" s="78">
        <f t="shared" si="67"/>
        <v>0</v>
      </c>
      <c r="AB98" s="78">
        <f t="shared" si="68"/>
        <v>0</v>
      </c>
      <c r="AC98" s="102">
        <f t="shared" si="69"/>
        <v>0</v>
      </c>
      <c r="AD98" s="78">
        <f t="shared" si="70"/>
        <v>0</v>
      </c>
      <c r="AF98" s="79">
        <f t="shared" si="71"/>
        <v>0</v>
      </c>
      <c r="AG98" s="79">
        <f t="shared" si="49"/>
        <v>0</v>
      </c>
      <c r="AH98" s="79">
        <f t="shared" si="50"/>
        <v>0</v>
      </c>
      <c r="AI98" s="79">
        <f t="shared" si="51"/>
        <v>0</v>
      </c>
      <c r="AJ98" s="79">
        <f t="shared" si="52"/>
        <v>0</v>
      </c>
      <c r="AK98" s="80">
        <f t="shared" si="72"/>
        <v>0</v>
      </c>
      <c r="AL98" s="79">
        <f t="shared" si="53"/>
        <v>100</v>
      </c>
      <c r="AM98" s="81">
        <f t="shared" si="73"/>
        <v>-100</v>
      </c>
      <c r="AO98" s="82">
        <f t="shared" si="74"/>
        <v>0</v>
      </c>
      <c r="AP98" s="82">
        <f t="shared" si="54"/>
        <v>0</v>
      </c>
      <c r="AQ98" s="82">
        <f t="shared" si="55"/>
        <v>0</v>
      </c>
      <c r="AR98" s="82">
        <f t="shared" si="56"/>
        <v>0</v>
      </c>
      <c r="AS98" s="82">
        <f t="shared" si="57"/>
        <v>0</v>
      </c>
      <c r="AT98" s="83">
        <f t="shared" si="75"/>
        <v>0</v>
      </c>
    </row>
    <row r="99" spans="1:46" x14ac:dyDescent="0.2">
      <c r="A99" s="43" t="s">
        <v>106</v>
      </c>
      <c r="B99" s="86" t="s">
        <v>71</v>
      </c>
      <c r="C99" s="35">
        <v>290</v>
      </c>
      <c r="D99" s="91" t="s">
        <v>107</v>
      </c>
      <c r="E99" s="90">
        <v>0.42708333333333331</v>
      </c>
      <c r="F99" s="90">
        <v>0.6875</v>
      </c>
      <c r="G99" s="35">
        <v>80</v>
      </c>
      <c r="H99" s="35" t="s">
        <v>69</v>
      </c>
      <c r="I99" s="75">
        <v>4.25</v>
      </c>
      <c r="J99" s="75">
        <v>2</v>
      </c>
      <c r="K99" s="26"/>
      <c r="L99" s="27">
        <f t="shared" si="58"/>
        <v>0</v>
      </c>
      <c r="M99" s="76">
        <f t="shared" si="59"/>
        <v>0</v>
      </c>
      <c r="N99" s="29"/>
      <c r="O99" s="27">
        <f t="shared" si="60"/>
        <v>0</v>
      </c>
      <c r="P99" s="30">
        <f t="shared" si="61"/>
        <v>0</v>
      </c>
      <c r="Q99" s="29"/>
      <c r="R99" s="31">
        <f t="shared" si="47"/>
        <v>0</v>
      </c>
      <c r="S99" s="28">
        <f t="shared" si="62"/>
        <v>0</v>
      </c>
      <c r="T99" s="26"/>
      <c r="U99" s="31">
        <f t="shared" si="48"/>
        <v>0</v>
      </c>
      <c r="V99" s="28">
        <f t="shared" si="63"/>
        <v>0</v>
      </c>
      <c r="W99" s="26"/>
      <c r="X99" s="31">
        <f t="shared" si="64"/>
        <v>0</v>
      </c>
      <c r="Y99" s="28">
        <f t="shared" si="65"/>
        <v>0</v>
      </c>
      <c r="Z99" s="78">
        <f t="shared" si="66"/>
        <v>0</v>
      </c>
      <c r="AA99" s="78">
        <f t="shared" si="67"/>
        <v>0</v>
      </c>
      <c r="AB99" s="78">
        <f t="shared" si="68"/>
        <v>0</v>
      </c>
      <c r="AC99" s="102">
        <f t="shared" si="69"/>
        <v>0</v>
      </c>
      <c r="AD99" s="78">
        <f t="shared" si="70"/>
        <v>0</v>
      </c>
      <c r="AF99" s="79">
        <f t="shared" si="71"/>
        <v>0</v>
      </c>
      <c r="AG99" s="79">
        <f t="shared" si="49"/>
        <v>0</v>
      </c>
      <c r="AH99" s="79">
        <f t="shared" si="50"/>
        <v>0</v>
      </c>
      <c r="AI99" s="79">
        <f t="shared" si="51"/>
        <v>0</v>
      </c>
      <c r="AJ99" s="79">
        <f t="shared" si="52"/>
        <v>0</v>
      </c>
      <c r="AK99" s="80">
        <f t="shared" si="72"/>
        <v>0</v>
      </c>
      <c r="AL99" s="79">
        <f t="shared" si="53"/>
        <v>290</v>
      </c>
      <c r="AM99" s="81">
        <f t="shared" si="73"/>
        <v>-290</v>
      </c>
      <c r="AO99" s="82">
        <f t="shared" si="74"/>
        <v>0</v>
      </c>
      <c r="AP99" s="82">
        <f t="shared" si="54"/>
        <v>0</v>
      </c>
      <c r="AQ99" s="82">
        <f t="shared" si="55"/>
        <v>0</v>
      </c>
      <c r="AR99" s="82">
        <f t="shared" si="56"/>
        <v>0</v>
      </c>
      <c r="AS99" s="82">
        <f t="shared" si="57"/>
        <v>0</v>
      </c>
      <c r="AT99" s="83">
        <f t="shared" si="75"/>
        <v>0</v>
      </c>
    </row>
    <row r="100" spans="1:46" x14ac:dyDescent="0.2">
      <c r="A100" s="43" t="s">
        <v>103</v>
      </c>
      <c r="B100" s="86" t="s">
        <v>74</v>
      </c>
      <c r="C100" s="35">
        <v>110</v>
      </c>
      <c r="D100" s="91" t="s">
        <v>107</v>
      </c>
      <c r="E100" s="90">
        <v>0.39583333333333331</v>
      </c>
      <c r="F100" s="90">
        <v>0.59375</v>
      </c>
      <c r="G100" s="35">
        <v>50</v>
      </c>
      <c r="H100" s="35" t="s">
        <v>69</v>
      </c>
      <c r="I100" s="75">
        <v>3.25</v>
      </c>
      <c r="J100" s="75">
        <v>1.5</v>
      </c>
      <c r="K100" s="26"/>
      <c r="L100" s="27">
        <f t="shared" si="58"/>
        <v>0</v>
      </c>
      <c r="M100" s="76">
        <f t="shared" si="59"/>
        <v>0</v>
      </c>
      <c r="N100" s="29"/>
      <c r="O100" s="27">
        <f t="shared" si="60"/>
        <v>0</v>
      </c>
      <c r="P100" s="30">
        <f t="shared" si="61"/>
        <v>0</v>
      </c>
      <c r="Q100" s="29"/>
      <c r="R100" s="31">
        <f t="shared" si="47"/>
        <v>0</v>
      </c>
      <c r="S100" s="28">
        <f t="shared" si="62"/>
        <v>0</v>
      </c>
      <c r="T100" s="26"/>
      <c r="U100" s="31">
        <f t="shared" si="48"/>
        <v>0</v>
      </c>
      <c r="V100" s="28">
        <f t="shared" si="63"/>
        <v>0</v>
      </c>
      <c r="W100" s="26"/>
      <c r="X100" s="31">
        <f t="shared" si="64"/>
        <v>0</v>
      </c>
      <c r="Y100" s="28">
        <f t="shared" si="65"/>
        <v>0</v>
      </c>
      <c r="Z100" s="78">
        <f t="shared" si="66"/>
        <v>0</v>
      </c>
      <c r="AA100" s="78">
        <f t="shared" si="67"/>
        <v>0</v>
      </c>
      <c r="AB100" s="78">
        <f t="shared" si="68"/>
        <v>0</v>
      </c>
      <c r="AC100" s="102">
        <f t="shared" si="69"/>
        <v>0</v>
      </c>
      <c r="AD100" s="78">
        <f t="shared" si="70"/>
        <v>0</v>
      </c>
      <c r="AF100" s="79">
        <f t="shared" si="71"/>
        <v>0</v>
      </c>
      <c r="AG100" s="79">
        <f t="shared" si="49"/>
        <v>0</v>
      </c>
      <c r="AH100" s="79">
        <f t="shared" si="50"/>
        <v>0</v>
      </c>
      <c r="AI100" s="79">
        <f t="shared" si="51"/>
        <v>0</v>
      </c>
      <c r="AJ100" s="79">
        <f t="shared" si="52"/>
        <v>0</v>
      </c>
      <c r="AK100" s="80">
        <f t="shared" si="72"/>
        <v>0</v>
      </c>
      <c r="AL100" s="79">
        <f t="shared" si="53"/>
        <v>110</v>
      </c>
      <c r="AM100" s="81">
        <f t="shared" si="73"/>
        <v>-110</v>
      </c>
      <c r="AO100" s="82">
        <f t="shared" si="74"/>
        <v>0</v>
      </c>
      <c r="AP100" s="82">
        <f t="shared" si="54"/>
        <v>0</v>
      </c>
      <c r="AQ100" s="82">
        <f t="shared" si="55"/>
        <v>0</v>
      </c>
      <c r="AR100" s="82">
        <f t="shared" si="56"/>
        <v>0</v>
      </c>
      <c r="AS100" s="82">
        <f t="shared" si="57"/>
        <v>0</v>
      </c>
      <c r="AT100" s="83">
        <f t="shared" si="75"/>
        <v>0</v>
      </c>
    </row>
    <row r="101" spans="1:46" x14ac:dyDescent="0.2">
      <c r="A101" s="43" t="s">
        <v>109</v>
      </c>
      <c r="B101" s="86" t="s">
        <v>74</v>
      </c>
      <c r="C101" s="35">
        <v>110</v>
      </c>
      <c r="D101" s="91" t="s">
        <v>110</v>
      </c>
      <c r="E101" s="90">
        <v>0.48958333333333331</v>
      </c>
      <c r="F101" s="90">
        <v>0.77083333333333337</v>
      </c>
      <c r="G101" s="35">
        <v>60</v>
      </c>
      <c r="H101" s="35" t="s">
        <v>69</v>
      </c>
      <c r="I101" s="75">
        <v>4.75</v>
      </c>
      <c r="J101" s="75">
        <v>2</v>
      </c>
      <c r="K101" s="26"/>
      <c r="L101" s="27">
        <f t="shared" si="58"/>
        <v>0</v>
      </c>
      <c r="M101" s="76">
        <f t="shared" si="59"/>
        <v>0</v>
      </c>
      <c r="N101" s="29"/>
      <c r="O101" s="27">
        <f t="shared" si="60"/>
        <v>0</v>
      </c>
      <c r="P101" s="30">
        <f t="shared" si="61"/>
        <v>0</v>
      </c>
      <c r="Q101" s="29"/>
      <c r="R101" s="31">
        <f t="shared" si="47"/>
        <v>0</v>
      </c>
      <c r="S101" s="28">
        <f t="shared" si="62"/>
        <v>0</v>
      </c>
      <c r="T101" s="26"/>
      <c r="U101" s="31">
        <f t="shared" si="48"/>
        <v>0</v>
      </c>
      <c r="V101" s="28">
        <f t="shared" si="63"/>
        <v>0</v>
      </c>
      <c r="W101" s="26"/>
      <c r="X101" s="31">
        <f t="shared" si="64"/>
        <v>0</v>
      </c>
      <c r="Y101" s="28">
        <f t="shared" si="65"/>
        <v>0</v>
      </c>
      <c r="Z101" s="78">
        <f t="shared" si="66"/>
        <v>0</v>
      </c>
      <c r="AA101" s="78">
        <f t="shared" si="67"/>
        <v>0</v>
      </c>
      <c r="AB101" s="78">
        <f t="shared" si="68"/>
        <v>0</v>
      </c>
      <c r="AC101" s="102">
        <f t="shared" si="69"/>
        <v>0</v>
      </c>
      <c r="AD101" s="78">
        <f t="shared" si="70"/>
        <v>0</v>
      </c>
      <c r="AF101" s="79">
        <f t="shared" si="71"/>
        <v>0</v>
      </c>
      <c r="AG101" s="79">
        <f t="shared" si="49"/>
        <v>0</v>
      </c>
      <c r="AH101" s="79">
        <f t="shared" si="50"/>
        <v>0</v>
      </c>
      <c r="AI101" s="79">
        <f t="shared" si="51"/>
        <v>0</v>
      </c>
      <c r="AJ101" s="79">
        <f t="shared" si="52"/>
        <v>0</v>
      </c>
      <c r="AK101" s="80">
        <f t="shared" si="72"/>
        <v>0</v>
      </c>
      <c r="AL101" s="79">
        <f t="shared" si="53"/>
        <v>110</v>
      </c>
      <c r="AM101" s="81">
        <f t="shared" si="73"/>
        <v>-110</v>
      </c>
      <c r="AO101" s="82">
        <f t="shared" si="74"/>
        <v>0</v>
      </c>
      <c r="AP101" s="82">
        <f t="shared" si="54"/>
        <v>0</v>
      </c>
      <c r="AQ101" s="82">
        <f t="shared" si="55"/>
        <v>0</v>
      </c>
      <c r="AR101" s="82">
        <f t="shared" si="56"/>
        <v>0</v>
      </c>
      <c r="AS101" s="82">
        <f t="shared" si="57"/>
        <v>0</v>
      </c>
      <c r="AT101" s="83">
        <f t="shared" si="75"/>
        <v>0</v>
      </c>
    </row>
    <row r="102" spans="1:46" x14ac:dyDescent="0.2">
      <c r="A102" s="43" t="s">
        <v>103</v>
      </c>
      <c r="B102" s="86" t="s">
        <v>67</v>
      </c>
      <c r="C102" s="35">
        <v>80</v>
      </c>
      <c r="D102" s="91" t="s">
        <v>110</v>
      </c>
      <c r="E102" s="90">
        <v>0.42708333333333331</v>
      </c>
      <c r="F102" s="90">
        <v>0.67708333333333337</v>
      </c>
      <c r="G102" s="35">
        <v>50</v>
      </c>
      <c r="H102" s="35" t="s">
        <v>69</v>
      </c>
      <c r="I102" s="75">
        <v>6</v>
      </c>
      <c r="J102" s="75">
        <v>1.5</v>
      </c>
      <c r="K102" s="26"/>
      <c r="L102" s="27">
        <f t="shared" si="58"/>
        <v>0</v>
      </c>
      <c r="M102" s="76">
        <f t="shared" si="59"/>
        <v>0</v>
      </c>
      <c r="N102" s="29"/>
      <c r="O102" s="27">
        <f t="shared" si="60"/>
        <v>0</v>
      </c>
      <c r="P102" s="30">
        <f t="shared" si="61"/>
        <v>0</v>
      </c>
      <c r="Q102" s="29"/>
      <c r="R102" s="31">
        <f t="shared" si="47"/>
        <v>0</v>
      </c>
      <c r="S102" s="28">
        <f t="shared" si="62"/>
        <v>0</v>
      </c>
      <c r="T102" s="26"/>
      <c r="U102" s="31">
        <f t="shared" si="48"/>
        <v>0</v>
      </c>
      <c r="V102" s="28">
        <f t="shared" si="63"/>
        <v>0</v>
      </c>
      <c r="W102" s="26"/>
      <c r="X102" s="31">
        <f t="shared" si="64"/>
        <v>0</v>
      </c>
      <c r="Y102" s="28">
        <f t="shared" si="65"/>
        <v>0</v>
      </c>
      <c r="Z102" s="78">
        <f t="shared" si="66"/>
        <v>0</v>
      </c>
      <c r="AA102" s="78">
        <f t="shared" si="67"/>
        <v>0</v>
      </c>
      <c r="AB102" s="78">
        <f t="shared" si="68"/>
        <v>0</v>
      </c>
      <c r="AC102" s="102">
        <f t="shared" si="69"/>
        <v>0</v>
      </c>
      <c r="AD102" s="78">
        <f t="shared" si="70"/>
        <v>0</v>
      </c>
      <c r="AF102" s="79">
        <f t="shared" si="71"/>
        <v>0</v>
      </c>
      <c r="AG102" s="79">
        <f t="shared" si="49"/>
        <v>0</v>
      </c>
      <c r="AH102" s="79">
        <f t="shared" si="50"/>
        <v>0</v>
      </c>
      <c r="AI102" s="79">
        <f t="shared" si="51"/>
        <v>0</v>
      </c>
      <c r="AJ102" s="79">
        <f t="shared" si="52"/>
        <v>0</v>
      </c>
      <c r="AK102" s="80">
        <f t="shared" si="72"/>
        <v>0</v>
      </c>
      <c r="AL102" s="79">
        <f t="shared" si="53"/>
        <v>80</v>
      </c>
      <c r="AM102" s="81">
        <f t="shared" si="73"/>
        <v>-80</v>
      </c>
      <c r="AO102" s="82">
        <f t="shared" si="74"/>
        <v>0</v>
      </c>
      <c r="AP102" s="82">
        <f t="shared" si="54"/>
        <v>0</v>
      </c>
      <c r="AQ102" s="82">
        <f t="shared" si="55"/>
        <v>0</v>
      </c>
      <c r="AR102" s="82">
        <f t="shared" si="56"/>
        <v>0</v>
      </c>
      <c r="AS102" s="82">
        <f t="shared" si="57"/>
        <v>0</v>
      </c>
      <c r="AT102" s="83">
        <f t="shared" si="75"/>
        <v>0</v>
      </c>
    </row>
    <row r="103" spans="1:46" x14ac:dyDescent="0.2">
      <c r="A103" s="43" t="s">
        <v>103</v>
      </c>
      <c r="B103" s="86" t="s">
        <v>67</v>
      </c>
      <c r="C103" s="35">
        <v>250</v>
      </c>
      <c r="D103" s="91" t="s">
        <v>110</v>
      </c>
      <c r="E103" s="90">
        <v>0.54166666666666663</v>
      </c>
      <c r="F103" s="90">
        <v>0.75</v>
      </c>
      <c r="G103" s="35">
        <v>50</v>
      </c>
      <c r="H103" s="35" t="s">
        <v>69</v>
      </c>
      <c r="I103" s="75">
        <v>3.5</v>
      </c>
      <c r="J103" s="75">
        <v>1.5</v>
      </c>
      <c r="K103" s="26"/>
      <c r="L103" s="27">
        <f t="shared" si="58"/>
        <v>0</v>
      </c>
      <c r="M103" s="76">
        <f t="shared" si="59"/>
        <v>0</v>
      </c>
      <c r="N103" s="29"/>
      <c r="O103" s="27">
        <f t="shared" si="60"/>
        <v>0</v>
      </c>
      <c r="P103" s="30">
        <f t="shared" si="61"/>
        <v>0</v>
      </c>
      <c r="Q103" s="29"/>
      <c r="R103" s="31">
        <f t="shared" si="47"/>
        <v>0</v>
      </c>
      <c r="S103" s="28">
        <f t="shared" si="62"/>
        <v>0</v>
      </c>
      <c r="T103" s="26"/>
      <c r="U103" s="31">
        <f t="shared" si="48"/>
        <v>0</v>
      </c>
      <c r="V103" s="28">
        <f t="shared" si="63"/>
        <v>0</v>
      </c>
      <c r="W103" s="26"/>
      <c r="X103" s="31">
        <f t="shared" si="64"/>
        <v>0</v>
      </c>
      <c r="Y103" s="28">
        <f t="shared" si="65"/>
        <v>0</v>
      </c>
      <c r="Z103" s="78">
        <f t="shared" si="66"/>
        <v>0</v>
      </c>
      <c r="AA103" s="78">
        <f t="shared" si="67"/>
        <v>0</v>
      </c>
      <c r="AB103" s="78">
        <f t="shared" si="68"/>
        <v>0</v>
      </c>
      <c r="AC103" s="102">
        <f t="shared" si="69"/>
        <v>0</v>
      </c>
      <c r="AD103" s="78">
        <f t="shared" si="70"/>
        <v>0</v>
      </c>
      <c r="AF103" s="79">
        <f t="shared" si="71"/>
        <v>0</v>
      </c>
      <c r="AG103" s="79">
        <f t="shared" si="49"/>
        <v>0</v>
      </c>
      <c r="AH103" s="79">
        <f t="shared" si="50"/>
        <v>0</v>
      </c>
      <c r="AI103" s="79">
        <f t="shared" si="51"/>
        <v>0</v>
      </c>
      <c r="AJ103" s="79">
        <f t="shared" si="52"/>
        <v>0</v>
      </c>
      <c r="AK103" s="80">
        <f t="shared" si="72"/>
        <v>0</v>
      </c>
      <c r="AL103" s="79">
        <f t="shared" si="53"/>
        <v>250</v>
      </c>
      <c r="AM103" s="81">
        <f t="shared" si="73"/>
        <v>-250</v>
      </c>
      <c r="AO103" s="82">
        <f t="shared" si="74"/>
        <v>0</v>
      </c>
      <c r="AP103" s="82">
        <f t="shared" si="54"/>
        <v>0</v>
      </c>
      <c r="AQ103" s="82">
        <f t="shared" si="55"/>
        <v>0</v>
      </c>
      <c r="AR103" s="82">
        <f t="shared" si="56"/>
        <v>0</v>
      </c>
      <c r="AS103" s="82">
        <f t="shared" si="57"/>
        <v>0</v>
      </c>
      <c r="AT103" s="83">
        <f t="shared" si="75"/>
        <v>0</v>
      </c>
    </row>
    <row r="104" spans="1:46" x14ac:dyDescent="0.2">
      <c r="A104" s="43" t="s">
        <v>109</v>
      </c>
      <c r="B104" s="86" t="s">
        <v>67</v>
      </c>
      <c r="C104" s="35">
        <v>100</v>
      </c>
      <c r="D104" s="91" t="s">
        <v>112</v>
      </c>
      <c r="E104" s="90">
        <v>0.36458333333333331</v>
      </c>
      <c r="F104" s="90">
        <v>0.59375</v>
      </c>
      <c r="G104" s="35">
        <v>80</v>
      </c>
      <c r="H104" s="35" t="s">
        <v>69</v>
      </c>
      <c r="I104" s="75">
        <v>3.5</v>
      </c>
      <c r="J104" s="75">
        <v>2</v>
      </c>
      <c r="K104" s="26"/>
      <c r="L104" s="27">
        <f t="shared" si="58"/>
        <v>0</v>
      </c>
      <c r="M104" s="76">
        <f t="shared" si="59"/>
        <v>0</v>
      </c>
      <c r="N104" s="29"/>
      <c r="O104" s="27">
        <f t="shared" si="60"/>
        <v>0</v>
      </c>
      <c r="P104" s="30">
        <f t="shared" si="61"/>
        <v>0</v>
      </c>
      <c r="Q104" s="29"/>
      <c r="R104" s="31">
        <f t="shared" si="47"/>
        <v>0</v>
      </c>
      <c r="S104" s="28">
        <f t="shared" si="62"/>
        <v>0</v>
      </c>
      <c r="T104" s="26"/>
      <c r="U104" s="31">
        <f t="shared" si="48"/>
        <v>0</v>
      </c>
      <c r="V104" s="28">
        <f t="shared" si="63"/>
        <v>0</v>
      </c>
      <c r="W104" s="26"/>
      <c r="X104" s="31">
        <f t="shared" si="64"/>
        <v>0</v>
      </c>
      <c r="Y104" s="28">
        <f t="shared" si="65"/>
        <v>0</v>
      </c>
      <c r="Z104" s="78">
        <f t="shared" si="66"/>
        <v>0</v>
      </c>
      <c r="AA104" s="78">
        <f t="shared" si="67"/>
        <v>0</v>
      </c>
      <c r="AB104" s="78">
        <f t="shared" si="68"/>
        <v>0</v>
      </c>
      <c r="AC104" s="102">
        <f t="shared" si="69"/>
        <v>0</v>
      </c>
      <c r="AD104" s="78">
        <f t="shared" si="70"/>
        <v>0</v>
      </c>
      <c r="AF104" s="79">
        <f t="shared" si="71"/>
        <v>0</v>
      </c>
      <c r="AG104" s="79">
        <f t="shared" si="49"/>
        <v>0</v>
      </c>
      <c r="AH104" s="79">
        <f t="shared" si="50"/>
        <v>0</v>
      </c>
      <c r="AI104" s="79">
        <f t="shared" si="51"/>
        <v>0</v>
      </c>
      <c r="AJ104" s="79">
        <f t="shared" si="52"/>
        <v>0</v>
      </c>
      <c r="AK104" s="80">
        <f t="shared" si="72"/>
        <v>0</v>
      </c>
      <c r="AL104" s="79">
        <f t="shared" si="53"/>
        <v>100</v>
      </c>
      <c r="AM104" s="81">
        <f t="shared" si="73"/>
        <v>-100</v>
      </c>
      <c r="AO104" s="82">
        <f t="shared" si="74"/>
        <v>0</v>
      </c>
      <c r="AP104" s="82">
        <f t="shared" si="54"/>
        <v>0</v>
      </c>
      <c r="AQ104" s="82">
        <f t="shared" si="55"/>
        <v>0</v>
      </c>
      <c r="AR104" s="82">
        <f t="shared" si="56"/>
        <v>0</v>
      </c>
      <c r="AS104" s="82">
        <f t="shared" si="57"/>
        <v>0</v>
      </c>
      <c r="AT104" s="83">
        <f t="shared" si="75"/>
        <v>0</v>
      </c>
    </row>
    <row r="105" spans="1:46" x14ac:dyDescent="0.2">
      <c r="A105" s="43" t="s">
        <v>82</v>
      </c>
      <c r="B105" s="86" t="s">
        <v>71</v>
      </c>
      <c r="C105" s="35">
        <v>60</v>
      </c>
      <c r="D105" s="91" t="s">
        <v>112</v>
      </c>
      <c r="E105" s="90">
        <v>0.41666666666666669</v>
      </c>
      <c r="F105" s="90">
        <v>0.82291666666666663</v>
      </c>
      <c r="G105" s="35">
        <v>170</v>
      </c>
      <c r="H105" s="35" t="s">
        <v>69</v>
      </c>
      <c r="I105" s="75">
        <v>6.25</v>
      </c>
      <c r="J105" s="75">
        <v>3.5</v>
      </c>
      <c r="K105" s="26"/>
      <c r="L105" s="27">
        <f t="shared" si="58"/>
        <v>0</v>
      </c>
      <c r="M105" s="76">
        <f t="shared" si="59"/>
        <v>0</v>
      </c>
      <c r="N105" s="29"/>
      <c r="O105" s="27">
        <f t="shared" si="60"/>
        <v>0</v>
      </c>
      <c r="P105" s="30">
        <f t="shared" si="61"/>
        <v>0</v>
      </c>
      <c r="Q105" s="29"/>
      <c r="R105" s="31">
        <f t="shared" si="47"/>
        <v>0</v>
      </c>
      <c r="S105" s="28">
        <f t="shared" si="62"/>
        <v>0</v>
      </c>
      <c r="T105" s="26"/>
      <c r="U105" s="31">
        <f t="shared" si="48"/>
        <v>0</v>
      </c>
      <c r="V105" s="28">
        <f t="shared" si="63"/>
        <v>0</v>
      </c>
      <c r="W105" s="26"/>
      <c r="X105" s="31">
        <f t="shared" si="64"/>
        <v>0</v>
      </c>
      <c r="Y105" s="28">
        <f t="shared" si="65"/>
        <v>0</v>
      </c>
      <c r="Z105" s="78">
        <f t="shared" si="66"/>
        <v>0</v>
      </c>
      <c r="AA105" s="78">
        <f t="shared" si="67"/>
        <v>0</v>
      </c>
      <c r="AB105" s="78">
        <f t="shared" si="68"/>
        <v>0</v>
      </c>
      <c r="AC105" s="102">
        <f t="shared" si="69"/>
        <v>0</v>
      </c>
      <c r="AD105" s="78">
        <f t="shared" si="70"/>
        <v>0</v>
      </c>
      <c r="AF105" s="79">
        <f t="shared" si="71"/>
        <v>0</v>
      </c>
      <c r="AG105" s="79">
        <f t="shared" si="49"/>
        <v>0</v>
      </c>
      <c r="AH105" s="79">
        <f t="shared" si="50"/>
        <v>0</v>
      </c>
      <c r="AI105" s="79">
        <f t="shared" si="51"/>
        <v>0</v>
      </c>
      <c r="AJ105" s="79">
        <f t="shared" si="52"/>
        <v>0</v>
      </c>
      <c r="AK105" s="80">
        <f t="shared" si="72"/>
        <v>0</v>
      </c>
      <c r="AL105" s="79">
        <f t="shared" si="53"/>
        <v>60</v>
      </c>
      <c r="AM105" s="81">
        <f t="shared" si="73"/>
        <v>-60</v>
      </c>
      <c r="AO105" s="82">
        <f t="shared" si="74"/>
        <v>0</v>
      </c>
      <c r="AP105" s="82">
        <f t="shared" si="54"/>
        <v>0</v>
      </c>
      <c r="AQ105" s="82">
        <f t="shared" si="55"/>
        <v>0</v>
      </c>
      <c r="AR105" s="82">
        <f t="shared" si="56"/>
        <v>0</v>
      </c>
      <c r="AS105" s="82">
        <f t="shared" si="57"/>
        <v>0</v>
      </c>
      <c r="AT105" s="83">
        <f t="shared" si="75"/>
        <v>0</v>
      </c>
    </row>
    <row r="106" spans="1:46" x14ac:dyDescent="0.2">
      <c r="A106" s="43" t="s">
        <v>64</v>
      </c>
      <c r="B106" s="86" t="s">
        <v>71</v>
      </c>
      <c r="C106" s="35">
        <v>290</v>
      </c>
      <c r="D106" s="91" t="s">
        <v>112</v>
      </c>
      <c r="E106" s="90">
        <v>0.57291666666666663</v>
      </c>
      <c r="F106" s="90">
        <v>0.97916666666666663</v>
      </c>
      <c r="G106" s="35">
        <v>70</v>
      </c>
      <c r="H106" s="35" t="s">
        <v>69</v>
      </c>
      <c r="I106" s="75">
        <v>8.25</v>
      </c>
      <c r="J106" s="75">
        <v>1.5</v>
      </c>
      <c r="K106" s="26"/>
      <c r="L106" s="27">
        <f t="shared" si="58"/>
        <v>0</v>
      </c>
      <c r="M106" s="76">
        <f t="shared" si="59"/>
        <v>0</v>
      </c>
      <c r="N106" s="29"/>
      <c r="O106" s="27">
        <f t="shared" si="60"/>
        <v>0</v>
      </c>
      <c r="P106" s="30">
        <f t="shared" si="61"/>
        <v>0</v>
      </c>
      <c r="Q106" s="29"/>
      <c r="R106" s="31">
        <f t="shared" si="47"/>
        <v>0</v>
      </c>
      <c r="S106" s="28">
        <f t="shared" si="62"/>
        <v>0</v>
      </c>
      <c r="T106" s="26"/>
      <c r="U106" s="31">
        <f t="shared" si="48"/>
        <v>0</v>
      </c>
      <c r="V106" s="28">
        <f t="shared" si="63"/>
        <v>0</v>
      </c>
      <c r="W106" s="26"/>
      <c r="X106" s="31">
        <f t="shared" si="64"/>
        <v>0</v>
      </c>
      <c r="Y106" s="28">
        <f t="shared" si="65"/>
        <v>0</v>
      </c>
      <c r="Z106" s="78">
        <f t="shared" si="66"/>
        <v>0</v>
      </c>
      <c r="AA106" s="78">
        <f t="shared" si="67"/>
        <v>0</v>
      </c>
      <c r="AB106" s="78">
        <f t="shared" si="68"/>
        <v>0</v>
      </c>
      <c r="AC106" s="102">
        <f t="shared" si="69"/>
        <v>0</v>
      </c>
      <c r="AD106" s="78">
        <f t="shared" si="70"/>
        <v>0</v>
      </c>
      <c r="AF106" s="79">
        <f t="shared" si="71"/>
        <v>0</v>
      </c>
      <c r="AG106" s="79">
        <f t="shared" si="49"/>
        <v>0</v>
      </c>
      <c r="AH106" s="79">
        <f t="shared" si="50"/>
        <v>0</v>
      </c>
      <c r="AI106" s="79">
        <f t="shared" si="51"/>
        <v>0</v>
      </c>
      <c r="AJ106" s="79">
        <f t="shared" si="52"/>
        <v>0</v>
      </c>
      <c r="AK106" s="80">
        <f t="shared" si="72"/>
        <v>0</v>
      </c>
      <c r="AL106" s="79">
        <f t="shared" si="53"/>
        <v>290</v>
      </c>
      <c r="AM106" s="81">
        <f t="shared" si="73"/>
        <v>-290</v>
      </c>
      <c r="AO106" s="82">
        <f t="shared" si="74"/>
        <v>0</v>
      </c>
      <c r="AP106" s="82">
        <f t="shared" si="54"/>
        <v>0</v>
      </c>
      <c r="AQ106" s="82">
        <f t="shared" si="55"/>
        <v>0</v>
      </c>
      <c r="AR106" s="82">
        <f t="shared" si="56"/>
        <v>0</v>
      </c>
      <c r="AS106" s="82">
        <f t="shared" si="57"/>
        <v>0</v>
      </c>
      <c r="AT106" s="83">
        <f t="shared" si="75"/>
        <v>0</v>
      </c>
    </row>
    <row r="107" spans="1:46" x14ac:dyDescent="0.2">
      <c r="A107" s="43" t="s">
        <v>114</v>
      </c>
      <c r="B107" s="86" t="s">
        <v>71</v>
      </c>
      <c r="C107" s="35">
        <v>50</v>
      </c>
      <c r="D107" s="91" t="s">
        <v>112</v>
      </c>
      <c r="E107" s="90">
        <v>0.36458333333333331</v>
      </c>
      <c r="F107" s="90">
        <v>0.64583333333333337</v>
      </c>
      <c r="G107" s="35">
        <v>120</v>
      </c>
      <c r="H107" s="35" t="s">
        <v>69</v>
      </c>
      <c r="I107" s="75">
        <v>3.25</v>
      </c>
      <c r="J107" s="75">
        <v>3.5</v>
      </c>
      <c r="K107" s="26"/>
      <c r="L107" s="27">
        <f t="shared" si="58"/>
        <v>0</v>
      </c>
      <c r="M107" s="76">
        <f t="shared" si="59"/>
        <v>0</v>
      </c>
      <c r="N107" s="29"/>
      <c r="O107" s="27">
        <f t="shared" si="60"/>
        <v>0</v>
      </c>
      <c r="P107" s="30">
        <f t="shared" si="61"/>
        <v>0</v>
      </c>
      <c r="Q107" s="29"/>
      <c r="R107" s="31">
        <f t="shared" si="47"/>
        <v>0</v>
      </c>
      <c r="S107" s="28">
        <f t="shared" si="62"/>
        <v>0</v>
      </c>
      <c r="T107" s="26"/>
      <c r="U107" s="31">
        <f t="shared" si="48"/>
        <v>0</v>
      </c>
      <c r="V107" s="28">
        <f t="shared" si="63"/>
        <v>0</v>
      </c>
      <c r="W107" s="26"/>
      <c r="X107" s="31">
        <f t="shared" si="64"/>
        <v>0</v>
      </c>
      <c r="Y107" s="28">
        <f t="shared" si="65"/>
        <v>0</v>
      </c>
      <c r="Z107" s="78">
        <f t="shared" si="66"/>
        <v>0</v>
      </c>
      <c r="AA107" s="78">
        <f t="shared" si="67"/>
        <v>0</v>
      </c>
      <c r="AB107" s="78">
        <f t="shared" si="68"/>
        <v>0</v>
      </c>
      <c r="AC107" s="102">
        <f t="shared" si="69"/>
        <v>0</v>
      </c>
      <c r="AD107" s="78">
        <f t="shared" si="70"/>
        <v>0</v>
      </c>
      <c r="AF107" s="79">
        <f t="shared" si="71"/>
        <v>0</v>
      </c>
      <c r="AG107" s="79">
        <f t="shared" si="49"/>
        <v>0</v>
      </c>
      <c r="AH107" s="79">
        <f t="shared" si="50"/>
        <v>0</v>
      </c>
      <c r="AI107" s="79">
        <f t="shared" si="51"/>
        <v>0</v>
      </c>
      <c r="AJ107" s="79">
        <f t="shared" si="52"/>
        <v>0</v>
      </c>
      <c r="AK107" s="80">
        <f t="shared" si="72"/>
        <v>0</v>
      </c>
      <c r="AL107" s="79">
        <f t="shared" si="53"/>
        <v>50</v>
      </c>
      <c r="AM107" s="81">
        <f t="shared" si="73"/>
        <v>-50</v>
      </c>
      <c r="AO107" s="82">
        <f t="shared" si="74"/>
        <v>0</v>
      </c>
      <c r="AP107" s="82">
        <f t="shared" si="54"/>
        <v>0</v>
      </c>
      <c r="AQ107" s="82">
        <f t="shared" si="55"/>
        <v>0</v>
      </c>
      <c r="AR107" s="82">
        <f t="shared" si="56"/>
        <v>0</v>
      </c>
      <c r="AS107" s="82">
        <f t="shared" si="57"/>
        <v>0</v>
      </c>
      <c r="AT107" s="83">
        <f t="shared" si="75"/>
        <v>0</v>
      </c>
    </row>
    <row r="108" spans="1:46" x14ac:dyDescent="0.2">
      <c r="A108" s="43" t="s">
        <v>92</v>
      </c>
      <c r="B108" s="86" t="s">
        <v>67</v>
      </c>
      <c r="C108" s="35">
        <v>100</v>
      </c>
      <c r="D108" s="91" t="s">
        <v>112</v>
      </c>
      <c r="E108" s="90">
        <v>0.5625</v>
      </c>
      <c r="F108" s="90">
        <v>0.70833333333333337</v>
      </c>
      <c r="G108" s="35">
        <v>50</v>
      </c>
      <c r="H108" s="35" t="s">
        <v>69</v>
      </c>
      <c r="I108" s="75">
        <v>2</v>
      </c>
      <c r="J108" s="75">
        <v>1.5</v>
      </c>
      <c r="K108" s="26"/>
      <c r="L108" s="27">
        <f t="shared" si="58"/>
        <v>0</v>
      </c>
      <c r="M108" s="76">
        <f t="shared" si="59"/>
        <v>0</v>
      </c>
      <c r="N108" s="29"/>
      <c r="O108" s="27">
        <f t="shared" si="60"/>
        <v>0</v>
      </c>
      <c r="P108" s="30">
        <f t="shared" si="61"/>
        <v>0</v>
      </c>
      <c r="Q108" s="29"/>
      <c r="R108" s="31">
        <f t="shared" si="47"/>
        <v>0</v>
      </c>
      <c r="S108" s="28">
        <f t="shared" si="62"/>
        <v>0</v>
      </c>
      <c r="T108" s="26"/>
      <c r="U108" s="31">
        <f t="shared" si="48"/>
        <v>0</v>
      </c>
      <c r="V108" s="28">
        <f t="shared" si="63"/>
        <v>0</v>
      </c>
      <c r="W108" s="26"/>
      <c r="X108" s="31">
        <f t="shared" si="64"/>
        <v>0</v>
      </c>
      <c r="Y108" s="28">
        <f t="shared" si="65"/>
        <v>0</v>
      </c>
      <c r="Z108" s="78">
        <f t="shared" si="66"/>
        <v>0</v>
      </c>
      <c r="AA108" s="78">
        <f t="shared" si="67"/>
        <v>0</v>
      </c>
      <c r="AB108" s="78">
        <f t="shared" si="68"/>
        <v>0</v>
      </c>
      <c r="AC108" s="102">
        <f t="shared" si="69"/>
        <v>0</v>
      </c>
      <c r="AD108" s="78">
        <f t="shared" si="70"/>
        <v>0</v>
      </c>
      <c r="AF108" s="79">
        <f t="shared" si="71"/>
        <v>0</v>
      </c>
      <c r="AG108" s="79">
        <f t="shared" si="49"/>
        <v>0</v>
      </c>
      <c r="AH108" s="79">
        <f t="shared" si="50"/>
        <v>0</v>
      </c>
      <c r="AI108" s="79">
        <f t="shared" si="51"/>
        <v>0</v>
      </c>
      <c r="AJ108" s="79">
        <f t="shared" si="52"/>
        <v>0</v>
      </c>
      <c r="AK108" s="80">
        <f t="shared" si="72"/>
        <v>0</v>
      </c>
      <c r="AL108" s="79">
        <f t="shared" si="53"/>
        <v>100</v>
      </c>
      <c r="AM108" s="81">
        <f t="shared" si="73"/>
        <v>-100</v>
      </c>
      <c r="AO108" s="82">
        <f t="shared" si="74"/>
        <v>0</v>
      </c>
      <c r="AP108" s="82">
        <f t="shared" si="54"/>
        <v>0</v>
      </c>
      <c r="AQ108" s="82">
        <f t="shared" si="55"/>
        <v>0</v>
      </c>
      <c r="AR108" s="82">
        <f t="shared" si="56"/>
        <v>0</v>
      </c>
      <c r="AS108" s="82">
        <f t="shared" si="57"/>
        <v>0</v>
      </c>
      <c r="AT108" s="83">
        <f t="shared" si="75"/>
        <v>0</v>
      </c>
    </row>
    <row r="109" spans="1:46" x14ac:dyDescent="0.2">
      <c r="A109" s="43" t="s">
        <v>64</v>
      </c>
      <c r="B109" s="86" t="s">
        <v>67</v>
      </c>
      <c r="C109" s="35">
        <v>90</v>
      </c>
      <c r="D109" s="91" t="s">
        <v>112</v>
      </c>
      <c r="E109" s="90">
        <v>0.55208333333333337</v>
      </c>
      <c r="F109" s="90">
        <v>0.70833333333333337</v>
      </c>
      <c r="G109" s="35">
        <v>60</v>
      </c>
      <c r="H109" s="35" t="s">
        <v>69</v>
      </c>
      <c r="I109" s="75">
        <v>2.75</v>
      </c>
      <c r="J109" s="75">
        <v>1</v>
      </c>
      <c r="K109" s="26"/>
      <c r="L109" s="27">
        <f t="shared" si="58"/>
        <v>0</v>
      </c>
      <c r="M109" s="76">
        <f t="shared" si="59"/>
        <v>0</v>
      </c>
      <c r="N109" s="29"/>
      <c r="O109" s="27">
        <f t="shared" si="60"/>
        <v>0</v>
      </c>
      <c r="P109" s="30">
        <f t="shared" si="61"/>
        <v>0</v>
      </c>
      <c r="Q109" s="29"/>
      <c r="R109" s="31">
        <f t="shared" si="47"/>
        <v>0</v>
      </c>
      <c r="S109" s="28">
        <f t="shared" si="62"/>
        <v>0</v>
      </c>
      <c r="T109" s="26"/>
      <c r="U109" s="31">
        <f t="shared" si="48"/>
        <v>0</v>
      </c>
      <c r="V109" s="28">
        <f t="shared" si="63"/>
        <v>0</v>
      </c>
      <c r="W109" s="26"/>
      <c r="X109" s="31">
        <f t="shared" si="64"/>
        <v>0</v>
      </c>
      <c r="Y109" s="28">
        <f t="shared" si="65"/>
        <v>0</v>
      </c>
      <c r="Z109" s="78">
        <f t="shared" si="66"/>
        <v>0</v>
      </c>
      <c r="AA109" s="78">
        <f t="shared" si="67"/>
        <v>0</v>
      </c>
      <c r="AB109" s="78">
        <f t="shared" si="68"/>
        <v>0</v>
      </c>
      <c r="AC109" s="102">
        <f t="shared" si="69"/>
        <v>0</v>
      </c>
      <c r="AD109" s="78">
        <f t="shared" si="70"/>
        <v>0</v>
      </c>
      <c r="AF109" s="79">
        <f t="shared" si="71"/>
        <v>0</v>
      </c>
      <c r="AG109" s="79">
        <f t="shared" si="49"/>
        <v>0</v>
      </c>
      <c r="AH109" s="79">
        <f t="shared" si="50"/>
        <v>0</v>
      </c>
      <c r="AI109" s="79">
        <f t="shared" si="51"/>
        <v>0</v>
      </c>
      <c r="AJ109" s="79">
        <f t="shared" si="52"/>
        <v>0</v>
      </c>
      <c r="AK109" s="80">
        <f t="shared" si="72"/>
        <v>0</v>
      </c>
      <c r="AL109" s="79">
        <f t="shared" si="53"/>
        <v>90</v>
      </c>
      <c r="AM109" s="81">
        <f t="shared" si="73"/>
        <v>-90</v>
      </c>
      <c r="AO109" s="82">
        <f t="shared" si="74"/>
        <v>0</v>
      </c>
      <c r="AP109" s="82">
        <f t="shared" si="54"/>
        <v>0</v>
      </c>
      <c r="AQ109" s="82">
        <f t="shared" si="55"/>
        <v>0</v>
      </c>
      <c r="AR109" s="82">
        <f t="shared" si="56"/>
        <v>0</v>
      </c>
      <c r="AS109" s="82">
        <f t="shared" si="57"/>
        <v>0</v>
      </c>
      <c r="AT109" s="83">
        <f t="shared" si="75"/>
        <v>0</v>
      </c>
    </row>
    <row r="110" spans="1:46" x14ac:dyDescent="0.2">
      <c r="A110" s="43" t="s">
        <v>115</v>
      </c>
      <c r="B110" s="86" t="s">
        <v>67</v>
      </c>
      <c r="C110" s="35">
        <v>20</v>
      </c>
      <c r="D110" s="91" t="s">
        <v>112</v>
      </c>
      <c r="E110" s="90">
        <v>0.54166666666666663</v>
      </c>
      <c r="F110" s="90">
        <v>0.70833333333333337</v>
      </c>
      <c r="G110" s="35">
        <v>150</v>
      </c>
      <c r="H110" s="35" t="s">
        <v>69</v>
      </c>
      <c r="I110" s="75">
        <v>1</v>
      </c>
      <c r="J110" s="75">
        <v>3</v>
      </c>
      <c r="K110" s="26"/>
      <c r="L110" s="27">
        <f t="shared" si="58"/>
        <v>0</v>
      </c>
      <c r="M110" s="76">
        <f t="shared" si="59"/>
        <v>0</v>
      </c>
      <c r="N110" s="29"/>
      <c r="O110" s="27">
        <f t="shared" si="60"/>
        <v>0</v>
      </c>
      <c r="P110" s="30">
        <f t="shared" si="61"/>
        <v>0</v>
      </c>
      <c r="Q110" s="29"/>
      <c r="R110" s="31">
        <f t="shared" si="47"/>
        <v>0</v>
      </c>
      <c r="S110" s="28">
        <f t="shared" si="62"/>
        <v>0</v>
      </c>
      <c r="T110" s="26"/>
      <c r="U110" s="31">
        <f t="shared" si="48"/>
        <v>0</v>
      </c>
      <c r="V110" s="28">
        <f t="shared" si="63"/>
        <v>0</v>
      </c>
      <c r="W110" s="26"/>
      <c r="X110" s="31">
        <f t="shared" si="64"/>
        <v>0</v>
      </c>
      <c r="Y110" s="28">
        <f t="shared" si="65"/>
        <v>0</v>
      </c>
      <c r="Z110" s="78">
        <f t="shared" si="66"/>
        <v>0</v>
      </c>
      <c r="AA110" s="78">
        <f t="shared" si="67"/>
        <v>0</v>
      </c>
      <c r="AB110" s="78">
        <f t="shared" si="68"/>
        <v>0</v>
      </c>
      <c r="AC110" s="102">
        <f t="shared" si="69"/>
        <v>0</v>
      </c>
      <c r="AD110" s="78">
        <f t="shared" si="70"/>
        <v>0</v>
      </c>
      <c r="AF110" s="79">
        <f t="shared" si="71"/>
        <v>0</v>
      </c>
      <c r="AG110" s="79">
        <f t="shared" si="49"/>
        <v>0</v>
      </c>
      <c r="AH110" s="79">
        <f t="shared" si="50"/>
        <v>0</v>
      </c>
      <c r="AI110" s="79">
        <f t="shared" si="51"/>
        <v>0</v>
      </c>
      <c r="AJ110" s="79">
        <f t="shared" si="52"/>
        <v>0</v>
      </c>
      <c r="AK110" s="80">
        <f t="shared" si="72"/>
        <v>0</v>
      </c>
      <c r="AL110" s="79">
        <f t="shared" si="53"/>
        <v>20</v>
      </c>
      <c r="AM110" s="81">
        <f t="shared" si="73"/>
        <v>-20</v>
      </c>
      <c r="AO110" s="82">
        <f t="shared" si="74"/>
        <v>0</v>
      </c>
      <c r="AP110" s="82">
        <f t="shared" si="54"/>
        <v>0</v>
      </c>
      <c r="AQ110" s="82">
        <f t="shared" si="55"/>
        <v>0</v>
      </c>
      <c r="AR110" s="82">
        <f t="shared" si="56"/>
        <v>0</v>
      </c>
      <c r="AS110" s="82">
        <f t="shared" si="57"/>
        <v>0</v>
      </c>
      <c r="AT110" s="83">
        <f t="shared" si="75"/>
        <v>0</v>
      </c>
    </row>
    <row r="111" spans="1:46" x14ac:dyDescent="0.2">
      <c r="A111" s="43" t="s">
        <v>74</v>
      </c>
      <c r="B111" s="86" t="s">
        <v>67</v>
      </c>
      <c r="C111" s="35">
        <v>30</v>
      </c>
      <c r="D111" s="91" t="s">
        <v>112</v>
      </c>
      <c r="E111" s="90">
        <v>0.51041666666666663</v>
      </c>
      <c r="F111" s="90">
        <v>0.59375</v>
      </c>
      <c r="G111" s="35">
        <v>30</v>
      </c>
      <c r="H111" s="35" t="s">
        <v>69</v>
      </c>
      <c r="I111" s="75">
        <v>1</v>
      </c>
      <c r="J111" s="75">
        <v>1</v>
      </c>
      <c r="K111" s="26"/>
      <c r="L111" s="27">
        <f t="shared" si="58"/>
        <v>0</v>
      </c>
      <c r="M111" s="76">
        <f t="shared" si="59"/>
        <v>0</v>
      </c>
      <c r="N111" s="29"/>
      <c r="O111" s="27">
        <f t="shared" si="60"/>
        <v>0</v>
      </c>
      <c r="P111" s="30">
        <f t="shared" si="61"/>
        <v>0</v>
      </c>
      <c r="Q111" s="29"/>
      <c r="R111" s="31">
        <f t="shared" si="47"/>
        <v>0</v>
      </c>
      <c r="S111" s="28">
        <f t="shared" si="62"/>
        <v>0</v>
      </c>
      <c r="T111" s="26"/>
      <c r="U111" s="31">
        <f t="shared" si="48"/>
        <v>0</v>
      </c>
      <c r="V111" s="28">
        <f t="shared" si="63"/>
        <v>0</v>
      </c>
      <c r="W111" s="26"/>
      <c r="X111" s="31">
        <f t="shared" si="64"/>
        <v>0</v>
      </c>
      <c r="Y111" s="28">
        <f t="shared" si="65"/>
        <v>0</v>
      </c>
      <c r="Z111" s="78">
        <f t="shared" si="66"/>
        <v>0</v>
      </c>
      <c r="AA111" s="78">
        <f t="shared" si="67"/>
        <v>0</v>
      </c>
      <c r="AB111" s="78">
        <f t="shared" si="68"/>
        <v>0</v>
      </c>
      <c r="AC111" s="102">
        <f t="shared" si="69"/>
        <v>0</v>
      </c>
      <c r="AD111" s="78">
        <f t="shared" si="70"/>
        <v>0</v>
      </c>
      <c r="AF111" s="79">
        <f t="shared" si="71"/>
        <v>0</v>
      </c>
      <c r="AG111" s="79">
        <f t="shared" si="49"/>
        <v>0</v>
      </c>
      <c r="AH111" s="79">
        <f t="shared" si="50"/>
        <v>0</v>
      </c>
      <c r="AI111" s="79">
        <f t="shared" si="51"/>
        <v>0</v>
      </c>
      <c r="AJ111" s="79">
        <f t="shared" si="52"/>
        <v>0</v>
      </c>
      <c r="AK111" s="80">
        <f t="shared" si="72"/>
        <v>0</v>
      </c>
      <c r="AL111" s="79">
        <f t="shared" si="53"/>
        <v>30</v>
      </c>
      <c r="AM111" s="81">
        <f t="shared" si="73"/>
        <v>-30</v>
      </c>
      <c r="AO111" s="82">
        <f t="shared" si="74"/>
        <v>0</v>
      </c>
      <c r="AP111" s="82">
        <f t="shared" si="54"/>
        <v>0</v>
      </c>
      <c r="AQ111" s="82">
        <f t="shared" si="55"/>
        <v>0</v>
      </c>
      <c r="AR111" s="82">
        <f t="shared" si="56"/>
        <v>0</v>
      </c>
      <c r="AS111" s="82">
        <f t="shared" si="57"/>
        <v>0</v>
      </c>
      <c r="AT111" s="83">
        <f t="shared" si="75"/>
        <v>0</v>
      </c>
    </row>
    <row r="112" spans="1:46" x14ac:dyDescent="0.2">
      <c r="A112" s="96" t="s">
        <v>80</v>
      </c>
      <c r="B112" s="86" t="s">
        <v>67</v>
      </c>
      <c r="C112" s="35">
        <v>30</v>
      </c>
      <c r="D112" s="91" t="s">
        <v>112</v>
      </c>
      <c r="E112" s="90">
        <v>0.52083333333333337</v>
      </c>
      <c r="F112" s="90">
        <v>0.77083333333333337</v>
      </c>
      <c r="G112" s="35">
        <v>160</v>
      </c>
      <c r="H112" s="35" t="s">
        <v>69</v>
      </c>
      <c r="I112" s="75">
        <v>3</v>
      </c>
      <c r="J112" s="75">
        <v>3</v>
      </c>
      <c r="K112" s="26"/>
      <c r="L112" s="27">
        <f t="shared" si="58"/>
        <v>0</v>
      </c>
      <c r="M112" s="76">
        <f t="shared" si="59"/>
        <v>0</v>
      </c>
      <c r="N112" s="29"/>
      <c r="O112" s="27">
        <f t="shared" si="60"/>
        <v>0</v>
      </c>
      <c r="P112" s="30">
        <f t="shared" si="61"/>
        <v>0</v>
      </c>
      <c r="Q112" s="29"/>
      <c r="R112" s="31">
        <f t="shared" si="47"/>
        <v>0</v>
      </c>
      <c r="S112" s="28">
        <f t="shared" si="62"/>
        <v>0</v>
      </c>
      <c r="T112" s="26"/>
      <c r="U112" s="31">
        <f t="shared" si="48"/>
        <v>0</v>
      </c>
      <c r="V112" s="28">
        <f t="shared" si="63"/>
        <v>0</v>
      </c>
      <c r="W112" s="26"/>
      <c r="X112" s="31">
        <f t="shared" si="64"/>
        <v>0</v>
      </c>
      <c r="Y112" s="28">
        <f t="shared" si="65"/>
        <v>0</v>
      </c>
      <c r="Z112" s="78">
        <f t="shared" si="66"/>
        <v>0</v>
      </c>
      <c r="AA112" s="78">
        <f t="shared" si="67"/>
        <v>0</v>
      </c>
      <c r="AB112" s="78">
        <f t="shared" si="68"/>
        <v>0</v>
      </c>
      <c r="AC112" s="102">
        <f t="shared" si="69"/>
        <v>0</v>
      </c>
      <c r="AD112" s="78">
        <f t="shared" si="70"/>
        <v>0</v>
      </c>
      <c r="AF112" s="79">
        <f t="shared" si="71"/>
        <v>0</v>
      </c>
      <c r="AG112" s="79">
        <f t="shared" si="49"/>
        <v>0</v>
      </c>
      <c r="AH112" s="79">
        <f t="shared" si="50"/>
        <v>0</v>
      </c>
      <c r="AI112" s="79">
        <f t="shared" si="51"/>
        <v>0</v>
      </c>
      <c r="AJ112" s="79">
        <f t="shared" si="52"/>
        <v>0</v>
      </c>
      <c r="AK112" s="80">
        <f t="shared" si="72"/>
        <v>0</v>
      </c>
      <c r="AL112" s="79">
        <f t="shared" si="53"/>
        <v>30</v>
      </c>
      <c r="AM112" s="81">
        <f t="shared" si="73"/>
        <v>-30</v>
      </c>
      <c r="AO112" s="82">
        <f t="shared" si="74"/>
        <v>0</v>
      </c>
      <c r="AP112" s="82">
        <f t="shared" si="54"/>
        <v>0</v>
      </c>
      <c r="AQ112" s="82">
        <f t="shared" si="55"/>
        <v>0</v>
      </c>
      <c r="AR112" s="82">
        <f t="shared" si="56"/>
        <v>0</v>
      </c>
      <c r="AS112" s="82">
        <f t="shared" si="57"/>
        <v>0</v>
      </c>
      <c r="AT112" s="83">
        <f t="shared" si="75"/>
        <v>0</v>
      </c>
    </row>
    <row r="113" spans="1:46" x14ac:dyDescent="0.2">
      <c r="A113" s="43" t="s">
        <v>64</v>
      </c>
      <c r="B113" s="86" t="s">
        <v>74</v>
      </c>
      <c r="C113" s="35">
        <v>60</v>
      </c>
      <c r="D113" s="91" t="s">
        <v>112</v>
      </c>
      <c r="E113" s="90">
        <v>0.34375</v>
      </c>
      <c r="F113" s="90">
        <v>0.54166666666666663</v>
      </c>
      <c r="G113" s="35">
        <v>30</v>
      </c>
      <c r="H113" s="35" t="s">
        <v>69</v>
      </c>
      <c r="I113" s="75">
        <v>3.75</v>
      </c>
      <c r="J113" s="75">
        <v>1</v>
      </c>
      <c r="K113" s="26"/>
      <c r="L113" s="27">
        <f t="shared" si="58"/>
        <v>0</v>
      </c>
      <c r="M113" s="76">
        <f t="shared" si="59"/>
        <v>0</v>
      </c>
      <c r="N113" s="29"/>
      <c r="O113" s="27">
        <f t="shared" si="60"/>
        <v>0</v>
      </c>
      <c r="P113" s="30">
        <f t="shared" si="61"/>
        <v>0</v>
      </c>
      <c r="Q113" s="29"/>
      <c r="R113" s="31">
        <f t="shared" si="47"/>
        <v>0</v>
      </c>
      <c r="S113" s="28">
        <f t="shared" si="62"/>
        <v>0</v>
      </c>
      <c r="T113" s="26"/>
      <c r="U113" s="31">
        <f t="shared" si="48"/>
        <v>0</v>
      </c>
      <c r="V113" s="28">
        <f t="shared" si="63"/>
        <v>0</v>
      </c>
      <c r="W113" s="26"/>
      <c r="X113" s="31">
        <f t="shared" si="64"/>
        <v>0</v>
      </c>
      <c r="Y113" s="28">
        <f t="shared" si="65"/>
        <v>0</v>
      </c>
      <c r="Z113" s="78">
        <f t="shared" si="66"/>
        <v>0</v>
      </c>
      <c r="AA113" s="78">
        <f t="shared" si="67"/>
        <v>0</v>
      </c>
      <c r="AB113" s="78">
        <f t="shared" si="68"/>
        <v>0</v>
      </c>
      <c r="AC113" s="102">
        <f t="shared" si="69"/>
        <v>0</v>
      </c>
      <c r="AD113" s="78">
        <f t="shared" si="70"/>
        <v>0</v>
      </c>
      <c r="AF113" s="79">
        <f t="shared" si="71"/>
        <v>0</v>
      </c>
      <c r="AG113" s="79">
        <f t="shared" si="49"/>
        <v>0</v>
      </c>
      <c r="AH113" s="79">
        <f t="shared" si="50"/>
        <v>0</v>
      </c>
      <c r="AI113" s="79">
        <f t="shared" si="51"/>
        <v>0</v>
      </c>
      <c r="AJ113" s="79">
        <f t="shared" si="52"/>
        <v>0</v>
      </c>
      <c r="AK113" s="80">
        <f t="shared" si="72"/>
        <v>0</v>
      </c>
      <c r="AL113" s="79">
        <f t="shared" si="53"/>
        <v>60</v>
      </c>
      <c r="AM113" s="81">
        <f t="shared" si="73"/>
        <v>-60</v>
      </c>
      <c r="AO113" s="82">
        <f t="shared" si="74"/>
        <v>0</v>
      </c>
      <c r="AP113" s="82">
        <f t="shared" si="54"/>
        <v>0</v>
      </c>
      <c r="AQ113" s="82">
        <f t="shared" si="55"/>
        <v>0</v>
      </c>
      <c r="AR113" s="82">
        <f t="shared" si="56"/>
        <v>0</v>
      </c>
      <c r="AS113" s="82">
        <f t="shared" si="57"/>
        <v>0</v>
      </c>
      <c r="AT113" s="83">
        <f t="shared" si="75"/>
        <v>0</v>
      </c>
    </row>
    <row r="114" spans="1:46" x14ac:dyDescent="0.2">
      <c r="A114" s="43" t="s">
        <v>82</v>
      </c>
      <c r="B114" s="86" t="s">
        <v>74</v>
      </c>
      <c r="C114" s="35">
        <v>140</v>
      </c>
      <c r="D114" s="91" t="s">
        <v>112</v>
      </c>
      <c r="E114" s="90">
        <v>0.34375</v>
      </c>
      <c r="F114" s="90">
        <v>0.70833333333333337</v>
      </c>
      <c r="G114" s="35">
        <v>150</v>
      </c>
      <c r="H114" s="35" t="s">
        <v>69</v>
      </c>
      <c r="I114" s="75">
        <v>5.25</v>
      </c>
      <c r="J114" s="75">
        <v>3.5</v>
      </c>
      <c r="K114" s="26"/>
      <c r="L114" s="27">
        <f t="shared" si="58"/>
        <v>0</v>
      </c>
      <c r="M114" s="76">
        <f t="shared" si="59"/>
        <v>0</v>
      </c>
      <c r="N114" s="29"/>
      <c r="O114" s="27">
        <f t="shared" si="60"/>
        <v>0</v>
      </c>
      <c r="P114" s="30">
        <f t="shared" si="61"/>
        <v>0</v>
      </c>
      <c r="Q114" s="29"/>
      <c r="R114" s="31">
        <f t="shared" si="47"/>
        <v>0</v>
      </c>
      <c r="S114" s="28">
        <f t="shared" si="62"/>
        <v>0</v>
      </c>
      <c r="T114" s="26"/>
      <c r="U114" s="31">
        <f t="shared" si="48"/>
        <v>0</v>
      </c>
      <c r="V114" s="28">
        <f t="shared" si="63"/>
        <v>0</v>
      </c>
      <c r="W114" s="26"/>
      <c r="X114" s="31">
        <f t="shared" si="64"/>
        <v>0</v>
      </c>
      <c r="Y114" s="28">
        <f t="shared" si="65"/>
        <v>0</v>
      </c>
      <c r="Z114" s="78">
        <f t="shared" si="66"/>
        <v>0</v>
      </c>
      <c r="AA114" s="78">
        <f t="shared" si="67"/>
        <v>0</v>
      </c>
      <c r="AB114" s="78">
        <f t="shared" si="68"/>
        <v>0</v>
      </c>
      <c r="AC114" s="102">
        <f t="shared" si="69"/>
        <v>0</v>
      </c>
      <c r="AD114" s="78">
        <f t="shared" si="70"/>
        <v>0</v>
      </c>
      <c r="AF114" s="79">
        <f t="shared" si="71"/>
        <v>0</v>
      </c>
      <c r="AG114" s="79">
        <f t="shared" si="49"/>
        <v>0</v>
      </c>
      <c r="AH114" s="79">
        <f t="shared" si="50"/>
        <v>0</v>
      </c>
      <c r="AI114" s="79">
        <f t="shared" si="51"/>
        <v>0</v>
      </c>
      <c r="AJ114" s="79">
        <f t="shared" si="52"/>
        <v>0</v>
      </c>
      <c r="AK114" s="80">
        <f t="shared" si="72"/>
        <v>0</v>
      </c>
      <c r="AL114" s="79">
        <f t="shared" si="53"/>
        <v>140</v>
      </c>
      <c r="AM114" s="81">
        <f t="shared" si="73"/>
        <v>-140</v>
      </c>
      <c r="AO114" s="82">
        <f t="shared" si="74"/>
        <v>0</v>
      </c>
      <c r="AP114" s="82">
        <f t="shared" si="54"/>
        <v>0</v>
      </c>
      <c r="AQ114" s="82">
        <f t="shared" si="55"/>
        <v>0</v>
      </c>
      <c r="AR114" s="82">
        <f t="shared" si="56"/>
        <v>0</v>
      </c>
      <c r="AS114" s="82">
        <f t="shared" si="57"/>
        <v>0</v>
      </c>
      <c r="AT114" s="83">
        <f t="shared" si="75"/>
        <v>0</v>
      </c>
    </row>
    <row r="115" spans="1:46" x14ac:dyDescent="0.2">
      <c r="A115" s="43" t="s">
        <v>64</v>
      </c>
      <c r="B115" s="86" t="s">
        <v>88</v>
      </c>
      <c r="C115" s="35">
        <v>70</v>
      </c>
      <c r="D115" s="91" t="s">
        <v>116</v>
      </c>
      <c r="E115" s="90">
        <v>0.35416666666666669</v>
      </c>
      <c r="F115" s="90">
        <v>0.5625</v>
      </c>
      <c r="G115" s="35">
        <v>60</v>
      </c>
      <c r="H115" s="35" t="s">
        <v>69</v>
      </c>
      <c r="I115" s="75">
        <v>3.5</v>
      </c>
      <c r="J115" s="75">
        <v>1.5</v>
      </c>
      <c r="K115" s="26"/>
      <c r="L115" s="27">
        <f t="shared" si="58"/>
        <v>0</v>
      </c>
      <c r="M115" s="76">
        <f t="shared" si="59"/>
        <v>0</v>
      </c>
      <c r="N115" s="29"/>
      <c r="O115" s="27">
        <f t="shared" si="60"/>
        <v>0</v>
      </c>
      <c r="P115" s="30">
        <f t="shared" si="61"/>
        <v>0</v>
      </c>
      <c r="Q115" s="29"/>
      <c r="R115" s="31">
        <f t="shared" si="47"/>
        <v>0</v>
      </c>
      <c r="S115" s="28">
        <f t="shared" si="62"/>
        <v>0</v>
      </c>
      <c r="T115" s="26"/>
      <c r="U115" s="31">
        <f t="shared" si="48"/>
        <v>0</v>
      </c>
      <c r="V115" s="28">
        <f t="shared" si="63"/>
        <v>0</v>
      </c>
      <c r="W115" s="26"/>
      <c r="X115" s="31">
        <f t="shared" si="64"/>
        <v>0</v>
      </c>
      <c r="Y115" s="28">
        <f t="shared" si="65"/>
        <v>0</v>
      </c>
      <c r="Z115" s="78">
        <f t="shared" si="66"/>
        <v>0</v>
      </c>
      <c r="AA115" s="78">
        <f t="shared" si="67"/>
        <v>0</v>
      </c>
      <c r="AB115" s="78">
        <f t="shared" si="68"/>
        <v>0</v>
      </c>
      <c r="AC115" s="102">
        <f t="shared" si="69"/>
        <v>0</v>
      </c>
      <c r="AD115" s="78">
        <f t="shared" si="70"/>
        <v>0</v>
      </c>
      <c r="AF115" s="79">
        <f t="shared" si="71"/>
        <v>0</v>
      </c>
      <c r="AG115" s="79">
        <f t="shared" si="49"/>
        <v>0</v>
      </c>
      <c r="AH115" s="79">
        <f t="shared" si="50"/>
        <v>0</v>
      </c>
      <c r="AI115" s="79">
        <f t="shared" si="51"/>
        <v>0</v>
      </c>
      <c r="AJ115" s="79">
        <f t="shared" si="52"/>
        <v>0</v>
      </c>
      <c r="AK115" s="80">
        <f t="shared" si="72"/>
        <v>0</v>
      </c>
      <c r="AL115" s="79">
        <f t="shared" si="53"/>
        <v>70</v>
      </c>
      <c r="AM115" s="81">
        <f t="shared" si="73"/>
        <v>-70</v>
      </c>
      <c r="AO115" s="82">
        <f t="shared" si="74"/>
        <v>0</v>
      </c>
      <c r="AP115" s="82">
        <f t="shared" si="54"/>
        <v>0</v>
      </c>
      <c r="AQ115" s="82">
        <f t="shared" si="55"/>
        <v>0</v>
      </c>
      <c r="AR115" s="82">
        <f t="shared" si="56"/>
        <v>0</v>
      </c>
      <c r="AS115" s="82">
        <f t="shared" si="57"/>
        <v>0</v>
      </c>
      <c r="AT115" s="83">
        <f t="shared" si="75"/>
        <v>0</v>
      </c>
    </row>
    <row r="116" spans="1:46" x14ac:dyDescent="0.2">
      <c r="A116" s="43" t="s">
        <v>64</v>
      </c>
      <c r="B116" s="86" t="s">
        <v>88</v>
      </c>
      <c r="C116" s="35">
        <v>70</v>
      </c>
      <c r="D116" s="91" t="s">
        <v>116</v>
      </c>
      <c r="E116" s="90">
        <v>0.35416666666666669</v>
      </c>
      <c r="F116" s="90">
        <v>0.58333333333333337</v>
      </c>
      <c r="G116" s="35">
        <v>60</v>
      </c>
      <c r="H116" s="35" t="s">
        <v>69</v>
      </c>
      <c r="I116" s="75">
        <v>4</v>
      </c>
      <c r="J116" s="75">
        <v>1.5</v>
      </c>
      <c r="K116" s="26"/>
      <c r="L116" s="27">
        <f t="shared" si="58"/>
        <v>0</v>
      </c>
      <c r="M116" s="76">
        <f t="shared" si="59"/>
        <v>0</v>
      </c>
      <c r="N116" s="29"/>
      <c r="O116" s="27">
        <f t="shared" si="60"/>
        <v>0</v>
      </c>
      <c r="P116" s="30">
        <f t="shared" si="61"/>
        <v>0</v>
      </c>
      <c r="Q116" s="29"/>
      <c r="R116" s="31">
        <f t="shared" si="47"/>
        <v>0</v>
      </c>
      <c r="S116" s="28">
        <f t="shared" si="62"/>
        <v>0</v>
      </c>
      <c r="T116" s="26"/>
      <c r="U116" s="31">
        <f t="shared" si="48"/>
        <v>0</v>
      </c>
      <c r="V116" s="28">
        <f t="shared" si="63"/>
        <v>0</v>
      </c>
      <c r="W116" s="26"/>
      <c r="X116" s="31">
        <f t="shared" si="64"/>
        <v>0</v>
      </c>
      <c r="Y116" s="28">
        <f t="shared" si="65"/>
        <v>0</v>
      </c>
      <c r="Z116" s="78">
        <f t="shared" si="66"/>
        <v>0</v>
      </c>
      <c r="AA116" s="78">
        <f t="shared" si="67"/>
        <v>0</v>
      </c>
      <c r="AB116" s="78">
        <f t="shared" si="68"/>
        <v>0</v>
      </c>
      <c r="AC116" s="102">
        <f t="shared" si="69"/>
        <v>0</v>
      </c>
      <c r="AD116" s="78">
        <f t="shared" si="70"/>
        <v>0</v>
      </c>
      <c r="AF116" s="79">
        <f t="shared" si="71"/>
        <v>0</v>
      </c>
      <c r="AG116" s="79">
        <f t="shared" si="49"/>
        <v>0</v>
      </c>
      <c r="AH116" s="79">
        <f t="shared" si="50"/>
        <v>0</v>
      </c>
      <c r="AI116" s="79">
        <f t="shared" si="51"/>
        <v>0</v>
      </c>
      <c r="AJ116" s="79">
        <f t="shared" si="52"/>
        <v>0</v>
      </c>
      <c r="AK116" s="80">
        <f t="shared" si="72"/>
        <v>0</v>
      </c>
      <c r="AL116" s="79">
        <f t="shared" si="53"/>
        <v>70</v>
      </c>
      <c r="AM116" s="81">
        <f t="shared" si="73"/>
        <v>-70</v>
      </c>
      <c r="AO116" s="82">
        <f t="shared" si="74"/>
        <v>0</v>
      </c>
      <c r="AP116" s="82">
        <f t="shared" si="54"/>
        <v>0</v>
      </c>
      <c r="AQ116" s="82">
        <f t="shared" si="55"/>
        <v>0</v>
      </c>
      <c r="AR116" s="82">
        <f t="shared" si="56"/>
        <v>0</v>
      </c>
      <c r="AS116" s="82">
        <f t="shared" si="57"/>
        <v>0</v>
      </c>
      <c r="AT116" s="83">
        <f t="shared" si="75"/>
        <v>0</v>
      </c>
    </row>
    <row r="117" spans="1:46" x14ac:dyDescent="0.2">
      <c r="A117" s="43" t="s">
        <v>103</v>
      </c>
      <c r="B117" s="86" t="s">
        <v>71</v>
      </c>
      <c r="C117" s="35">
        <v>100</v>
      </c>
      <c r="D117" s="91" t="s">
        <v>116</v>
      </c>
      <c r="E117" s="90">
        <v>0.4375</v>
      </c>
      <c r="F117" s="90">
        <v>0.60416666666666663</v>
      </c>
      <c r="G117" s="35">
        <v>40</v>
      </c>
      <c r="H117" s="35" t="s">
        <v>69</v>
      </c>
      <c r="I117" s="75">
        <v>3</v>
      </c>
      <c r="J117" s="75">
        <v>1</v>
      </c>
      <c r="K117" s="26"/>
      <c r="L117" s="27">
        <f t="shared" si="58"/>
        <v>0</v>
      </c>
      <c r="M117" s="76">
        <f t="shared" si="59"/>
        <v>0</v>
      </c>
      <c r="N117" s="29"/>
      <c r="O117" s="27">
        <f t="shared" si="60"/>
        <v>0</v>
      </c>
      <c r="P117" s="30">
        <f t="shared" si="61"/>
        <v>0</v>
      </c>
      <c r="Q117" s="29"/>
      <c r="R117" s="31">
        <f t="shared" si="47"/>
        <v>0</v>
      </c>
      <c r="S117" s="28">
        <f t="shared" si="62"/>
        <v>0</v>
      </c>
      <c r="T117" s="26"/>
      <c r="U117" s="31">
        <f t="shared" si="48"/>
        <v>0</v>
      </c>
      <c r="V117" s="28">
        <f t="shared" si="63"/>
        <v>0</v>
      </c>
      <c r="W117" s="26"/>
      <c r="X117" s="31">
        <f t="shared" si="64"/>
        <v>0</v>
      </c>
      <c r="Y117" s="28">
        <f t="shared" si="65"/>
        <v>0</v>
      </c>
      <c r="Z117" s="78">
        <f t="shared" si="66"/>
        <v>0</v>
      </c>
      <c r="AA117" s="78">
        <f t="shared" si="67"/>
        <v>0</v>
      </c>
      <c r="AB117" s="78">
        <f t="shared" si="68"/>
        <v>0</v>
      </c>
      <c r="AC117" s="102">
        <f t="shared" si="69"/>
        <v>0</v>
      </c>
      <c r="AD117" s="78">
        <f t="shared" si="70"/>
        <v>0</v>
      </c>
      <c r="AF117" s="79">
        <f t="shared" si="71"/>
        <v>0</v>
      </c>
      <c r="AG117" s="79">
        <f t="shared" si="49"/>
        <v>0</v>
      </c>
      <c r="AH117" s="79">
        <f t="shared" si="50"/>
        <v>0</v>
      </c>
      <c r="AI117" s="79">
        <f t="shared" si="51"/>
        <v>0</v>
      </c>
      <c r="AJ117" s="79">
        <f t="shared" si="52"/>
        <v>0</v>
      </c>
      <c r="AK117" s="80">
        <f t="shared" si="72"/>
        <v>0</v>
      </c>
      <c r="AL117" s="79">
        <f t="shared" si="53"/>
        <v>100</v>
      </c>
      <c r="AM117" s="81">
        <f t="shared" si="73"/>
        <v>-100</v>
      </c>
      <c r="AO117" s="82">
        <f t="shared" si="74"/>
        <v>0</v>
      </c>
      <c r="AP117" s="82">
        <f t="shared" si="54"/>
        <v>0</v>
      </c>
      <c r="AQ117" s="82">
        <f t="shared" si="55"/>
        <v>0</v>
      </c>
      <c r="AR117" s="82">
        <f t="shared" si="56"/>
        <v>0</v>
      </c>
      <c r="AS117" s="82">
        <f t="shared" si="57"/>
        <v>0</v>
      </c>
      <c r="AT117" s="83">
        <f t="shared" si="75"/>
        <v>0</v>
      </c>
    </row>
    <row r="118" spans="1:46" x14ac:dyDescent="0.2">
      <c r="A118" s="43" t="s">
        <v>70</v>
      </c>
      <c r="B118" s="86" t="s">
        <v>71</v>
      </c>
      <c r="C118" s="35">
        <v>80</v>
      </c>
      <c r="D118" s="91" t="s">
        <v>116</v>
      </c>
      <c r="E118" s="90">
        <v>0.36458333333333331</v>
      </c>
      <c r="F118" s="90">
        <v>0.6875</v>
      </c>
      <c r="G118" s="35">
        <v>200</v>
      </c>
      <c r="H118" s="35" t="s">
        <v>69</v>
      </c>
      <c r="I118" s="75">
        <v>4.25</v>
      </c>
      <c r="J118" s="75">
        <v>3.5</v>
      </c>
      <c r="K118" s="26"/>
      <c r="L118" s="27">
        <f t="shared" si="58"/>
        <v>0</v>
      </c>
      <c r="M118" s="76">
        <f t="shared" si="59"/>
        <v>0</v>
      </c>
      <c r="N118" s="29"/>
      <c r="O118" s="27">
        <f t="shared" si="60"/>
        <v>0</v>
      </c>
      <c r="P118" s="30">
        <f t="shared" si="61"/>
        <v>0</v>
      </c>
      <c r="Q118" s="29"/>
      <c r="R118" s="31">
        <f t="shared" si="47"/>
        <v>0</v>
      </c>
      <c r="S118" s="28">
        <f t="shared" si="62"/>
        <v>0</v>
      </c>
      <c r="T118" s="26"/>
      <c r="U118" s="31">
        <f t="shared" si="48"/>
        <v>0</v>
      </c>
      <c r="V118" s="28">
        <f t="shared" si="63"/>
        <v>0</v>
      </c>
      <c r="W118" s="26"/>
      <c r="X118" s="31">
        <f t="shared" si="64"/>
        <v>0</v>
      </c>
      <c r="Y118" s="28">
        <f t="shared" si="65"/>
        <v>0</v>
      </c>
      <c r="Z118" s="78">
        <f t="shared" si="66"/>
        <v>0</v>
      </c>
      <c r="AA118" s="78">
        <f t="shared" si="67"/>
        <v>0</v>
      </c>
      <c r="AB118" s="78">
        <f t="shared" si="68"/>
        <v>0</v>
      </c>
      <c r="AC118" s="102">
        <f t="shared" si="69"/>
        <v>0</v>
      </c>
      <c r="AD118" s="78">
        <f t="shared" si="70"/>
        <v>0</v>
      </c>
      <c r="AF118" s="79">
        <f t="shared" si="71"/>
        <v>0</v>
      </c>
      <c r="AG118" s="79">
        <f t="shared" si="49"/>
        <v>0</v>
      </c>
      <c r="AH118" s="79">
        <f t="shared" si="50"/>
        <v>0</v>
      </c>
      <c r="AI118" s="79">
        <f t="shared" si="51"/>
        <v>0</v>
      </c>
      <c r="AJ118" s="79">
        <f t="shared" si="52"/>
        <v>0</v>
      </c>
      <c r="AK118" s="80">
        <f t="shared" si="72"/>
        <v>0</v>
      </c>
      <c r="AL118" s="79">
        <f t="shared" si="53"/>
        <v>80</v>
      </c>
      <c r="AM118" s="81">
        <f t="shared" si="73"/>
        <v>-80</v>
      </c>
      <c r="AO118" s="82">
        <f t="shared" si="74"/>
        <v>0</v>
      </c>
      <c r="AP118" s="82">
        <f t="shared" si="54"/>
        <v>0</v>
      </c>
      <c r="AQ118" s="82">
        <f t="shared" si="55"/>
        <v>0</v>
      </c>
      <c r="AR118" s="82">
        <f t="shared" si="56"/>
        <v>0</v>
      </c>
      <c r="AS118" s="82">
        <f t="shared" si="57"/>
        <v>0</v>
      </c>
      <c r="AT118" s="83">
        <f t="shared" si="75"/>
        <v>0</v>
      </c>
    </row>
    <row r="119" spans="1:46" x14ac:dyDescent="0.2">
      <c r="A119" s="43" t="s">
        <v>75</v>
      </c>
      <c r="B119" s="86" t="s">
        <v>71</v>
      </c>
      <c r="C119" s="35">
        <v>40</v>
      </c>
      <c r="D119" s="91" t="s">
        <v>116</v>
      </c>
      <c r="E119" s="90">
        <v>0.34375</v>
      </c>
      <c r="F119" s="90">
        <v>0.60416666666666663</v>
      </c>
      <c r="G119" s="35">
        <v>140</v>
      </c>
      <c r="H119" s="35" t="s">
        <v>69</v>
      </c>
      <c r="I119" s="75">
        <v>3.25</v>
      </c>
      <c r="J119" s="75">
        <v>3</v>
      </c>
      <c r="K119" s="26"/>
      <c r="L119" s="27">
        <f t="shared" si="58"/>
        <v>0</v>
      </c>
      <c r="M119" s="76">
        <f t="shared" si="59"/>
        <v>0</v>
      </c>
      <c r="N119" s="29"/>
      <c r="O119" s="27">
        <f t="shared" si="60"/>
        <v>0</v>
      </c>
      <c r="P119" s="30">
        <f t="shared" si="61"/>
        <v>0</v>
      </c>
      <c r="Q119" s="29"/>
      <c r="R119" s="31">
        <f t="shared" si="47"/>
        <v>0</v>
      </c>
      <c r="S119" s="28">
        <f t="shared" si="62"/>
        <v>0</v>
      </c>
      <c r="T119" s="26"/>
      <c r="U119" s="31">
        <f t="shared" si="48"/>
        <v>0</v>
      </c>
      <c r="V119" s="28">
        <f t="shared" si="63"/>
        <v>0</v>
      </c>
      <c r="W119" s="26"/>
      <c r="X119" s="31">
        <f t="shared" si="64"/>
        <v>0</v>
      </c>
      <c r="Y119" s="28">
        <f t="shared" si="65"/>
        <v>0</v>
      </c>
      <c r="Z119" s="78">
        <f t="shared" si="66"/>
        <v>0</v>
      </c>
      <c r="AA119" s="78">
        <f t="shared" si="67"/>
        <v>0</v>
      </c>
      <c r="AB119" s="78">
        <f t="shared" si="68"/>
        <v>0</v>
      </c>
      <c r="AC119" s="102">
        <f t="shared" si="69"/>
        <v>0</v>
      </c>
      <c r="AD119" s="78">
        <f t="shared" si="70"/>
        <v>0</v>
      </c>
      <c r="AF119" s="79">
        <f t="shared" si="71"/>
        <v>0</v>
      </c>
      <c r="AG119" s="79">
        <f t="shared" si="49"/>
        <v>0</v>
      </c>
      <c r="AH119" s="79">
        <f t="shared" si="50"/>
        <v>0</v>
      </c>
      <c r="AI119" s="79">
        <f t="shared" si="51"/>
        <v>0</v>
      </c>
      <c r="AJ119" s="79">
        <f t="shared" si="52"/>
        <v>0</v>
      </c>
      <c r="AK119" s="80">
        <f t="shared" si="72"/>
        <v>0</v>
      </c>
      <c r="AL119" s="79">
        <f t="shared" si="53"/>
        <v>40</v>
      </c>
      <c r="AM119" s="81">
        <f t="shared" si="73"/>
        <v>-40</v>
      </c>
      <c r="AO119" s="82">
        <f t="shared" si="74"/>
        <v>0</v>
      </c>
      <c r="AP119" s="82">
        <f t="shared" si="54"/>
        <v>0</v>
      </c>
      <c r="AQ119" s="82">
        <f t="shared" si="55"/>
        <v>0</v>
      </c>
      <c r="AR119" s="82">
        <f t="shared" si="56"/>
        <v>0</v>
      </c>
      <c r="AS119" s="82">
        <f t="shared" si="57"/>
        <v>0</v>
      </c>
      <c r="AT119" s="83">
        <f t="shared" si="75"/>
        <v>0</v>
      </c>
    </row>
    <row r="120" spans="1:46" x14ac:dyDescent="0.2">
      <c r="A120" s="43" t="s">
        <v>83</v>
      </c>
      <c r="B120" s="86" t="s">
        <v>71</v>
      </c>
      <c r="C120" s="35">
        <v>90</v>
      </c>
      <c r="D120" s="91" t="s">
        <v>116</v>
      </c>
      <c r="E120" s="90">
        <v>0.375</v>
      </c>
      <c r="F120" s="90">
        <v>0</v>
      </c>
      <c r="G120" s="35">
        <v>190</v>
      </c>
      <c r="H120" s="35" t="s">
        <v>69</v>
      </c>
      <c r="I120" s="75">
        <v>11.5</v>
      </c>
      <c r="J120" s="75">
        <v>3.5</v>
      </c>
      <c r="K120" s="26"/>
      <c r="L120" s="27">
        <f t="shared" si="58"/>
        <v>0</v>
      </c>
      <c r="M120" s="76">
        <f t="shared" si="59"/>
        <v>0</v>
      </c>
      <c r="N120" s="29"/>
      <c r="O120" s="27">
        <f t="shared" si="60"/>
        <v>0</v>
      </c>
      <c r="P120" s="30">
        <f t="shared" si="61"/>
        <v>0</v>
      </c>
      <c r="Q120" s="29"/>
      <c r="R120" s="31">
        <f t="shared" si="47"/>
        <v>0</v>
      </c>
      <c r="S120" s="28">
        <f t="shared" si="62"/>
        <v>0</v>
      </c>
      <c r="T120" s="26"/>
      <c r="U120" s="31">
        <f t="shared" si="48"/>
        <v>0</v>
      </c>
      <c r="V120" s="28">
        <f t="shared" si="63"/>
        <v>0</v>
      </c>
      <c r="W120" s="26"/>
      <c r="X120" s="31">
        <f t="shared" si="64"/>
        <v>0</v>
      </c>
      <c r="Y120" s="28">
        <f t="shared" si="65"/>
        <v>0</v>
      </c>
      <c r="Z120" s="78">
        <f t="shared" si="66"/>
        <v>0</v>
      </c>
      <c r="AA120" s="78">
        <f t="shared" si="67"/>
        <v>0</v>
      </c>
      <c r="AB120" s="78">
        <f t="shared" si="68"/>
        <v>0</v>
      </c>
      <c r="AC120" s="102">
        <f t="shared" si="69"/>
        <v>0</v>
      </c>
      <c r="AD120" s="78">
        <f t="shared" si="70"/>
        <v>0</v>
      </c>
      <c r="AF120" s="79">
        <f t="shared" si="71"/>
        <v>0</v>
      </c>
      <c r="AG120" s="79">
        <f t="shared" si="49"/>
        <v>0</v>
      </c>
      <c r="AH120" s="79">
        <f t="shared" si="50"/>
        <v>0</v>
      </c>
      <c r="AI120" s="79">
        <f t="shared" si="51"/>
        <v>0</v>
      </c>
      <c r="AJ120" s="79">
        <f t="shared" si="52"/>
        <v>0</v>
      </c>
      <c r="AK120" s="80">
        <f t="shared" si="72"/>
        <v>0</v>
      </c>
      <c r="AL120" s="79">
        <f t="shared" si="53"/>
        <v>90</v>
      </c>
      <c r="AM120" s="81">
        <f t="shared" si="73"/>
        <v>-90</v>
      </c>
      <c r="AO120" s="82">
        <f t="shared" si="74"/>
        <v>0</v>
      </c>
      <c r="AP120" s="82">
        <f t="shared" si="54"/>
        <v>0</v>
      </c>
      <c r="AQ120" s="82">
        <f t="shared" si="55"/>
        <v>0</v>
      </c>
      <c r="AR120" s="82">
        <f t="shared" si="56"/>
        <v>0</v>
      </c>
      <c r="AS120" s="82">
        <f t="shared" si="57"/>
        <v>0</v>
      </c>
      <c r="AT120" s="83">
        <f t="shared" si="75"/>
        <v>0</v>
      </c>
    </row>
    <row r="121" spans="1:46" x14ac:dyDescent="0.2">
      <c r="A121" s="43" t="s">
        <v>83</v>
      </c>
      <c r="B121" s="86" t="s">
        <v>71</v>
      </c>
      <c r="C121" s="35">
        <v>20</v>
      </c>
      <c r="D121" s="91" t="s">
        <v>116</v>
      </c>
      <c r="E121" s="90">
        <v>0.5</v>
      </c>
      <c r="F121" s="90">
        <v>0.77083333333333337</v>
      </c>
      <c r="G121" s="35">
        <v>190</v>
      </c>
      <c r="H121" s="35" t="s">
        <v>69</v>
      </c>
      <c r="I121" s="75">
        <v>3</v>
      </c>
      <c r="J121" s="75">
        <v>3.5</v>
      </c>
      <c r="K121" s="26"/>
      <c r="L121" s="27">
        <f t="shared" si="58"/>
        <v>0</v>
      </c>
      <c r="M121" s="76">
        <f t="shared" si="59"/>
        <v>0</v>
      </c>
      <c r="N121" s="29"/>
      <c r="O121" s="27">
        <f t="shared" si="60"/>
        <v>0</v>
      </c>
      <c r="P121" s="30">
        <f t="shared" si="61"/>
        <v>0</v>
      </c>
      <c r="Q121" s="29"/>
      <c r="R121" s="31">
        <f t="shared" ref="R121:R161" si="76">$C$8*G121*Q121</f>
        <v>0</v>
      </c>
      <c r="S121" s="28">
        <f t="shared" si="62"/>
        <v>0</v>
      </c>
      <c r="T121" s="26"/>
      <c r="U121" s="31">
        <f t="shared" ref="U121:U161" si="77">$C$9*G121*T121</f>
        <v>0</v>
      </c>
      <c r="V121" s="28">
        <f t="shared" si="63"/>
        <v>0</v>
      </c>
      <c r="W121" s="26"/>
      <c r="X121" s="31">
        <f t="shared" si="64"/>
        <v>0</v>
      </c>
      <c r="Y121" s="28">
        <f t="shared" si="65"/>
        <v>0</v>
      </c>
      <c r="Z121" s="78">
        <f t="shared" si="66"/>
        <v>0</v>
      </c>
      <c r="AA121" s="78">
        <f t="shared" si="67"/>
        <v>0</v>
      </c>
      <c r="AB121" s="78">
        <f t="shared" si="68"/>
        <v>0</v>
      </c>
      <c r="AC121" s="102">
        <f t="shared" si="69"/>
        <v>0</v>
      </c>
      <c r="AD121" s="78">
        <f t="shared" si="70"/>
        <v>0</v>
      </c>
      <c r="AF121" s="79">
        <f t="shared" si="71"/>
        <v>0</v>
      </c>
      <c r="AG121" s="79">
        <f t="shared" ref="AG121:AG161" si="78">N121*50</f>
        <v>0</v>
      </c>
      <c r="AH121" s="79">
        <f t="shared" ref="AH121:AH161" si="79">Q121*60</f>
        <v>0</v>
      </c>
      <c r="AI121" s="79">
        <f t="shared" ref="AI121:AI161" si="80">T121*70</f>
        <v>0</v>
      </c>
      <c r="AJ121" s="79">
        <f t="shared" ref="AJ121:AJ161" si="81">W121*92</f>
        <v>0</v>
      </c>
      <c r="AK121" s="80">
        <f t="shared" si="72"/>
        <v>0</v>
      </c>
      <c r="AL121" s="79">
        <f t="shared" ref="AL121:AL161" si="82">C121</f>
        <v>20</v>
      </c>
      <c r="AM121" s="81">
        <f t="shared" si="73"/>
        <v>-20</v>
      </c>
      <c r="AO121" s="82">
        <f t="shared" si="74"/>
        <v>0</v>
      </c>
      <c r="AP121" s="82">
        <f t="shared" ref="AP121:AP161" si="83">N121*$F$7</f>
        <v>0</v>
      </c>
      <c r="AQ121" s="82">
        <f t="shared" ref="AQ121:AQ161" si="84">Q121*$F$8</f>
        <v>0</v>
      </c>
      <c r="AR121" s="82">
        <f t="shared" ref="AR121:AR161" si="85">T121*$F$9</f>
        <v>0</v>
      </c>
      <c r="AS121" s="82">
        <f t="shared" ref="AS121:AS161" si="86">W121*$F$10</f>
        <v>0</v>
      </c>
      <c r="AT121" s="83">
        <f t="shared" si="75"/>
        <v>0</v>
      </c>
    </row>
    <row r="122" spans="1:46" x14ac:dyDescent="0.2">
      <c r="A122" s="43" t="s">
        <v>101</v>
      </c>
      <c r="B122" s="86" t="s">
        <v>71</v>
      </c>
      <c r="C122" s="35">
        <v>90</v>
      </c>
      <c r="D122" s="91" t="s">
        <v>116</v>
      </c>
      <c r="E122" s="90">
        <v>0.32291666666666669</v>
      </c>
      <c r="F122" s="90">
        <v>0.71875</v>
      </c>
      <c r="G122" s="35">
        <v>200</v>
      </c>
      <c r="H122" s="35" t="s">
        <v>69</v>
      </c>
      <c r="I122" s="75">
        <v>5.5</v>
      </c>
      <c r="J122" s="75">
        <v>4</v>
      </c>
      <c r="K122" s="26"/>
      <c r="L122" s="27">
        <f t="shared" si="58"/>
        <v>0</v>
      </c>
      <c r="M122" s="76">
        <f t="shared" si="59"/>
        <v>0</v>
      </c>
      <c r="N122" s="29"/>
      <c r="O122" s="27">
        <f t="shared" si="60"/>
        <v>0</v>
      </c>
      <c r="P122" s="30">
        <f t="shared" si="61"/>
        <v>0</v>
      </c>
      <c r="Q122" s="29"/>
      <c r="R122" s="31">
        <f t="shared" si="76"/>
        <v>0</v>
      </c>
      <c r="S122" s="28">
        <f t="shared" si="62"/>
        <v>0</v>
      </c>
      <c r="T122" s="26"/>
      <c r="U122" s="31">
        <f t="shared" si="77"/>
        <v>0</v>
      </c>
      <c r="V122" s="28">
        <f t="shared" si="63"/>
        <v>0</v>
      </c>
      <c r="W122" s="26"/>
      <c r="X122" s="31">
        <f t="shared" si="64"/>
        <v>0</v>
      </c>
      <c r="Y122" s="28">
        <f t="shared" si="65"/>
        <v>0</v>
      </c>
      <c r="Z122" s="78">
        <f t="shared" si="66"/>
        <v>0</v>
      </c>
      <c r="AA122" s="78">
        <f t="shared" si="67"/>
        <v>0</v>
      </c>
      <c r="AB122" s="78">
        <f t="shared" si="68"/>
        <v>0</v>
      </c>
      <c r="AC122" s="102">
        <f t="shared" si="69"/>
        <v>0</v>
      </c>
      <c r="AD122" s="78">
        <f t="shared" si="70"/>
        <v>0</v>
      </c>
      <c r="AF122" s="79">
        <f t="shared" si="71"/>
        <v>0</v>
      </c>
      <c r="AG122" s="79">
        <f t="shared" si="78"/>
        <v>0</v>
      </c>
      <c r="AH122" s="79">
        <f t="shared" si="79"/>
        <v>0</v>
      </c>
      <c r="AI122" s="79">
        <f t="shared" si="80"/>
        <v>0</v>
      </c>
      <c r="AJ122" s="79">
        <f t="shared" si="81"/>
        <v>0</v>
      </c>
      <c r="AK122" s="80">
        <f t="shared" si="72"/>
        <v>0</v>
      </c>
      <c r="AL122" s="79">
        <f t="shared" si="82"/>
        <v>90</v>
      </c>
      <c r="AM122" s="81">
        <f t="shared" si="73"/>
        <v>-90</v>
      </c>
      <c r="AO122" s="82">
        <f t="shared" si="74"/>
        <v>0</v>
      </c>
      <c r="AP122" s="82">
        <f t="shared" si="83"/>
        <v>0</v>
      </c>
      <c r="AQ122" s="82">
        <f t="shared" si="84"/>
        <v>0</v>
      </c>
      <c r="AR122" s="82">
        <f t="shared" si="85"/>
        <v>0</v>
      </c>
      <c r="AS122" s="82">
        <f t="shared" si="86"/>
        <v>0</v>
      </c>
      <c r="AT122" s="83">
        <f t="shared" si="75"/>
        <v>0</v>
      </c>
    </row>
    <row r="123" spans="1:46" x14ac:dyDescent="0.2">
      <c r="A123" s="43" t="s">
        <v>118</v>
      </c>
      <c r="B123" s="86" t="s">
        <v>67</v>
      </c>
      <c r="C123" s="35">
        <v>120</v>
      </c>
      <c r="D123" s="91" t="s">
        <v>116</v>
      </c>
      <c r="E123" s="90">
        <v>0.47916666666666669</v>
      </c>
      <c r="F123" s="90">
        <v>0.80208333333333337</v>
      </c>
      <c r="G123" s="35">
        <v>140</v>
      </c>
      <c r="H123" s="35" t="s">
        <v>69</v>
      </c>
      <c r="I123" s="75">
        <v>4.5</v>
      </c>
      <c r="J123" s="75">
        <v>3</v>
      </c>
      <c r="K123" s="26"/>
      <c r="L123" s="27">
        <f t="shared" si="58"/>
        <v>0</v>
      </c>
      <c r="M123" s="76">
        <f t="shared" si="59"/>
        <v>0</v>
      </c>
      <c r="N123" s="29"/>
      <c r="O123" s="27">
        <f t="shared" si="60"/>
        <v>0</v>
      </c>
      <c r="P123" s="30">
        <f t="shared" si="61"/>
        <v>0</v>
      </c>
      <c r="Q123" s="29"/>
      <c r="R123" s="31">
        <f t="shared" si="76"/>
        <v>0</v>
      </c>
      <c r="S123" s="28">
        <f t="shared" si="62"/>
        <v>0</v>
      </c>
      <c r="T123" s="26"/>
      <c r="U123" s="31">
        <f t="shared" si="77"/>
        <v>0</v>
      </c>
      <c r="V123" s="28">
        <f t="shared" si="63"/>
        <v>0</v>
      </c>
      <c r="W123" s="26"/>
      <c r="X123" s="31">
        <f t="shared" si="64"/>
        <v>0</v>
      </c>
      <c r="Y123" s="28">
        <f t="shared" si="65"/>
        <v>0</v>
      </c>
      <c r="Z123" s="78">
        <f t="shared" si="66"/>
        <v>0</v>
      </c>
      <c r="AA123" s="78">
        <f t="shared" si="67"/>
        <v>0</v>
      </c>
      <c r="AB123" s="78">
        <f t="shared" si="68"/>
        <v>0</v>
      </c>
      <c r="AC123" s="102">
        <f t="shared" si="69"/>
        <v>0</v>
      </c>
      <c r="AD123" s="78">
        <f t="shared" si="70"/>
        <v>0</v>
      </c>
      <c r="AF123" s="79">
        <f t="shared" si="71"/>
        <v>0</v>
      </c>
      <c r="AG123" s="79">
        <f t="shared" si="78"/>
        <v>0</v>
      </c>
      <c r="AH123" s="79">
        <f t="shared" si="79"/>
        <v>0</v>
      </c>
      <c r="AI123" s="79">
        <f t="shared" si="80"/>
        <v>0</v>
      </c>
      <c r="AJ123" s="79">
        <f t="shared" si="81"/>
        <v>0</v>
      </c>
      <c r="AK123" s="80">
        <f t="shared" si="72"/>
        <v>0</v>
      </c>
      <c r="AL123" s="79">
        <f t="shared" si="82"/>
        <v>120</v>
      </c>
      <c r="AM123" s="81">
        <f t="shared" si="73"/>
        <v>-120</v>
      </c>
      <c r="AO123" s="82">
        <f t="shared" si="74"/>
        <v>0</v>
      </c>
      <c r="AP123" s="82">
        <f t="shared" si="83"/>
        <v>0</v>
      </c>
      <c r="AQ123" s="82">
        <f t="shared" si="84"/>
        <v>0</v>
      </c>
      <c r="AR123" s="82">
        <f t="shared" si="85"/>
        <v>0</v>
      </c>
      <c r="AS123" s="82">
        <f t="shared" si="86"/>
        <v>0</v>
      </c>
      <c r="AT123" s="83">
        <f t="shared" si="75"/>
        <v>0</v>
      </c>
    </row>
    <row r="124" spans="1:46" x14ac:dyDescent="0.2">
      <c r="A124" s="43" t="s">
        <v>119</v>
      </c>
      <c r="B124" s="86" t="s">
        <v>74</v>
      </c>
      <c r="C124" s="35">
        <v>50</v>
      </c>
      <c r="D124" s="91" t="s">
        <v>116</v>
      </c>
      <c r="E124" s="90">
        <v>0.38541666666666669</v>
      </c>
      <c r="F124" s="90">
        <v>0.625</v>
      </c>
      <c r="G124" s="35">
        <v>60</v>
      </c>
      <c r="H124" s="35" t="s">
        <v>69</v>
      </c>
      <c r="I124" s="75">
        <v>4.25</v>
      </c>
      <c r="J124" s="75">
        <v>1.5</v>
      </c>
      <c r="K124" s="26"/>
      <c r="L124" s="27">
        <f t="shared" si="58"/>
        <v>0</v>
      </c>
      <c r="M124" s="76">
        <f t="shared" si="59"/>
        <v>0</v>
      </c>
      <c r="N124" s="29"/>
      <c r="O124" s="27">
        <f t="shared" si="60"/>
        <v>0</v>
      </c>
      <c r="P124" s="30">
        <f t="shared" si="61"/>
        <v>0</v>
      </c>
      <c r="Q124" s="29"/>
      <c r="R124" s="31">
        <f t="shared" si="76"/>
        <v>0</v>
      </c>
      <c r="S124" s="28">
        <f t="shared" si="62"/>
        <v>0</v>
      </c>
      <c r="T124" s="26"/>
      <c r="U124" s="31">
        <f t="shared" si="77"/>
        <v>0</v>
      </c>
      <c r="V124" s="28">
        <f t="shared" si="63"/>
        <v>0</v>
      </c>
      <c r="W124" s="26"/>
      <c r="X124" s="31">
        <f t="shared" si="64"/>
        <v>0</v>
      </c>
      <c r="Y124" s="28">
        <f t="shared" si="65"/>
        <v>0</v>
      </c>
      <c r="Z124" s="78">
        <f t="shared" si="66"/>
        <v>0</v>
      </c>
      <c r="AA124" s="78">
        <f t="shared" si="67"/>
        <v>0</v>
      </c>
      <c r="AB124" s="78">
        <f t="shared" si="68"/>
        <v>0</v>
      </c>
      <c r="AC124" s="102">
        <f t="shared" si="69"/>
        <v>0</v>
      </c>
      <c r="AD124" s="78">
        <f t="shared" si="70"/>
        <v>0</v>
      </c>
      <c r="AF124" s="79">
        <f t="shared" si="71"/>
        <v>0</v>
      </c>
      <c r="AG124" s="79">
        <f t="shared" si="78"/>
        <v>0</v>
      </c>
      <c r="AH124" s="79">
        <f t="shared" si="79"/>
        <v>0</v>
      </c>
      <c r="AI124" s="79">
        <f t="shared" si="80"/>
        <v>0</v>
      </c>
      <c r="AJ124" s="79">
        <f t="shared" si="81"/>
        <v>0</v>
      </c>
      <c r="AK124" s="80">
        <f t="shared" si="72"/>
        <v>0</v>
      </c>
      <c r="AL124" s="79">
        <f t="shared" si="82"/>
        <v>50</v>
      </c>
      <c r="AM124" s="81">
        <f t="shared" si="73"/>
        <v>-50</v>
      </c>
      <c r="AO124" s="82">
        <f t="shared" si="74"/>
        <v>0</v>
      </c>
      <c r="AP124" s="82">
        <f t="shared" si="83"/>
        <v>0</v>
      </c>
      <c r="AQ124" s="82">
        <f t="shared" si="84"/>
        <v>0</v>
      </c>
      <c r="AR124" s="82">
        <f t="shared" si="85"/>
        <v>0</v>
      </c>
      <c r="AS124" s="82">
        <f t="shared" si="86"/>
        <v>0</v>
      </c>
      <c r="AT124" s="83">
        <f t="shared" si="75"/>
        <v>0</v>
      </c>
    </row>
    <row r="125" spans="1:46" x14ac:dyDescent="0.2">
      <c r="A125" s="43" t="s">
        <v>64</v>
      </c>
      <c r="B125" s="86" t="s">
        <v>74</v>
      </c>
      <c r="C125" s="35">
        <v>50</v>
      </c>
      <c r="D125" s="91" t="s">
        <v>116</v>
      </c>
      <c r="E125" s="90">
        <v>0.375</v>
      </c>
      <c r="F125" s="90">
        <v>0.70833333333333337</v>
      </c>
      <c r="G125" s="35">
        <v>30</v>
      </c>
      <c r="H125" s="35" t="s">
        <v>69</v>
      </c>
      <c r="I125" s="75">
        <v>7</v>
      </c>
      <c r="J125" s="75">
        <v>1</v>
      </c>
      <c r="K125" s="26"/>
      <c r="L125" s="27">
        <f t="shared" si="58"/>
        <v>0</v>
      </c>
      <c r="M125" s="76">
        <f t="shared" si="59"/>
        <v>0</v>
      </c>
      <c r="N125" s="29"/>
      <c r="O125" s="27">
        <f t="shared" si="60"/>
        <v>0</v>
      </c>
      <c r="P125" s="30">
        <f t="shared" si="61"/>
        <v>0</v>
      </c>
      <c r="Q125" s="29"/>
      <c r="R125" s="31">
        <f t="shared" si="76"/>
        <v>0</v>
      </c>
      <c r="S125" s="28">
        <f t="shared" si="62"/>
        <v>0</v>
      </c>
      <c r="T125" s="26"/>
      <c r="U125" s="31">
        <f t="shared" si="77"/>
        <v>0</v>
      </c>
      <c r="V125" s="28">
        <f t="shared" si="63"/>
        <v>0</v>
      </c>
      <c r="W125" s="26"/>
      <c r="X125" s="31">
        <f t="shared" si="64"/>
        <v>0</v>
      </c>
      <c r="Y125" s="28">
        <f t="shared" si="65"/>
        <v>0</v>
      </c>
      <c r="Z125" s="78">
        <f t="shared" si="66"/>
        <v>0</v>
      </c>
      <c r="AA125" s="78">
        <f t="shared" si="67"/>
        <v>0</v>
      </c>
      <c r="AB125" s="78">
        <f t="shared" si="68"/>
        <v>0</v>
      </c>
      <c r="AC125" s="102">
        <f t="shared" si="69"/>
        <v>0</v>
      </c>
      <c r="AD125" s="78">
        <f t="shared" si="70"/>
        <v>0</v>
      </c>
      <c r="AF125" s="79">
        <f t="shared" si="71"/>
        <v>0</v>
      </c>
      <c r="AG125" s="79">
        <f t="shared" si="78"/>
        <v>0</v>
      </c>
      <c r="AH125" s="79">
        <f t="shared" si="79"/>
        <v>0</v>
      </c>
      <c r="AI125" s="79">
        <f t="shared" si="80"/>
        <v>0</v>
      </c>
      <c r="AJ125" s="79">
        <f t="shared" si="81"/>
        <v>0</v>
      </c>
      <c r="AK125" s="80">
        <f t="shared" si="72"/>
        <v>0</v>
      </c>
      <c r="AL125" s="79">
        <f t="shared" si="82"/>
        <v>50</v>
      </c>
      <c r="AM125" s="81">
        <f t="shared" si="73"/>
        <v>-50</v>
      </c>
      <c r="AO125" s="82">
        <f t="shared" si="74"/>
        <v>0</v>
      </c>
      <c r="AP125" s="82">
        <f t="shared" si="83"/>
        <v>0</v>
      </c>
      <c r="AQ125" s="82">
        <f t="shared" si="84"/>
        <v>0</v>
      </c>
      <c r="AR125" s="82">
        <f t="shared" si="85"/>
        <v>0</v>
      </c>
      <c r="AS125" s="82">
        <f t="shared" si="86"/>
        <v>0</v>
      </c>
      <c r="AT125" s="83">
        <f t="shared" si="75"/>
        <v>0</v>
      </c>
    </row>
    <row r="126" spans="1:46" x14ac:dyDescent="0.2">
      <c r="A126" s="43" t="s">
        <v>75</v>
      </c>
      <c r="B126" s="86" t="s">
        <v>71</v>
      </c>
      <c r="C126" s="35">
        <v>40</v>
      </c>
      <c r="D126" s="91" t="s">
        <v>120</v>
      </c>
      <c r="E126" s="90">
        <v>0.375</v>
      </c>
      <c r="F126" s="90">
        <v>0.66666666666666663</v>
      </c>
      <c r="G126" s="35">
        <v>140</v>
      </c>
      <c r="H126" s="35" t="s">
        <v>69</v>
      </c>
      <c r="I126" s="75">
        <v>4</v>
      </c>
      <c r="J126" s="75">
        <v>3</v>
      </c>
      <c r="K126" s="26"/>
      <c r="L126" s="27">
        <f t="shared" si="58"/>
        <v>0</v>
      </c>
      <c r="M126" s="76">
        <f t="shared" si="59"/>
        <v>0</v>
      </c>
      <c r="N126" s="29"/>
      <c r="O126" s="27">
        <f t="shared" si="60"/>
        <v>0</v>
      </c>
      <c r="P126" s="30">
        <f t="shared" si="61"/>
        <v>0</v>
      </c>
      <c r="Q126" s="29"/>
      <c r="R126" s="31">
        <f t="shared" si="76"/>
        <v>0</v>
      </c>
      <c r="S126" s="28">
        <f t="shared" si="62"/>
        <v>0</v>
      </c>
      <c r="T126" s="26"/>
      <c r="U126" s="31">
        <f t="shared" si="77"/>
        <v>0</v>
      </c>
      <c r="V126" s="28">
        <f t="shared" si="63"/>
        <v>0</v>
      </c>
      <c r="W126" s="26"/>
      <c r="X126" s="31">
        <f t="shared" si="64"/>
        <v>0</v>
      </c>
      <c r="Y126" s="28">
        <f t="shared" si="65"/>
        <v>0</v>
      </c>
      <c r="Z126" s="78">
        <f t="shared" si="66"/>
        <v>0</v>
      </c>
      <c r="AA126" s="78">
        <f t="shared" si="67"/>
        <v>0</v>
      </c>
      <c r="AB126" s="78">
        <f t="shared" si="68"/>
        <v>0</v>
      </c>
      <c r="AC126" s="102">
        <f t="shared" si="69"/>
        <v>0</v>
      </c>
      <c r="AD126" s="78">
        <f t="shared" si="70"/>
        <v>0</v>
      </c>
      <c r="AF126" s="79">
        <f t="shared" si="71"/>
        <v>0</v>
      </c>
      <c r="AG126" s="79">
        <f t="shared" si="78"/>
        <v>0</v>
      </c>
      <c r="AH126" s="79">
        <f t="shared" si="79"/>
        <v>0</v>
      </c>
      <c r="AI126" s="79">
        <f t="shared" si="80"/>
        <v>0</v>
      </c>
      <c r="AJ126" s="79">
        <f t="shared" si="81"/>
        <v>0</v>
      </c>
      <c r="AK126" s="80">
        <f t="shared" si="72"/>
        <v>0</v>
      </c>
      <c r="AL126" s="79">
        <f t="shared" si="82"/>
        <v>40</v>
      </c>
      <c r="AM126" s="81">
        <f t="shared" si="73"/>
        <v>-40</v>
      </c>
      <c r="AO126" s="82">
        <f t="shared" si="74"/>
        <v>0</v>
      </c>
      <c r="AP126" s="82">
        <f t="shared" si="83"/>
        <v>0</v>
      </c>
      <c r="AQ126" s="82">
        <f t="shared" si="84"/>
        <v>0</v>
      </c>
      <c r="AR126" s="82">
        <f t="shared" si="85"/>
        <v>0</v>
      </c>
      <c r="AS126" s="82">
        <f t="shared" si="86"/>
        <v>0</v>
      </c>
      <c r="AT126" s="83">
        <f t="shared" si="75"/>
        <v>0</v>
      </c>
    </row>
    <row r="127" spans="1:46" x14ac:dyDescent="0.2">
      <c r="A127" s="43" t="s">
        <v>117</v>
      </c>
      <c r="B127" s="86" t="s">
        <v>71</v>
      </c>
      <c r="C127" s="35">
        <v>270</v>
      </c>
      <c r="D127" s="91" t="s">
        <v>120</v>
      </c>
      <c r="E127" s="90">
        <v>0.36458333333333331</v>
      </c>
      <c r="F127" s="90">
        <v>0.67708333333333337</v>
      </c>
      <c r="G127" s="35">
        <v>170</v>
      </c>
      <c r="H127" s="35" t="s">
        <v>69</v>
      </c>
      <c r="I127" s="75">
        <v>4</v>
      </c>
      <c r="J127" s="75">
        <v>3.5</v>
      </c>
      <c r="K127" s="26"/>
      <c r="L127" s="27">
        <f t="shared" si="58"/>
        <v>0</v>
      </c>
      <c r="M127" s="76">
        <f t="shared" si="59"/>
        <v>0</v>
      </c>
      <c r="N127" s="29"/>
      <c r="O127" s="27">
        <f t="shared" si="60"/>
        <v>0</v>
      </c>
      <c r="P127" s="30">
        <f t="shared" si="61"/>
        <v>0</v>
      </c>
      <c r="Q127" s="29"/>
      <c r="R127" s="31">
        <f t="shared" si="76"/>
        <v>0</v>
      </c>
      <c r="S127" s="28">
        <f t="shared" si="62"/>
        <v>0</v>
      </c>
      <c r="T127" s="26"/>
      <c r="U127" s="31">
        <f t="shared" si="77"/>
        <v>0</v>
      </c>
      <c r="V127" s="28">
        <f t="shared" si="63"/>
        <v>0</v>
      </c>
      <c r="W127" s="26"/>
      <c r="X127" s="31">
        <f t="shared" si="64"/>
        <v>0</v>
      </c>
      <c r="Y127" s="28">
        <f t="shared" si="65"/>
        <v>0</v>
      </c>
      <c r="Z127" s="78">
        <f t="shared" si="66"/>
        <v>0</v>
      </c>
      <c r="AA127" s="78">
        <f t="shared" si="67"/>
        <v>0</v>
      </c>
      <c r="AB127" s="78">
        <f t="shared" si="68"/>
        <v>0</v>
      </c>
      <c r="AC127" s="102">
        <f t="shared" si="69"/>
        <v>0</v>
      </c>
      <c r="AD127" s="78">
        <f t="shared" si="70"/>
        <v>0</v>
      </c>
      <c r="AF127" s="79">
        <f t="shared" si="71"/>
        <v>0</v>
      </c>
      <c r="AG127" s="79">
        <f t="shared" si="78"/>
        <v>0</v>
      </c>
      <c r="AH127" s="79">
        <f t="shared" si="79"/>
        <v>0</v>
      </c>
      <c r="AI127" s="79">
        <f t="shared" si="80"/>
        <v>0</v>
      </c>
      <c r="AJ127" s="79">
        <f t="shared" si="81"/>
        <v>0</v>
      </c>
      <c r="AK127" s="80">
        <f t="shared" si="72"/>
        <v>0</v>
      </c>
      <c r="AL127" s="79">
        <f t="shared" si="82"/>
        <v>270</v>
      </c>
      <c r="AM127" s="81">
        <f t="shared" si="73"/>
        <v>-270</v>
      </c>
      <c r="AO127" s="82">
        <f t="shared" si="74"/>
        <v>0</v>
      </c>
      <c r="AP127" s="82">
        <f t="shared" si="83"/>
        <v>0</v>
      </c>
      <c r="AQ127" s="82">
        <f t="shared" si="84"/>
        <v>0</v>
      </c>
      <c r="AR127" s="82">
        <f t="shared" si="85"/>
        <v>0</v>
      </c>
      <c r="AS127" s="82">
        <f t="shared" si="86"/>
        <v>0</v>
      </c>
      <c r="AT127" s="83">
        <f t="shared" si="75"/>
        <v>0</v>
      </c>
    </row>
    <row r="128" spans="1:46" x14ac:dyDescent="0.2">
      <c r="A128" s="43" t="s">
        <v>74</v>
      </c>
      <c r="B128" s="86" t="s">
        <v>67</v>
      </c>
      <c r="C128" s="35">
        <v>20</v>
      </c>
      <c r="D128" s="91" t="s">
        <v>120</v>
      </c>
      <c r="E128" s="90">
        <v>0.63541666666666663</v>
      </c>
      <c r="F128" s="90">
        <v>0.70833333333333337</v>
      </c>
      <c r="G128" s="35">
        <v>30</v>
      </c>
      <c r="H128" s="35" t="s">
        <v>69</v>
      </c>
      <c r="I128" s="75">
        <v>0.75</v>
      </c>
      <c r="J128" s="75">
        <v>1</v>
      </c>
      <c r="K128" s="26"/>
      <c r="L128" s="27">
        <f t="shared" si="58"/>
        <v>0</v>
      </c>
      <c r="M128" s="76">
        <f t="shared" si="59"/>
        <v>0</v>
      </c>
      <c r="N128" s="29"/>
      <c r="O128" s="27">
        <f t="shared" si="60"/>
        <v>0</v>
      </c>
      <c r="P128" s="30">
        <f t="shared" si="61"/>
        <v>0</v>
      </c>
      <c r="Q128" s="29"/>
      <c r="R128" s="31">
        <f t="shared" si="76"/>
        <v>0</v>
      </c>
      <c r="S128" s="28">
        <f t="shared" si="62"/>
        <v>0</v>
      </c>
      <c r="T128" s="26"/>
      <c r="U128" s="31">
        <f t="shared" si="77"/>
        <v>0</v>
      </c>
      <c r="V128" s="28">
        <f t="shared" si="63"/>
        <v>0</v>
      </c>
      <c r="W128" s="26"/>
      <c r="X128" s="31">
        <f t="shared" si="64"/>
        <v>0</v>
      </c>
      <c r="Y128" s="28">
        <f t="shared" si="65"/>
        <v>0</v>
      </c>
      <c r="Z128" s="78">
        <f t="shared" si="66"/>
        <v>0</v>
      </c>
      <c r="AA128" s="78">
        <f t="shared" si="67"/>
        <v>0</v>
      </c>
      <c r="AB128" s="78">
        <f t="shared" si="68"/>
        <v>0</v>
      </c>
      <c r="AC128" s="102">
        <f t="shared" si="69"/>
        <v>0</v>
      </c>
      <c r="AD128" s="78">
        <f t="shared" si="70"/>
        <v>0</v>
      </c>
      <c r="AF128" s="79">
        <f t="shared" si="71"/>
        <v>0</v>
      </c>
      <c r="AG128" s="79">
        <f t="shared" si="78"/>
        <v>0</v>
      </c>
      <c r="AH128" s="79">
        <f t="shared" si="79"/>
        <v>0</v>
      </c>
      <c r="AI128" s="79">
        <f t="shared" si="80"/>
        <v>0</v>
      </c>
      <c r="AJ128" s="79">
        <f t="shared" si="81"/>
        <v>0</v>
      </c>
      <c r="AK128" s="80">
        <f t="shared" si="72"/>
        <v>0</v>
      </c>
      <c r="AL128" s="79">
        <f t="shared" si="82"/>
        <v>20</v>
      </c>
      <c r="AM128" s="81">
        <f t="shared" si="73"/>
        <v>-20</v>
      </c>
      <c r="AO128" s="82">
        <f t="shared" si="74"/>
        <v>0</v>
      </c>
      <c r="AP128" s="82">
        <f t="shared" si="83"/>
        <v>0</v>
      </c>
      <c r="AQ128" s="82">
        <f t="shared" si="84"/>
        <v>0</v>
      </c>
      <c r="AR128" s="82">
        <f t="shared" si="85"/>
        <v>0</v>
      </c>
      <c r="AS128" s="82">
        <f t="shared" si="86"/>
        <v>0</v>
      </c>
      <c r="AT128" s="83">
        <f t="shared" si="75"/>
        <v>0</v>
      </c>
    </row>
    <row r="129" spans="1:46" x14ac:dyDescent="0.2">
      <c r="A129" s="43" t="s">
        <v>121</v>
      </c>
      <c r="B129" s="86" t="s">
        <v>67</v>
      </c>
      <c r="C129" s="35">
        <v>80</v>
      </c>
      <c r="D129" s="91" t="s">
        <v>120</v>
      </c>
      <c r="E129" s="90">
        <v>0.4375</v>
      </c>
      <c r="F129" s="90">
        <v>0.54166666666666663</v>
      </c>
      <c r="G129" s="35">
        <v>80</v>
      </c>
      <c r="H129" s="35" t="s">
        <v>69</v>
      </c>
      <c r="I129" s="75">
        <v>1</v>
      </c>
      <c r="J129" s="75">
        <v>1.5</v>
      </c>
      <c r="K129" s="26"/>
      <c r="L129" s="27">
        <f t="shared" si="58"/>
        <v>0</v>
      </c>
      <c r="M129" s="76">
        <f t="shared" si="59"/>
        <v>0</v>
      </c>
      <c r="N129" s="29"/>
      <c r="O129" s="27">
        <f t="shared" si="60"/>
        <v>0</v>
      </c>
      <c r="P129" s="30">
        <f t="shared" si="61"/>
        <v>0</v>
      </c>
      <c r="Q129" s="29"/>
      <c r="R129" s="31">
        <f t="shared" si="76"/>
        <v>0</v>
      </c>
      <c r="S129" s="28">
        <f t="shared" si="62"/>
        <v>0</v>
      </c>
      <c r="T129" s="26"/>
      <c r="U129" s="31">
        <f t="shared" si="77"/>
        <v>0</v>
      </c>
      <c r="V129" s="28">
        <f t="shared" si="63"/>
        <v>0</v>
      </c>
      <c r="W129" s="26"/>
      <c r="X129" s="31">
        <f t="shared" si="64"/>
        <v>0</v>
      </c>
      <c r="Y129" s="28">
        <f t="shared" si="65"/>
        <v>0</v>
      </c>
      <c r="Z129" s="78">
        <f t="shared" si="66"/>
        <v>0</v>
      </c>
      <c r="AA129" s="78">
        <f t="shared" si="67"/>
        <v>0</v>
      </c>
      <c r="AB129" s="78">
        <f t="shared" si="68"/>
        <v>0</v>
      </c>
      <c r="AC129" s="102">
        <f t="shared" si="69"/>
        <v>0</v>
      </c>
      <c r="AD129" s="78">
        <f t="shared" si="70"/>
        <v>0</v>
      </c>
      <c r="AF129" s="79">
        <f t="shared" si="71"/>
        <v>0</v>
      </c>
      <c r="AG129" s="79">
        <f t="shared" si="78"/>
        <v>0</v>
      </c>
      <c r="AH129" s="79">
        <f t="shared" si="79"/>
        <v>0</v>
      </c>
      <c r="AI129" s="79">
        <f t="shared" si="80"/>
        <v>0</v>
      </c>
      <c r="AJ129" s="79">
        <f t="shared" si="81"/>
        <v>0</v>
      </c>
      <c r="AK129" s="80">
        <f t="shared" si="72"/>
        <v>0</v>
      </c>
      <c r="AL129" s="79">
        <f t="shared" si="82"/>
        <v>80</v>
      </c>
      <c r="AM129" s="81">
        <f t="shared" si="73"/>
        <v>-80</v>
      </c>
      <c r="AO129" s="82">
        <f t="shared" si="74"/>
        <v>0</v>
      </c>
      <c r="AP129" s="82">
        <f t="shared" si="83"/>
        <v>0</v>
      </c>
      <c r="AQ129" s="82">
        <f t="shared" si="84"/>
        <v>0</v>
      </c>
      <c r="AR129" s="82">
        <f t="shared" si="85"/>
        <v>0</v>
      </c>
      <c r="AS129" s="82">
        <f t="shared" si="86"/>
        <v>0</v>
      </c>
      <c r="AT129" s="83">
        <f t="shared" si="75"/>
        <v>0</v>
      </c>
    </row>
    <row r="130" spans="1:46" x14ac:dyDescent="0.2">
      <c r="A130" s="43" t="s">
        <v>82</v>
      </c>
      <c r="B130" s="86" t="s">
        <v>67</v>
      </c>
      <c r="C130" s="35">
        <v>30</v>
      </c>
      <c r="D130" s="91" t="s">
        <v>120</v>
      </c>
      <c r="E130" s="90">
        <v>0.52083333333333337</v>
      </c>
      <c r="F130" s="90">
        <v>0.73958333333333337</v>
      </c>
      <c r="G130" s="35">
        <v>170</v>
      </c>
      <c r="H130" s="35" t="s">
        <v>69</v>
      </c>
      <c r="I130" s="75">
        <v>1.75</v>
      </c>
      <c r="J130" s="75">
        <v>3.5</v>
      </c>
      <c r="K130" s="26"/>
      <c r="L130" s="27">
        <f t="shared" si="58"/>
        <v>0</v>
      </c>
      <c r="M130" s="76">
        <f t="shared" si="59"/>
        <v>0</v>
      </c>
      <c r="N130" s="29"/>
      <c r="O130" s="27">
        <f t="shared" si="60"/>
        <v>0</v>
      </c>
      <c r="P130" s="30">
        <f t="shared" si="61"/>
        <v>0</v>
      </c>
      <c r="Q130" s="29"/>
      <c r="R130" s="31">
        <f t="shared" si="76"/>
        <v>0</v>
      </c>
      <c r="S130" s="28">
        <f t="shared" si="62"/>
        <v>0</v>
      </c>
      <c r="T130" s="26"/>
      <c r="U130" s="31">
        <f t="shared" si="77"/>
        <v>0</v>
      </c>
      <c r="V130" s="28">
        <f t="shared" si="63"/>
        <v>0</v>
      </c>
      <c r="W130" s="26"/>
      <c r="X130" s="31">
        <f t="shared" si="64"/>
        <v>0</v>
      </c>
      <c r="Y130" s="28">
        <f t="shared" si="65"/>
        <v>0</v>
      </c>
      <c r="Z130" s="78">
        <f t="shared" si="66"/>
        <v>0</v>
      </c>
      <c r="AA130" s="78">
        <f t="shared" si="67"/>
        <v>0</v>
      </c>
      <c r="AB130" s="78">
        <f t="shared" si="68"/>
        <v>0</v>
      </c>
      <c r="AC130" s="102">
        <f t="shared" si="69"/>
        <v>0</v>
      </c>
      <c r="AD130" s="78">
        <f t="shared" si="70"/>
        <v>0</v>
      </c>
      <c r="AF130" s="79">
        <f t="shared" si="71"/>
        <v>0</v>
      </c>
      <c r="AG130" s="79">
        <f t="shared" si="78"/>
        <v>0</v>
      </c>
      <c r="AH130" s="79">
        <f t="shared" si="79"/>
        <v>0</v>
      </c>
      <c r="AI130" s="79">
        <f t="shared" si="80"/>
        <v>0</v>
      </c>
      <c r="AJ130" s="79">
        <f t="shared" si="81"/>
        <v>0</v>
      </c>
      <c r="AK130" s="80">
        <f t="shared" si="72"/>
        <v>0</v>
      </c>
      <c r="AL130" s="79">
        <f t="shared" si="82"/>
        <v>30</v>
      </c>
      <c r="AM130" s="81">
        <f t="shared" si="73"/>
        <v>-30</v>
      </c>
      <c r="AO130" s="82">
        <f t="shared" si="74"/>
        <v>0</v>
      </c>
      <c r="AP130" s="82">
        <f t="shared" si="83"/>
        <v>0</v>
      </c>
      <c r="AQ130" s="82">
        <f t="shared" si="84"/>
        <v>0</v>
      </c>
      <c r="AR130" s="82">
        <f t="shared" si="85"/>
        <v>0</v>
      </c>
      <c r="AS130" s="82">
        <f t="shared" si="86"/>
        <v>0</v>
      </c>
      <c r="AT130" s="83">
        <f t="shared" si="75"/>
        <v>0</v>
      </c>
    </row>
    <row r="131" spans="1:46" x14ac:dyDescent="0.2">
      <c r="A131" s="43" t="s">
        <v>115</v>
      </c>
      <c r="B131" s="86" t="s">
        <v>67</v>
      </c>
      <c r="C131" s="35">
        <v>20</v>
      </c>
      <c r="D131" s="91" t="s">
        <v>120</v>
      </c>
      <c r="E131" s="90">
        <v>0.54166666666666663</v>
      </c>
      <c r="F131" s="90">
        <v>0.69791666666666663</v>
      </c>
      <c r="G131" s="35">
        <v>150</v>
      </c>
      <c r="H131" s="35" t="s">
        <v>69</v>
      </c>
      <c r="I131" s="75">
        <v>0.75</v>
      </c>
      <c r="J131" s="75">
        <v>3</v>
      </c>
      <c r="K131" s="26"/>
      <c r="L131" s="27">
        <f t="shared" si="58"/>
        <v>0</v>
      </c>
      <c r="M131" s="76">
        <f t="shared" si="59"/>
        <v>0</v>
      </c>
      <c r="N131" s="29"/>
      <c r="O131" s="27">
        <f t="shared" si="60"/>
        <v>0</v>
      </c>
      <c r="P131" s="30">
        <f t="shared" si="61"/>
        <v>0</v>
      </c>
      <c r="Q131" s="29"/>
      <c r="R131" s="31">
        <f t="shared" si="76"/>
        <v>0</v>
      </c>
      <c r="S131" s="28">
        <f t="shared" si="62"/>
        <v>0</v>
      </c>
      <c r="T131" s="26"/>
      <c r="U131" s="31">
        <f t="shared" si="77"/>
        <v>0</v>
      </c>
      <c r="V131" s="28">
        <f t="shared" si="63"/>
        <v>0</v>
      </c>
      <c r="W131" s="26"/>
      <c r="X131" s="31">
        <f t="shared" si="64"/>
        <v>0</v>
      </c>
      <c r="Y131" s="28">
        <f t="shared" si="65"/>
        <v>0</v>
      </c>
      <c r="Z131" s="78">
        <f t="shared" si="66"/>
        <v>0</v>
      </c>
      <c r="AA131" s="78">
        <f t="shared" si="67"/>
        <v>0</v>
      </c>
      <c r="AB131" s="78">
        <f t="shared" si="68"/>
        <v>0</v>
      </c>
      <c r="AC131" s="102">
        <f t="shared" si="69"/>
        <v>0</v>
      </c>
      <c r="AD131" s="78">
        <f t="shared" si="70"/>
        <v>0</v>
      </c>
      <c r="AF131" s="79">
        <f t="shared" si="71"/>
        <v>0</v>
      </c>
      <c r="AG131" s="79">
        <f t="shared" si="78"/>
        <v>0</v>
      </c>
      <c r="AH131" s="79">
        <f t="shared" si="79"/>
        <v>0</v>
      </c>
      <c r="AI131" s="79">
        <f t="shared" si="80"/>
        <v>0</v>
      </c>
      <c r="AJ131" s="79">
        <f t="shared" si="81"/>
        <v>0</v>
      </c>
      <c r="AK131" s="80">
        <f t="shared" si="72"/>
        <v>0</v>
      </c>
      <c r="AL131" s="79">
        <f t="shared" si="82"/>
        <v>20</v>
      </c>
      <c r="AM131" s="81">
        <f t="shared" si="73"/>
        <v>-20</v>
      </c>
      <c r="AO131" s="82">
        <f t="shared" si="74"/>
        <v>0</v>
      </c>
      <c r="AP131" s="82">
        <f t="shared" si="83"/>
        <v>0</v>
      </c>
      <c r="AQ131" s="82">
        <f t="shared" si="84"/>
        <v>0</v>
      </c>
      <c r="AR131" s="82">
        <f t="shared" si="85"/>
        <v>0</v>
      </c>
      <c r="AS131" s="82">
        <f t="shared" si="86"/>
        <v>0</v>
      </c>
      <c r="AT131" s="83">
        <f t="shared" si="75"/>
        <v>0</v>
      </c>
    </row>
    <row r="132" spans="1:46" x14ac:dyDescent="0.2">
      <c r="A132" s="43" t="s">
        <v>142</v>
      </c>
      <c r="B132" s="86" t="s">
        <v>74</v>
      </c>
      <c r="C132" s="35">
        <v>50</v>
      </c>
      <c r="D132" s="91" t="s">
        <v>120</v>
      </c>
      <c r="E132" s="90">
        <v>0.5</v>
      </c>
      <c r="F132" s="90">
        <v>0.66666666666666663</v>
      </c>
      <c r="G132" s="35">
        <v>100</v>
      </c>
      <c r="H132" s="35" t="s">
        <v>69</v>
      </c>
      <c r="I132" s="75">
        <v>1.5</v>
      </c>
      <c r="J132" s="75">
        <v>2.5</v>
      </c>
      <c r="K132" s="26"/>
      <c r="L132" s="27">
        <f t="shared" si="58"/>
        <v>0</v>
      </c>
      <c r="M132" s="76">
        <f t="shared" si="59"/>
        <v>0</v>
      </c>
      <c r="N132" s="29"/>
      <c r="O132" s="27">
        <f t="shared" si="60"/>
        <v>0</v>
      </c>
      <c r="P132" s="30">
        <f t="shared" si="61"/>
        <v>0</v>
      </c>
      <c r="Q132" s="29"/>
      <c r="R132" s="31">
        <f t="shared" si="76"/>
        <v>0</v>
      </c>
      <c r="S132" s="28">
        <f t="shared" si="62"/>
        <v>0</v>
      </c>
      <c r="T132" s="26"/>
      <c r="U132" s="31">
        <f t="shared" si="77"/>
        <v>0</v>
      </c>
      <c r="V132" s="28">
        <f t="shared" si="63"/>
        <v>0</v>
      </c>
      <c r="W132" s="26"/>
      <c r="X132" s="31">
        <f t="shared" si="64"/>
        <v>0</v>
      </c>
      <c r="Y132" s="28">
        <f t="shared" si="65"/>
        <v>0</v>
      </c>
      <c r="Z132" s="78">
        <f t="shared" si="66"/>
        <v>0</v>
      </c>
      <c r="AA132" s="78">
        <f t="shared" si="67"/>
        <v>0</v>
      </c>
      <c r="AB132" s="78">
        <f t="shared" si="68"/>
        <v>0</v>
      </c>
      <c r="AC132" s="102">
        <f t="shared" si="69"/>
        <v>0</v>
      </c>
      <c r="AD132" s="78">
        <f t="shared" si="70"/>
        <v>0</v>
      </c>
      <c r="AF132" s="79">
        <f t="shared" si="71"/>
        <v>0</v>
      </c>
      <c r="AG132" s="79">
        <f t="shared" si="78"/>
        <v>0</v>
      </c>
      <c r="AH132" s="79">
        <f t="shared" si="79"/>
        <v>0</v>
      </c>
      <c r="AI132" s="79">
        <f t="shared" si="80"/>
        <v>0</v>
      </c>
      <c r="AJ132" s="79">
        <f t="shared" si="81"/>
        <v>0</v>
      </c>
      <c r="AK132" s="80">
        <f t="shared" si="72"/>
        <v>0</v>
      </c>
      <c r="AL132" s="79">
        <f t="shared" si="82"/>
        <v>50</v>
      </c>
      <c r="AM132" s="81">
        <f t="shared" si="73"/>
        <v>-50</v>
      </c>
      <c r="AO132" s="82">
        <f t="shared" si="74"/>
        <v>0</v>
      </c>
      <c r="AP132" s="82">
        <f t="shared" si="83"/>
        <v>0</v>
      </c>
      <c r="AQ132" s="82">
        <f t="shared" si="84"/>
        <v>0</v>
      </c>
      <c r="AR132" s="82">
        <f t="shared" si="85"/>
        <v>0</v>
      </c>
      <c r="AS132" s="82">
        <f t="shared" si="86"/>
        <v>0</v>
      </c>
      <c r="AT132" s="83">
        <f t="shared" si="75"/>
        <v>0</v>
      </c>
    </row>
    <row r="133" spans="1:46" x14ac:dyDescent="0.2">
      <c r="A133" s="43" t="s">
        <v>103</v>
      </c>
      <c r="B133" s="86" t="s">
        <v>74</v>
      </c>
      <c r="C133" s="35">
        <v>100</v>
      </c>
      <c r="D133" s="91" t="s">
        <v>120</v>
      </c>
      <c r="E133" s="90">
        <v>0.33333333333333331</v>
      </c>
      <c r="F133" s="90">
        <v>0.5</v>
      </c>
      <c r="G133" s="35">
        <v>50</v>
      </c>
      <c r="H133" s="35" t="s">
        <v>69</v>
      </c>
      <c r="I133" s="75">
        <v>2.5</v>
      </c>
      <c r="J133" s="75">
        <v>1.5</v>
      </c>
      <c r="K133" s="26"/>
      <c r="L133" s="27">
        <f t="shared" si="58"/>
        <v>0</v>
      </c>
      <c r="M133" s="76">
        <f t="shared" si="59"/>
        <v>0</v>
      </c>
      <c r="N133" s="29"/>
      <c r="O133" s="27">
        <f t="shared" si="60"/>
        <v>0</v>
      </c>
      <c r="P133" s="30">
        <f t="shared" si="61"/>
        <v>0</v>
      </c>
      <c r="Q133" s="29"/>
      <c r="R133" s="31">
        <f t="shared" si="76"/>
        <v>0</v>
      </c>
      <c r="S133" s="28">
        <f t="shared" si="62"/>
        <v>0</v>
      </c>
      <c r="T133" s="26"/>
      <c r="U133" s="31">
        <f t="shared" si="77"/>
        <v>0</v>
      </c>
      <c r="V133" s="28">
        <f t="shared" si="63"/>
        <v>0</v>
      </c>
      <c r="W133" s="26"/>
      <c r="X133" s="31">
        <f t="shared" si="64"/>
        <v>0</v>
      </c>
      <c r="Y133" s="28">
        <f t="shared" si="65"/>
        <v>0</v>
      </c>
      <c r="Z133" s="78">
        <f t="shared" si="66"/>
        <v>0</v>
      </c>
      <c r="AA133" s="78">
        <f t="shared" si="67"/>
        <v>0</v>
      </c>
      <c r="AB133" s="78">
        <f t="shared" si="68"/>
        <v>0</v>
      </c>
      <c r="AC133" s="102">
        <f t="shared" si="69"/>
        <v>0</v>
      </c>
      <c r="AD133" s="78">
        <f t="shared" si="70"/>
        <v>0</v>
      </c>
      <c r="AF133" s="79">
        <f t="shared" si="71"/>
        <v>0</v>
      </c>
      <c r="AG133" s="79">
        <f t="shared" si="78"/>
        <v>0</v>
      </c>
      <c r="AH133" s="79">
        <f t="shared" si="79"/>
        <v>0</v>
      </c>
      <c r="AI133" s="79">
        <f t="shared" si="80"/>
        <v>0</v>
      </c>
      <c r="AJ133" s="79">
        <f t="shared" si="81"/>
        <v>0</v>
      </c>
      <c r="AK133" s="80">
        <f t="shared" si="72"/>
        <v>0</v>
      </c>
      <c r="AL133" s="79">
        <f t="shared" si="82"/>
        <v>100</v>
      </c>
      <c r="AM133" s="81">
        <f t="shared" si="73"/>
        <v>-100</v>
      </c>
      <c r="AO133" s="82">
        <f t="shared" si="74"/>
        <v>0</v>
      </c>
      <c r="AP133" s="82">
        <f t="shared" si="83"/>
        <v>0</v>
      </c>
      <c r="AQ133" s="82">
        <f t="shared" si="84"/>
        <v>0</v>
      </c>
      <c r="AR133" s="82">
        <f t="shared" si="85"/>
        <v>0</v>
      </c>
      <c r="AS133" s="82">
        <f t="shared" si="86"/>
        <v>0</v>
      </c>
      <c r="AT133" s="83">
        <f t="shared" si="75"/>
        <v>0</v>
      </c>
    </row>
    <row r="134" spans="1:46" x14ac:dyDescent="0.2">
      <c r="A134" s="43" t="s">
        <v>77</v>
      </c>
      <c r="B134" s="86" t="s">
        <v>65</v>
      </c>
      <c r="C134" s="35">
        <v>80</v>
      </c>
      <c r="D134" s="91" t="s">
        <v>122</v>
      </c>
      <c r="E134" s="90">
        <v>0.41666666666666669</v>
      </c>
      <c r="F134" s="90">
        <v>0.55208333333333337</v>
      </c>
      <c r="G134" s="35">
        <v>40</v>
      </c>
      <c r="H134" s="35" t="s">
        <v>69</v>
      </c>
      <c r="I134" s="75">
        <v>1.75</v>
      </c>
      <c r="J134" s="75">
        <v>1.5</v>
      </c>
      <c r="K134" s="26"/>
      <c r="L134" s="27">
        <f t="shared" si="58"/>
        <v>0</v>
      </c>
      <c r="M134" s="76">
        <f t="shared" si="59"/>
        <v>0</v>
      </c>
      <c r="N134" s="29"/>
      <c r="O134" s="27">
        <f t="shared" si="60"/>
        <v>0</v>
      </c>
      <c r="P134" s="30">
        <f t="shared" si="61"/>
        <v>0</v>
      </c>
      <c r="Q134" s="29"/>
      <c r="R134" s="31">
        <f t="shared" si="76"/>
        <v>0</v>
      </c>
      <c r="S134" s="28">
        <f t="shared" si="62"/>
        <v>0</v>
      </c>
      <c r="T134" s="26"/>
      <c r="U134" s="31">
        <f t="shared" si="77"/>
        <v>0</v>
      </c>
      <c r="V134" s="28">
        <f t="shared" si="63"/>
        <v>0</v>
      </c>
      <c r="W134" s="26"/>
      <c r="X134" s="31">
        <f t="shared" si="64"/>
        <v>0</v>
      </c>
      <c r="Y134" s="28">
        <f t="shared" si="65"/>
        <v>0</v>
      </c>
      <c r="Z134" s="78">
        <f t="shared" si="66"/>
        <v>0</v>
      </c>
      <c r="AA134" s="78">
        <f t="shared" si="67"/>
        <v>0</v>
      </c>
      <c r="AB134" s="78">
        <f t="shared" si="68"/>
        <v>0</v>
      </c>
      <c r="AC134" s="102">
        <f t="shared" si="69"/>
        <v>0</v>
      </c>
      <c r="AD134" s="78">
        <f t="shared" si="70"/>
        <v>0</v>
      </c>
      <c r="AF134" s="79">
        <f t="shared" si="71"/>
        <v>0</v>
      </c>
      <c r="AG134" s="79">
        <f t="shared" si="78"/>
        <v>0</v>
      </c>
      <c r="AH134" s="79">
        <f t="shared" si="79"/>
        <v>0</v>
      </c>
      <c r="AI134" s="79">
        <f t="shared" si="80"/>
        <v>0</v>
      </c>
      <c r="AJ134" s="79">
        <f t="shared" si="81"/>
        <v>0</v>
      </c>
      <c r="AK134" s="80">
        <f t="shared" si="72"/>
        <v>0</v>
      </c>
      <c r="AL134" s="79">
        <f t="shared" si="82"/>
        <v>80</v>
      </c>
      <c r="AM134" s="81">
        <f t="shared" si="73"/>
        <v>-80</v>
      </c>
      <c r="AO134" s="82">
        <f t="shared" si="74"/>
        <v>0</v>
      </c>
      <c r="AP134" s="82">
        <f t="shared" si="83"/>
        <v>0</v>
      </c>
      <c r="AQ134" s="82">
        <f t="shared" si="84"/>
        <v>0</v>
      </c>
      <c r="AR134" s="82">
        <f t="shared" si="85"/>
        <v>0</v>
      </c>
      <c r="AS134" s="82">
        <f t="shared" si="86"/>
        <v>0</v>
      </c>
      <c r="AT134" s="83">
        <f t="shared" si="75"/>
        <v>0</v>
      </c>
    </row>
    <row r="135" spans="1:46" x14ac:dyDescent="0.2">
      <c r="A135" s="43" t="s">
        <v>82</v>
      </c>
      <c r="B135" s="86" t="s">
        <v>65</v>
      </c>
      <c r="C135" s="35">
        <v>50</v>
      </c>
      <c r="D135" s="91" t="s">
        <v>122</v>
      </c>
      <c r="E135" s="90">
        <v>0.38541666666666669</v>
      </c>
      <c r="F135" s="90">
        <v>0.6875</v>
      </c>
      <c r="G135" s="35">
        <v>180</v>
      </c>
      <c r="H135" s="35" t="s">
        <v>69</v>
      </c>
      <c r="I135" s="75">
        <v>3.75</v>
      </c>
      <c r="J135" s="75">
        <v>3.5</v>
      </c>
      <c r="K135" s="26"/>
      <c r="L135" s="27">
        <f t="shared" ref="L135:L169" si="87">$C$6*G135*K135</f>
        <v>0</v>
      </c>
      <c r="M135" s="76">
        <f t="shared" ref="M135:M169" si="88">$L$6*J135*K135</f>
        <v>0</v>
      </c>
      <c r="N135" s="29"/>
      <c r="O135" s="27">
        <f t="shared" ref="O135:O169" si="89">$C$7*G135*N135</f>
        <v>0</v>
      </c>
      <c r="P135" s="30">
        <f t="shared" ref="P135:P169" si="90">$L$6*J135*N135</f>
        <v>0</v>
      </c>
      <c r="Q135" s="29"/>
      <c r="R135" s="31">
        <f t="shared" si="76"/>
        <v>0</v>
      </c>
      <c r="S135" s="28">
        <f t="shared" ref="S135:S169" si="91">$L$6*J135*Q135</f>
        <v>0</v>
      </c>
      <c r="T135" s="26"/>
      <c r="U135" s="31">
        <f t="shared" si="77"/>
        <v>0</v>
      </c>
      <c r="V135" s="28">
        <f t="shared" ref="V135:V169" si="92">$L$6*J135*T135</f>
        <v>0</v>
      </c>
      <c r="W135" s="26"/>
      <c r="X135" s="31">
        <f t="shared" ref="X135:X169" si="93">$C$10*G135*W135</f>
        <v>0</v>
      </c>
      <c r="Y135" s="28">
        <f t="shared" ref="Y135:Y169" si="94">$L$6*J135*W135</f>
        <v>0</v>
      </c>
      <c r="Z135" s="78">
        <f t="shared" ref="Z135:Z169" si="95">L135+M135+O135+P135+R135+S135+U135+V135+X135+Y135</f>
        <v>0</v>
      </c>
      <c r="AA135" s="78">
        <f t="shared" ref="AA135:AA169" si="96">(I135*$I$6*K135)+(I135*$I$7*N135)+(I135*$I$8*Q135)+(I135*$I$9*T135)+(I135*$I$10*W135)</f>
        <v>0</v>
      </c>
      <c r="AB135" s="78">
        <f t="shared" ref="AB135:AB169" si="97">Z135+AA135</f>
        <v>0</v>
      </c>
      <c r="AC135" s="102">
        <f t="shared" ref="AC135:AC169" si="98">AT135</f>
        <v>0</v>
      </c>
      <c r="AD135" s="78">
        <f t="shared" ref="AD135:AD169" si="99">MAX(AB135:AC135)</f>
        <v>0</v>
      </c>
      <c r="AF135" s="79">
        <f t="shared" ref="AF135:AF169" si="100">K135*20</f>
        <v>0</v>
      </c>
      <c r="AG135" s="79">
        <f t="shared" si="78"/>
        <v>0</v>
      </c>
      <c r="AH135" s="79">
        <f t="shared" si="79"/>
        <v>0</v>
      </c>
      <c r="AI135" s="79">
        <f t="shared" si="80"/>
        <v>0</v>
      </c>
      <c r="AJ135" s="79">
        <f t="shared" si="81"/>
        <v>0</v>
      </c>
      <c r="AK135" s="80">
        <f t="shared" ref="AK135:AK169" si="101">SUM(AF135:AJ135)</f>
        <v>0</v>
      </c>
      <c r="AL135" s="79">
        <f t="shared" si="82"/>
        <v>50</v>
      </c>
      <c r="AM135" s="81">
        <f t="shared" ref="AM135:AM169" si="102">AK135-AL135</f>
        <v>-50</v>
      </c>
      <c r="AO135" s="82">
        <f t="shared" ref="AO135:AO169" si="103">K135*$F$6</f>
        <v>0</v>
      </c>
      <c r="AP135" s="82">
        <f t="shared" si="83"/>
        <v>0</v>
      </c>
      <c r="AQ135" s="82">
        <f t="shared" si="84"/>
        <v>0</v>
      </c>
      <c r="AR135" s="82">
        <f t="shared" si="85"/>
        <v>0</v>
      </c>
      <c r="AS135" s="82">
        <f t="shared" si="86"/>
        <v>0</v>
      </c>
      <c r="AT135" s="83">
        <f t="shared" ref="AT135:AT169" si="104">SUM(AO135:AS135)</f>
        <v>0</v>
      </c>
    </row>
    <row r="136" spans="1:46" x14ac:dyDescent="0.2">
      <c r="A136" s="43" t="s">
        <v>123</v>
      </c>
      <c r="B136" s="86" t="s">
        <v>65</v>
      </c>
      <c r="C136" s="35">
        <v>60</v>
      </c>
      <c r="D136" s="91" t="s">
        <v>122</v>
      </c>
      <c r="E136" s="90">
        <v>0.36458333333333331</v>
      </c>
      <c r="F136" s="90">
        <v>0.625</v>
      </c>
      <c r="G136" s="35">
        <v>30</v>
      </c>
      <c r="H136" s="35" t="s">
        <v>69</v>
      </c>
      <c r="I136" s="75">
        <v>5.25</v>
      </c>
      <c r="J136" s="75">
        <v>1</v>
      </c>
      <c r="K136" s="26"/>
      <c r="L136" s="27">
        <f t="shared" si="87"/>
        <v>0</v>
      </c>
      <c r="M136" s="76">
        <f t="shared" si="88"/>
        <v>0</v>
      </c>
      <c r="N136" s="29"/>
      <c r="O136" s="27">
        <f t="shared" si="89"/>
        <v>0</v>
      </c>
      <c r="P136" s="30">
        <f t="shared" si="90"/>
        <v>0</v>
      </c>
      <c r="Q136" s="29"/>
      <c r="R136" s="31">
        <f t="shared" si="76"/>
        <v>0</v>
      </c>
      <c r="S136" s="28">
        <f t="shared" si="91"/>
        <v>0</v>
      </c>
      <c r="T136" s="26"/>
      <c r="U136" s="31">
        <f t="shared" si="77"/>
        <v>0</v>
      </c>
      <c r="V136" s="28">
        <f t="shared" si="92"/>
        <v>0</v>
      </c>
      <c r="W136" s="26"/>
      <c r="X136" s="31">
        <f t="shared" si="93"/>
        <v>0</v>
      </c>
      <c r="Y136" s="28">
        <f t="shared" si="94"/>
        <v>0</v>
      </c>
      <c r="Z136" s="78">
        <f t="shared" si="95"/>
        <v>0</v>
      </c>
      <c r="AA136" s="78">
        <f t="shared" si="96"/>
        <v>0</v>
      </c>
      <c r="AB136" s="78">
        <f t="shared" si="97"/>
        <v>0</v>
      </c>
      <c r="AC136" s="102">
        <f t="shared" si="98"/>
        <v>0</v>
      </c>
      <c r="AD136" s="78">
        <f t="shared" si="99"/>
        <v>0</v>
      </c>
      <c r="AF136" s="79">
        <f t="shared" si="100"/>
        <v>0</v>
      </c>
      <c r="AG136" s="79">
        <f t="shared" si="78"/>
        <v>0</v>
      </c>
      <c r="AH136" s="79">
        <f t="shared" si="79"/>
        <v>0</v>
      </c>
      <c r="AI136" s="79">
        <f t="shared" si="80"/>
        <v>0</v>
      </c>
      <c r="AJ136" s="79">
        <f t="shared" si="81"/>
        <v>0</v>
      </c>
      <c r="AK136" s="80">
        <f t="shared" si="101"/>
        <v>0</v>
      </c>
      <c r="AL136" s="79">
        <f t="shared" si="82"/>
        <v>60</v>
      </c>
      <c r="AM136" s="81">
        <f t="shared" si="102"/>
        <v>-60</v>
      </c>
      <c r="AO136" s="82">
        <f t="shared" si="103"/>
        <v>0</v>
      </c>
      <c r="AP136" s="82">
        <f t="shared" si="83"/>
        <v>0</v>
      </c>
      <c r="AQ136" s="82">
        <f t="shared" si="84"/>
        <v>0</v>
      </c>
      <c r="AR136" s="82">
        <f t="shared" si="85"/>
        <v>0</v>
      </c>
      <c r="AS136" s="82">
        <f t="shared" si="86"/>
        <v>0</v>
      </c>
      <c r="AT136" s="83">
        <f t="shared" si="104"/>
        <v>0</v>
      </c>
    </row>
    <row r="137" spans="1:46" x14ac:dyDescent="0.2">
      <c r="A137" s="43" t="s">
        <v>106</v>
      </c>
      <c r="B137" s="86" t="s">
        <v>71</v>
      </c>
      <c r="C137" s="35">
        <v>290</v>
      </c>
      <c r="D137" s="91" t="s">
        <v>122</v>
      </c>
      <c r="E137" s="90">
        <v>0.33333333333333331</v>
      </c>
      <c r="F137" s="90">
        <v>0.5</v>
      </c>
      <c r="G137" s="35">
        <v>80</v>
      </c>
      <c r="H137" s="35" t="s">
        <v>69</v>
      </c>
      <c r="I137" s="75">
        <v>2</v>
      </c>
      <c r="J137" s="75">
        <v>2</v>
      </c>
      <c r="K137" s="26"/>
      <c r="L137" s="27">
        <f t="shared" si="87"/>
        <v>0</v>
      </c>
      <c r="M137" s="76">
        <f t="shared" si="88"/>
        <v>0</v>
      </c>
      <c r="N137" s="29"/>
      <c r="O137" s="27">
        <f t="shared" si="89"/>
        <v>0</v>
      </c>
      <c r="P137" s="30">
        <f t="shared" si="90"/>
        <v>0</v>
      </c>
      <c r="Q137" s="29"/>
      <c r="R137" s="31">
        <f t="shared" si="76"/>
        <v>0</v>
      </c>
      <c r="S137" s="28">
        <f t="shared" si="91"/>
        <v>0</v>
      </c>
      <c r="T137" s="26"/>
      <c r="U137" s="31">
        <f t="shared" si="77"/>
        <v>0</v>
      </c>
      <c r="V137" s="28">
        <f t="shared" si="92"/>
        <v>0</v>
      </c>
      <c r="W137" s="26"/>
      <c r="X137" s="31">
        <f t="shared" si="93"/>
        <v>0</v>
      </c>
      <c r="Y137" s="28">
        <f t="shared" si="94"/>
        <v>0</v>
      </c>
      <c r="Z137" s="78">
        <f t="shared" si="95"/>
        <v>0</v>
      </c>
      <c r="AA137" s="78">
        <f t="shared" si="96"/>
        <v>0</v>
      </c>
      <c r="AB137" s="78">
        <f t="shared" si="97"/>
        <v>0</v>
      </c>
      <c r="AC137" s="102">
        <f t="shared" si="98"/>
        <v>0</v>
      </c>
      <c r="AD137" s="78">
        <f t="shared" si="99"/>
        <v>0</v>
      </c>
      <c r="AF137" s="79">
        <f t="shared" si="100"/>
        <v>0</v>
      </c>
      <c r="AG137" s="79">
        <f t="shared" si="78"/>
        <v>0</v>
      </c>
      <c r="AH137" s="79">
        <f t="shared" si="79"/>
        <v>0</v>
      </c>
      <c r="AI137" s="79">
        <f t="shared" si="80"/>
        <v>0</v>
      </c>
      <c r="AJ137" s="79">
        <f t="shared" si="81"/>
        <v>0</v>
      </c>
      <c r="AK137" s="80">
        <f t="shared" si="101"/>
        <v>0</v>
      </c>
      <c r="AL137" s="79">
        <f t="shared" si="82"/>
        <v>290</v>
      </c>
      <c r="AM137" s="81">
        <f t="shared" si="102"/>
        <v>-290</v>
      </c>
      <c r="AO137" s="82">
        <f t="shared" si="103"/>
        <v>0</v>
      </c>
      <c r="AP137" s="82">
        <f t="shared" si="83"/>
        <v>0</v>
      </c>
      <c r="AQ137" s="82">
        <f t="shared" si="84"/>
        <v>0</v>
      </c>
      <c r="AR137" s="82">
        <f t="shared" si="85"/>
        <v>0</v>
      </c>
      <c r="AS137" s="82">
        <f t="shared" si="86"/>
        <v>0</v>
      </c>
      <c r="AT137" s="83">
        <f t="shared" si="104"/>
        <v>0</v>
      </c>
    </row>
    <row r="138" spans="1:46" x14ac:dyDescent="0.2">
      <c r="A138" s="43" t="s">
        <v>124</v>
      </c>
      <c r="B138" s="86" t="s">
        <v>67</v>
      </c>
      <c r="C138" s="35">
        <v>50</v>
      </c>
      <c r="D138" s="97" t="s">
        <v>122</v>
      </c>
      <c r="E138" s="90">
        <v>0.5</v>
      </c>
      <c r="F138" s="90">
        <v>0.625</v>
      </c>
      <c r="G138" s="35">
        <v>40</v>
      </c>
      <c r="H138" s="35" t="s">
        <v>69</v>
      </c>
      <c r="I138" s="75">
        <v>2</v>
      </c>
      <c r="J138" s="75">
        <v>1</v>
      </c>
      <c r="K138" s="26"/>
      <c r="L138" s="27">
        <f t="shared" si="87"/>
        <v>0</v>
      </c>
      <c r="M138" s="76">
        <f t="shared" si="88"/>
        <v>0</v>
      </c>
      <c r="N138" s="29"/>
      <c r="O138" s="27">
        <f t="shared" si="89"/>
        <v>0</v>
      </c>
      <c r="P138" s="30">
        <f t="shared" si="90"/>
        <v>0</v>
      </c>
      <c r="Q138" s="29"/>
      <c r="R138" s="31">
        <f t="shared" si="76"/>
        <v>0</v>
      </c>
      <c r="S138" s="28">
        <f t="shared" si="91"/>
        <v>0</v>
      </c>
      <c r="T138" s="26"/>
      <c r="U138" s="31">
        <f t="shared" si="77"/>
        <v>0</v>
      </c>
      <c r="V138" s="28">
        <f t="shared" si="92"/>
        <v>0</v>
      </c>
      <c r="W138" s="26"/>
      <c r="X138" s="31">
        <f t="shared" si="93"/>
        <v>0</v>
      </c>
      <c r="Y138" s="28">
        <f t="shared" si="94"/>
        <v>0</v>
      </c>
      <c r="Z138" s="78">
        <f t="shared" si="95"/>
        <v>0</v>
      </c>
      <c r="AA138" s="78">
        <f t="shared" si="96"/>
        <v>0</v>
      </c>
      <c r="AB138" s="78">
        <f t="shared" si="97"/>
        <v>0</v>
      </c>
      <c r="AC138" s="102">
        <f t="shared" si="98"/>
        <v>0</v>
      </c>
      <c r="AD138" s="78">
        <f t="shared" si="99"/>
        <v>0</v>
      </c>
      <c r="AF138" s="79">
        <f t="shared" si="100"/>
        <v>0</v>
      </c>
      <c r="AG138" s="79">
        <f t="shared" si="78"/>
        <v>0</v>
      </c>
      <c r="AH138" s="79">
        <f t="shared" si="79"/>
        <v>0</v>
      </c>
      <c r="AI138" s="79">
        <f t="shared" si="80"/>
        <v>0</v>
      </c>
      <c r="AJ138" s="79">
        <f t="shared" si="81"/>
        <v>0</v>
      </c>
      <c r="AK138" s="80">
        <f t="shared" si="101"/>
        <v>0</v>
      </c>
      <c r="AL138" s="79">
        <f t="shared" si="82"/>
        <v>50</v>
      </c>
      <c r="AM138" s="81">
        <f t="shared" si="102"/>
        <v>-50</v>
      </c>
      <c r="AO138" s="82">
        <f t="shared" si="103"/>
        <v>0</v>
      </c>
      <c r="AP138" s="82">
        <f t="shared" si="83"/>
        <v>0</v>
      </c>
      <c r="AQ138" s="82">
        <f t="shared" si="84"/>
        <v>0</v>
      </c>
      <c r="AR138" s="82">
        <f t="shared" si="85"/>
        <v>0</v>
      </c>
      <c r="AS138" s="82">
        <f t="shared" si="86"/>
        <v>0</v>
      </c>
      <c r="AT138" s="83">
        <f>SUM(AO138:AS138)</f>
        <v>0</v>
      </c>
    </row>
    <row r="139" spans="1:46" x14ac:dyDescent="0.2">
      <c r="A139" s="43" t="s">
        <v>124</v>
      </c>
      <c r="B139" s="86" t="s">
        <v>67</v>
      </c>
      <c r="C139" s="35">
        <v>40</v>
      </c>
      <c r="D139" s="97" t="s">
        <v>122</v>
      </c>
      <c r="E139" s="90">
        <v>0.5</v>
      </c>
      <c r="F139" s="90">
        <v>0.625</v>
      </c>
      <c r="G139" s="35">
        <v>40</v>
      </c>
      <c r="H139" s="35" t="s">
        <v>69</v>
      </c>
      <c r="I139" s="75">
        <v>2</v>
      </c>
      <c r="J139" s="75">
        <v>1</v>
      </c>
      <c r="K139" s="26"/>
      <c r="L139" s="27">
        <f t="shared" si="87"/>
        <v>0</v>
      </c>
      <c r="M139" s="76">
        <f t="shared" si="88"/>
        <v>0</v>
      </c>
      <c r="N139" s="29"/>
      <c r="O139" s="27">
        <f t="shared" si="89"/>
        <v>0</v>
      </c>
      <c r="P139" s="30">
        <f t="shared" si="90"/>
        <v>0</v>
      </c>
      <c r="Q139" s="29"/>
      <c r="R139" s="31">
        <f t="shared" si="76"/>
        <v>0</v>
      </c>
      <c r="S139" s="28">
        <f t="shared" si="91"/>
        <v>0</v>
      </c>
      <c r="T139" s="26"/>
      <c r="U139" s="31">
        <f t="shared" si="77"/>
        <v>0</v>
      </c>
      <c r="V139" s="28">
        <f t="shared" si="92"/>
        <v>0</v>
      </c>
      <c r="W139" s="26"/>
      <c r="X139" s="31">
        <f t="shared" si="93"/>
        <v>0</v>
      </c>
      <c r="Y139" s="28">
        <f t="shared" si="94"/>
        <v>0</v>
      </c>
      <c r="Z139" s="78">
        <f t="shared" si="95"/>
        <v>0</v>
      </c>
      <c r="AA139" s="78">
        <f t="shared" si="96"/>
        <v>0</v>
      </c>
      <c r="AB139" s="78">
        <f t="shared" si="97"/>
        <v>0</v>
      </c>
      <c r="AC139" s="102">
        <f t="shared" si="98"/>
        <v>0</v>
      </c>
      <c r="AD139" s="78">
        <f t="shared" si="99"/>
        <v>0</v>
      </c>
      <c r="AF139" s="79">
        <f t="shared" si="100"/>
        <v>0</v>
      </c>
      <c r="AG139" s="79">
        <f t="shared" si="78"/>
        <v>0</v>
      </c>
      <c r="AH139" s="79">
        <f t="shared" si="79"/>
        <v>0</v>
      </c>
      <c r="AI139" s="79">
        <f t="shared" si="80"/>
        <v>0</v>
      </c>
      <c r="AJ139" s="79">
        <f t="shared" si="81"/>
        <v>0</v>
      </c>
      <c r="AK139" s="80">
        <f t="shared" si="101"/>
        <v>0</v>
      </c>
      <c r="AL139" s="79">
        <f t="shared" si="82"/>
        <v>40</v>
      </c>
      <c r="AM139" s="81">
        <f t="shared" si="102"/>
        <v>-40</v>
      </c>
      <c r="AO139" s="82">
        <f t="shared" si="103"/>
        <v>0</v>
      </c>
      <c r="AP139" s="82">
        <f t="shared" si="83"/>
        <v>0</v>
      </c>
      <c r="AQ139" s="82">
        <f t="shared" si="84"/>
        <v>0</v>
      </c>
      <c r="AR139" s="82">
        <f>T139*$F$9</f>
        <v>0</v>
      </c>
      <c r="AS139" s="82">
        <f t="shared" si="86"/>
        <v>0</v>
      </c>
      <c r="AT139" s="83">
        <f t="shared" si="104"/>
        <v>0</v>
      </c>
    </row>
    <row r="140" spans="1:46" x14ac:dyDescent="0.2">
      <c r="A140" s="43" t="s">
        <v>106</v>
      </c>
      <c r="B140" s="86" t="s">
        <v>74</v>
      </c>
      <c r="C140" s="35">
        <v>550</v>
      </c>
      <c r="D140" s="89" t="s">
        <v>122</v>
      </c>
      <c r="E140" s="90">
        <v>0.33333333333333331</v>
      </c>
      <c r="F140" s="90">
        <v>0.52083333333333337</v>
      </c>
      <c r="G140" s="35">
        <v>130</v>
      </c>
      <c r="H140" s="35" t="s">
        <v>69</v>
      </c>
      <c r="I140" s="75">
        <v>1.5</v>
      </c>
      <c r="J140" s="75">
        <v>3</v>
      </c>
      <c r="K140" s="26"/>
      <c r="L140" s="27">
        <f t="shared" si="87"/>
        <v>0</v>
      </c>
      <c r="M140" s="76">
        <f t="shared" si="88"/>
        <v>0</v>
      </c>
      <c r="N140" s="29"/>
      <c r="O140" s="27">
        <f t="shared" si="89"/>
        <v>0</v>
      </c>
      <c r="P140" s="30">
        <f t="shared" si="90"/>
        <v>0</v>
      </c>
      <c r="Q140" s="29"/>
      <c r="R140" s="31">
        <f t="shared" si="76"/>
        <v>0</v>
      </c>
      <c r="S140" s="28">
        <f t="shared" si="91"/>
        <v>0</v>
      </c>
      <c r="T140" s="26"/>
      <c r="U140" s="31">
        <f t="shared" si="77"/>
        <v>0</v>
      </c>
      <c r="V140" s="28">
        <f t="shared" si="92"/>
        <v>0</v>
      </c>
      <c r="W140" s="26"/>
      <c r="X140" s="31">
        <f t="shared" si="93"/>
        <v>0</v>
      </c>
      <c r="Y140" s="28">
        <f t="shared" si="94"/>
        <v>0</v>
      </c>
      <c r="Z140" s="78">
        <f t="shared" si="95"/>
        <v>0</v>
      </c>
      <c r="AA140" s="78">
        <f t="shared" si="96"/>
        <v>0</v>
      </c>
      <c r="AB140" s="78">
        <f t="shared" si="97"/>
        <v>0</v>
      </c>
      <c r="AC140" s="102">
        <f t="shared" si="98"/>
        <v>0</v>
      </c>
      <c r="AD140" s="78">
        <f t="shared" si="99"/>
        <v>0</v>
      </c>
      <c r="AF140" s="79">
        <f t="shared" si="100"/>
        <v>0</v>
      </c>
      <c r="AG140" s="79">
        <f t="shared" si="78"/>
        <v>0</v>
      </c>
      <c r="AH140" s="79">
        <f t="shared" si="79"/>
        <v>0</v>
      </c>
      <c r="AI140" s="79">
        <f t="shared" si="80"/>
        <v>0</v>
      </c>
      <c r="AJ140" s="79">
        <f t="shared" si="81"/>
        <v>0</v>
      </c>
      <c r="AK140" s="80">
        <f t="shared" si="101"/>
        <v>0</v>
      </c>
      <c r="AL140" s="79">
        <f t="shared" si="82"/>
        <v>550</v>
      </c>
      <c r="AM140" s="81">
        <f t="shared" si="102"/>
        <v>-550</v>
      </c>
      <c r="AO140" s="82">
        <f t="shared" si="103"/>
        <v>0</v>
      </c>
      <c r="AP140" s="82">
        <f t="shared" si="83"/>
        <v>0</v>
      </c>
      <c r="AQ140" s="82">
        <f t="shared" si="84"/>
        <v>0</v>
      </c>
      <c r="AR140" s="82">
        <f t="shared" si="85"/>
        <v>0</v>
      </c>
      <c r="AS140" s="82">
        <f t="shared" si="86"/>
        <v>0</v>
      </c>
      <c r="AT140" s="83">
        <f t="shared" si="104"/>
        <v>0</v>
      </c>
    </row>
    <row r="141" spans="1:46" x14ac:dyDescent="0.2">
      <c r="A141" s="43" t="s">
        <v>128</v>
      </c>
      <c r="B141" s="86" t="s">
        <v>74</v>
      </c>
      <c r="C141" s="35">
        <v>60</v>
      </c>
      <c r="D141" s="89" t="s">
        <v>102</v>
      </c>
      <c r="E141" s="90">
        <v>0.33333333333333331</v>
      </c>
      <c r="F141" s="90"/>
      <c r="G141" s="35">
        <v>210</v>
      </c>
      <c r="H141" s="35" t="s">
        <v>69</v>
      </c>
      <c r="I141" s="75"/>
      <c r="J141" s="75">
        <v>4</v>
      </c>
      <c r="K141" s="26"/>
      <c r="L141" s="27">
        <f t="shared" si="87"/>
        <v>0</v>
      </c>
      <c r="M141" s="76">
        <f t="shared" si="88"/>
        <v>0</v>
      </c>
      <c r="N141" s="29"/>
      <c r="O141" s="27">
        <f t="shared" si="89"/>
        <v>0</v>
      </c>
      <c r="P141" s="30">
        <f t="shared" si="90"/>
        <v>0</v>
      </c>
      <c r="Q141" s="29"/>
      <c r="R141" s="31">
        <f t="shared" si="76"/>
        <v>0</v>
      </c>
      <c r="S141" s="28">
        <f t="shared" si="91"/>
        <v>0</v>
      </c>
      <c r="T141" s="26"/>
      <c r="U141" s="31">
        <f t="shared" si="77"/>
        <v>0</v>
      </c>
      <c r="V141" s="28">
        <f t="shared" si="92"/>
        <v>0</v>
      </c>
      <c r="W141" s="26"/>
      <c r="X141" s="31">
        <f t="shared" si="93"/>
        <v>0</v>
      </c>
      <c r="Y141" s="28">
        <f t="shared" si="94"/>
        <v>0</v>
      </c>
      <c r="Z141" s="78">
        <f t="shared" si="95"/>
        <v>0</v>
      </c>
      <c r="AA141" s="78">
        <f t="shared" si="96"/>
        <v>0</v>
      </c>
      <c r="AB141" s="78">
        <f t="shared" si="97"/>
        <v>0</v>
      </c>
      <c r="AC141" s="102">
        <f t="shared" si="98"/>
        <v>0</v>
      </c>
      <c r="AD141" s="78">
        <f t="shared" si="99"/>
        <v>0</v>
      </c>
      <c r="AF141" s="79">
        <f t="shared" si="100"/>
        <v>0</v>
      </c>
      <c r="AG141" s="79">
        <f t="shared" si="78"/>
        <v>0</v>
      </c>
      <c r="AH141" s="79">
        <f t="shared" si="79"/>
        <v>0</v>
      </c>
      <c r="AI141" s="79">
        <f t="shared" si="80"/>
        <v>0</v>
      </c>
      <c r="AJ141" s="79">
        <f t="shared" si="81"/>
        <v>0</v>
      </c>
      <c r="AK141" s="80">
        <f t="shared" si="101"/>
        <v>0</v>
      </c>
      <c r="AL141" s="79">
        <f t="shared" si="82"/>
        <v>60</v>
      </c>
      <c r="AM141" s="81">
        <f t="shared" si="102"/>
        <v>-60</v>
      </c>
      <c r="AO141" s="82">
        <f t="shared" si="103"/>
        <v>0</v>
      </c>
      <c r="AP141" s="82">
        <f t="shared" si="83"/>
        <v>0</v>
      </c>
      <c r="AQ141" s="82">
        <f t="shared" si="84"/>
        <v>0</v>
      </c>
      <c r="AR141" s="82">
        <f t="shared" si="85"/>
        <v>0</v>
      </c>
      <c r="AS141" s="82">
        <f t="shared" si="86"/>
        <v>0</v>
      </c>
      <c r="AT141" s="83">
        <f t="shared" si="104"/>
        <v>0</v>
      </c>
    </row>
    <row r="142" spans="1:46" x14ac:dyDescent="0.2">
      <c r="A142" s="43" t="s">
        <v>131</v>
      </c>
      <c r="B142" s="86" t="s">
        <v>105</v>
      </c>
      <c r="C142" s="35">
        <v>60</v>
      </c>
      <c r="D142" s="89" t="s">
        <v>102</v>
      </c>
      <c r="E142" s="90">
        <v>0.72916666666666663</v>
      </c>
      <c r="F142" s="90"/>
      <c r="G142" s="35">
        <v>210</v>
      </c>
      <c r="H142" s="35" t="s">
        <v>69</v>
      </c>
      <c r="I142" s="75"/>
      <c r="J142" s="75">
        <v>4</v>
      </c>
      <c r="K142" s="26"/>
      <c r="L142" s="27">
        <f t="shared" si="87"/>
        <v>0</v>
      </c>
      <c r="M142" s="76">
        <f t="shared" si="88"/>
        <v>0</v>
      </c>
      <c r="N142" s="29"/>
      <c r="O142" s="27">
        <f t="shared" si="89"/>
        <v>0</v>
      </c>
      <c r="P142" s="30">
        <f t="shared" si="90"/>
        <v>0</v>
      </c>
      <c r="Q142" s="29"/>
      <c r="R142" s="31">
        <f t="shared" si="76"/>
        <v>0</v>
      </c>
      <c r="S142" s="28">
        <f t="shared" si="91"/>
        <v>0</v>
      </c>
      <c r="T142" s="26"/>
      <c r="U142" s="31">
        <f t="shared" si="77"/>
        <v>0</v>
      </c>
      <c r="V142" s="28">
        <f t="shared" si="92"/>
        <v>0</v>
      </c>
      <c r="W142" s="26"/>
      <c r="X142" s="31">
        <f t="shared" si="93"/>
        <v>0</v>
      </c>
      <c r="Y142" s="28">
        <f t="shared" si="94"/>
        <v>0</v>
      </c>
      <c r="Z142" s="78">
        <f>L142+M142+O142+P142+R142+S142+U142+V142+X142+Y142</f>
        <v>0</v>
      </c>
      <c r="AA142" s="78">
        <f t="shared" si="96"/>
        <v>0</v>
      </c>
      <c r="AB142" s="78">
        <f t="shared" si="97"/>
        <v>0</v>
      </c>
      <c r="AC142" s="102">
        <f t="shared" si="98"/>
        <v>0</v>
      </c>
      <c r="AD142" s="78">
        <f t="shared" si="99"/>
        <v>0</v>
      </c>
      <c r="AF142" s="79">
        <f t="shared" si="100"/>
        <v>0</v>
      </c>
      <c r="AG142" s="79">
        <f t="shared" si="78"/>
        <v>0</v>
      </c>
      <c r="AH142" s="79">
        <f t="shared" si="79"/>
        <v>0</v>
      </c>
      <c r="AI142" s="79">
        <f t="shared" si="80"/>
        <v>0</v>
      </c>
      <c r="AJ142" s="79">
        <f t="shared" si="81"/>
        <v>0</v>
      </c>
      <c r="AK142" s="80">
        <f t="shared" si="101"/>
        <v>0</v>
      </c>
      <c r="AL142" s="79">
        <f t="shared" si="82"/>
        <v>60</v>
      </c>
      <c r="AM142" s="81">
        <f t="shared" si="102"/>
        <v>-60</v>
      </c>
      <c r="AO142" s="82">
        <f t="shared" si="103"/>
        <v>0</v>
      </c>
      <c r="AP142" s="82">
        <f t="shared" si="83"/>
        <v>0</v>
      </c>
      <c r="AQ142" s="82">
        <f t="shared" si="84"/>
        <v>0</v>
      </c>
      <c r="AR142" s="82">
        <f t="shared" si="85"/>
        <v>0</v>
      </c>
      <c r="AS142" s="82">
        <f t="shared" si="86"/>
        <v>0</v>
      </c>
      <c r="AT142" s="83">
        <f t="shared" si="104"/>
        <v>0</v>
      </c>
    </row>
    <row r="143" spans="1:46" x14ac:dyDescent="0.2">
      <c r="A143" s="43" t="s">
        <v>125</v>
      </c>
      <c r="B143" s="86" t="s">
        <v>65</v>
      </c>
      <c r="C143" s="35">
        <v>70</v>
      </c>
      <c r="D143" s="87" t="s">
        <v>112</v>
      </c>
      <c r="E143" s="90">
        <v>0.27083333333333331</v>
      </c>
      <c r="F143" s="90"/>
      <c r="G143" s="35">
        <v>290</v>
      </c>
      <c r="H143" s="35" t="s">
        <v>69</v>
      </c>
      <c r="I143" s="75"/>
      <c r="J143" s="75">
        <v>5</v>
      </c>
      <c r="K143" s="26"/>
      <c r="L143" s="27">
        <f t="shared" si="87"/>
        <v>0</v>
      </c>
      <c r="M143" s="76">
        <f t="shared" si="88"/>
        <v>0</v>
      </c>
      <c r="N143" s="29"/>
      <c r="O143" s="27">
        <f t="shared" si="89"/>
        <v>0</v>
      </c>
      <c r="P143" s="30">
        <f t="shared" si="90"/>
        <v>0</v>
      </c>
      <c r="Q143" s="29"/>
      <c r="R143" s="31">
        <f t="shared" si="76"/>
        <v>0</v>
      </c>
      <c r="S143" s="28">
        <f t="shared" si="91"/>
        <v>0</v>
      </c>
      <c r="T143" s="26"/>
      <c r="U143" s="31">
        <f t="shared" si="77"/>
        <v>0</v>
      </c>
      <c r="V143" s="28">
        <f t="shared" si="92"/>
        <v>0</v>
      </c>
      <c r="W143" s="26"/>
      <c r="X143" s="31">
        <f t="shared" si="93"/>
        <v>0</v>
      </c>
      <c r="Y143" s="28">
        <f t="shared" si="94"/>
        <v>0</v>
      </c>
      <c r="Z143" s="78">
        <f t="shared" si="95"/>
        <v>0</v>
      </c>
      <c r="AA143" s="78">
        <f t="shared" si="96"/>
        <v>0</v>
      </c>
      <c r="AB143" s="78">
        <f t="shared" si="97"/>
        <v>0</v>
      </c>
      <c r="AC143" s="102">
        <f t="shared" si="98"/>
        <v>0</v>
      </c>
      <c r="AD143" s="78">
        <f t="shared" si="99"/>
        <v>0</v>
      </c>
      <c r="AF143" s="79">
        <f t="shared" si="100"/>
        <v>0</v>
      </c>
      <c r="AG143" s="79">
        <f t="shared" si="78"/>
        <v>0</v>
      </c>
      <c r="AH143" s="79">
        <f t="shared" si="79"/>
        <v>0</v>
      </c>
      <c r="AI143" s="79">
        <f t="shared" si="80"/>
        <v>0</v>
      </c>
      <c r="AJ143" s="79">
        <f t="shared" si="81"/>
        <v>0</v>
      </c>
      <c r="AK143" s="80">
        <f t="shared" si="101"/>
        <v>0</v>
      </c>
      <c r="AL143" s="79">
        <f t="shared" si="82"/>
        <v>70</v>
      </c>
      <c r="AM143" s="81">
        <f t="shared" si="102"/>
        <v>-70</v>
      </c>
      <c r="AO143" s="82">
        <f t="shared" si="103"/>
        <v>0</v>
      </c>
      <c r="AP143" s="82">
        <f t="shared" si="83"/>
        <v>0</v>
      </c>
      <c r="AQ143" s="82">
        <f t="shared" si="84"/>
        <v>0</v>
      </c>
      <c r="AR143" s="82">
        <f t="shared" si="85"/>
        <v>0</v>
      </c>
      <c r="AS143" s="82">
        <f t="shared" si="86"/>
        <v>0</v>
      </c>
      <c r="AT143" s="83">
        <f t="shared" si="104"/>
        <v>0</v>
      </c>
    </row>
    <row r="144" spans="1:46" x14ac:dyDescent="0.2">
      <c r="A144" s="43" t="s">
        <v>126</v>
      </c>
      <c r="B144" s="86" t="s">
        <v>111</v>
      </c>
      <c r="C144" s="35">
        <v>70</v>
      </c>
      <c r="D144" s="87" t="s">
        <v>112</v>
      </c>
      <c r="E144" s="90">
        <v>0.60416666666666663</v>
      </c>
      <c r="F144" s="90"/>
      <c r="G144" s="35">
        <v>290</v>
      </c>
      <c r="H144" s="35" t="s">
        <v>69</v>
      </c>
      <c r="I144" s="75"/>
      <c r="J144" s="75">
        <v>5</v>
      </c>
      <c r="K144" s="26"/>
      <c r="L144" s="27">
        <f t="shared" si="87"/>
        <v>0</v>
      </c>
      <c r="M144" s="76">
        <f t="shared" si="88"/>
        <v>0</v>
      </c>
      <c r="N144" s="29"/>
      <c r="O144" s="27">
        <f t="shared" si="89"/>
        <v>0</v>
      </c>
      <c r="P144" s="30">
        <f t="shared" si="90"/>
        <v>0</v>
      </c>
      <c r="Q144" s="29"/>
      <c r="R144" s="31">
        <f t="shared" si="76"/>
        <v>0</v>
      </c>
      <c r="S144" s="28">
        <f t="shared" si="91"/>
        <v>0</v>
      </c>
      <c r="T144" s="26"/>
      <c r="U144" s="31">
        <f t="shared" si="77"/>
        <v>0</v>
      </c>
      <c r="V144" s="28">
        <f t="shared" si="92"/>
        <v>0</v>
      </c>
      <c r="W144" s="26"/>
      <c r="X144" s="31">
        <f t="shared" si="93"/>
        <v>0</v>
      </c>
      <c r="Y144" s="28">
        <f t="shared" si="94"/>
        <v>0</v>
      </c>
      <c r="Z144" s="78">
        <f t="shared" si="95"/>
        <v>0</v>
      </c>
      <c r="AA144" s="78">
        <f t="shared" si="96"/>
        <v>0</v>
      </c>
      <c r="AB144" s="78">
        <f t="shared" si="97"/>
        <v>0</v>
      </c>
      <c r="AC144" s="102">
        <f t="shared" si="98"/>
        <v>0</v>
      </c>
      <c r="AD144" s="78">
        <f t="shared" si="99"/>
        <v>0</v>
      </c>
      <c r="AF144" s="79">
        <f t="shared" si="100"/>
        <v>0</v>
      </c>
      <c r="AG144" s="79">
        <f t="shared" si="78"/>
        <v>0</v>
      </c>
      <c r="AH144" s="79">
        <f t="shared" si="79"/>
        <v>0</v>
      </c>
      <c r="AI144" s="79">
        <f t="shared" si="80"/>
        <v>0</v>
      </c>
      <c r="AJ144" s="79">
        <f t="shared" si="81"/>
        <v>0</v>
      </c>
      <c r="AK144" s="80">
        <f t="shared" si="101"/>
        <v>0</v>
      </c>
      <c r="AL144" s="79">
        <f t="shared" si="82"/>
        <v>70</v>
      </c>
      <c r="AM144" s="81">
        <f t="shared" si="102"/>
        <v>-70</v>
      </c>
      <c r="AO144" s="82">
        <f t="shared" si="103"/>
        <v>0</v>
      </c>
      <c r="AP144" s="82">
        <f t="shared" si="83"/>
        <v>0</v>
      </c>
      <c r="AQ144" s="82">
        <f t="shared" si="84"/>
        <v>0</v>
      </c>
      <c r="AR144" s="82">
        <f t="shared" si="85"/>
        <v>0</v>
      </c>
      <c r="AS144" s="82">
        <f t="shared" si="86"/>
        <v>0</v>
      </c>
      <c r="AT144" s="83">
        <f t="shared" si="104"/>
        <v>0</v>
      </c>
    </row>
    <row r="145" spans="1:46" x14ac:dyDescent="0.2">
      <c r="A145" s="86" t="s">
        <v>127</v>
      </c>
      <c r="B145" s="86" t="s">
        <v>65</v>
      </c>
      <c r="C145" s="35">
        <v>100</v>
      </c>
      <c r="D145" s="87" t="s">
        <v>112</v>
      </c>
      <c r="E145" s="90">
        <v>0.4375</v>
      </c>
      <c r="F145" s="90"/>
      <c r="G145" s="35">
        <v>130</v>
      </c>
      <c r="H145" s="35" t="s">
        <v>69</v>
      </c>
      <c r="I145" s="75"/>
      <c r="J145" s="75">
        <v>3</v>
      </c>
      <c r="K145" s="26"/>
      <c r="L145" s="27">
        <f t="shared" si="87"/>
        <v>0</v>
      </c>
      <c r="M145" s="76">
        <f t="shared" si="88"/>
        <v>0</v>
      </c>
      <c r="N145" s="29"/>
      <c r="O145" s="27">
        <f t="shared" si="89"/>
        <v>0</v>
      </c>
      <c r="P145" s="30">
        <f t="shared" si="90"/>
        <v>0</v>
      </c>
      <c r="Q145" s="29"/>
      <c r="R145" s="31">
        <f t="shared" si="76"/>
        <v>0</v>
      </c>
      <c r="S145" s="28">
        <f t="shared" si="91"/>
        <v>0</v>
      </c>
      <c r="T145" s="26"/>
      <c r="U145" s="31">
        <f t="shared" si="77"/>
        <v>0</v>
      </c>
      <c r="V145" s="28">
        <f t="shared" si="92"/>
        <v>0</v>
      </c>
      <c r="W145" s="26"/>
      <c r="X145" s="31">
        <f t="shared" si="93"/>
        <v>0</v>
      </c>
      <c r="Y145" s="28">
        <f t="shared" si="94"/>
        <v>0</v>
      </c>
      <c r="Z145" s="78">
        <f t="shared" si="95"/>
        <v>0</v>
      </c>
      <c r="AA145" s="78">
        <f t="shared" si="96"/>
        <v>0</v>
      </c>
      <c r="AB145" s="78">
        <f t="shared" si="97"/>
        <v>0</v>
      </c>
      <c r="AC145" s="102">
        <f t="shared" si="98"/>
        <v>0</v>
      </c>
      <c r="AD145" s="78">
        <f t="shared" si="99"/>
        <v>0</v>
      </c>
      <c r="AF145" s="79">
        <f t="shared" si="100"/>
        <v>0</v>
      </c>
      <c r="AG145" s="79">
        <f t="shared" si="78"/>
        <v>0</v>
      </c>
      <c r="AH145" s="79">
        <f t="shared" si="79"/>
        <v>0</v>
      </c>
      <c r="AI145" s="79">
        <f t="shared" si="80"/>
        <v>0</v>
      </c>
      <c r="AJ145" s="79">
        <f t="shared" si="81"/>
        <v>0</v>
      </c>
      <c r="AK145" s="80">
        <f t="shared" si="101"/>
        <v>0</v>
      </c>
      <c r="AL145" s="79">
        <f t="shared" si="82"/>
        <v>100</v>
      </c>
      <c r="AM145" s="81">
        <f t="shared" si="102"/>
        <v>-100</v>
      </c>
      <c r="AO145" s="82">
        <f t="shared" si="103"/>
        <v>0</v>
      </c>
      <c r="AP145" s="82">
        <f t="shared" si="83"/>
        <v>0</v>
      </c>
      <c r="AQ145" s="82">
        <f t="shared" si="84"/>
        <v>0</v>
      </c>
      <c r="AR145" s="82">
        <f t="shared" si="85"/>
        <v>0</v>
      </c>
      <c r="AS145" s="82">
        <f t="shared" si="86"/>
        <v>0</v>
      </c>
      <c r="AT145" s="83">
        <f t="shared" si="104"/>
        <v>0</v>
      </c>
    </row>
    <row r="146" spans="1:46" x14ac:dyDescent="0.2">
      <c r="A146" s="43" t="s">
        <v>126</v>
      </c>
      <c r="B146" s="86" t="s">
        <v>113</v>
      </c>
      <c r="C146" s="35">
        <v>100</v>
      </c>
      <c r="D146" s="87" t="s">
        <v>112</v>
      </c>
      <c r="E146" s="90">
        <v>0.47916666666666669</v>
      </c>
      <c r="F146" s="90"/>
      <c r="G146" s="35">
        <v>130</v>
      </c>
      <c r="H146" s="35" t="s">
        <v>69</v>
      </c>
      <c r="I146" s="75"/>
      <c r="J146" s="75">
        <v>3</v>
      </c>
      <c r="K146" s="26"/>
      <c r="L146" s="27">
        <f t="shared" si="87"/>
        <v>0</v>
      </c>
      <c r="M146" s="76">
        <f t="shared" si="88"/>
        <v>0</v>
      </c>
      <c r="N146" s="29"/>
      <c r="O146" s="27">
        <f t="shared" si="89"/>
        <v>0</v>
      </c>
      <c r="P146" s="30">
        <f t="shared" si="90"/>
        <v>0</v>
      </c>
      <c r="Q146" s="29"/>
      <c r="R146" s="31">
        <f t="shared" si="76"/>
        <v>0</v>
      </c>
      <c r="S146" s="28">
        <f t="shared" si="91"/>
        <v>0</v>
      </c>
      <c r="T146" s="26"/>
      <c r="U146" s="31">
        <f t="shared" si="77"/>
        <v>0</v>
      </c>
      <c r="V146" s="28">
        <f t="shared" si="92"/>
        <v>0</v>
      </c>
      <c r="W146" s="26"/>
      <c r="X146" s="31">
        <f t="shared" si="93"/>
        <v>0</v>
      </c>
      <c r="Y146" s="28">
        <f t="shared" si="94"/>
        <v>0</v>
      </c>
      <c r="Z146" s="78">
        <f t="shared" si="95"/>
        <v>0</v>
      </c>
      <c r="AA146" s="78">
        <f t="shared" si="96"/>
        <v>0</v>
      </c>
      <c r="AB146" s="78">
        <f t="shared" si="97"/>
        <v>0</v>
      </c>
      <c r="AC146" s="102">
        <f t="shared" si="98"/>
        <v>0</v>
      </c>
      <c r="AD146" s="78">
        <f t="shared" si="99"/>
        <v>0</v>
      </c>
      <c r="AF146" s="79">
        <f t="shared" si="100"/>
        <v>0</v>
      </c>
      <c r="AG146" s="79">
        <f t="shared" si="78"/>
        <v>0</v>
      </c>
      <c r="AH146" s="79">
        <f t="shared" si="79"/>
        <v>0</v>
      </c>
      <c r="AI146" s="79">
        <f t="shared" si="80"/>
        <v>0</v>
      </c>
      <c r="AJ146" s="79">
        <f t="shared" si="81"/>
        <v>0</v>
      </c>
      <c r="AK146" s="80">
        <f t="shared" si="101"/>
        <v>0</v>
      </c>
      <c r="AL146" s="79">
        <f t="shared" si="82"/>
        <v>100</v>
      </c>
      <c r="AM146" s="81">
        <f t="shared" si="102"/>
        <v>-100</v>
      </c>
      <c r="AO146" s="82">
        <f t="shared" si="103"/>
        <v>0</v>
      </c>
      <c r="AP146" s="82">
        <f t="shared" si="83"/>
        <v>0</v>
      </c>
      <c r="AQ146" s="82">
        <f t="shared" si="84"/>
        <v>0</v>
      </c>
      <c r="AR146" s="82">
        <f t="shared" si="85"/>
        <v>0</v>
      </c>
      <c r="AS146" s="82">
        <f t="shared" si="86"/>
        <v>0</v>
      </c>
      <c r="AT146" s="83">
        <f t="shared" si="104"/>
        <v>0</v>
      </c>
    </row>
    <row r="147" spans="1:46" x14ac:dyDescent="0.2">
      <c r="A147" s="43" t="s">
        <v>130</v>
      </c>
      <c r="B147" s="86" t="s">
        <v>74</v>
      </c>
      <c r="C147" s="35">
        <v>90</v>
      </c>
      <c r="D147" s="87" t="s">
        <v>112</v>
      </c>
      <c r="E147" s="90">
        <v>0.33333333333333331</v>
      </c>
      <c r="F147" s="90"/>
      <c r="G147" s="35">
        <v>190</v>
      </c>
      <c r="H147" s="35" t="s">
        <v>69</v>
      </c>
      <c r="I147" s="75"/>
      <c r="J147" s="75">
        <v>3.5</v>
      </c>
      <c r="K147" s="26"/>
      <c r="L147" s="27">
        <f t="shared" si="87"/>
        <v>0</v>
      </c>
      <c r="M147" s="76">
        <f t="shared" si="88"/>
        <v>0</v>
      </c>
      <c r="N147" s="29"/>
      <c r="O147" s="27">
        <f t="shared" si="89"/>
        <v>0</v>
      </c>
      <c r="P147" s="30">
        <f t="shared" si="90"/>
        <v>0</v>
      </c>
      <c r="Q147" s="29"/>
      <c r="R147" s="31">
        <f t="shared" si="76"/>
        <v>0</v>
      </c>
      <c r="S147" s="28">
        <f t="shared" si="91"/>
        <v>0</v>
      </c>
      <c r="T147" s="26"/>
      <c r="U147" s="31">
        <f t="shared" si="77"/>
        <v>0</v>
      </c>
      <c r="V147" s="28">
        <f t="shared" si="92"/>
        <v>0</v>
      </c>
      <c r="W147" s="26"/>
      <c r="X147" s="31">
        <f t="shared" si="93"/>
        <v>0</v>
      </c>
      <c r="Y147" s="28">
        <f t="shared" si="94"/>
        <v>0</v>
      </c>
      <c r="Z147" s="78">
        <f t="shared" si="95"/>
        <v>0</v>
      </c>
      <c r="AA147" s="78">
        <f t="shared" si="96"/>
        <v>0</v>
      </c>
      <c r="AB147" s="78">
        <f t="shared" si="97"/>
        <v>0</v>
      </c>
      <c r="AC147" s="102">
        <f t="shared" si="98"/>
        <v>0</v>
      </c>
      <c r="AD147" s="78">
        <f t="shared" si="99"/>
        <v>0</v>
      </c>
      <c r="AF147" s="79">
        <f t="shared" si="100"/>
        <v>0</v>
      </c>
      <c r="AG147" s="79">
        <f t="shared" si="78"/>
        <v>0</v>
      </c>
      <c r="AH147" s="79">
        <f t="shared" si="79"/>
        <v>0</v>
      </c>
      <c r="AI147" s="79">
        <f t="shared" si="80"/>
        <v>0</v>
      </c>
      <c r="AJ147" s="79">
        <f t="shared" si="81"/>
        <v>0</v>
      </c>
      <c r="AK147" s="80">
        <f t="shared" si="101"/>
        <v>0</v>
      </c>
      <c r="AL147" s="79">
        <f t="shared" si="82"/>
        <v>90</v>
      </c>
      <c r="AM147" s="81">
        <f t="shared" si="102"/>
        <v>-90</v>
      </c>
      <c r="AO147" s="82">
        <f t="shared" si="103"/>
        <v>0</v>
      </c>
      <c r="AP147" s="82">
        <f t="shared" si="83"/>
        <v>0</v>
      </c>
      <c r="AQ147" s="82">
        <f t="shared" si="84"/>
        <v>0</v>
      </c>
      <c r="AR147" s="82">
        <f t="shared" si="85"/>
        <v>0</v>
      </c>
      <c r="AS147" s="82">
        <f t="shared" si="86"/>
        <v>0</v>
      </c>
      <c r="AT147" s="83">
        <f t="shared" si="104"/>
        <v>0</v>
      </c>
    </row>
    <row r="148" spans="1:46" x14ac:dyDescent="0.2">
      <c r="A148" s="43" t="s">
        <v>131</v>
      </c>
      <c r="B148" s="86" t="s">
        <v>132</v>
      </c>
      <c r="C148" s="35">
        <v>90</v>
      </c>
      <c r="D148" s="87" t="s">
        <v>112</v>
      </c>
      <c r="E148" s="90">
        <v>0.59375</v>
      </c>
      <c r="F148" s="90"/>
      <c r="G148" s="35">
        <v>190</v>
      </c>
      <c r="H148" s="35" t="s">
        <v>69</v>
      </c>
      <c r="I148" s="75"/>
      <c r="J148" s="75">
        <v>3.5</v>
      </c>
      <c r="K148" s="26"/>
      <c r="L148" s="27">
        <f t="shared" si="87"/>
        <v>0</v>
      </c>
      <c r="M148" s="76">
        <f t="shared" si="88"/>
        <v>0</v>
      </c>
      <c r="N148" s="29"/>
      <c r="O148" s="27">
        <f t="shared" si="89"/>
        <v>0</v>
      </c>
      <c r="P148" s="30">
        <f t="shared" si="90"/>
        <v>0</v>
      </c>
      <c r="Q148" s="29"/>
      <c r="R148" s="31">
        <f t="shared" si="76"/>
        <v>0</v>
      </c>
      <c r="S148" s="28">
        <f t="shared" si="91"/>
        <v>0</v>
      </c>
      <c r="T148" s="26"/>
      <c r="U148" s="31">
        <f t="shared" si="77"/>
        <v>0</v>
      </c>
      <c r="V148" s="28">
        <f t="shared" si="92"/>
        <v>0</v>
      </c>
      <c r="W148" s="26"/>
      <c r="X148" s="31">
        <f t="shared" si="93"/>
        <v>0</v>
      </c>
      <c r="Y148" s="28">
        <f t="shared" si="94"/>
        <v>0</v>
      </c>
      <c r="Z148" s="78">
        <f t="shared" si="95"/>
        <v>0</v>
      </c>
      <c r="AA148" s="78">
        <f t="shared" si="96"/>
        <v>0</v>
      </c>
      <c r="AB148" s="78">
        <f t="shared" si="97"/>
        <v>0</v>
      </c>
      <c r="AC148" s="102">
        <f t="shared" si="98"/>
        <v>0</v>
      </c>
      <c r="AD148" s="78">
        <f t="shared" si="99"/>
        <v>0</v>
      </c>
      <c r="AF148" s="79">
        <f t="shared" si="100"/>
        <v>0</v>
      </c>
      <c r="AG148" s="79">
        <f t="shared" si="78"/>
        <v>0</v>
      </c>
      <c r="AH148" s="79">
        <f t="shared" si="79"/>
        <v>0</v>
      </c>
      <c r="AI148" s="79">
        <f t="shared" si="80"/>
        <v>0</v>
      </c>
      <c r="AJ148" s="79">
        <f t="shared" si="81"/>
        <v>0</v>
      </c>
      <c r="AK148" s="80">
        <f t="shared" si="101"/>
        <v>0</v>
      </c>
      <c r="AL148" s="79">
        <f t="shared" si="82"/>
        <v>90</v>
      </c>
      <c r="AM148" s="81">
        <f t="shared" si="102"/>
        <v>-90</v>
      </c>
      <c r="AO148" s="82">
        <f t="shared" si="103"/>
        <v>0</v>
      </c>
      <c r="AP148" s="82">
        <f t="shared" si="83"/>
        <v>0</v>
      </c>
      <c r="AQ148" s="82">
        <f t="shared" si="84"/>
        <v>0</v>
      </c>
      <c r="AR148" s="82">
        <f t="shared" si="85"/>
        <v>0</v>
      </c>
      <c r="AS148" s="82">
        <f t="shared" si="86"/>
        <v>0</v>
      </c>
      <c r="AT148" s="83">
        <f t="shared" si="104"/>
        <v>0</v>
      </c>
    </row>
    <row r="149" spans="1:46" x14ac:dyDescent="0.2">
      <c r="A149" s="43" t="s">
        <v>128</v>
      </c>
      <c r="B149" s="86" t="s">
        <v>71</v>
      </c>
      <c r="C149" s="35">
        <v>130</v>
      </c>
      <c r="D149" s="87" t="s">
        <v>116</v>
      </c>
      <c r="E149" s="90">
        <v>0.25</v>
      </c>
      <c r="F149" s="90"/>
      <c r="G149" s="35">
        <v>240</v>
      </c>
      <c r="H149" s="35" t="s">
        <v>69</v>
      </c>
      <c r="I149" s="75"/>
      <c r="J149" s="75">
        <v>5</v>
      </c>
      <c r="K149" s="26"/>
      <c r="L149" s="27">
        <f t="shared" si="87"/>
        <v>0</v>
      </c>
      <c r="M149" s="76">
        <f t="shared" si="88"/>
        <v>0</v>
      </c>
      <c r="N149" s="29"/>
      <c r="O149" s="27">
        <f t="shared" si="89"/>
        <v>0</v>
      </c>
      <c r="P149" s="30">
        <f t="shared" si="90"/>
        <v>0</v>
      </c>
      <c r="Q149" s="29"/>
      <c r="R149" s="31">
        <f t="shared" si="76"/>
        <v>0</v>
      </c>
      <c r="S149" s="28">
        <f t="shared" si="91"/>
        <v>0</v>
      </c>
      <c r="T149" s="26"/>
      <c r="U149" s="31">
        <f t="shared" si="77"/>
        <v>0</v>
      </c>
      <c r="V149" s="28">
        <f t="shared" si="92"/>
        <v>0</v>
      </c>
      <c r="W149" s="26"/>
      <c r="X149" s="31">
        <f t="shared" si="93"/>
        <v>0</v>
      </c>
      <c r="Y149" s="28">
        <f t="shared" si="94"/>
        <v>0</v>
      </c>
      <c r="Z149" s="78">
        <f t="shared" si="95"/>
        <v>0</v>
      </c>
      <c r="AA149" s="78">
        <f t="shared" si="96"/>
        <v>0</v>
      </c>
      <c r="AB149" s="78">
        <f t="shared" si="97"/>
        <v>0</v>
      </c>
      <c r="AC149" s="102">
        <f t="shared" si="98"/>
        <v>0</v>
      </c>
      <c r="AD149" s="78">
        <f t="shared" si="99"/>
        <v>0</v>
      </c>
      <c r="AF149" s="79">
        <f t="shared" si="100"/>
        <v>0</v>
      </c>
      <c r="AG149" s="79">
        <f t="shared" si="78"/>
        <v>0</v>
      </c>
      <c r="AH149" s="79">
        <f t="shared" si="79"/>
        <v>0</v>
      </c>
      <c r="AI149" s="79">
        <f t="shared" si="80"/>
        <v>0</v>
      </c>
      <c r="AJ149" s="79">
        <f t="shared" si="81"/>
        <v>0</v>
      </c>
      <c r="AK149" s="80">
        <f t="shared" si="101"/>
        <v>0</v>
      </c>
      <c r="AL149" s="79">
        <f t="shared" si="82"/>
        <v>130</v>
      </c>
      <c r="AM149" s="81">
        <f t="shared" si="102"/>
        <v>-130</v>
      </c>
      <c r="AO149" s="82">
        <f t="shared" si="103"/>
        <v>0</v>
      </c>
      <c r="AP149" s="82">
        <f t="shared" si="83"/>
        <v>0</v>
      </c>
      <c r="AQ149" s="82">
        <f t="shared" si="84"/>
        <v>0</v>
      </c>
      <c r="AR149" s="82">
        <f t="shared" si="85"/>
        <v>0</v>
      </c>
      <c r="AS149" s="82">
        <f t="shared" si="86"/>
        <v>0</v>
      </c>
      <c r="AT149" s="83">
        <f t="shared" si="104"/>
        <v>0</v>
      </c>
    </row>
    <row r="150" spans="1:46" x14ac:dyDescent="0.2">
      <c r="A150" s="43" t="s">
        <v>129</v>
      </c>
      <c r="B150" s="86" t="s">
        <v>105</v>
      </c>
      <c r="C150" s="35">
        <v>130</v>
      </c>
      <c r="D150" s="87" t="s">
        <v>116</v>
      </c>
      <c r="E150" s="90">
        <v>0.64583333333333337</v>
      </c>
      <c r="F150" s="90"/>
      <c r="G150" s="35">
        <v>240</v>
      </c>
      <c r="H150" s="35" t="s">
        <v>69</v>
      </c>
      <c r="I150" s="75"/>
      <c r="J150" s="75">
        <v>5</v>
      </c>
      <c r="K150" s="26"/>
      <c r="L150" s="27">
        <f t="shared" si="87"/>
        <v>0</v>
      </c>
      <c r="M150" s="76">
        <f t="shared" si="88"/>
        <v>0</v>
      </c>
      <c r="N150" s="29"/>
      <c r="O150" s="27">
        <f t="shared" si="89"/>
        <v>0</v>
      </c>
      <c r="P150" s="30">
        <f t="shared" si="90"/>
        <v>0</v>
      </c>
      <c r="Q150" s="29"/>
      <c r="R150" s="31">
        <f t="shared" si="76"/>
        <v>0</v>
      </c>
      <c r="S150" s="28">
        <f t="shared" si="91"/>
        <v>0</v>
      </c>
      <c r="T150" s="26"/>
      <c r="U150" s="31">
        <f t="shared" si="77"/>
        <v>0</v>
      </c>
      <c r="V150" s="28">
        <f t="shared" si="92"/>
        <v>0</v>
      </c>
      <c r="W150" s="26"/>
      <c r="X150" s="31">
        <f t="shared" si="93"/>
        <v>0</v>
      </c>
      <c r="Y150" s="28">
        <f t="shared" si="94"/>
        <v>0</v>
      </c>
      <c r="Z150" s="78">
        <f t="shared" si="95"/>
        <v>0</v>
      </c>
      <c r="AA150" s="78">
        <f t="shared" si="96"/>
        <v>0</v>
      </c>
      <c r="AB150" s="78">
        <f t="shared" si="97"/>
        <v>0</v>
      </c>
      <c r="AC150" s="102">
        <f t="shared" si="98"/>
        <v>0</v>
      </c>
      <c r="AD150" s="78">
        <f t="shared" si="99"/>
        <v>0</v>
      </c>
      <c r="AF150" s="79">
        <f t="shared" si="100"/>
        <v>0</v>
      </c>
      <c r="AG150" s="79">
        <f t="shared" si="78"/>
        <v>0</v>
      </c>
      <c r="AH150" s="79">
        <f t="shared" si="79"/>
        <v>0</v>
      </c>
      <c r="AI150" s="79">
        <f t="shared" si="80"/>
        <v>0</v>
      </c>
      <c r="AJ150" s="79">
        <f t="shared" si="81"/>
        <v>0</v>
      </c>
      <c r="AK150" s="80">
        <f t="shared" si="101"/>
        <v>0</v>
      </c>
      <c r="AL150" s="79">
        <f t="shared" si="82"/>
        <v>130</v>
      </c>
      <c r="AM150" s="81">
        <f t="shared" si="102"/>
        <v>-130</v>
      </c>
      <c r="AO150" s="82">
        <f t="shared" si="103"/>
        <v>0</v>
      </c>
      <c r="AP150" s="82">
        <f t="shared" si="83"/>
        <v>0</v>
      </c>
      <c r="AQ150" s="82">
        <f t="shared" si="84"/>
        <v>0</v>
      </c>
      <c r="AR150" s="82">
        <f t="shared" si="85"/>
        <v>0</v>
      </c>
      <c r="AS150" s="82">
        <f t="shared" si="86"/>
        <v>0</v>
      </c>
      <c r="AT150" s="83">
        <f t="shared" si="104"/>
        <v>0</v>
      </c>
    </row>
    <row r="151" spans="1:46" x14ac:dyDescent="0.2">
      <c r="A151" s="43" t="s">
        <v>128</v>
      </c>
      <c r="B151" s="86" t="s">
        <v>71</v>
      </c>
      <c r="C151" s="35">
        <v>170</v>
      </c>
      <c r="D151" s="87" t="s">
        <v>116</v>
      </c>
      <c r="E151" s="90">
        <v>0.25</v>
      </c>
      <c r="F151" s="90"/>
      <c r="G151" s="35">
        <v>240</v>
      </c>
      <c r="H151" s="35" t="s">
        <v>69</v>
      </c>
      <c r="I151" s="75"/>
      <c r="J151" s="75">
        <v>5</v>
      </c>
      <c r="K151" s="26"/>
      <c r="L151" s="27">
        <f t="shared" si="87"/>
        <v>0</v>
      </c>
      <c r="M151" s="76">
        <f t="shared" si="88"/>
        <v>0</v>
      </c>
      <c r="N151" s="29"/>
      <c r="O151" s="27">
        <f t="shared" si="89"/>
        <v>0</v>
      </c>
      <c r="P151" s="30">
        <f t="shared" si="90"/>
        <v>0</v>
      </c>
      <c r="Q151" s="29"/>
      <c r="R151" s="31">
        <f t="shared" si="76"/>
        <v>0</v>
      </c>
      <c r="S151" s="28">
        <f t="shared" si="91"/>
        <v>0</v>
      </c>
      <c r="T151" s="26"/>
      <c r="U151" s="31">
        <f t="shared" si="77"/>
        <v>0</v>
      </c>
      <c r="V151" s="28">
        <f t="shared" si="92"/>
        <v>0</v>
      </c>
      <c r="W151" s="26"/>
      <c r="X151" s="31">
        <f t="shared" si="93"/>
        <v>0</v>
      </c>
      <c r="Y151" s="28">
        <f t="shared" si="94"/>
        <v>0</v>
      </c>
      <c r="Z151" s="78">
        <f t="shared" si="95"/>
        <v>0</v>
      </c>
      <c r="AA151" s="78">
        <f t="shared" si="96"/>
        <v>0</v>
      </c>
      <c r="AB151" s="78">
        <f t="shared" si="97"/>
        <v>0</v>
      </c>
      <c r="AC151" s="102">
        <f t="shared" si="98"/>
        <v>0</v>
      </c>
      <c r="AD151" s="78">
        <f t="shared" si="99"/>
        <v>0</v>
      </c>
      <c r="AF151" s="79">
        <f t="shared" si="100"/>
        <v>0</v>
      </c>
      <c r="AG151" s="79">
        <f t="shared" si="78"/>
        <v>0</v>
      </c>
      <c r="AH151" s="79">
        <f t="shared" si="79"/>
        <v>0</v>
      </c>
      <c r="AI151" s="79">
        <f t="shared" si="80"/>
        <v>0</v>
      </c>
      <c r="AJ151" s="79">
        <f t="shared" si="81"/>
        <v>0</v>
      </c>
      <c r="AK151" s="80">
        <f t="shared" si="101"/>
        <v>0</v>
      </c>
      <c r="AL151" s="79">
        <f t="shared" si="82"/>
        <v>170</v>
      </c>
      <c r="AM151" s="81">
        <f t="shared" si="102"/>
        <v>-170</v>
      </c>
      <c r="AO151" s="82">
        <f t="shared" si="103"/>
        <v>0</v>
      </c>
      <c r="AP151" s="82">
        <f t="shared" si="83"/>
        <v>0</v>
      </c>
      <c r="AQ151" s="82">
        <f t="shared" si="84"/>
        <v>0</v>
      </c>
      <c r="AR151" s="82">
        <f t="shared" si="85"/>
        <v>0</v>
      </c>
      <c r="AS151" s="82">
        <f t="shared" si="86"/>
        <v>0</v>
      </c>
      <c r="AT151" s="83">
        <f t="shared" si="104"/>
        <v>0</v>
      </c>
    </row>
    <row r="152" spans="1:46" x14ac:dyDescent="0.2">
      <c r="A152" s="43" t="s">
        <v>129</v>
      </c>
      <c r="B152" s="86" t="s">
        <v>105</v>
      </c>
      <c r="C152" s="35">
        <v>170</v>
      </c>
      <c r="D152" s="87" t="s">
        <v>116</v>
      </c>
      <c r="E152" s="90">
        <v>0.64583333333333337</v>
      </c>
      <c r="F152" s="90"/>
      <c r="G152" s="35">
        <v>240</v>
      </c>
      <c r="H152" s="35" t="s">
        <v>69</v>
      </c>
      <c r="I152" s="75"/>
      <c r="J152" s="75">
        <v>5</v>
      </c>
      <c r="K152" s="26"/>
      <c r="L152" s="27">
        <f>$C$6*G152*K152</f>
        <v>0</v>
      </c>
      <c r="M152" s="76">
        <f t="shared" si="88"/>
        <v>0</v>
      </c>
      <c r="N152" s="29"/>
      <c r="O152" s="27">
        <f t="shared" si="89"/>
        <v>0</v>
      </c>
      <c r="P152" s="30">
        <f t="shared" si="90"/>
        <v>0</v>
      </c>
      <c r="Q152" s="29"/>
      <c r="R152" s="31">
        <f t="shared" si="76"/>
        <v>0</v>
      </c>
      <c r="S152" s="28">
        <f t="shared" si="91"/>
        <v>0</v>
      </c>
      <c r="T152" s="26"/>
      <c r="U152" s="31">
        <f t="shared" si="77"/>
        <v>0</v>
      </c>
      <c r="V152" s="28">
        <f>$L$6*J152*T152</f>
        <v>0</v>
      </c>
      <c r="W152" s="26"/>
      <c r="X152" s="31">
        <f t="shared" si="93"/>
        <v>0</v>
      </c>
      <c r="Y152" s="28">
        <f t="shared" si="94"/>
        <v>0</v>
      </c>
      <c r="Z152" s="78">
        <f t="shared" si="95"/>
        <v>0</v>
      </c>
      <c r="AA152" s="78">
        <f t="shared" si="96"/>
        <v>0</v>
      </c>
      <c r="AB152" s="78">
        <f t="shared" si="97"/>
        <v>0</v>
      </c>
      <c r="AC152" s="102">
        <f t="shared" si="98"/>
        <v>0</v>
      </c>
      <c r="AD152" s="78">
        <f t="shared" si="99"/>
        <v>0</v>
      </c>
      <c r="AF152" s="79">
        <f t="shared" si="100"/>
        <v>0</v>
      </c>
      <c r="AG152" s="79">
        <f t="shared" si="78"/>
        <v>0</v>
      </c>
      <c r="AH152" s="79">
        <f t="shared" si="79"/>
        <v>0</v>
      </c>
      <c r="AI152" s="79">
        <f t="shared" si="80"/>
        <v>0</v>
      </c>
      <c r="AJ152" s="79">
        <f t="shared" si="81"/>
        <v>0</v>
      </c>
      <c r="AK152" s="80">
        <f t="shared" si="101"/>
        <v>0</v>
      </c>
      <c r="AL152" s="79">
        <f t="shared" si="82"/>
        <v>170</v>
      </c>
      <c r="AM152" s="81">
        <f t="shared" si="102"/>
        <v>-170</v>
      </c>
      <c r="AO152" s="82">
        <f t="shared" si="103"/>
        <v>0</v>
      </c>
      <c r="AP152" s="82">
        <f t="shared" si="83"/>
        <v>0</v>
      </c>
      <c r="AQ152" s="82">
        <f t="shared" si="84"/>
        <v>0</v>
      </c>
      <c r="AR152" s="82">
        <f t="shared" si="85"/>
        <v>0</v>
      </c>
      <c r="AS152" s="82">
        <f t="shared" si="86"/>
        <v>0</v>
      </c>
      <c r="AT152" s="83">
        <f t="shared" si="104"/>
        <v>0</v>
      </c>
    </row>
    <row r="153" spans="1:46" x14ac:dyDescent="0.2">
      <c r="A153" s="43" t="s">
        <v>133</v>
      </c>
      <c r="B153" s="86" t="s">
        <v>65</v>
      </c>
      <c r="C153" s="35">
        <v>50</v>
      </c>
      <c r="D153" s="87" t="s">
        <v>66</v>
      </c>
      <c r="E153" s="90">
        <v>0.3125</v>
      </c>
      <c r="F153" s="90">
        <v>0.79166666666666663</v>
      </c>
      <c r="G153" s="35">
        <v>420</v>
      </c>
      <c r="H153" s="35" t="s">
        <v>69</v>
      </c>
      <c r="I153" s="75">
        <v>4.5</v>
      </c>
      <c r="J153" s="75">
        <v>7</v>
      </c>
      <c r="K153" s="26"/>
      <c r="L153" s="27">
        <f t="shared" si="87"/>
        <v>0</v>
      </c>
      <c r="M153" s="76">
        <f t="shared" si="88"/>
        <v>0</v>
      </c>
      <c r="N153" s="29"/>
      <c r="O153" s="27">
        <f t="shared" si="89"/>
        <v>0</v>
      </c>
      <c r="P153" s="30">
        <f t="shared" si="90"/>
        <v>0</v>
      </c>
      <c r="Q153" s="29"/>
      <c r="R153" s="31">
        <f t="shared" si="76"/>
        <v>0</v>
      </c>
      <c r="S153" s="28">
        <f t="shared" si="91"/>
        <v>0</v>
      </c>
      <c r="T153" s="26"/>
      <c r="U153" s="31">
        <f t="shared" si="77"/>
        <v>0</v>
      </c>
      <c r="V153" s="28">
        <f t="shared" si="92"/>
        <v>0</v>
      </c>
      <c r="W153" s="26"/>
      <c r="X153" s="31">
        <f t="shared" si="93"/>
        <v>0</v>
      </c>
      <c r="Y153" s="28">
        <f t="shared" si="94"/>
        <v>0</v>
      </c>
      <c r="Z153" s="78">
        <f t="shared" si="95"/>
        <v>0</v>
      </c>
      <c r="AA153" s="78">
        <f t="shared" si="96"/>
        <v>0</v>
      </c>
      <c r="AB153" s="78">
        <f t="shared" si="97"/>
        <v>0</v>
      </c>
      <c r="AC153" s="102">
        <f t="shared" si="98"/>
        <v>0</v>
      </c>
      <c r="AD153" s="78">
        <f t="shared" si="99"/>
        <v>0</v>
      </c>
      <c r="AF153" s="79">
        <f t="shared" si="100"/>
        <v>0</v>
      </c>
      <c r="AG153" s="79">
        <f t="shared" si="78"/>
        <v>0</v>
      </c>
      <c r="AH153" s="79">
        <f t="shared" si="79"/>
        <v>0</v>
      </c>
      <c r="AI153" s="79">
        <f t="shared" si="80"/>
        <v>0</v>
      </c>
      <c r="AJ153" s="79">
        <f t="shared" si="81"/>
        <v>0</v>
      </c>
      <c r="AK153" s="80">
        <f t="shared" si="101"/>
        <v>0</v>
      </c>
      <c r="AL153" s="79">
        <f t="shared" si="82"/>
        <v>50</v>
      </c>
      <c r="AM153" s="81">
        <f t="shared" si="102"/>
        <v>-50</v>
      </c>
      <c r="AO153" s="82">
        <f t="shared" si="103"/>
        <v>0</v>
      </c>
      <c r="AP153" s="82">
        <f t="shared" si="83"/>
        <v>0</v>
      </c>
      <c r="AQ153" s="82">
        <f t="shared" si="84"/>
        <v>0</v>
      </c>
      <c r="AR153" s="82">
        <f t="shared" si="85"/>
        <v>0</v>
      </c>
      <c r="AS153" s="82">
        <f t="shared" si="86"/>
        <v>0</v>
      </c>
      <c r="AT153" s="83">
        <f t="shared" si="104"/>
        <v>0</v>
      </c>
    </row>
    <row r="154" spans="1:46" x14ac:dyDescent="0.2">
      <c r="A154" s="43" t="s">
        <v>136</v>
      </c>
      <c r="B154" s="86" t="s">
        <v>65</v>
      </c>
      <c r="C154" s="35">
        <v>120</v>
      </c>
      <c r="D154" s="87" t="s">
        <v>66</v>
      </c>
      <c r="E154" s="90">
        <v>0.29166666666666669</v>
      </c>
      <c r="F154" s="90">
        <v>0.875</v>
      </c>
      <c r="G154" s="35">
        <v>520</v>
      </c>
      <c r="H154" s="35" t="s">
        <v>69</v>
      </c>
      <c r="I154" s="75">
        <v>5</v>
      </c>
      <c r="J154" s="75">
        <v>9</v>
      </c>
      <c r="K154" s="26"/>
      <c r="L154" s="27">
        <f t="shared" si="87"/>
        <v>0</v>
      </c>
      <c r="M154" s="76">
        <f t="shared" si="88"/>
        <v>0</v>
      </c>
      <c r="N154" s="29"/>
      <c r="O154" s="27">
        <f t="shared" si="89"/>
        <v>0</v>
      </c>
      <c r="P154" s="30">
        <f t="shared" si="90"/>
        <v>0</v>
      </c>
      <c r="Q154" s="29"/>
      <c r="R154" s="31">
        <f t="shared" si="76"/>
        <v>0</v>
      </c>
      <c r="S154" s="28">
        <f t="shared" si="91"/>
        <v>0</v>
      </c>
      <c r="T154" s="26"/>
      <c r="U154" s="31">
        <f t="shared" si="77"/>
        <v>0</v>
      </c>
      <c r="V154" s="28">
        <f t="shared" si="92"/>
        <v>0</v>
      </c>
      <c r="W154" s="26"/>
      <c r="X154" s="31">
        <f t="shared" si="93"/>
        <v>0</v>
      </c>
      <c r="Y154" s="28">
        <f t="shared" si="94"/>
        <v>0</v>
      </c>
      <c r="Z154" s="78">
        <f t="shared" si="95"/>
        <v>0</v>
      </c>
      <c r="AA154" s="78">
        <f t="shared" si="96"/>
        <v>0</v>
      </c>
      <c r="AB154" s="78">
        <f t="shared" si="97"/>
        <v>0</v>
      </c>
      <c r="AC154" s="102">
        <f t="shared" si="98"/>
        <v>0</v>
      </c>
      <c r="AD154" s="78">
        <f t="shared" si="99"/>
        <v>0</v>
      </c>
      <c r="AF154" s="79">
        <f t="shared" si="100"/>
        <v>0</v>
      </c>
      <c r="AG154" s="79">
        <f t="shared" si="78"/>
        <v>0</v>
      </c>
      <c r="AH154" s="79">
        <f t="shared" si="79"/>
        <v>0</v>
      </c>
      <c r="AI154" s="79">
        <f t="shared" si="80"/>
        <v>0</v>
      </c>
      <c r="AJ154" s="79">
        <f t="shared" si="81"/>
        <v>0</v>
      </c>
      <c r="AK154" s="80">
        <f t="shared" si="101"/>
        <v>0</v>
      </c>
      <c r="AL154" s="79">
        <f t="shared" si="82"/>
        <v>120</v>
      </c>
      <c r="AM154" s="81">
        <f t="shared" si="102"/>
        <v>-120</v>
      </c>
      <c r="AO154" s="82">
        <f t="shared" si="103"/>
        <v>0</v>
      </c>
      <c r="AP154" s="82">
        <f t="shared" si="83"/>
        <v>0</v>
      </c>
      <c r="AQ154" s="82">
        <f t="shared" si="84"/>
        <v>0</v>
      </c>
      <c r="AR154" s="82">
        <f t="shared" si="85"/>
        <v>0</v>
      </c>
      <c r="AS154" s="82">
        <f t="shared" si="86"/>
        <v>0</v>
      </c>
      <c r="AT154" s="83">
        <f t="shared" si="104"/>
        <v>0</v>
      </c>
    </row>
    <row r="155" spans="1:46" x14ac:dyDescent="0.2">
      <c r="A155" s="43" t="s">
        <v>141</v>
      </c>
      <c r="B155" s="86" t="s">
        <v>71</v>
      </c>
      <c r="C155" s="35">
        <v>60</v>
      </c>
      <c r="D155" s="87" t="s">
        <v>66</v>
      </c>
      <c r="E155" s="90">
        <v>0.34375</v>
      </c>
      <c r="F155" s="90">
        <v>0.70833333333333337</v>
      </c>
      <c r="G155" s="35">
        <v>400</v>
      </c>
      <c r="H155" s="35" t="s">
        <v>69</v>
      </c>
      <c r="I155" s="75">
        <v>1.75</v>
      </c>
      <c r="J155" s="75">
        <v>7</v>
      </c>
      <c r="K155" s="26"/>
      <c r="L155" s="27">
        <f t="shared" si="87"/>
        <v>0</v>
      </c>
      <c r="M155" s="76">
        <f t="shared" si="88"/>
        <v>0</v>
      </c>
      <c r="N155" s="29"/>
      <c r="O155" s="27">
        <f t="shared" si="89"/>
        <v>0</v>
      </c>
      <c r="P155" s="30">
        <f t="shared" si="90"/>
        <v>0</v>
      </c>
      <c r="Q155" s="29"/>
      <c r="R155" s="31">
        <f t="shared" si="76"/>
        <v>0</v>
      </c>
      <c r="S155" s="28">
        <f t="shared" si="91"/>
        <v>0</v>
      </c>
      <c r="T155" s="26"/>
      <c r="U155" s="31">
        <f t="shared" si="77"/>
        <v>0</v>
      </c>
      <c r="V155" s="28">
        <f t="shared" si="92"/>
        <v>0</v>
      </c>
      <c r="W155" s="26"/>
      <c r="X155" s="31">
        <f t="shared" si="93"/>
        <v>0</v>
      </c>
      <c r="Y155" s="28">
        <f t="shared" si="94"/>
        <v>0</v>
      </c>
      <c r="Z155" s="78">
        <f t="shared" si="95"/>
        <v>0</v>
      </c>
      <c r="AA155" s="78">
        <f t="shared" si="96"/>
        <v>0</v>
      </c>
      <c r="AB155" s="78">
        <f t="shared" si="97"/>
        <v>0</v>
      </c>
      <c r="AC155" s="102">
        <f t="shared" si="98"/>
        <v>0</v>
      </c>
      <c r="AD155" s="78">
        <f t="shared" si="99"/>
        <v>0</v>
      </c>
      <c r="AF155" s="79">
        <f t="shared" si="100"/>
        <v>0</v>
      </c>
      <c r="AG155" s="79">
        <f t="shared" si="78"/>
        <v>0</v>
      </c>
      <c r="AH155" s="79">
        <f t="shared" si="79"/>
        <v>0</v>
      </c>
      <c r="AI155" s="79">
        <f t="shared" si="80"/>
        <v>0</v>
      </c>
      <c r="AJ155" s="79">
        <f t="shared" si="81"/>
        <v>0</v>
      </c>
      <c r="AK155" s="80">
        <f t="shared" si="101"/>
        <v>0</v>
      </c>
      <c r="AL155" s="79">
        <f t="shared" si="82"/>
        <v>60</v>
      </c>
      <c r="AM155" s="81">
        <f t="shared" si="102"/>
        <v>-60</v>
      </c>
      <c r="AO155" s="82">
        <f t="shared" si="103"/>
        <v>0</v>
      </c>
      <c r="AP155" s="82">
        <f t="shared" si="83"/>
        <v>0</v>
      </c>
      <c r="AQ155" s="82">
        <f t="shared" si="84"/>
        <v>0</v>
      </c>
      <c r="AR155" s="82">
        <f t="shared" si="85"/>
        <v>0</v>
      </c>
      <c r="AS155" s="82">
        <f t="shared" si="86"/>
        <v>0</v>
      </c>
      <c r="AT155" s="83">
        <f t="shared" si="104"/>
        <v>0</v>
      </c>
    </row>
    <row r="156" spans="1:46" x14ac:dyDescent="0.2">
      <c r="A156" s="43" t="s">
        <v>134</v>
      </c>
      <c r="B156" s="86" t="s">
        <v>65</v>
      </c>
      <c r="C156" s="35">
        <v>90</v>
      </c>
      <c r="D156" s="87" t="s">
        <v>66</v>
      </c>
      <c r="E156" s="90">
        <v>0.33333333333333331</v>
      </c>
      <c r="F156" s="90">
        <v>0.91666666666666663</v>
      </c>
      <c r="G156" s="35">
        <v>400</v>
      </c>
      <c r="H156" s="35" t="s">
        <v>69</v>
      </c>
      <c r="I156" s="75">
        <v>7</v>
      </c>
      <c r="J156" s="75">
        <v>7</v>
      </c>
      <c r="K156" s="26"/>
      <c r="L156" s="27">
        <f t="shared" si="87"/>
        <v>0</v>
      </c>
      <c r="M156" s="76">
        <f t="shared" si="88"/>
        <v>0</v>
      </c>
      <c r="N156" s="29"/>
      <c r="O156" s="27">
        <f t="shared" si="89"/>
        <v>0</v>
      </c>
      <c r="P156" s="30">
        <f t="shared" si="90"/>
        <v>0</v>
      </c>
      <c r="Q156" s="29"/>
      <c r="R156" s="31">
        <f t="shared" si="76"/>
        <v>0</v>
      </c>
      <c r="S156" s="28">
        <f t="shared" si="91"/>
        <v>0</v>
      </c>
      <c r="T156" s="26"/>
      <c r="U156" s="31">
        <f t="shared" si="77"/>
        <v>0</v>
      </c>
      <c r="V156" s="28">
        <f t="shared" si="92"/>
        <v>0</v>
      </c>
      <c r="W156" s="26"/>
      <c r="X156" s="31">
        <f t="shared" si="93"/>
        <v>0</v>
      </c>
      <c r="Y156" s="28">
        <f t="shared" si="94"/>
        <v>0</v>
      </c>
      <c r="Z156" s="78">
        <f t="shared" si="95"/>
        <v>0</v>
      </c>
      <c r="AA156" s="78">
        <f t="shared" si="96"/>
        <v>0</v>
      </c>
      <c r="AB156" s="78">
        <f t="shared" si="97"/>
        <v>0</v>
      </c>
      <c r="AC156" s="102">
        <f>AT156</f>
        <v>0</v>
      </c>
      <c r="AD156" s="78">
        <f t="shared" si="99"/>
        <v>0</v>
      </c>
      <c r="AF156" s="79">
        <f t="shared" si="100"/>
        <v>0</v>
      </c>
      <c r="AG156" s="79">
        <f t="shared" si="78"/>
        <v>0</v>
      </c>
      <c r="AH156" s="79">
        <f t="shared" si="79"/>
        <v>0</v>
      </c>
      <c r="AI156" s="79">
        <f t="shared" si="80"/>
        <v>0</v>
      </c>
      <c r="AJ156" s="79">
        <f t="shared" si="81"/>
        <v>0</v>
      </c>
      <c r="AK156" s="80">
        <f t="shared" si="101"/>
        <v>0</v>
      </c>
      <c r="AL156" s="79">
        <f t="shared" si="82"/>
        <v>90</v>
      </c>
      <c r="AM156" s="81">
        <f t="shared" si="102"/>
        <v>-90</v>
      </c>
      <c r="AO156" s="82">
        <f t="shared" si="103"/>
        <v>0</v>
      </c>
      <c r="AP156" s="82">
        <f t="shared" si="83"/>
        <v>0</v>
      </c>
      <c r="AQ156" s="82">
        <f t="shared" si="84"/>
        <v>0</v>
      </c>
      <c r="AR156" s="82">
        <f t="shared" si="85"/>
        <v>0</v>
      </c>
      <c r="AS156" s="82">
        <f t="shared" si="86"/>
        <v>0</v>
      </c>
      <c r="AT156" s="83">
        <f t="shared" si="104"/>
        <v>0</v>
      </c>
    </row>
    <row r="157" spans="1:46" x14ac:dyDescent="0.2">
      <c r="A157" s="43" t="s">
        <v>133</v>
      </c>
      <c r="B157" s="86" t="s">
        <v>67</v>
      </c>
      <c r="C157" s="35">
        <v>80</v>
      </c>
      <c r="D157" s="87" t="s">
        <v>84</v>
      </c>
      <c r="E157" s="90">
        <v>0.33333333333333331</v>
      </c>
      <c r="F157" s="90">
        <v>0.75</v>
      </c>
      <c r="G157" s="35">
        <v>440</v>
      </c>
      <c r="H157" s="35" t="s">
        <v>69</v>
      </c>
      <c r="I157" s="75">
        <v>2</v>
      </c>
      <c r="J157" s="75">
        <v>8</v>
      </c>
      <c r="K157" s="26"/>
      <c r="L157" s="27">
        <f t="shared" si="87"/>
        <v>0</v>
      </c>
      <c r="M157" s="76">
        <f t="shared" si="88"/>
        <v>0</v>
      </c>
      <c r="N157" s="29"/>
      <c r="O157" s="27">
        <f t="shared" si="89"/>
        <v>0</v>
      </c>
      <c r="P157" s="30">
        <f t="shared" si="90"/>
        <v>0</v>
      </c>
      <c r="Q157" s="29"/>
      <c r="R157" s="31">
        <f t="shared" si="76"/>
        <v>0</v>
      </c>
      <c r="S157" s="28">
        <f t="shared" si="91"/>
        <v>0</v>
      </c>
      <c r="T157" s="26"/>
      <c r="U157" s="31">
        <f t="shared" si="77"/>
        <v>0</v>
      </c>
      <c r="V157" s="28">
        <f t="shared" si="92"/>
        <v>0</v>
      </c>
      <c r="W157" s="26"/>
      <c r="X157" s="31">
        <f t="shared" si="93"/>
        <v>0</v>
      </c>
      <c r="Y157" s="28">
        <f t="shared" si="94"/>
        <v>0</v>
      </c>
      <c r="Z157" s="78">
        <f t="shared" si="95"/>
        <v>0</v>
      </c>
      <c r="AA157" s="78">
        <f t="shared" si="96"/>
        <v>0</v>
      </c>
      <c r="AB157" s="78">
        <f t="shared" si="97"/>
        <v>0</v>
      </c>
      <c r="AC157" s="102">
        <f t="shared" si="98"/>
        <v>0</v>
      </c>
      <c r="AD157" s="78">
        <f t="shared" si="99"/>
        <v>0</v>
      </c>
      <c r="AF157" s="79">
        <f t="shared" si="100"/>
        <v>0</v>
      </c>
      <c r="AG157" s="79">
        <f t="shared" si="78"/>
        <v>0</v>
      </c>
      <c r="AH157" s="79">
        <f t="shared" si="79"/>
        <v>0</v>
      </c>
      <c r="AI157" s="79">
        <f t="shared" si="80"/>
        <v>0</v>
      </c>
      <c r="AJ157" s="79">
        <f t="shared" si="81"/>
        <v>0</v>
      </c>
      <c r="AK157" s="80">
        <f t="shared" si="101"/>
        <v>0</v>
      </c>
      <c r="AL157" s="79">
        <f t="shared" si="82"/>
        <v>80</v>
      </c>
      <c r="AM157" s="81">
        <f t="shared" si="102"/>
        <v>-80</v>
      </c>
      <c r="AO157" s="82">
        <f t="shared" si="103"/>
        <v>0</v>
      </c>
      <c r="AP157" s="82">
        <f t="shared" si="83"/>
        <v>0</v>
      </c>
      <c r="AQ157" s="82">
        <f t="shared" si="84"/>
        <v>0</v>
      </c>
      <c r="AR157" s="82">
        <f t="shared" si="85"/>
        <v>0</v>
      </c>
      <c r="AS157" s="82">
        <f t="shared" si="86"/>
        <v>0</v>
      </c>
      <c r="AT157" s="83">
        <f t="shared" si="104"/>
        <v>0</v>
      </c>
    </row>
    <row r="158" spans="1:46" x14ac:dyDescent="0.2">
      <c r="A158" s="43" t="s">
        <v>139</v>
      </c>
      <c r="B158" s="86" t="s">
        <v>71</v>
      </c>
      <c r="C158" s="35">
        <v>20</v>
      </c>
      <c r="D158" s="87" t="s">
        <v>89</v>
      </c>
      <c r="E158" s="90">
        <v>0.30208333333333331</v>
      </c>
      <c r="F158" s="90">
        <v>0.875</v>
      </c>
      <c r="G158" s="35">
        <v>300</v>
      </c>
      <c r="H158" s="35" t="s">
        <v>69</v>
      </c>
      <c r="I158" s="75">
        <v>7.75</v>
      </c>
      <c r="J158" s="75">
        <v>6</v>
      </c>
      <c r="K158" s="26"/>
      <c r="L158" s="27">
        <f t="shared" si="87"/>
        <v>0</v>
      </c>
      <c r="M158" s="76">
        <f t="shared" si="88"/>
        <v>0</v>
      </c>
      <c r="N158" s="29"/>
      <c r="O158" s="27">
        <f t="shared" si="89"/>
        <v>0</v>
      </c>
      <c r="P158" s="30">
        <f t="shared" si="90"/>
        <v>0</v>
      </c>
      <c r="Q158" s="29"/>
      <c r="R158" s="31">
        <f t="shared" si="76"/>
        <v>0</v>
      </c>
      <c r="S158" s="28">
        <f t="shared" si="91"/>
        <v>0</v>
      </c>
      <c r="T158" s="26"/>
      <c r="U158" s="31">
        <f t="shared" si="77"/>
        <v>0</v>
      </c>
      <c r="V158" s="28">
        <f t="shared" si="92"/>
        <v>0</v>
      </c>
      <c r="W158" s="26"/>
      <c r="X158" s="31">
        <f t="shared" si="93"/>
        <v>0</v>
      </c>
      <c r="Y158" s="28">
        <f t="shared" si="94"/>
        <v>0</v>
      </c>
      <c r="Z158" s="78">
        <f t="shared" si="95"/>
        <v>0</v>
      </c>
      <c r="AA158" s="78">
        <f t="shared" si="96"/>
        <v>0</v>
      </c>
      <c r="AB158" s="78">
        <f t="shared" si="97"/>
        <v>0</v>
      </c>
      <c r="AC158" s="102">
        <f t="shared" si="98"/>
        <v>0</v>
      </c>
      <c r="AD158" s="78">
        <f t="shared" si="99"/>
        <v>0</v>
      </c>
      <c r="AF158" s="79">
        <f t="shared" si="100"/>
        <v>0</v>
      </c>
      <c r="AG158" s="79">
        <f t="shared" si="78"/>
        <v>0</v>
      </c>
      <c r="AH158" s="79">
        <f t="shared" si="79"/>
        <v>0</v>
      </c>
      <c r="AI158" s="79">
        <f t="shared" si="80"/>
        <v>0</v>
      </c>
      <c r="AJ158" s="79">
        <f t="shared" si="81"/>
        <v>0</v>
      </c>
      <c r="AK158" s="80">
        <f t="shared" si="101"/>
        <v>0</v>
      </c>
      <c r="AL158" s="79">
        <f t="shared" si="82"/>
        <v>20</v>
      </c>
      <c r="AM158" s="81">
        <f t="shared" si="102"/>
        <v>-20</v>
      </c>
      <c r="AO158" s="82">
        <f t="shared" si="103"/>
        <v>0</v>
      </c>
      <c r="AP158" s="82">
        <f t="shared" si="83"/>
        <v>0</v>
      </c>
      <c r="AQ158" s="82">
        <f t="shared" si="84"/>
        <v>0</v>
      </c>
      <c r="AR158" s="82">
        <f t="shared" si="85"/>
        <v>0</v>
      </c>
      <c r="AS158" s="82">
        <f t="shared" si="86"/>
        <v>0</v>
      </c>
      <c r="AT158" s="83">
        <f t="shared" si="104"/>
        <v>0</v>
      </c>
    </row>
    <row r="159" spans="1:46" x14ac:dyDescent="0.2">
      <c r="A159" s="43" t="s">
        <v>140</v>
      </c>
      <c r="B159" s="86" t="s">
        <v>67</v>
      </c>
      <c r="C159" s="35">
        <v>60</v>
      </c>
      <c r="D159" s="87" t="s">
        <v>89</v>
      </c>
      <c r="E159" s="90">
        <v>0.375</v>
      </c>
      <c r="F159" s="90">
        <v>0.73958333333333337</v>
      </c>
      <c r="G159" s="35">
        <v>320</v>
      </c>
      <c r="H159" s="35" t="s">
        <v>69</v>
      </c>
      <c r="I159" s="75">
        <v>3.75</v>
      </c>
      <c r="J159" s="75">
        <v>5</v>
      </c>
      <c r="K159" s="26"/>
      <c r="L159" s="27">
        <f t="shared" si="87"/>
        <v>0</v>
      </c>
      <c r="M159" s="76">
        <f t="shared" si="88"/>
        <v>0</v>
      </c>
      <c r="N159" s="29"/>
      <c r="O159" s="27">
        <f t="shared" si="89"/>
        <v>0</v>
      </c>
      <c r="P159" s="30">
        <f t="shared" si="90"/>
        <v>0</v>
      </c>
      <c r="Q159" s="29"/>
      <c r="R159" s="31">
        <f t="shared" si="76"/>
        <v>0</v>
      </c>
      <c r="S159" s="28">
        <f t="shared" si="91"/>
        <v>0</v>
      </c>
      <c r="T159" s="26"/>
      <c r="U159" s="31">
        <f t="shared" si="77"/>
        <v>0</v>
      </c>
      <c r="V159" s="28">
        <f t="shared" si="92"/>
        <v>0</v>
      </c>
      <c r="W159" s="26"/>
      <c r="X159" s="31">
        <f t="shared" si="93"/>
        <v>0</v>
      </c>
      <c r="Y159" s="28">
        <f t="shared" si="94"/>
        <v>0</v>
      </c>
      <c r="Z159" s="78">
        <f t="shared" si="95"/>
        <v>0</v>
      </c>
      <c r="AA159" s="78">
        <f t="shared" si="96"/>
        <v>0</v>
      </c>
      <c r="AB159" s="78">
        <f t="shared" si="97"/>
        <v>0</v>
      </c>
      <c r="AC159" s="102">
        <f t="shared" si="98"/>
        <v>0</v>
      </c>
      <c r="AD159" s="78">
        <f t="shared" si="99"/>
        <v>0</v>
      </c>
      <c r="AF159" s="79">
        <f t="shared" si="100"/>
        <v>0</v>
      </c>
      <c r="AG159" s="79">
        <f t="shared" si="78"/>
        <v>0</v>
      </c>
      <c r="AH159" s="79">
        <f t="shared" si="79"/>
        <v>0</v>
      </c>
      <c r="AI159" s="79">
        <f t="shared" si="80"/>
        <v>0</v>
      </c>
      <c r="AJ159" s="79">
        <f t="shared" si="81"/>
        <v>0</v>
      </c>
      <c r="AK159" s="80">
        <f t="shared" si="101"/>
        <v>0</v>
      </c>
      <c r="AL159" s="79">
        <f t="shared" si="82"/>
        <v>60</v>
      </c>
      <c r="AM159" s="81">
        <f t="shared" si="102"/>
        <v>-60</v>
      </c>
      <c r="AO159" s="82">
        <f t="shared" si="103"/>
        <v>0</v>
      </c>
      <c r="AP159" s="82">
        <f t="shared" si="83"/>
        <v>0</v>
      </c>
      <c r="AQ159" s="82">
        <f t="shared" si="84"/>
        <v>0</v>
      </c>
      <c r="AR159" s="82">
        <f t="shared" si="85"/>
        <v>0</v>
      </c>
      <c r="AS159" s="82">
        <f t="shared" si="86"/>
        <v>0</v>
      </c>
      <c r="AT159" s="83">
        <f t="shared" si="104"/>
        <v>0</v>
      </c>
    </row>
    <row r="160" spans="1:46" x14ac:dyDescent="0.2">
      <c r="A160" s="43" t="s">
        <v>140</v>
      </c>
      <c r="B160" s="86" t="s">
        <v>71</v>
      </c>
      <c r="C160" s="35">
        <v>30</v>
      </c>
      <c r="D160" s="87" t="s">
        <v>89</v>
      </c>
      <c r="E160" s="90">
        <v>0.35416666666666669</v>
      </c>
      <c r="F160" s="90">
        <v>0.6875</v>
      </c>
      <c r="G160" s="35">
        <v>290</v>
      </c>
      <c r="H160" s="35" t="s">
        <v>69</v>
      </c>
      <c r="I160" s="75">
        <v>2</v>
      </c>
      <c r="J160" s="75">
        <v>6</v>
      </c>
      <c r="K160" s="26"/>
      <c r="L160" s="27">
        <f t="shared" si="87"/>
        <v>0</v>
      </c>
      <c r="M160" s="76">
        <f t="shared" si="88"/>
        <v>0</v>
      </c>
      <c r="N160" s="29"/>
      <c r="O160" s="27">
        <f t="shared" si="89"/>
        <v>0</v>
      </c>
      <c r="P160" s="30">
        <f t="shared" si="90"/>
        <v>0</v>
      </c>
      <c r="Q160" s="29"/>
      <c r="R160" s="31">
        <f t="shared" si="76"/>
        <v>0</v>
      </c>
      <c r="S160" s="28">
        <f t="shared" si="91"/>
        <v>0</v>
      </c>
      <c r="T160" s="26"/>
      <c r="U160" s="31">
        <f t="shared" si="77"/>
        <v>0</v>
      </c>
      <c r="V160" s="28">
        <f t="shared" si="92"/>
        <v>0</v>
      </c>
      <c r="W160" s="26"/>
      <c r="X160" s="31">
        <f t="shared" si="93"/>
        <v>0</v>
      </c>
      <c r="Y160" s="28">
        <f t="shared" si="94"/>
        <v>0</v>
      </c>
      <c r="Z160" s="78">
        <f t="shared" si="95"/>
        <v>0</v>
      </c>
      <c r="AA160" s="78">
        <f t="shared" si="96"/>
        <v>0</v>
      </c>
      <c r="AB160" s="78">
        <f t="shared" si="97"/>
        <v>0</v>
      </c>
      <c r="AC160" s="102">
        <f t="shared" si="98"/>
        <v>0</v>
      </c>
      <c r="AD160" s="78">
        <f t="shared" si="99"/>
        <v>0</v>
      </c>
      <c r="AF160" s="79">
        <f t="shared" si="100"/>
        <v>0</v>
      </c>
      <c r="AG160" s="79">
        <f t="shared" si="78"/>
        <v>0</v>
      </c>
      <c r="AH160" s="79">
        <f t="shared" si="79"/>
        <v>0</v>
      </c>
      <c r="AI160" s="79">
        <f t="shared" si="80"/>
        <v>0</v>
      </c>
      <c r="AJ160" s="79">
        <f t="shared" si="81"/>
        <v>0</v>
      </c>
      <c r="AK160" s="80">
        <f t="shared" si="101"/>
        <v>0</v>
      </c>
      <c r="AL160" s="79">
        <f t="shared" si="82"/>
        <v>30</v>
      </c>
      <c r="AM160" s="81">
        <f t="shared" si="102"/>
        <v>-30</v>
      </c>
      <c r="AO160" s="82">
        <f t="shared" si="103"/>
        <v>0</v>
      </c>
      <c r="AP160" s="82">
        <f t="shared" si="83"/>
        <v>0</v>
      </c>
      <c r="AQ160" s="82">
        <f t="shared" si="84"/>
        <v>0</v>
      </c>
      <c r="AR160" s="82">
        <f t="shared" si="85"/>
        <v>0</v>
      </c>
      <c r="AS160" s="82">
        <f t="shared" si="86"/>
        <v>0</v>
      </c>
      <c r="AT160" s="83">
        <f t="shared" si="104"/>
        <v>0</v>
      </c>
    </row>
    <row r="161" spans="1:46" x14ac:dyDescent="0.2">
      <c r="A161" s="43" t="s">
        <v>135</v>
      </c>
      <c r="B161" s="86" t="s">
        <v>65</v>
      </c>
      <c r="C161" s="35">
        <v>90</v>
      </c>
      <c r="D161" s="87" t="s">
        <v>98</v>
      </c>
      <c r="E161" s="90">
        <v>0.30208333333333331</v>
      </c>
      <c r="F161" s="90">
        <v>0.83333333333333337</v>
      </c>
      <c r="G161" s="35">
        <v>480</v>
      </c>
      <c r="H161" s="35" t="s">
        <v>69</v>
      </c>
      <c r="I161" s="75">
        <v>4.75</v>
      </c>
      <c r="J161" s="75">
        <v>8</v>
      </c>
      <c r="K161" s="26"/>
      <c r="L161" s="27">
        <f t="shared" si="87"/>
        <v>0</v>
      </c>
      <c r="M161" s="76">
        <f t="shared" si="88"/>
        <v>0</v>
      </c>
      <c r="N161" s="29"/>
      <c r="O161" s="27">
        <f t="shared" si="89"/>
        <v>0</v>
      </c>
      <c r="P161" s="30">
        <f t="shared" si="90"/>
        <v>0</v>
      </c>
      <c r="Q161" s="29"/>
      <c r="R161" s="31">
        <f t="shared" si="76"/>
        <v>0</v>
      </c>
      <c r="S161" s="28">
        <f t="shared" si="91"/>
        <v>0</v>
      </c>
      <c r="T161" s="26"/>
      <c r="U161" s="31">
        <f t="shared" si="77"/>
        <v>0</v>
      </c>
      <c r="V161" s="28">
        <f t="shared" si="92"/>
        <v>0</v>
      </c>
      <c r="W161" s="26"/>
      <c r="X161" s="31">
        <f t="shared" si="93"/>
        <v>0</v>
      </c>
      <c r="Y161" s="28">
        <f t="shared" si="94"/>
        <v>0</v>
      </c>
      <c r="Z161" s="78">
        <f t="shared" si="95"/>
        <v>0</v>
      </c>
      <c r="AA161" s="78">
        <f t="shared" si="96"/>
        <v>0</v>
      </c>
      <c r="AB161" s="78">
        <f t="shared" si="97"/>
        <v>0</v>
      </c>
      <c r="AC161" s="102">
        <f t="shared" si="98"/>
        <v>0</v>
      </c>
      <c r="AD161" s="78">
        <f>MAX(AB161:AC161)</f>
        <v>0</v>
      </c>
      <c r="AF161" s="79">
        <f t="shared" si="100"/>
        <v>0</v>
      </c>
      <c r="AG161" s="79">
        <f t="shared" si="78"/>
        <v>0</v>
      </c>
      <c r="AH161" s="79">
        <f t="shared" si="79"/>
        <v>0</v>
      </c>
      <c r="AI161" s="79">
        <f t="shared" si="80"/>
        <v>0</v>
      </c>
      <c r="AJ161" s="79">
        <f t="shared" si="81"/>
        <v>0</v>
      </c>
      <c r="AK161" s="80">
        <f t="shared" si="101"/>
        <v>0</v>
      </c>
      <c r="AL161" s="79">
        <f t="shared" si="82"/>
        <v>90</v>
      </c>
      <c r="AM161" s="81">
        <f t="shared" si="102"/>
        <v>-90</v>
      </c>
      <c r="AO161" s="82">
        <f t="shared" si="103"/>
        <v>0</v>
      </c>
      <c r="AP161" s="82">
        <f t="shared" si="83"/>
        <v>0</v>
      </c>
      <c r="AQ161" s="82">
        <f t="shared" si="84"/>
        <v>0</v>
      </c>
      <c r="AR161" s="82">
        <f t="shared" si="85"/>
        <v>0</v>
      </c>
      <c r="AS161" s="82">
        <f t="shared" si="86"/>
        <v>0</v>
      </c>
      <c r="AT161" s="83">
        <f t="shared" si="104"/>
        <v>0</v>
      </c>
    </row>
    <row r="162" spans="1:46" x14ac:dyDescent="0.2">
      <c r="A162" s="43" t="s">
        <v>135</v>
      </c>
      <c r="B162" s="86" t="s">
        <v>65</v>
      </c>
      <c r="C162" s="35">
        <v>90</v>
      </c>
      <c r="D162" s="87" t="s">
        <v>98</v>
      </c>
      <c r="E162" s="90">
        <v>0.30208333333333331</v>
      </c>
      <c r="F162" s="90">
        <v>0.83333333333333337</v>
      </c>
      <c r="G162" s="35">
        <v>480</v>
      </c>
      <c r="H162" s="35" t="s">
        <v>69</v>
      </c>
      <c r="I162" s="75">
        <v>4.75</v>
      </c>
      <c r="J162" s="75">
        <v>8</v>
      </c>
      <c r="K162" s="26"/>
      <c r="L162" s="27">
        <f t="shared" si="87"/>
        <v>0</v>
      </c>
      <c r="M162" s="76">
        <f t="shared" si="88"/>
        <v>0</v>
      </c>
      <c r="N162" s="29"/>
      <c r="O162" s="27">
        <f t="shared" si="89"/>
        <v>0</v>
      </c>
      <c r="P162" s="30">
        <f t="shared" si="90"/>
        <v>0</v>
      </c>
      <c r="Q162" s="29"/>
      <c r="R162" s="31">
        <f t="shared" ref="R162:R169" si="105">$C$8*G162*Q162</f>
        <v>0</v>
      </c>
      <c r="S162" s="28">
        <f t="shared" si="91"/>
        <v>0</v>
      </c>
      <c r="T162" s="26"/>
      <c r="U162" s="31">
        <f t="shared" ref="U162:U169" si="106">$C$9*G162*T162</f>
        <v>0</v>
      </c>
      <c r="V162" s="28">
        <f t="shared" si="92"/>
        <v>0</v>
      </c>
      <c r="W162" s="26"/>
      <c r="X162" s="31">
        <f t="shared" si="93"/>
        <v>0</v>
      </c>
      <c r="Y162" s="28">
        <f t="shared" si="94"/>
        <v>0</v>
      </c>
      <c r="Z162" s="78">
        <f t="shared" si="95"/>
        <v>0</v>
      </c>
      <c r="AA162" s="78">
        <f t="shared" si="96"/>
        <v>0</v>
      </c>
      <c r="AB162" s="78">
        <f t="shared" si="97"/>
        <v>0</v>
      </c>
      <c r="AC162" s="102">
        <f t="shared" si="98"/>
        <v>0</v>
      </c>
      <c r="AD162" s="78">
        <f t="shared" si="99"/>
        <v>0</v>
      </c>
      <c r="AF162" s="79">
        <f t="shared" si="100"/>
        <v>0</v>
      </c>
      <c r="AG162" s="79">
        <f t="shared" ref="AG162:AG169" si="107">N162*50</f>
        <v>0</v>
      </c>
      <c r="AH162" s="79">
        <f t="shared" ref="AH162:AH169" si="108">Q162*60</f>
        <v>0</v>
      </c>
      <c r="AI162" s="79">
        <f t="shared" ref="AI162:AI169" si="109">T162*70</f>
        <v>0</v>
      </c>
      <c r="AJ162" s="79">
        <f t="shared" ref="AJ162:AJ169" si="110">W162*92</f>
        <v>0</v>
      </c>
      <c r="AK162" s="80">
        <f t="shared" si="101"/>
        <v>0</v>
      </c>
      <c r="AL162" s="79">
        <f t="shared" ref="AL162:AL169" si="111">C162</f>
        <v>90</v>
      </c>
      <c r="AM162" s="81">
        <f t="shared" si="102"/>
        <v>-90</v>
      </c>
      <c r="AO162" s="82">
        <f t="shared" si="103"/>
        <v>0</v>
      </c>
      <c r="AP162" s="82">
        <f t="shared" ref="AP162:AP169" si="112">N162*$F$7</f>
        <v>0</v>
      </c>
      <c r="AQ162" s="82">
        <f t="shared" ref="AQ162:AQ169" si="113">Q162*$F$8</f>
        <v>0</v>
      </c>
      <c r="AR162" s="82">
        <f t="shared" ref="AR162:AR169" si="114">T162*$F$9</f>
        <v>0</v>
      </c>
      <c r="AS162" s="82">
        <f t="shared" ref="AS162:AS169" si="115">W162*$F$10</f>
        <v>0</v>
      </c>
      <c r="AT162" s="83">
        <f t="shared" si="104"/>
        <v>0</v>
      </c>
    </row>
    <row r="163" spans="1:46" x14ac:dyDescent="0.2">
      <c r="A163" s="43" t="s">
        <v>137</v>
      </c>
      <c r="B163" s="86" t="s">
        <v>65</v>
      </c>
      <c r="C163" s="35">
        <v>50</v>
      </c>
      <c r="D163" s="87" t="s">
        <v>98</v>
      </c>
      <c r="E163" s="90">
        <v>0.27083333333333331</v>
      </c>
      <c r="F163" s="90">
        <v>0.79166666666666663</v>
      </c>
      <c r="G163" s="35">
        <v>540</v>
      </c>
      <c r="H163" s="35" t="s">
        <v>69</v>
      </c>
      <c r="I163" s="75">
        <v>3.5</v>
      </c>
      <c r="J163" s="75">
        <v>9</v>
      </c>
      <c r="K163" s="26"/>
      <c r="L163" s="27">
        <f t="shared" si="87"/>
        <v>0</v>
      </c>
      <c r="M163" s="76">
        <f t="shared" si="88"/>
        <v>0</v>
      </c>
      <c r="N163" s="29"/>
      <c r="O163" s="27">
        <f t="shared" si="89"/>
        <v>0</v>
      </c>
      <c r="P163" s="30">
        <f t="shared" si="90"/>
        <v>0</v>
      </c>
      <c r="Q163" s="29"/>
      <c r="R163" s="31">
        <f t="shared" si="105"/>
        <v>0</v>
      </c>
      <c r="S163" s="28">
        <f t="shared" si="91"/>
        <v>0</v>
      </c>
      <c r="T163" s="26"/>
      <c r="U163" s="31">
        <f t="shared" si="106"/>
        <v>0</v>
      </c>
      <c r="V163" s="28">
        <f t="shared" si="92"/>
        <v>0</v>
      </c>
      <c r="W163" s="26"/>
      <c r="X163" s="31">
        <f t="shared" si="93"/>
        <v>0</v>
      </c>
      <c r="Y163" s="28">
        <f t="shared" si="94"/>
        <v>0</v>
      </c>
      <c r="Z163" s="78">
        <f t="shared" si="95"/>
        <v>0</v>
      </c>
      <c r="AA163" s="78">
        <f t="shared" si="96"/>
        <v>0</v>
      </c>
      <c r="AB163" s="78">
        <f t="shared" si="97"/>
        <v>0</v>
      </c>
      <c r="AC163" s="102">
        <f>AT163</f>
        <v>0</v>
      </c>
      <c r="AD163" s="78">
        <f t="shared" si="99"/>
        <v>0</v>
      </c>
      <c r="AF163" s="79">
        <f t="shared" si="100"/>
        <v>0</v>
      </c>
      <c r="AG163" s="79">
        <f t="shared" si="107"/>
        <v>0</v>
      </c>
      <c r="AH163" s="79">
        <f t="shared" si="108"/>
        <v>0</v>
      </c>
      <c r="AI163" s="79">
        <f t="shared" si="109"/>
        <v>0</v>
      </c>
      <c r="AJ163" s="79">
        <f t="shared" si="110"/>
        <v>0</v>
      </c>
      <c r="AK163" s="80">
        <f t="shared" si="101"/>
        <v>0</v>
      </c>
      <c r="AL163" s="79">
        <f t="shared" si="111"/>
        <v>50</v>
      </c>
      <c r="AM163" s="81">
        <f t="shared" si="102"/>
        <v>-50</v>
      </c>
      <c r="AO163" s="82">
        <f t="shared" si="103"/>
        <v>0</v>
      </c>
      <c r="AP163" s="82">
        <f t="shared" si="112"/>
        <v>0</v>
      </c>
      <c r="AQ163" s="82">
        <f t="shared" si="113"/>
        <v>0</v>
      </c>
      <c r="AR163" s="82">
        <f t="shared" si="114"/>
        <v>0</v>
      </c>
      <c r="AS163" s="82">
        <f t="shared" si="115"/>
        <v>0</v>
      </c>
      <c r="AT163" s="83">
        <f t="shared" si="104"/>
        <v>0</v>
      </c>
    </row>
    <row r="164" spans="1:46" x14ac:dyDescent="0.2">
      <c r="A164" s="43" t="s">
        <v>134</v>
      </c>
      <c r="B164" s="86" t="s">
        <v>74</v>
      </c>
      <c r="C164" s="35">
        <v>60</v>
      </c>
      <c r="D164" s="87" t="s">
        <v>107</v>
      </c>
      <c r="E164" s="90">
        <v>0.29166666666666669</v>
      </c>
      <c r="F164" s="90">
        <v>0.8125</v>
      </c>
      <c r="G164" s="35">
        <v>400</v>
      </c>
      <c r="H164" s="35" t="s">
        <v>69</v>
      </c>
      <c r="I164" s="75">
        <v>5.5</v>
      </c>
      <c r="J164" s="75">
        <v>7</v>
      </c>
      <c r="K164" s="26"/>
      <c r="L164" s="27">
        <f t="shared" si="87"/>
        <v>0</v>
      </c>
      <c r="M164" s="76">
        <f t="shared" si="88"/>
        <v>0</v>
      </c>
      <c r="N164" s="29"/>
      <c r="O164" s="27">
        <f t="shared" si="89"/>
        <v>0</v>
      </c>
      <c r="P164" s="30">
        <f t="shared" si="90"/>
        <v>0</v>
      </c>
      <c r="Q164" s="29"/>
      <c r="R164" s="31">
        <f t="shared" si="105"/>
        <v>0</v>
      </c>
      <c r="S164" s="28">
        <f t="shared" si="91"/>
        <v>0</v>
      </c>
      <c r="T164" s="26"/>
      <c r="U164" s="31">
        <f t="shared" si="106"/>
        <v>0</v>
      </c>
      <c r="V164" s="28">
        <f t="shared" si="92"/>
        <v>0</v>
      </c>
      <c r="W164" s="26"/>
      <c r="X164" s="31">
        <f t="shared" si="93"/>
        <v>0</v>
      </c>
      <c r="Y164" s="28">
        <f t="shared" si="94"/>
        <v>0</v>
      </c>
      <c r="Z164" s="78">
        <f t="shared" si="95"/>
        <v>0</v>
      </c>
      <c r="AA164" s="78">
        <f t="shared" si="96"/>
        <v>0</v>
      </c>
      <c r="AB164" s="78">
        <f t="shared" si="97"/>
        <v>0</v>
      </c>
      <c r="AC164" s="102">
        <f t="shared" si="98"/>
        <v>0</v>
      </c>
      <c r="AD164" s="78">
        <f t="shared" si="99"/>
        <v>0</v>
      </c>
      <c r="AF164" s="79">
        <f t="shared" si="100"/>
        <v>0</v>
      </c>
      <c r="AG164" s="79">
        <f t="shared" si="107"/>
        <v>0</v>
      </c>
      <c r="AH164" s="79">
        <f t="shared" si="108"/>
        <v>0</v>
      </c>
      <c r="AI164" s="79">
        <f t="shared" si="109"/>
        <v>0</v>
      </c>
      <c r="AJ164" s="79">
        <f t="shared" si="110"/>
        <v>0</v>
      </c>
      <c r="AK164" s="80">
        <f t="shared" si="101"/>
        <v>0</v>
      </c>
      <c r="AL164" s="79">
        <f t="shared" si="111"/>
        <v>60</v>
      </c>
      <c r="AM164" s="81">
        <f t="shared" si="102"/>
        <v>-60</v>
      </c>
      <c r="AO164" s="82">
        <f t="shared" si="103"/>
        <v>0</v>
      </c>
      <c r="AP164" s="82">
        <f t="shared" si="112"/>
        <v>0</v>
      </c>
      <c r="AQ164" s="82">
        <f t="shared" si="113"/>
        <v>0</v>
      </c>
      <c r="AR164" s="82">
        <f t="shared" si="114"/>
        <v>0</v>
      </c>
      <c r="AS164" s="82">
        <f t="shared" si="115"/>
        <v>0</v>
      </c>
      <c r="AT164" s="83">
        <f t="shared" si="104"/>
        <v>0</v>
      </c>
    </row>
    <row r="165" spans="1:46" x14ac:dyDescent="0.2">
      <c r="A165" s="43" t="s">
        <v>134</v>
      </c>
      <c r="B165" s="86" t="s">
        <v>67</v>
      </c>
      <c r="C165" s="35">
        <v>30</v>
      </c>
      <c r="D165" s="87" t="s">
        <v>120</v>
      </c>
      <c r="E165" s="90">
        <v>0.3125</v>
      </c>
      <c r="F165" s="90">
        <v>0.75</v>
      </c>
      <c r="G165" s="35">
        <v>400</v>
      </c>
      <c r="H165" s="35" t="s">
        <v>69</v>
      </c>
      <c r="I165" s="75">
        <v>3.5</v>
      </c>
      <c r="J165" s="75">
        <v>7</v>
      </c>
      <c r="K165" s="26"/>
      <c r="L165" s="27">
        <f t="shared" si="87"/>
        <v>0</v>
      </c>
      <c r="M165" s="76">
        <f t="shared" si="88"/>
        <v>0</v>
      </c>
      <c r="N165" s="29"/>
      <c r="O165" s="27">
        <f t="shared" si="89"/>
        <v>0</v>
      </c>
      <c r="P165" s="30">
        <f t="shared" si="90"/>
        <v>0</v>
      </c>
      <c r="Q165" s="29"/>
      <c r="R165" s="31">
        <f t="shared" si="105"/>
        <v>0</v>
      </c>
      <c r="S165" s="28">
        <f t="shared" si="91"/>
        <v>0</v>
      </c>
      <c r="T165" s="26"/>
      <c r="U165" s="31">
        <f t="shared" si="106"/>
        <v>0</v>
      </c>
      <c r="V165" s="28">
        <f t="shared" si="92"/>
        <v>0</v>
      </c>
      <c r="W165" s="26"/>
      <c r="X165" s="31">
        <f t="shared" si="93"/>
        <v>0</v>
      </c>
      <c r="Y165" s="28">
        <f t="shared" si="94"/>
        <v>0</v>
      </c>
      <c r="Z165" s="78">
        <f t="shared" si="95"/>
        <v>0</v>
      </c>
      <c r="AA165" s="78">
        <f t="shared" si="96"/>
        <v>0</v>
      </c>
      <c r="AB165" s="78">
        <f t="shared" si="97"/>
        <v>0</v>
      </c>
      <c r="AC165" s="102">
        <f t="shared" si="98"/>
        <v>0</v>
      </c>
      <c r="AD165" s="78">
        <f t="shared" si="99"/>
        <v>0</v>
      </c>
      <c r="AF165" s="79">
        <f t="shared" si="100"/>
        <v>0</v>
      </c>
      <c r="AG165" s="79">
        <f t="shared" si="107"/>
        <v>0</v>
      </c>
      <c r="AH165" s="79">
        <f t="shared" si="108"/>
        <v>0</v>
      </c>
      <c r="AI165" s="79">
        <f t="shared" si="109"/>
        <v>0</v>
      </c>
      <c r="AJ165" s="79">
        <f t="shared" si="110"/>
        <v>0</v>
      </c>
      <c r="AK165" s="80">
        <f t="shared" si="101"/>
        <v>0</v>
      </c>
      <c r="AL165" s="79">
        <f t="shared" si="111"/>
        <v>30</v>
      </c>
      <c r="AM165" s="81">
        <f t="shared" si="102"/>
        <v>-30</v>
      </c>
      <c r="AO165" s="82">
        <f t="shared" si="103"/>
        <v>0</v>
      </c>
      <c r="AP165" s="82">
        <f t="shared" si="112"/>
        <v>0</v>
      </c>
      <c r="AQ165" s="82">
        <f t="shared" si="113"/>
        <v>0</v>
      </c>
      <c r="AR165" s="82">
        <f t="shared" si="114"/>
        <v>0</v>
      </c>
      <c r="AS165" s="82">
        <f t="shared" si="115"/>
        <v>0</v>
      </c>
      <c r="AT165" s="83">
        <f t="shared" si="104"/>
        <v>0</v>
      </c>
    </row>
    <row r="166" spans="1:46" x14ac:dyDescent="0.2">
      <c r="A166" s="43" t="s">
        <v>138</v>
      </c>
      <c r="B166" s="86" t="s">
        <v>71</v>
      </c>
      <c r="C166" s="35">
        <v>120</v>
      </c>
      <c r="D166" s="87" t="s">
        <v>120</v>
      </c>
      <c r="E166" s="90">
        <v>0.33333333333333331</v>
      </c>
      <c r="F166" s="90">
        <v>0.89583333333333337</v>
      </c>
      <c r="G166" s="35">
        <v>360</v>
      </c>
      <c r="H166" s="35" t="s">
        <v>69</v>
      </c>
      <c r="I166" s="75">
        <v>6.5</v>
      </c>
      <c r="J166" s="75">
        <v>7</v>
      </c>
      <c r="K166" s="26"/>
      <c r="L166" s="27">
        <f t="shared" si="87"/>
        <v>0</v>
      </c>
      <c r="M166" s="76">
        <f t="shared" si="88"/>
        <v>0</v>
      </c>
      <c r="N166" s="29"/>
      <c r="O166" s="27">
        <f t="shared" si="89"/>
        <v>0</v>
      </c>
      <c r="P166" s="30">
        <f t="shared" si="90"/>
        <v>0</v>
      </c>
      <c r="Q166" s="29"/>
      <c r="R166" s="31">
        <f t="shared" si="105"/>
        <v>0</v>
      </c>
      <c r="S166" s="28">
        <f t="shared" si="91"/>
        <v>0</v>
      </c>
      <c r="T166" s="26"/>
      <c r="U166" s="31">
        <f t="shared" si="106"/>
        <v>0</v>
      </c>
      <c r="V166" s="28">
        <f t="shared" si="92"/>
        <v>0</v>
      </c>
      <c r="W166" s="26"/>
      <c r="X166" s="31">
        <f t="shared" si="93"/>
        <v>0</v>
      </c>
      <c r="Y166" s="28">
        <f t="shared" si="94"/>
        <v>0</v>
      </c>
      <c r="Z166" s="78">
        <f t="shared" si="95"/>
        <v>0</v>
      </c>
      <c r="AA166" s="78">
        <f t="shared" si="96"/>
        <v>0</v>
      </c>
      <c r="AB166" s="78">
        <f t="shared" si="97"/>
        <v>0</v>
      </c>
      <c r="AC166" s="102">
        <f t="shared" si="98"/>
        <v>0</v>
      </c>
      <c r="AD166" s="78">
        <f t="shared" si="99"/>
        <v>0</v>
      </c>
      <c r="AF166" s="79">
        <f t="shared" si="100"/>
        <v>0</v>
      </c>
      <c r="AG166" s="79">
        <f t="shared" si="107"/>
        <v>0</v>
      </c>
      <c r="AH166" s="79">
        <f t="shared" si="108"/>
        <v>0</v>
      </c>
      <c r="AI166" s="79">
        <f t="shared" si="109"/>
        <v>0</v>
      </c>
      <c r="AJ166" s="79">
        <f t="shared" si="110"/>
        <v>0</v>
      </c>
      <c r="AK166" s="80">
        <f t="shared" si="101"/>
        <v>0</v>
      </c>
      <c r="AL166" s="79">
        <f t="shared" si="111"/>
        <v>120</v>
      </c>
      <c r="AM166" s="81">
        <f t="shared" si="102"/>
        <v>-120</v>
      </c>
      <c r="AO166" s="82">
        <f t="shared" si="103"/>
        <v>0</v>
      </c>
      <c r="AP166" s="82">
        <f t="shared" si="112"/>
        <v>0</v>
      </c>
      <c r="AQ166" s="82">
        <f t="shared" si="113"/>
        <v>0</v>
      </c>
      <c r="AR166" s="82">
        <f t="shared" si="114"/>
        <v>0</v>
      </c>
      <c r="AS166" s="82">
        <f t="shared" si="115"/>
        <v>0</v>
      </c>
      <c r="AT166" s="83">
        <f t="shared" si="104"/>
        <v>0</v>
      </c>
    </row>
    <row r="167" spans="1:46" x14ac:dyDescent="0.2">
      <c r="A167" s="43" t="s">
        <v>135</v>
      </c>
      <c r="B167" s="86" t="s">
        <v>65</v>
      </c>
      <c r="C167" s="35">
        <v>80</v>
      </c>
      <c r="D167" s="87" t="s">
        <v>122</v>
      </c>
      <c r="E167" s="90">
        <v>0.3125</v>
      </c>
      <c r="F167" s="90">
        <v>0.83333333333333337</v>
      </c>
      <c r="G167" s="35">
        <v>480</v>
      </c>
      <c r="H167" s="35" t="s">
        <v>69</v>
      </c>
      <c r="I167" s="75">
        <v>4.5</v>
      </c>
      <c r="J167" s="75">
        <v>8</v>
      </c>
      <c r="K167" s="26"/>
      <c r="L167" s="27">
        <f t="shared" si="87"/>
        <v>0</v>
      </c>
      <c r="M167" s="76">
        <f t="shared" si="88"/>
        <v>0</v>
      </c>
      <c r="N167" s="26"/>
      <c r="O167" s="27">
        <f t="shared" si="89"/>
        <v>0</v>
      </c>
      <c r="P167" s="30">
        <f t="shared" si="90"/>
        <v>0</v>
      </c>
      <c r="Q167" s="26"/>
      <c r="R167" s="31">
        <f t="shared" si="105"/>
        <v>0</v>
      </c>
      <c r="S167" s="28">
        <f t="shared" si="91"/>
        <v>0</v>
      </c>
      <c r="T167" s="26"/>
      <c r="U167" s="31">
        <f t="shared" si="106"/>
        <v>0</v>
      </c>
      <c r="V167" s="28">
        <f t="shared" si="92"/>
        <v>0</v>
      </c>
      <c r="W167" s="26"/>
      <c r="X167" s="31">
        <f t="shared" si="93"/>
        <v>0</v>
      </c>
      <c r="Y167" s="28">
        <f t="shared" si="94"/>
        <v>0</v>
      </c>
      <c r="Z167" s="78">
        <f t="shared" si="95"/>
        <v>0</v>
      </c>
      <c r="AA167" s="78">
        <f t="shared" si="96"/>
        <v>0</v>
      </c>
      <c r="AB167" s="78">
        <f t="shared" si="97"/>
        <v>0</v>
      </c>
      <c r="AC167" s="102">
        <f t="shared" si="98"/>
        <v>0</v>
      </c>
      <c r="AD167" s="78">
        <f t="shared" si="99"/>
        <v>0</v>
      </c>
      <c r="AF167" s="79">
        <f t="shared" si="100"/>
        <v>0</v>
      </c>
      <c r="AG167" s="79">
        <f t="shared" si="107"/>
        <v>0</v>
      </c>
      <c r="AH167" s="79">
        <f t="shared" si="108"/>
        <v>0</v>
      </c>
      <c r="AI167" s="79">
        <f t="shared" si="109"/>
        <v>0</v>
      </c>
      <c r="AJ167" s="79">
        <f t="shared" si="110"/>
        <v>0</v>
      </c>
      <c r="AK167" s="80">
        <f t="shared" si="101"/>
        <v>0</v>
      </c>
      <c r="AL167" s="79">
        <f t="shared" si="111"/>
        <v>80</v>
      </c>
      <c r="AM167" s="81">
        <f t="shared" si="102"/>
        <v>-80</v>
      </c>
      <c r="AO167" s="82">
        <f t="shared" si="103"/>
        <v>0</v>
      </c>
      <c r="AP167" s="82">
        <f t="shared" si="112"/>
        <v>0</v>
      </c>
      <c r="AQ167" s="82">
        <f t="shared" si="113"/>
        <v>0</v>
      </c>
      <c r="AR167" s="82">
        <f t="shared" si="114"/>
        <v>0</v>
      </c>
      <c r="AS167" s="82">
        <f t="shared" si="115"/>
        <v>0</v>
      </c>
      <c r="AT167" s="83">
        <f t="shared" si="104"/>
        <v>0</v>
      </c>
    </row>
    <row r="168" spans="1:46" x14ac:dyDescent="0.2">
      <c r="A168" s="95" t="s">
        <v>135</v>
      </c>
      <c r="B168" s="86" t="s">
        <v>67</v>
      </c>
      <c r="C168" s="92">
        <v>90</v>
      </c>
      <c r="D168" s="93" t="s">
        <v>122</v>
      </c>
      <c r="E168" s="94">
        <v>0.36458333333333331</v>
      </c>
      <c r="F168" s="94">
        <v>0.91666666666666663</v>
      </c>
      <c r="G168" s="35">
        <v>480</v>
      </c>
      <c r="H168" s="35" t="s">
        <v>69</v>
      </c>
      <c r="I168" s="75">
        <v>5.25</v>
      </c>
      <c r="J168" s="75">
        <v>8</v>
      </c>
      <c r="K168" s="26"/>
      <c r="L168" s="27">
        <f t="shared" si="87"/>
        <v>0</v>
      </c>
      <c r="M168" s="76">
        <f t="shared" si="88"/>
        <v>0</v>
      </c>
      <c r="N168" s="26"/>
      <c r="O168" s="27">
        <f t="shared" si="89"/>
        <v>0</v>
      </c>
      <c r="P168" s="30">
        <f t="shared" si="90"/>
        <v>0</v>
      </c>
      <c r="Q168" s="26"/>
      <c r="R168" s="31">
        <f t="shared" si="105"/>
        <v>0</v>
      </c>
      <c r="S168" s="28">
        <f t="shared" si="91"/>
        <v>0</v>
      </c>
      <c r="T168" s="26"/>
      <c r="U168" s="31">
        <f t="shared" si="106"/>
        <v>0</v>
      </c>
      <c r="V168" s="28">
        <f t="shared" si="92"/>
        <v>0</v>
      </c>
      <c r="W168" s="26"/>
      <c r="X168" s="31">
        <f t="shared" si="93"/>
        <v>0</v>
      </c>
      <c r="Y168" s="28">
        <f t="shared" si="94"/>
        <v>0</v>
      </c>
      <c r="Z168" s="78">
        <f t="shared" si="95"/>
        <v>0</v>
      </c>
      <c r="AA168" s="78">
        <f t="shared" si="96"/>
        <v>0</v>
      </c>
      <c r="AB168" s="78">
        <f t="shared" si="97"/>
        <v>0</v>
      </c>
      <c r="AC168" s="102">
        <f t="shared" si="98"/>
        <v>0</v>
      </c>
      <c r="AD168" s="78">
        <f t="shared" si="99"/>
        <v>0</v>
      </c>
      <c r="AF168" s="79">
        <f t="shared" si="100"/>
        <v>0</v>
      </c>
      <c r="AG168" s="79">
        <f t="shared" si="107"/>
        <v>0</v>
      </c>
      <c r="AH168" s="79">
        <f t="shared" si="108"/>
        <v>0</v>
      </c>
      <c r="AI168" s="79">
        <f t="shared" si="109"/>
        <v>0</v>
      </c>
      <c r="AJ168" s="79">
        <f t="shared" si="110"/>
        <v>0</v>
      </c>
      <c r="AK168" s="80">
        <f t="shared" si="101"/>
        <v>0</v>
      </c>
      <c r="AL168" s="79">
        <f t="shared" si="111"/>
        <v>90</v>
      </c>
      <c r="AM168" s="81">
        <f t="shared" si="102"/>
        <v>-90</v>
      </c>
      <c r="AO168" s="82">
        <f t="shared" si="103"/>
        <v>0</v>
      </c>
      <c r="AP168" s="82">
        <f t="shared" si="112"/>
        <v>0</v>
      </c>
      <c r="AQ168" s="82">
        <f t="shared" si="113"/>
        <v>0</v>
      </c>
      <c r="AR168" s="82">
        <f t="shared" si="114"/>
        <v>0</v>
      </c>
      <c r="AS168" s="82">
        <f t="shared" si="115"/>
        <v>0</v>
      </c>
      <c r="AT168" s="83">
        <f t="shared" si="104"/>
        <v>0</v>
      </c>
    </row>
    <row r="169" spans="1:46" ht="13.5" thickBot="1" x14ac:dyDescent="0.25">
      <c r="A169" s="98" t="s">
        <v>135</v>
      </c>
      <c r="B169" s="86" t="s">
        <v>74</v>
      </c>
      <c r="C169" s="92">
        <v>100</v>
      </c>
      <c r="D169" s="93" t="s">
        <v>122</v>
      </c>
      <c r="E169" s="94">
        <v>0.29166666666666669</v>
      </c>
      <c r="F169" s="94">
        <v>0.875</v>
      </c>
      <c r="G169" s="35">
        <v>500</v>
      </c>
      <c r="H169" s="35" t="s">
        <v>69</v>
      </c>
      <c r="I169" s="75">
        <v>5</v>
      </c>
      <c r="J169" s="75">
        <v>9</v>
      </c>
      <c r="K169" s="26"/>
      <c r="L169" s="27">
        <f t="shared" si="87"/>
        <v>0</v>
      </c>
      <c r="M169" s="76">
        <f t="shared" si="88"/>
        <v>0</v>
      </c>
      <c r="N169" s="26"/>
      <c r="O169" s="27">
        <f t="shared" si="89"/>
        <v>0</v>
      </c>
      <c r="P169" s="30">
        <f t="shared" si="90"/>
        <v>0</v>
      </c>
      <c r="Q169" s="26"/>
      <c r="R169" s="31">
        <f t="shared" si="105"/>
        <v>0</v>
      </c>
      <c r="S169" s="28">
        <f t="shared" si="91"/>
        <v>0</v>
      </c>
      <c r="T169" s="26"/>
      <c r="U169" s="31">
        <f t="shared" si="106"/>
        <v>0</v>
      </c>
      <c r="V169" s="28">
        <f t="shared" si="92"/>
        <v>0</v>
      </c>
      <c r="W169" s="26"/>
      <c r="X169" s="31">
        <f t="shared" si="93"/>
        <v>0</v>
      </c>
      <c r="Y169" s="28">
        <f t="shared" si="94"/>
        <v>0</v>
      </c>
      <c r="Z169" s="78">
        <f t="shared" si="95"/>
        <v>0</v>
      </c>
      <c r="AA169" s="78">
        <f t="shared" si="96"/>
        <v>0</v>
      </c>
      <c r="AB169" s="78">
        <f t="shared" si="97"/>
        <v>0</v>
      </c>
      <c r="AC169" s="102">
        <f t="shared" si="98"/>
        <v>0</v>
      </c>
      <c r="AD169" s="78">
        <f t="shared" si="99"/>
        <v>0</v>
      </c>
      <c r="AF169" s="79">
        <f t="shared" si="100"/>
        <v>0</v>
      </c>
      <c r="AG169" s="79">
        <f t="shared" si="107"/>
        <v>0</v>
      </c>
      <c r="AH169" s="79">
        <f t="shared" si="108"/>
        <v>0</v>
      </c>
      <c r="AI169" s="79">
        <f t="shared" si="109"/>
        <v>0</v>
      </c>
      <c r="AJ169" s="79">
        <f t="shared" si="110"/>
        <v>0</v>
      </c>
      <c r="AK169" s="80">
        <f t="shared" si="101"/>
        <v>0</v>
      </c>
      <c r="AL169" s="79">
        <f t="shared" si="111"/>
        <v>100</v>
      </c>
      <c r="AM169" s="81">
        <f t="shared" si="102"/>
        <v>-100</v>
      </c>
      <c r="AO169" s="82">
        <f t="shared" si="103"/>
        <v>0</v>
      </c>
      <c r="AP169" s="82">
        <f t="shared" si="112"/>
        <v>0</v>
      </c>
      <c r="AQ169" s="82">
        <f t="shared" si="113"/>
        <v>0</v>
      </c>
      <c r="AR169" s="82">
        <f t="shared" si="114"/>
        <v>0</v>
      </c>
      <c r="AS169" s="82">
        <f t="shared" si="115"/>
        <v>0</v>
      </c>
      <c r="AT169" s="83">
        <f t="shared" si="104"/>
        <v>0</v>
      </c>
    </row>
    <row r="170" spans="1:46" ht="13.5" thickBot="1" x14ac:dyDescent="0.25">
      <c r="A170" s="8" t="s">
        <v>42</v>
      </c>
      <c r="B170" s="9"/>
      <c r="C170" s="42"/>
      <c r="D170" s="10"/>
      <c r="E170" s="10"/>
      <c r="F170" s="10"/>
      <c r="G170" s="10"/>
      <c r="H170" s="10"/>
      <c r="I170" s="10"/>
      <c r="J170" s="39"/>
      <c r="K170" s="53"/>
      <c r="L170" s="54">
        <f>SUM(L15:L169)</f>
        <v>0</v>
      </c>
      <c r="M170" s="54">
        <f>SUM(M15:M169)</f>
        <v>0</v>
      </c>
      <c r="N170" s="56"/>
      <c r="O170" s="54">
        <f>SUM(O15:O169)</f>
        <v>0</v>
      </c>
      <c r="P170" s="55">
        <f>SUM(P15:P169)</f>
        <v>0</v>
      </c>
      <c r="Q170" s="56"/>
      <c r="R170" s="54">
        <f>SUM(R15:R169)</f>
        <v>0</v>
      </c>
      <c r="S170" s="55">
        <f>SUM(S15:S169)</f>
        <v>0</v>
      </c>
      <c r="T170" s="53"/>
      <c r="U170" s="54">
        <f>SUM(U15:U169)</f>
        <v>0</v>
      </c>
      <c r="V170" s="55">
        <f>SUM(V15:V169)</f>
        <v>0</v>
      </c>
      <c r="W170" s="53"/>
      <c r="X170" s="57">
        <f>SUM(X15:X169)</f>
        <v>0</v>
      </c>
      <c r="Y170" s="58">
        <f>SUM(Y15:Y169)</f>
        <v>0</v>
      </c>
      <c r="Z170" s="109">
        <f>SUM(Z15:Z169)</f>
        <v>0</v>
      </c>
      <c r="AA170" s="109"/>
      <c r="AB170" s="109"/>
      <c r="AC170" s="58"/>
      <c r="AD170" s="59">
        <f>SUM(AD15:AD169)</f>
        <v>0</v>
      </c>
    </row>
    <row r="171" spans="1:46" x14ac:dyDescent="0.2">
      <c r="K171" s="5"/>
      <c r="L171" s="5"/>
      <c r="M171" s="5"/>
      <c r="N171" s="4"/>
      <c r="O171" s="5"/>
      <c r="P171" s="5"/>
      <c r="Q171" s="4"/>
      <c r="R171" s="5"/>
      <c r="S171" s="5"/>
      <c r="T171" s="5"/>
      <c r="U171" s="5"/>
      <c r="V171" s="5"/>
      <c r="W171" s="5"/>
      <c r="X171" s="50"/>
      <c r="Y171" s="50"/>
      <c r="Z171" s="48"/>
      <c r="AA171" s="48"/>
      <c r="AB171" s="48"/>
      <c r="AC171" s="48"/>
    </row>
    <row r="172" spans="1:46" x14ac:dyDescent="0.2">
      <c r="N172" s="4"/>
      <c r="O172" s="5"/>
      <c r="P172" s="5"/>
      <c r="Q172" s="4"/>
      <c r="R172" s="5"/>
      <c r="S172" s="5"/>
      <c r="T172" s="5"/>
      <c r="U172" s="5"/>
      <c r="V172" s="5"/>
      <c r="W172" s="5"/>
      <c r="X172" s="50"/>
      <c r="Y172" s="50"/>
      <c r="Z172" s="48"/>
      <c r="AA172" s="48"/>
      <c r="AB172" s="48"/>
      <c r="AC172" s="48"/>
    </row>
    <row r="173" spans="1:46" x14ac:dyDescent="0.2">
      <c r="N173" s="4"/>
      <c r="O173" s="5"/>
      <c r="P173" s="5"/>
      <c r="Q173" s="4"/>
      <c r="R173" s="5"/>
      <c r="S173" s="5"/>
      <c r="T173" s="5"/>
      <c r="U173" s="5"/>
      <c r="V173" s="5"/>
      <c r="W173" s="5"/>
      <c r="X173" s="50"/>
      <c r="Y173" s="50"/>
      <c r="Z173" s="48"/>
      <c r="AA173" s="48"/>
      <c r="AB173" s="48"/>
      <c r="AC173" s="48"/>
    </row>
    <row r="174" spans="1:46" x14ac:dyDescent="0.2">
      <c r="N174" s="4"/>
      <c r="O174" s="5"/>
      <c r="P174" s="5"/>
      <c r="Q174" s="4"/>
      <c r="R174" s="5"/>
      <c r="S174" s="5"/>
      <c r="T174" s="5"/>
      <c r="U174" s="5"/>
      <c r="V174" s="5"/>
      <c r="W174" s="5"/>
      <c r="X174" s="50"/>
      <c r="Y174" s="50"/>
      <c r="Z174" s="48"/>
      <c r="AA174" s="48"/>
      <c r="AB174" s="48"/>
      <c r="AC174" s="48"/>
    </row>
    <row r="175" spans="1:46" x14ac:dyDescent="0.2">
      <c r="N175" s="4"/>
      <c r="O175" s="5"/>
      <c r="P175" s="5"/>
      <c r="Q175" s="4"/>
      <c r="R175" s="5"/>
      <c r="S175" s="5"/>
      <c r="T175" s="5"/>
      <c r="U175" s="5"/>
      <c r="V175" s="5"/>
      <c r="W175" s="5"/>
      <c r="X175" s="50"/>
      <c r="Y175" s="50"/>
      <c r="Z175" s="48"/>
      <c r="AA175" s="48"/>
      <c r="AB175" s="48"/>
      <c r="AC175" s="48"/>
    </row>
    <row r="176" spans="1:46" ht="27.75" customHeight="1" thickBot="1" x14ac:dyDescent="0.25">
      <c r="A176" s="72" t="s">
        <v>60</v>
      </c>
      <c r="B176" s="73"/>
      <c r="C176" s="73"/>
      <c r="D176" s="73"/>
      <c r="E176" s="73"/>
      <c r="F176" s="73"/>
      <c r="G176" s="73"/>
      <c r="H176" s="73"/>
      <c r="I176" s="73"/>
      <c r="J176" s="74"/>
      <c r="AK176" s="133" t="s">
        <v>26</v>
      </c>
      <c r="AL176" s="134"/>
      <c r="AM176" s="135"/>
      <c r="AO176"/>
      <c r="AP176"/>
      <c r="AQ176"/>
      <c r="AR176"/>
      <c r="AS176"/>
      <c r="AT176"/>
    </row>
    <row r="177" spans="1:46" ht="36.75" thickBot="1" x14ac:dyDescent="0.25">
      <c r="A177" s="67" t="s">
        <v>0</v>
      </c>
      <c r="B177" s="68" t="s">
        <v>56</v>
      </c>
      <c r="C177" s="69" t="s">
        <v>11</v>
      </c>
      <c r="D177" s="70" t="s">
        <v>1</v>
      </c>
      <c r="E177" s="69" t="s">
        <v>18</v>
      </c>
      <c r="F177" s="69" t="s">
        <v>57</v>
      </c>
      <c r="G177" s="69" t="s">
        <v>38</v>
      </c>
      <c r="H177" s="69" t="s">
        <v>61</v>
      </c>
      <c r="I177" s="69" t="s">
        <v>39</v>
      </c>
      <c r="J177" s="71" t="s">
        <v>53</v>
      </c>
      <c r="K177" s="17" t="s">
        <v>2</v>
      </c>
      <c r="L177" s="12" t="s">
        <v>7</v>
      </c>
      <c r="M177" s="18" t="s">
        <v>8</v>
      </c>
      <c r="N177" s="17" t="s">
        <v>3</v>
      </c>
      <c r="O177" s="11" t="s">
        <v>7</v>
      </c>
      <c r="P177" s="19" t="s">
        <v>8</v>
      </c>
      <c r="Q177" s="17" t="s">
        <v>4</v>
      </c>
      <c r="R177" s="11" t="s">
        <v>7</v>
      </c>
      <c r="S177" s="18" t="s">
        <v>8</v>
      </c>
      <c r="T177" s="17" t="s">
        <v>9</v>
      </c>
      <c r="U177" s="11" t="s">
        <v>7</v>
      </c>
      <c r="V177" s="18" t="s">
        <v>8</v>
      </c>
      <c r="W177" s="17" t="s">
        <v>10</v>
      </c>
      <c r="X177" s="11" t="s">
        <v>7</v>
      </c>
      <c r="Y177" s="18" t="s">
        <v>8</v>
      </c>
      <c r="Z177" s="13" t="s">
        <v>5</v>
      </c>
      <c r="AA177" s="13" t="s">
        <v>25</v>
      </c>
      <c r="AB177" s="13" t="s">
        <v>43</v>
      </c>
      <c r="AC177" s="13"/>
      <c r="AD177" s="13" t="s">
        <v>150</v>
      </c>
      <c r="AE177" s="47"/>
      <c r="AF177" s="66" t="s">
        <v>27</v>
      </c>
      <c r="AG177" s="66" t="s">
        <v>28</v>
      </c>
      <c r="AH177" s="66" t="s">
        <v>29</v>
      </c>
      <c r="AI177" s="66" t="s">
        <v>30</v>
      </c>
      <c r="AJ177" s="66" t="s">
        <v>31</v>
      </c>
      <c r="AK177" s="66" t="s">
        <v>36</v>
      </c>
      <c r="AL177" s="66" t="s">
        <v>32</v>
      </c>
      <c r="AM177" s="66" t="s">
        <v>33</v>
      </c>
      <c r="AO177"/>
      <c r="AP177"/>
      <c r="AQ177"/>
      <c r="AR177"/>
      <c r="AS177"/>
      <c r="AT177"/>
    </row>
    <row r="178" spans="1:46" x14ac:dyDescent="0.2">
      <c r="A178" s="43" t="s">
        <v>143</v>
      </c>
      <c r="B178" s="38" t="s">
        <v>74</v>
      </c>
      <c r="C178" s="37">
        <v>60</v>
      </c>
      <c r="D178" s="84" t="s">
        <v>98</v>
      </c>
      <c r="E178" s="85">
        <v>0.27083333333333331</v>
      </c>
      <c r="F178" s="85">
        <v>0.83333333333333337</v>
      </c>
      <c r="G178" s="35">
        <v>1560</v>
      </c>
      <c r="H178" s="35" t="s">
        <v>144</v>
      </c>
      <c r="I178" s="75">
        <v>24</v>
      </c>
      <c r="J178" s="75">
        <v>28</v>
      </c>
      <c r="K178" s="103"/>
      <c r="L178" s="21">
        <f>$C$6*G178*K178</f>
        <v>0</v>
      </c>
      <c r="M178" s="22">
        <f t="shared" ref="M178:M185" si="116">$L$6*J178*K178</f>
        <v>0</v>
      </c>
      <c r="N178" s="23"/>
      <c r="O178" s="21">
        <f t="shared" ref="O178:O185" si="117">$C$7*G178*N178</f>
        <v>0</v>
      </c>
      <c r="P178" s="24">
        <f>$L$6*J178*N178</f>
        <v>0</v>
      </c>
      <c r="Q178" s="23"/>
      <c r="R178" s="25">
        <f t="shared" ref="R178:R185" si="118">$C$8*G178*Q178</f>
        <v>0</v>
      </c>
      <c r="S178" s="22">
        <f>$L$6*J178*Q178</f>
        <v>0</v>
      </c>
      <c r="T178" s="20"/>
      <c r="U178" s="25">
        <f t="shared" ref="U178:U185" si="119">$C$9*G178*T178</f>
        <v>0</v>
      </c>
      <c r="V178" s="22">
        <f>$L$6*J178*T178</f>
        <v>0</v>
      </c>
      <c r="W178" s="20"/>
      <c r="X178" s="25">
        <f t="shared" ref="X178:X185" si="120">$C$10*G178*W178</f>
        <v>0</v>
      </c>
      <c r="Y178" s="22">
        <f>$L$6*J178*W178</f>
        <v>0</v>
      </c>
      <c r="Z178" s="77">
        <f>L178+M178+O178+P178+R178+S178+U178+V178+X178+Y178</f>
        <v>0</v>
      </c>
      <c r="AA178" s="77">
        <f>(I178*$I$6*K178)+(I178*$I$7*N178)+(I178*$I$8*Q178)+(I178*$I$9*T178)+(I178*$I$10*W178)</f>
        <v>0</v>
      </c>
      <c r="AB178" s="77">
        <f>Z178+AA178</f>
        <v>0</v>
      </c>
      <c r="AC178" s="107"/>
      <c r="AD178" s="77">
        <f>MAX(AB178:AC178)</f>
        <v>0</v>
      </c>
      <c r="AE178" s="47"/>
      <c r="AF178" s="79">
        <f>K178*20</f>
        <v>0</v>
      </c>
      <c r="AG178" s="79">
        <f t="shared" ref="AG178:AG185" si="121">N178*50</f>
        <v>0</v>
      </c>
      <c r="AH178" s="79">
        <f t="shared" ref="AH178:AH185" si="122">Q178*60</f>
        <v>0</v>
      </c>
      <c r="AI178" s="79">
        <f t="shared" ref="AI178:AI185" si="123">T178*70</f>
        <v>0</v>
      </c>
      <c r="AJ178" s="79">
        <f t="shared" ref="AJ178:AJ185" si="124">W178*92</f>
        <v>0</v>
      </c>
      <c r="AK178" s="80">
        <f>SUM(AF178:AJ178)</f>
        <v>0</v>
      </c>
      <c r="AL178" s="79">
        <f>C178</f>
        <v>60</v>
      </c>
      <c r="AM178" s="81">
        <f t="shared" ref="AM178:AM185" si="125">AK178-AL178</f>
        <v>-60</v>
      </c>
      <c r="AO178"/>
      <c r="AP178"/>
      <c r="AQ178"/>
      <c r="AR178"/>
      <c r="AS178"/>
      <c r="AT178"/>
    </row>
    <row r="179" spans="1:46" x14ac:dyDescent="0.2">
      <c r="A179" s="43" t="s">
        <v>104</v>
      </c>
      <c r="B179" s="86" t="s">
        <v>65</v>
      </c>
      <c r="C179" s="37">
        <v>50</v>
      </c>
      <c r="D179" s="84" t="s">
        <v>102</v>
      </c>
      <c r="E179" s="85">
        <v>0.41666666666666669</v>
      </c>
      <c r="F179" s="85">
        <v>0.58333333333333337</v>
      </c>
      <c r="G179" s="35">
        <v>240</v>
      </c>
      <c r="H179" s="35" t="s">
        <v>144</v>
      </c>
      <c r="I179" s="75">
        <v>13.25</v>
      </c>
      <c r="J179" s="75">
        <v>4.5</v>
      </c>
      <c r="K179" s="104"/>
      <c r="L179" s="27">
        <f t="shared" ref="L179:L185" si="126">$C$6*G179*K179</f>
        <v>0</v>
      </c>
      <c r="M179" s="28">
        <f t="shared" si="116"/>
        <v>0</v>
      </c>
      <c r="N179" s="100"/>
      <c r="O179" s="27">
        <f t="shared" si="117"/>
        <v>0</v>
      </c>
      <c r="P179" s="30">
        <f t="shared" ref="P179:P185" si="127">$L$6*J179*N179</f>
        <v>0</v>
      </c>
      <c r="Q179" s="100"/>
      <c r="R179" s="31">
        <f t="shared" si="118"/>
        <v>0</v>
      </c>
      <c r="S179" s="28">
        <f t="shared" ref="S179:S185" si="128">$L$6*J179*Q179</f>
        <v>0</v>
      </c>
      <c r="T179" s="99"/>
      <c r="U179" s="31">
        <f t="shared" si="119"/>
        <v>0</v>
      </c>
      <c r="V179" s="28">
        <f t="shared" ref="V179:V185" si="129">$L$6*J179*T179</f>
        <v>0</v>
      </c>
      <c r="W179" s="99"/>
      <c r="X179" s="31">
        <f t="shared" si="120"/>
        <v>0</v>
      </c>
      <c r="Y179" s="28">
        <f t="shared" ref="Y179:Y185" si="130">$L$6*J179*W179</f>
        <v>0</v>
      </c>
      <c r="Z179" s="78">
        <f t="shared" ref="Z179:Z185" si="131">L179+M179+O179+P179+R179+S179+U179+V179+X179+Y179</f>
        <v>0</v>
      </c>
      <c r="AA179" s="78">
        <f>(I179*$I$6*K179)+(I179*$I$7*N179)+(I179*$I$8*Q179)+(I179*$I$9*T179)+(I179*$I$10*W179)</f>
        <v>0</v>
      </c>
      <c r="AB179" s="78">
        <f t="shared" ref="AB179:AB185" si="132">Z179+AA179</f>
        <v>0</v>
      </c>
      <c r="AC179" s="108"/>
      <c r="AD179" s="78">
        <f t="shared" ref="AD179:AD185" si="133">MAX(AB179:AC179)</f>
        <v>0</v>
      </c>
      <c r="AE179" s="47"/>
      <c r="AF179" s="79">
        <f t="shared" ref="AF179:AF185" si="134">K179*20</f>
        <v>0</v>
      </c>
      <c r="AG179" s="79">
        <f t="shared" si="121"/>
        <v>0</v>
      </c>
      <c r="AH179" s="79">
        <f t="shared" si="122"/>
        <v>0</v>
      </c>
      <c r="AI179" s="79">
        <f t="shared" si="123"/>
        <v>0</v>
      </c>
      <c r="AJ179" s="79">
        <f t="shared" si="124"/>
        <v>0</v>
      </c>
      <c r="AK179" s="80">
        <f t="shared" ref="AK179:AK185" si="135">SUM(AF179:AJ179)</f>
        <v>0</v>
      </c>
      <c r="AL179" s="79">
        <f t="shared" ref="AL179:AL185" si="136">C179</f>
        <v>50</v>
      </c>
      <c r="AM179" s="81">
        <f t="shared" si="125"/>
        <v>-50</v>
      </c>
      <c r="AO179"/>
      <c r="AP179"/>
      <c r="AQ179"/>
      <c r="AR179"/>
      <c r="AS179"/>
      <c r="AT179"/>
    </row>
    <row r="180" spans="1:46" x14ac:dyDescent="0.2">
      <c r="A180" s="43" t="s">
        <v>145</v>
      </c>
      <c r="B180" s="86" t="s">
        <v>74</v>
      </c>
      <c r="C180" s="37">
        <v>100</v>
      </c>
      <c r="D180" s="84" t="s">
        <v>112</v>
      </c>
      <c r="E180" s="85">
        <v>0.41666666666666669</v>
      </c>
      <c r="F180" s="85">
        <v>0.63541666666666663</v>
      </c>
      <c r="G180" s="35">
        <v>110</v>
      </c>
      <c r="H180" s="35" t="s">
        <v>144</v>
      </c>
      <c r="I180" s="75">
        <v>18.25</v>
      </c>
      <c r="J180" s="75">
        <v>3</v>
      </c>
      <c r="K180" s="104"/>
      <c r="L180" s="27">
        <f t="shared" si="126"/>
        <v>0</v>
      </c>
      <c r="M180" s="28">
        <f t="shared" si="116"/>
        <v>0</v>
      </c>
      <c r="N180" s="100"/>
      <c r="O180" s="27">
        <f t="shared" si="117"/>
        <v>0</v>
      </c>
      <c r="P180" s="30">
        <f t="shared" si="127"/>
        <v>0</v>
      </c>
      <c r="Q180" s="100"/>
      <c r="R180" s="31">
        <f t="shared" si="118"/>
        <v>0</v>
      </c>
      <c r="S180" s="28">
        <f t="shared" si="128"/>
        <v>0</v>
      </c>
      <c r="T180" s="99"/>
      <c r="U180" s="31">
        <f t="shared" si="119"/>
        <v>0</v>
      </c>
      <c r="V180" s="28">
        <f t="shared" si="129"/>
        <v>0</v>
      </c>
      <c r="W180" s="99"/>
      <c r="X180" s="31">
        <f t="shared" si="120"/>
        <v>0</v>
      </c>
      <c r="Y180" s="28">
        <f t="shared" si="130"/>
        <v>0</v>
      </c>
      <c r="Z180" s="78">
        <f t="shared" si="131"/>
        <v>0</v>
      </c>
      <c r="AA180" s="78">
        <f t="shared" ref="AA180:AA185" si="137">(I180*$I$6*K180)+(I180*$I$7*N180)+(I180*$I$8*Q180)+(I180*$I$9*T180)+(I180*$I$10*W180)</f>
        <v>0</v>
      </c>
      <c r="AB180" s="78">
        <f t="shared" si="132"/>
        <v>0</v>
      </c>
      <c r="AC180" s="108"/>
      <c r="AD180" s="78">
        <f t="shared" si="133"/>
        <v>0</v>
      </c>
      <c r="AE180" s="47"/>
      <c r="AF180" s="79">
        <f t="shared" si="134"/>
        <v>0</v>
      </c>
      <c r="AG180" s="79">
        <f t="shared" si="121"/>
        <v>0</v>
      </c>
      <c r="AH180" s="79">
        <f t="shared" si="122"/>
        <v>0</v>
      </c>
      <c r="AI180" s="79">
        <f t="shared" si="123"/>
        <v>0</v>
      </c>
      <c r="AJ180" s="79">
        <f t="shared" si="124"/>
        <v>0</v>
      </c>
      <c r="AK180" s="80">
        <f t="shared" si="135"/>
        <v>0</v>
      </c>
      <c r="AL180" s="79">
        <f t="shared" si="136"/>
        <v>100</v>
      </c>
      <c r="AM180" s="81">
        <f t="shared" si="125"/>
        <v>-100</v>
      </c>
      <c r="AO180"/>
      <c r="AP180"/>
      <c r="AQ180"/>
      <c r="AR180"/>
      <c r="AS180"/>
      <c r="AT180"/>
    </row>
    <row r="181" spans="1:46" x14ac:dyDescent="0.2">
      <c r="A181" s="43" t="s">
        <v>147</v>
      </c>
      <c r="B181" s="86" t="s">
        <v>74</v>
      </c>
      <c r="C181" s="37">
        <v>120</v>
      </c>
      <c r="D181" s="84" t="s">
        <v>112</v>
      </c>
      <c r="E181" s="85">
        <v>0.36458333333333331</v>
      </c>
      <c r="F181" s="85">
        <v>0.60416666666666663</v>
      </c>
      <c r="G181" s="35">
        <v>220</v>
      </c>
      <c r="H181" s="35" t="s">
        <v>144</v>
      </c>
      <c r="I181" s="75">
        <v>18.5</v>
      </c>
      <c r="J181" s="75">
        <v>4</v>
      </c>
      <c r="K181" s="104"/>
      <c r="L181" s="27">
        <f t="shared" si="126"/>
        <v>0</v>
      </c>
      <c r="M181" s="28">
        <f t="shared" si="116"/>
        <v>0</v>
      </c>
      <c r="N181" s="100"/>
      <c r="O181" s="27">
        <f t="shared" si="117"/>
        <v>0</v>
      </c>
      <c r="P181" s="30">
        <f t="shared" si="127"/>
        <v>0</v>
      </c>
      <c r="Q181" s="100"/>
      <c r="R181" s="31">
        <f t="shared" si="118"/>
        <v>0</v>
      </c>
      <c r="S181" s="28">
        <f t="shared" si="128"/>
        <v>0</v>
      </c>
      <c r="T181" s="99"/>
      <c r="U181" s="31">
        <f t="shared" si="119"/>
        <v>0</v>
      </c>
      <c r="V181" s="28">
        <f t="shared" si="129"/>
        <v>0</v>
      </c>
      <c r="W181" s="99"/>
      <c r="X181" s="31">
        <f t="shared" si="120"/>
        <v>0</v>
      </c>
      <c r="Y181" s="28">
        <f t="shared" si="130"/>
        <v>0</v>
      </c>
      <c r="Z181" s="78">
        <f t="shared" si="131"/>
        <v>0</v>
      </c>
      <c r="AA181" s="78">
        <f t="shared" si="137"/>
        <v>0</v>
      </c>
      <c r="AB181" s="78">
        <f t="shared" si="132"/>
        <v>0</v>
      </c>
      <c r="AC181" s="108"/>
      <c r="AD181" s="78">
        <f t="shared" si="133"/>
        <v>0</v>
      </c>
      <c r="AE181" s="47"/>
      <c r="AF181" s="79">
        <f t="shared" si="134"/>
        <v>0</v>
      </c>
      <c r="AG181" s="79">
        <f t="shared" si="121"/>
        <v>0</v>
      </c>
      <c r="AH181" s="79">
        <f t="shared" si="122"/>
        <v>0</v>
      </c>
      <c r="AI181" s="79">
        <f t="shared" si="123"/>
        <v>0</v>
      </c>
      <c r="AJ181" s="79">
        <f t="shared" si="124"/>
        <v>0</v>
      </c>
      <c r="AK181" s="80">
        <f t="shared" si="135"/>
        <v>0</v>
      </c>
      <c r="AL181" s="79">
        <f t="shared" si="136"/>
        <v>120</v>
      </c>
      <c r="AM181" s="81">
        <f t="shared" si="125"/>
        <v>-120</v>
      </c>
      <c r="AO181"/>
      <c r="AP181"/>
      <c r="AQ181"/>
      <c r="AR181"/>
      <c r="AS181"/>
      <c r="AT181"/>
    </row>
    <row r="182" spans="1:46" x14ac:dyDescent="0.2">
      <c r="A182" s="43" t="s">
        <v>146</v>
      </c>
      <c r="B182" s="86" t="s">
        <v>74</v>
      </c>
      <c r="C182" s="37">
        <v>80</v>
      </c>
      <c r="D182" s="84" t="s">
        <v>112</v>
      </c>
      <c r="E182" s="85">
        <v>0.34375</v>
      </c>
      <c r="F182" s="85">
        <v>0.70833333333333337</v>
      </c>
      <c r="G182" s="35">
        <v>220</v>
      </c>
      <c r="H182" s="35" t="s">
        <v>144</v>
      </c>
      <c r="I182" s="75">
        <v>16.75</v>
      </c>
      <c r="J182" s="75">
        <v>5</v>
      </c>
      <c r="K182" s="104"/>
      <c r="L182" s="27">
        <f t="shared" si="126"/>
        <v>0</v>
      </c>
      <c r="M182" s="28">
        <f t="shared" si="116"/>
        <v>0</v>
      </c>
      <c r="N182" s="100"/>
      <c r="O182" s="27">
        <f t="shared" si="117"/>
        <v>0</v>
      </c>
      <c r="P182" s="30">
        <f t="shared" si="127"/>
        <v>0</v>
      </c>
      <c r="Q182" s="100"/>
      <c r="R182" s="31">
        <f t="shared" si="118"/>
        <v>0</v>
      </c>
      <c r="S182" s="28">
        <f t="shared" si="128"/>
        <v>0</v>
      </c>
      <c r="T182" s="99"/>
      <c r="U182" s="31">
        <f t="shared" si="119"/>
        <v>0</v>
      </c>
      <c r="V182" s="28">
        <f t="shared" si="129"/>
        <v>0</v>
      </c>
      <c r="W182" s="99"/>
      <c r="X182" s="31">
        <f t="shared" si="120"/>
        <v>0</v>
      </c>
      <c r="Y182" s="28">
        <f t="shared" si="130"/>
        <v>0</v>
      </c>
      <c r="Z182" s="78">
        <f t="shared" si="131"/>
        <v>0</v>
      </c>
      <c r="AA182" s="78">
        <f t="shared" si="137"/>
        <v>0</v>
      </c>
      <c r="AB182" s="78">
        <f>Z182+AA182</f>
        <v>0</v>
      </c>
      <c r="AC182" s="108"/>
      <c r="AD182" s="78">
        <f t="shared" si="133"/>
        <v>0</v>
      </c>
      <c r="AE182" s="47"/>
      <c r="AF182" s="79">
        <f t="shared" si="134"/>
        <v>0</v>
      </c>
      <c r="AG182" s="79">
        <f t="shared" si="121"/>
        <v>0</v>
      </c>
      <c r="AH182" s="79">
        <f t="shared" si="122"/>
        <v>0</v>
      </c>
      <c r="AI182" s="79">
        <f t="shared" si="123"/>
        <v>0</v>
      </c>
      <c r="AJ182" s="79">
        <f t="shared" si="124"/>
        <v>0</v>
      </c>
      <c r="AK182" s="80">
        <f t="shared" si="135"/>
        <v>0</v>
      </c>
      <c r="AL182" s="79">
        <f t="shared" si="136"/>
        <v>80</v>
      </c>
      <c r="AM182" s="81">
        <f t="shared" si="125"/>
        <v>-80</v>
      </c>
      <c r="AO182"/>
      <c r="AP182"/>
      <c r="AQ182"/>
      <c r="AR182"/>
      <c r="AS182"/>
      <c r="AT182"/>
    </row>
    <row r="183" spans="1:46" x14ac:dyDescent="0.2">
      <c r="A183" s="43" t="s">
        <v>149</v>
      </c>
      <c r="B183" s="86" t="s">
        <v>71</v>
      </c>
      <c r="C183" s="35">
        <v>60</v>
      </c>
      <c r="D183" s="87" t="s">
        <v>116</v>
      </c>
      <c r="E183" s="85">
        <v>0.35416666666666669</v>
      </c>
      <c r="F183" s="85">
        <v>0.66666666666666663</v>
      </c>
      <c r="G183" s="35">
        <v>630</v>
      </c>
      <c r="H183" s="35" t="s">
        <v>144</v>
      </c>
      <c r="I183" s="75">
        <v>16</v>
      </c>
      <c r="J183" s="75">
        <v>10</v>
      </c>
      <c r="K183" s="105"/>
      <c r="L183" s="27">
        <f t="shared" si="126"/>
        <v>0</v>
      </c>
      <c r="M183" s="28">
        <f t="shared" si="116"/>
        <v>0</v>
      </c>
      <c r="N183" s="29"/>
      <c r="O183" s="27">
        <f t="shared" si="117"/>
        <v>0</v>
      </c>
      <c r="P183" s="30">
        <f t="shared" si="127"/>
        <v>0</v>
      </c>
      <c r="Q183" s="29"/>
      <c r="R183" s="31">
        <f t="shared" si="118"/>
        <v>0</v>
      </c>
      <c r="S183" s="28">
        <f t="shared" si="128"/>
        <v>0</v>
      </c>
      <c r="T183" s="26"/>
      <c r="U183" s="31">
        <f t="shared" si="119"/>
        <v>0</v>
      </c>
      <c r="V183" s="28">
        <f>$L$6*J183*T183</f>
        <v>0</v>
      </c>
      <c r="W183" s="26"/>
      <c r="X183" s="31">
        <f t="shared" si="120"/>
        <v>0</v>
      </c>
      <c r="Y183" s="28">
        <f t="shared" si="130"/>
        <v>0</v>
      </c>
      <c r="Z183" s="78">
        <f>L183+M183+O183+P183+R183+S183+U183+V183+X183+Y183</f>
        <v>0</v>
      </c>
      <c r="AA183" s="78">
        <f t="shared" si="137"/>
        <v>0</v>
      </c>
      <c r="AB183" s="78">
        <f t="shared" si="132"/>
        <v>0</v>
      </c>
      <c r="AC183" s="106"/>
      <c r="AD183" s="78">
        <f t="shared" si="133"/>
        <v>0</v>
      </c>
      <c r="AE183" s="47"/>
      <c r="AF183" s="79">
        <f t="shared" si="134"/>
        <v>0</v>
      </c>
      <c r="AG183" s="79">
        <f t="shared" si="121"/>
        <v>0</v>
      </c>
      <c r="AH183" s="79">
        <f t="shared" si="122"/>
        <v>0</v>
      </c>
      <c r="AI183" s="79">
        <f t="shared" si="123"/>
        <v>0</v>
      </c>
      <c r="AJ183" s="79">
        <f t="shared" si="124"/>
        <v>0</v>
      </c>
      <c r="AK183" s="80">
        <f t="shared" si="135"/>
        <v>0</v>
      </c>
      <c r="AL183" s="79">
        <f t="shared" si="136"/>
        <v>60</v>
      </c>
      <c r="AM183" s="81">
        <f t="shared" si="125"/>
        <v>-60</v>
      </c>
      <c r="AO183"/>
      <c r="AP183"/>
      <c r="AQ183"/>
      <c r="AR183"/>
      <c r="AS183"/>
      <c r="AT183"/>
    </row>
    <row r="184" spans="1:46" x14ac:dyDescent="0.2">
      <c r="A184" s="43" t="s">
        <v>149</v>
      </c>
      <c r="B184" s="86" t="s">
        <v>71</v>
      </c>
      <c r="C184" s="35">
        <v>120</v>
      </c>
      <c r="D184" s="87" t="s">
        <v>116</v>
      </c>
      <c r="E184" s="85">
        <v>0.35416666666666669</v>
      </c>
      <c r="F184" s="85">
        <v>0.66666666666666663</v>
      </c>
      <c r="G184" s="35">
        <v>630</v>
      </c>
      <c r="H184" s="35" t="s">
        <v>144</v>
      </c>
      <c r="I184" s="75">
        <v>16</v>
      </c>
      <c r="J184" s="75">
        <v>10</v>
      </c>
      <c r="K184" s="105"/>
      <c r="L184" s="27">
        <f t="shared" si="126"/>
        <v>0</v>
      </c>
      <c r="M184" s="28">
        <f t="shared" si="116"/>
        <v>0</v>
      </c>
      <c r="N184" s="29"/>
      <c r="O184" s="27">
        <f t="shared" si="117"/>
        <v>0</v>
      </c>
      <c r="P184" s="30">
        <f t="shared" si="127"/>
        <v>0</v>
      </c>
      <c r="Q184" s="29"/>
      <c r="R184" s="31">
        <f t="shared" si="118"/>
        <v>0</v>
      </c>
      <c r="S184" s="28">
        <f t="shared" si="128"/>
        <v>0</v>
      </c>
      <c r="T184" s="26"/>
      <c r="U184" s="31">
        <f t="shared" si="119"/>
        <v>0</v>
      </c>
      <c r="V184" s="28">
        <f t="shared" si="129"/>
        <v>0</v>
      </c>
      <c r="W184" s="26"/>
      <c r="X184" s="31">
        <f t="shared" si="120"/>
        <v>0</v>
      </c>
      <c r="Y184" s="28">
        <f t="shared" si="130"/>
        <v>0</v>
      </c>
      <c r="Z184" s="78">
        <f t="shared" si="131"/>
        <v>0</v>
      </c>
      <c r="AA184" s="78">
        <f t="shared" si="137"/>
        <v>0</v>
      </c>
      <c r="AB184" s="78">
        <f t="shared" si="132"/>
        <v>0</v>
      </c>
      <c r="AC184" s="106"/>
      <c r="AD184" s="78">
        <f t="shared" si="133"/>
        <v>0</v>
      </c>
      <c r="AE184" s="47"/>
      <c r="AF184" s="79">
        <f t="shared" si="134"/>
        <v>0</v>
      </c>
      <c r="AG184" s="79">
        <f t="shared" si="121"/>
        <v>0</v>
      </c>
      <c r="AH184" s="79">
        <f t="shared" si="122"/>
        <v>0</v>
      </c>
      <c r="AI184" s="79">
        <f t="shared" si="123"/>
        <v>0</v>
      </c>
      <c r="AJ184" s="79">
        <f t="shared" si="124"/>
        <v>0</v>
      </c>
      <c r="AK184" s="80">
        <f t="shared" si="135"/>
        <v>0</v>
      </c>
      <c r="AL184" s="79">
        <f t="shared" si="136"/>
        <v>120</v>
      </c>
      <c r="AM184" s="81">
        <f t="shared" si="125"/>
        <v>-120</v>
      </c>
      <c r="AO184"/>
      <c r="AP184"/>
      <c r="AQ184"/>
      <c r="AR184"/>
      <c r="AS184"/>
      <c r="AT184"/>
    </row>
    <row r="185" spans="1:46" ht="13.5" thickBot="1" x14ac:dyDescent="0.25">
      <c r="A185" s="43" t="s">
        <v>148</v>
      </c>
      <c r="B185" s="38" t="s">
        <v>71</v>
      </c>
      <c r="C185" s="37">
        <v>50</v>
      </c>
      <c r="D185" s="84" t="s">
        <v>120</v>
      </c>
      <c r="E185" s="85">
        <v>0.20833333333333334</v>
      </c>
      <c r="F185" s="85">
        <v>0.29166666666666669</v>
      </c>
      <c r="G185" s="35">
        <v>1020</v>
      </c>
      <c r="H185" s="35" t="s">
        <v>144</v>
      </c>
      <c r="I185" s="75">
        <v>10</v>
      </c>
      <c r="J185" s="75">
        <v>16</v>
      </c>
      <c r="K185" s="104"/>
      <c r="L185" s="27">
        <f t="shared" si="126"/>
        <v>0</v>
      </c>
      <c r="M185" s="28">
        <f t="shared" si="116"/>
        <v>0</v>
      </c>
      <c r="N185" s="100"/>
      <c r="O185" s="27">
        <f t="shared" si="117"/>
        <v>0</v>
      </c>
      <c r="P185" s="30">
        <f t="shared" si="127"/>
        <v>0</v>
      </c>
      <c r="Q185" s="100"/>
      <c r="R185" s="31">
        <f t="shared" si="118"/>
        <v>0</v>
      </c>
      <c r="S185" s="28">
        <f t="shared" si="128"/>
        <v>0</v>
      </c>
      <c r="T185" s="99"/>
      <c r="U185" s="31">
        <f t="shared" si="119"/>
        <v>0</v>
      </c>
      <c r="V185" s="28">
        <f t="shared" si="129"/>
        <v>0</v>
      </c>
      <c r="W185" s="99"/>
      <c r="X185" s="31">
        <f t="shared" si="120"/>
        <v>0</v>
      </c>
      <c r="Y185" s="28">
        <f t="shared" si="130"/>
        <v>0</v>
      </c>
      <c r="Z185" s="78">
        <f t="shared" si="131"/>
        <v>0</v>
      </c>
      <c r="AA185" s="78">
        <f t="shared" si="137"/>
        <v>0</v>
      </c>
      <c r="AB185" s="78">
        <f t="shared" si="132"/>
        <v>0</v>
      </c>
      <c r="AC185" s="108"/>
      <c r="AD185" s="78">
        <f t="shared" si="133"/>
        <v>0</v>
      </c>
      <c r="AE185" s="47"/>
      <c r="AF185" s="79">
        <f t="shared" si="134"/>
        <v>0</v>
      </c>
      <c r="AG185" s="79">
        <f t="shared" si="121"/>
        <v>0</v>
      </c>
      <c r="AH185" s="79">
        <f t="shared" si="122"/>
        <v>0</v>
      </c>
      <c r="AI185" s="79">
        <f t="shared" si="123"/>
        <v>0</v>
      </c>
      <c r="AJ185" s="79">
        <f t="shared" si="124"/>
        <v>0</v>
      </c>
      <c r="AK185" s="80">
        <f t="shared" si="135"/>
        <v>0</v>
      </c>
      <c r="AL185" s="79">
        <f t="shared" si="136"/>
        <v>50</v>
      </c>
      <c r="AM185" s="81">
        <f t="shared" si="125"/>
        <v>-50</v>
      </c>
      <c r="AO185"/>
      <c r="AP185"/>
      <c r="AQ185"/>
      <c r="AR185"/>
      <c r="AS185"/>
      <c r="AT185"/>
    </row>
    <row r="186" spans="1:46" ht="13.5" thickBot="1" x14ac:dyDescent="0.25">
      <c r="A186" s="8" t="s">
        <v>62</v>
      </c>
      <c r="B186" s="9"/>
      <c r="C186" s="42"/>
      <c r="D186" s="10"/>
      <c r="E186" s="10"/>
      <c r="F186" s="10"/>
      <c r="G186" s="10"/>
      <c r="H186" s="10"/>
      <c r="I186" s="10"/>
      <c r="J186" s="39"/>
      <c r="K186" s="53"/>
      <c r="L186" s="54">
        <f>SUM(L178:L185)</f>
        <v>0</v>
      </c>
      <c r="M186" s="55">
        <f>SUM(M178:M185)</f>
        <v>0</v>
      </c>
      <c r="N186" s="56"/>
      <c r="O186" s="54">
        <f>SUM(O178:O185)</f>
        <v>0</v>
      </c>
      <c r="P186" s="55">
        <f>SUM(P178:P185)</f>
        <v>0</v>
      </c>
      <c r="Q186" s="56"/>
      <c r="R186" s="54">
        <f>SUM(R178:R185)</f>
        <v>0</v>
      </c>
      <c r="S186" s="55">
        <f>SUM(S178:S185)</f>
        <v>0</v>
      </c>
      <c r="T186" s="53"/>
      <c r="U186" s="54">
        <f>SUM(U178:U185)</f>
        <v>0</v>
      </c>
      <c r="V186" s="55">
        <f>SUM(V178:V185)</f>
        <v>0</v>
      </c>
      <c r="W186" s="53"/>
      <c r="X186" s="57">
        <f>SUM(X178:X185)</f>
        <v>0</v>
      </c>
      <c r="Y186" s="58">
        <f>SUM(Y178:Y185)</f>
        <v>0</v>
      </c>
      <c r="Z186" s="59">
        <f>SUM(Z178:Z185)</f>
        <v>0</v>
      </c>
      <c r="AA186" s="59"/>
      <c r="AB186" s="59"/>
      <c r="AC186" s="57"/>
      <c r="AD186" s="59">
        <f>SUM(AD178:AD185)</f>
        <v>0</v>
      </c>
    </row>
    <row r="188" spans="1:46" ht="22.5" customHeight="1" thickBot="1" x14ac:dyDescent="0.25"/>
    <row r="189" spans="1:46" ht="15.75" thickBot="1" x14ac:dyDescent="0.25">
      <c r="A189" s="60" t="s">
        <v>24</v>
      </c>
      <c r="B189" s="61"/>
      <c r="C189" s="62"/>
      <c r="D189" s="61"/>
      <c r="E189" s="61"/>
      <c r="F189" s="61"/>
      <c r="G189" s="61"/>
      <c r="H189" s="61"/>
      <c r="I189" s="61"/>
      <c r="J189" s="61"/>
      <c r="K189" s="61"/>
      <c r="L189" s="61"/>
      <c r="M189" s="61"/>
      <c r="N189" s="63"/>
      <c r="O189" s="64"/>
      <c r="P189" s="10"/>
      <c r="Q189" s="10"/>
      <c r="R189" s="10"/>
      <c r="S189" s="10"/>
      <c r="T189" s="10"/>
      <c r="U189" s="10"/>
      <c r="V189" s="10"/>
      <c r="W189" s="9"/>
      <c r="X189" s="9"/>
      <c r="Y189" s="9"/>
      <c r="Z189" s="49"/>
      <c r="AA189" s="49"/>
      <c r="AB189" s="49"/>
      <c r="AC189" s="49"/>
      <c r="AD189" s="65">
        <f>AD170+AD186</f>
        <v>0</v>
      </c>
    </row>
    <row r="191" spans="1:46" x14ac:dyDescent="0.2">
      <c r="A191" t="s">
        <v>19</v>
      </c>
      <c r="C191" s="36"/>
    </row>
    <row r="192" spans="1:46" x14ac:dyDescent="0.2">
      <c r="C192" s="36"/>
    </row>
    <row r="193" spans="1:47" x14ac:dyDescent="0.2">
      <c r="A193" s="6" t="s">
        <v>47</v>
      </c>
      <c r="C193" s="36"/>
    </row>
    <row r="194" spans="1:47" x14ac:dyDescent="0.2">
      <c r="A194" s="144" t="s">
        <v>58</v>
      </c>
      <c r="B194" s="144"/>
      <c r="C194" s="144"/>
      <c r="D194" s="144"/>
      <c r="E194" s="144"/>
      <c r="F194" s="144"/>
      <c r="G194" s="144"/>
      <c r="H194" s="144"/>
      <c r="I194" s="144"/>
      <c r="J194" s="144"/>
      <c r="K194" s="144"/>
      <c r="L194" s="144"/>
      <c r="M194" s="144"/>
      <c r="N194" s="144"/>
      <c r="O194" s="144"/>
      <c r="P194" s="144"/>
      <c r="Q194" s="144"/>
      <c r="R194" s="144"/>
      <c r="S194" s="144"/>
      <c r="T194" s="144"/>
      <c r="U194" s="144"/>
      <c r="V194" s="144"/>
      <c r="W194" s="144"/>
      <c r="X194" s="144"/>
      <c r="Y194" s="144"/>
      <c r="Z194" s="144"/>
      <c r="AA194" s="144"/>
      <c r="AB194" s="144"/>
      <c r="AC194" s="144"/>
      <c r="AD194" s="144"/>
    </row>
    <row r="195" spans="1:47" s="3" customFormat="1" x14ac:dyDescent="0.2">
      <c r="A195" s="145" t="s">
        <v>63</v>
      </c>
      <c r="B195" s="145"/>
      <c r="C195" s="145"/>
      <c r="D195" s="145"/>
      <c r="E195" s="145"/>
      <c r="F195" s="145"/>
      <c r="G195" s="145"/>
      <c r="H195" s="145"/>
      <c r="I195" s="145"/>
      <c r="J195" s="145"/>
      <c r="K195" s="145"/>
      <c r="L195" s="145"/>
      <c r="M195" s="145"/>
      <c r="N195" s="145"/>
      <c r="O195" s="145"/>
      <c r="P195" s="145"/>
      <c r="Q195" s="145"/>
      <c r="R195" s="145"/>
      <c r="S195" s="145"/>
      <c r="T195" s="145"/>
      <c r="U195" s="145"/>
      <c r="V195" s="145"/>
      <c r="W195" s="145"/>
      <c r="X195" s="145"/>
      <c r="Y195" s="145"/>
      <c r="Z195" s="145"/>
      <c r="AA195" s="145"/>
      <c r="AB195" s="145"/>
      <c r="AC195" s="145"/>
      <c r="AD195" s="145"/>
      <c r="AF195" s="47"/>
      <c r="AG195" s="47"/>
      <c r="AH195" s="47"/>
      <c r="AI195" s="47"/>
      <c r="AJ195" s="47"/>
      <c r="AK195" s="47"/>
      <c r="AL195" s="47"/>
      <c r="AM195" s="47"/>
      <c r="AN195" s="47"/>
      <c r="AO195" s="47"/>
      <c r="AP195" s="47"/>
      <c r="AQ195" s="47"/>
      <c r="AR195" s="47"/>
      <c r="AS195" s="47"/>
      <c r="AT195" s="47"/>
      <c r="AU195" s="47"/>
    </row>
    <row r="196" spans="1:47" x14ac:dyDescent="0.2">
      <c r="A196" s="142" t="s">
        <v>50</v>
      </c>
      <c r="B196" s="142"/>
      <c r="C196" s="142"/>
      <c r="D196" s="142"/>
      <c r="E196" s="142"/>
      <c r="F196" s="142"/>
      <c r="G196" s="142"/>
      <c r="H196" s="142"/>
      <c r="I196" s="142"/>
      <c r="J196" s="142"/>
      <c r="K196" s="142"/>
      <c r="L196" s="142"/>
      <c r="M196" s="142"/>
      <c r="N196" s="142"/>
      <c r="O196" s="142"/>
      <c r="P196" s="142"/>
      <c r="Q196" s="142"/>
      <c r="R196" s="142"/>
      <c r="S196" s="142"/>
      <c r="T196" s="142"/>
      <c r="U196" s="142"/>
      <c r="V196" s="142"/>
      <c r="W196" s="142"/>
      <c r="X196" s="142"/>
      <c r="Y196" s="142"/>
      <c r="Z196" s="142"/>
      <c r="AA196" s="142"/>
      <c r="AB196" s="142"/>
      <c r="AC196" s="142"/>
      <c r="AD196" s="142"/>
    </row>
    <row r="197" spans="1:47" x14ac:dyDescent="0.2">
      <c r="A197" s="142" t="s">
        <v>49</v>
      </c>
      <c r="B197" s="142"/>
      <c r="C197" s="142"/>
      <c r="D197" s="142"/>
      <c r="E197" s="142"/>
      <c r="F197" s="142"/>
      <c r="G197" s="142"/>
      <c r="H197" s="142"/>
      <c r="I197" s="142"/>
      <c r="J197" s="142"/>
      <c r="K197" s="142"/>
      <c r="L197" s="142"/>
      <c r="M197" s="142"/>
      <c r="N197" s="142"/>
      <c r="O197" s="142"/>
      <c r="P197" s="142"/>
      <c r="Q197" s="142"/>
      <c r="R197" s="142"/>
      <c r="S197" s="142"/>
      <c r="T197" s="142"/>
      <c r="U197" s="142"/>
      <c r="V197" s="142"/>
      <c r="W197" s="142"/>
      <c r="X197" s="142"/>
      <c r="Y197" s="142"/>
      <c r="Z197" s="142"/>
      <c r="AA197" s="142"/>
      <c r="AB197" s="142"/>
      <c r="AC197" s="142"/>
      <c r="AD197" s="142"/>
    </row>
    <row r="198" spans="1:47" ht="43.5" customHeight="1" x14ac:dyDescent="0.2">
      <c r="A198" s="142" t="s">
        <v>52</v>
      </c>
      <c r="B198" s="142"/>
      <c r="C198" s="142"/>
      <c r="D198" s="142"/>
      <c r="E198" s="142"/>
      <c r="F198" s="142"/>
      <c r="G198" s="142"/>
      <c r="H198" s="142"/>
      <c r="I198" s="142"/>
      <c r="J198" s="142"/>
      <c r="K198" s="142"/>
      <c r="L198" s="142"/>
      <c r="M198" s="142"/>
      <c r="N198" s="142"/>
      <c r="O198" s="142"/>
      <c r="P198" s="142"/>
      <c r="Q198" s="142"/>
      <c r="R198" s="142"/>
      <c r="S198" s="142"/>
      <c r="T198" s="142"/>
      <c r="U198" s="142"/>
      <c r="V198" s="142"/>
      <c r="W198" s="142"/>
      <c r="X198" s="142"/>
      <c r="Y198" s="142"/>
      <c r="Z198" s="142"/>
      <c r="AA198" s="142"/>
      <c r="AB198" s="142"/>
      <c r="AC198" s="142"/>
      <c r="AD198" s="142"/>
    </row>
    <row r="199" spans="1:47" x14ac:dyDescent="0.2">
      <c r="A199" s="141" t="s">
        <v>55</v>
      </c>
      <c r="B199" s="141"/>
      <c r="C199" s="141"/>
      <c r="D199" s="141"/>
      <c r="E199" s="141"/>
      <c r="F199" s="141"/>
      <c r="G199" s="141"/>
      <c r="H199" s="141"/>
      <c r="I199" s="141"/>
      <c r="J199" s="141"/>
      <c r="K199" s="141"/>
      <c r="L199" s="141"/>
      <c r="M199" s="141"/>
      <c r="N199" s="141"/>
      <c r="O199" s="141"/>
      <c r="P199" s="141"/>
      <c r="Q199" s="141"/>
      <c r="R199" s="141"/>
      <c r="S199" s="141"/>
      <c r="T199" s="141"/>
      <c r="U199" s="141"/>
      <c r="V199" s="141"/>
      <c r="W199" s="141"/>
      <c r="X199" s="141"/>
      <c r="Y199" s="141"/>
      <c r="Z199" s="141"/>
      <c r="AA199" s="141"/>
      <c r="AB199" s="141"/>
      <c r="AC199" s="141"/>
      <c r="AD199" s="141"/>
    </row>
    <row r="200" spans="1:47" x14ac:dyDescent="0.2">
      <c r="A200" s="142" t="s">
        <v>54</v>
      </c>
      <c r="B200" s="143"/>
      <c r="C200" s="143"/>
      <c r="D200" s="143"/>
      <c r="E200" s="143"/>
      <c r="F200" s="143"/>
      <c r="G200" s="143"/>
      <c r="H200" s="143"/>
      <c r="I200" s="143"/>
      <c r="J200" s="143"/>
      <c r="K200" s="143"/>
      <c r="L200" s="143"/>
      <c r="M200" s="143"/>
      <c r="N200" s="143"/>
      <c r="O200" s="143"/>
      <c r="P200" s="143"/>
      <c r="Q200" s="143"/>
      <c r="R200" s="143"/>
      <c r="S200" s="143"/>
      <c r="T200" s="143"/>
      <c r="U200" s="143"/>
      <c r="V200" s="143"/>
      <c r="W200" s="143"/>
      <c r="X200" s="143"/>
      <c r="Y200" s="143"/>
      <c r="Z200" s="143"/>
      <c r="AA200" s="143"/>
      <c r="AB200" s="143"/>
      <c r="AC200" s="143"/>
      <c r="AD200" s="143"/>
    </row>
    <row r="201" spans="1:47" x14ac:dyDescent="0.2">
      <c r="A201" s="51"/>
    </row>
    <row r="202" spans="1:47" x14ac:dyDescent="0.2">
      <c r="A202" s="51"/>
    </row>
    <row r="203" spans="1:47" x14ac:dyDescent="0.2">
      <c r="A203" s="52" t="s">
        <v>20</v>
      </c>
      <c r="B203" s="136"/>
      <c r="C203" s="137"/>
      <c r="D203" s="137"/>
      <c r="E203" s="137"/>
      <c r="F203" s="138"/>
    </row>
    <row r="204" spans="1:47" ht="77.25" customHeight="1" x14ac:dyDescent="0.2">
      <c r="A204" s="52" t="s">
        <v>21</v>
      </c>
      <c r="B204" s="136"/>
      <c r="C204" s="137"/>
      <c r="D204" s="137"/>
      <c r="E204" s="137"/>
      <c r="F204" s="138"/>
    </row>
    <row r="205" spans="1:47" x14ac:dyDescent="0.2">
      <c r="A205" s="52" t="s">
        <v>22</v>
      </c>
      <c r="B205" s="136"/>
      <c r="C205" s="137"/>
      <c r="D205" s="137"/>
      <c r="E205" s="137"/>
      <c r="F205" s="138"/>
    </row>
    <row r="206" spans="1:47" x14ac:dyDescent="0.2">
      <c r="A206" s="52" t="s">
        <v>23</v>
      </c>
      <c r="B206" s="136"/>
      <c r="C206" s="137"/>
      <c r="D206" s="137"/>
      <c r="E206" s="137"/>
      <c r="F206" s="138"/>
    </row>
  </sheetData>
  <mergeCells count="38">
    <mergeCell ref="AK176:AM176"/>
    <mergeCell ref="B205:F205"/>
    <mergeCell ref="B206:F206"/>
    <mergeCell ref="I10:J10"/>
    <mergeCell ref="C10:D10"/>
    <mergeCell ref="C11:D11"/>
    <mergeCell ref="B203:F203"/>
    <mergeCell ref="B204:F204"/>
    <mergeCell ref="A199:AD199"/>
    <mergeCell ref="A200:AD200"/>
    <mergeCell ref="A194:AD194"/>
    <mergeCell ref="A195:AD195"/>
    <mergeCell ref="A196:AD196"/>
    <mergeCell ref="A197:AD197"/>
    <mergeCell ref="A198:AD198"/>
    <mergeCell ref="AK13:AM13"/>
    <mergeCell ref="C5:D5"/>
    <mergeCell ref="F11:G11"/>
    <mergeCell ref="L6:M10"/>
    <mergeCell ref="C6:D6"/>
    <mergeCell ref="C7:D7"/>
    <mergeCell ref="F6:G6"/>
    <mergeCell ref="F7:G7"/>
    <mergeCell ref="F8:G8"/>
    <mergeCell ref="C8:D8"/>
    <mergeCell ref="C9:D9"/>
    <mergeCell ref="F9:G9"/>
    <mergeCell ref="F10:G10"/>
    <mergeCell ref="F5:G5"/>
    <mergeCell ref="L5:M5"/>
    <mergeCell ref="L11:M11"/>
    <mergeCell ref="AO13:AT13"/>
    <mergeCell ref="I5:J5"/>
    <mergeCell ref="I6:J6"/>
    <mergeCell ref="I7:J7"/>
    <mergeCell ref="I8:J8"/>
    <mergeCell ref="I9:J9"/>
    <mergeCell ref="I11:J11"/>
  </mergeCells>
  <phoneticPr fontId="1" type="noConversion"/>
  <conditionalFormatting sqref="AM178:AM185 AM15:AM169">
    <cfRule type="cellIs" dxfId="0" priority="12" operator="lessThan">
      <formula>0</formula>
    </cfRule>
  </conditionalFormatting>
  <pageMargins left="0.78740157480314965" right="0" top="0.23622047244094491" bottom="0.15748031496062992" header="0.51181102362204722" footer="0.51181102362204722"/>
  <pageSetup paperSize="8" scale="49" orientation="landscape" r:id="rId1"/>
  <headerFooter alignWithMargins="0">
    <oddFooter>&amp;F</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7C94EDF-88D4-4CFB-9EB6-EAE239348C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27E213-DC0A-456D-B03B-C8FE5486BCC8}">
  <ds:schemaRefs>
    <ds:schemaRef ds:uri="http://schemas.microsoft.com/sharepoint/v3/contenttype/forms"/>
  </ds:schemaRefs>
</ds:datastoreItem>
</file>

<file path=customXml/itemProps3.xml><?xml version="1.0" encoding="utf-8"?>
<ds:datastoreItem xmlns:ds="http://schemas.openxmlformats.org/officeDocument/2006/customXml" ds:itemID="{0F0E2EB0-0992-48F9-BEF4-065F194F0E03}">
  <ds:schemaRefs>
    <ds:schemaRef ds:uri="5d807127-6dfe-4777-9fc9-8a2ccfc388c3"/>
    <ds:schemaRef ds:uri="http://schemas.microsoft.com/office/2006/metadata/properties"/>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infopath/2007/PartnerControls"/>
    <ds:schemaRef ds:uri="http://purl.org/dc/terms/"/>
    <ds:schemaRef ds:uri="46c995e6-7f53-48aa-a5ad-a9d38912b46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Format</vt:lpstr>
      <vt:lpstr>Format!Afdrukbereik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dc:creator>
  <cp:lastModifiedBy>Ramon Nieuwenhuizen | Inkada Inkoop &amp; Advies</cp:lastModifiedBy>
  <cp:lastPrinted>2019-09-03T10:33:30Z</cp:lastPrinted>
  <dcterms:created xsi:type="dcterms:W3CDTF">2010-01-15T14:53:07Z</dcterms:created>
  <dcterms:modified xsi:type="dcterms:W3CDTF">2021-01-21T15:14:23Z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