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G:\1. Slijpkruik\2019 Slijpkruik\19NO Gemeente Noordoostpolder\19NO01 Gemeente Noordoostpolder\7. Bestek, leidraad\3. Definitief\2. Bijlagen\"/>
    </mc:Choice>
  </mc:AlternateContent>
  <xr:revisionPtr revIDLastSave="0" documentId="13_ncr:1_{AE95A8EC-A250-4A83-8738-021C54E45AF6}" xr6:coauthVersionLast="46" xr6:coauthVersionMax="46" xr10:uidLastSave="{00000000-0000-0000-0000-000000000000}"/>
  <bookViews>
    <workbookView xWindow="-120" yWindow="-120" windowWidth="29040" windowHeight="15840" activeTab="2" xr2:uid="{00000000-000D-0000-FFFF-FFFF00000000}"/>
  </bookViews>
  <sheets>
    <sheet name="Aangeboden meerwaarde bij insch" sheetId="10" r:id="rId1"/>
    <sheet name="Behaalde meerwaarde per half jr" sheetId="11" r:id="rId2"/>
    <sheet name="Berekening bonus,malus" sheetId="9" r:id="rId3"/>
    <sheet name="Keuze fictieve prijs" sheetId="8" state="hidden" r:id="rId4"/>
  </sheets>
  <definedNames>
    <definedName name="_Hlk43471335" localSheetId="3">'Keuze fictieve prijs'!$B$7</definedName>
    <definedName name="_xlnm.Print_Area" localSheetId="2">'Berekening bonus,malus'!$A$1:$G$28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7" i="9" l="1"/>
  <c r="H24" i="9"/>
  <c r="H23" i="9"/>
  <c r="H20" i="9"/>
  <c r="H17" i="9"/>
  <c r="H14" i="9"/>
  <c r="H11" i="9"/>
  <c r="H8" i="9"/>
  <c r="H5" i="9"/>
  <c r="G27" i="9" l="1"/>
  <c r="G24" i="9"/>
  <c r="G23" i="9"/>
  <c r="G20" i="9"/>
  <c r="G17" i="9"/>
  <c r="G14" i="9"/>
  <c r="G11" i="9"/>
  <c r="G8" i="9"/>
  <c r="F27" i="9"/>
  <c r="F24" i="9"/>
  <c r="F23" i="9"/>
  <c r="F20" i="9"/>
  <c r="F17" i="9"/>
  <c r="F14" i="9"/>
  <c r="F11" i="9"/>
  <c r="F8" i="9"/>
  <c r="I27" i="9"/>
  <c r="I24" i="9" l="1"/>
  <c r="I20" i="9"/>
  <c r="E33" i="11"/>
  <c r="C27" i="9"/>
  <c r="C24" i="9"/>
  <c r="C23" i="9"/>
  <c r="C20" i="9"/>
  <c r="C17" i="9"/>
  <c r="C14" i="9"/>
  <c r="C11" i="9"/>
  <c r="C8" i="9"/>
  <c r="C5" i="9"/>
  <c r="D29" i="11"/>
  <c r="E27" i="11"/>
  <c r="E24" i="11"/>
  <c r="E23" i="11"/>
  <c r="E20" i="11"/>
  <c r="E17" i="11"/>
  <c r="E14" i="11"/>
  <c r="E11" i="11"/>
  <c r="E8" i="11"/>
  <c r="E5" i="11"/>
  <c r="D29" i="10"/>
  <c r="E27" i="10"/>
  <c r="E24" i="10"/>
  <c r="E23" i="10"/>
  <c r="E20" i="10"/>
  <c r="E17" i="10"/>
  <c r="E14" i="10"/>
  <c r="E11" i="10"/>
  <c r="E8" i="10"/>
  <c r="E5" i="10"/>
  <c r="E29" i="11" l="1"/>
  <c r="E29" i="10"/>
  <c r="E27" i="9" l="1"/>
  <c r="E24" i="9"/>
  <c r="J24" i="9" s="1"/>
  <c r="E23" i="9"/>
  <c r="I11" i="9" l="1"/>
  <c r="I5" i="9"/>
  <c r="E5" i="9"/>
  <c r="J27" i="9"/>
  <c r="I23" i="9"/>
  <c r="J23" i="9" s="1"/>
  <c r="I17" i="9"/>
  <c r="I14" i="9"/>
  <c r="I8" i="9"/>
  <c r="J5" i="9" l="1"/>
  <c r="E20" i="9"/>
  <c r="J20" i="9" s="1"/>
  <c r="E17" i="9"/>
  <c r="J17" i="9" s="1"/>
  <c r="E14" i="9" l="1"/>
  <c r="J14" i="9" s="1"/>
  <c r="E11" i="9"/>
  <c r="J11" i="9" s="1"/>
  <c r="E8" i="9"/>
  <c r="J8" i="9" s="1"/>
  <c r="J31" i="9" l="1"/>
</calcChain>
</file>

<file path=xl/sharedStrings.xml><?xml version="1.0" encoding="utf-8"?>
<sst xmlns="http://schemas.openxmlformats.org/spreadsheetml/2006/main" count="136" uniqueCount="55">
  <si>
    <t>1.1</t>
  </si>
  <si>
    <t>2.1</t>
  </si>
  <si>
    <t>3.1</t>
  </si>
  <si>
    <t>4.1</t>
  </si>
  <si>
    <t>Onderdeel</t>
  </si>
  <si>
    <t>Omschrijving</t>
  </si>
  <si>
    <t>Maximale fictieve korting</t>
  </si>
  <si>
    <t>Gescoorde fictieve korting</t>
  </si>
  <si>
    <t>Totaal</t>
  </si>
  <si>
    <t>Datum</t>
  </si>
  <si>
    <t>Naam</t>
  </si>
  <si>
    <t>Handtekening</t>
  </si>
  <si>
    <t>Afspraken nakomen en terugkoppelen</t>
  </si>
  <si>
    <t>Voor de berekening van de gescoorde fictieve korting dient u een keuze te maken uit de mogelijkheden voor ieder onderdeel conform de leidraad. Deze dienen door middel van het selectiemenu voor alle oranje cellen ingevuld te worden. Daarnaast dient u  de datum, uw naam en uw handtekening in de gele cellen in te vullen. De overige cellen in dit werkblad kunnen niet bewerkt worden.</t>
  </si>
  <si>
    <t>Aangeboden resultaat</t>
  </si>
  <si>
    <t>Voorkomen van gevaarlijke situaties en overlast</t>
  </si>
  <si>
    <t>5.1</t>
  </si>
  <si>
    <t>communicatie</t>
  </si>
  <si>
    <t>meldingen</t>
  </si>
  <si>
    <t>Communicatie</t>
  </si>
  <si>
    <t>Classificatie in te zetten medewerkers</t>
  </si>
  <si>
    <t>Werkterrein/veilig werken</t>
  </si>
  <si>
    <t>Nakomen bestekverplichtingen en proactief handelen</t>
  </si>
  <si>
    <t>Duurzaamheid</t>
  </si>
  <si>
    <t>SROI</t>
  </si>
  <si>
    <t>6.1</t>
  </si>
  <si>
    <t>Aangeboden bij inschrijving</t>
  </si>
  <si>
    <t>Gescoord bij halfjaarlijkse beoordeling</t>
  </si>
  <si>
    <t>Behaalde score bij beoordeling</t>
  </si>
  <si>
    <t>Score behorend bij beoordeling</t>
  </si>
  <si>
    <t>7.1</t>
  </si>
  <si>
    <t>Voorkomen schade</t>
  </si>
  <si>
    <t>8.1</t>
  </si>
  <si>
    <t>Registratie werkzaamheden GBI</t>
  </si>
  <si>
    <t>De in te zetten medewerkers beschikken over het certificaat Flora en Fauna niveau 1 of 2.</t>
  </si>
  <si>
    <t>Certificering CO2-Prestatieladder</t>
  </si>
  <si>
    <t>Inzet van medewerkers met een SROI indicatie</t>
  </si>
  <si>
    <t>Beschadiging aan bomen en vegetatie</t>
  </si>
  <si>
    <t>Beschadiging aan paden en spoorvorming</t>
  </si>
  <si>
    <t>Dagelijkse (volledige) registratie van werkzaamheden in GBI</t>
  </si>
  <si>
    <t>Voorkomen meldingen en klachten vanuit bezoekers, omwonenden en opdrachtgever.</t>
  </si>
  <si>
    <t>7.2</t>
  </si>
  <si>
    <t>Schade</t>
  </si>
  <si>
    <t>Registratie</t>
  </si>
  <si>
    <t>flora fauna</t>
  </si>
  <si>
    <t>veilig werken</t>
  </si>
  <si>
    <t>Malus/bonus bedrag</t>
  </si>
  <si>
    <t>Bonus</t>
  </si>
  <si>
    <t>Korting</t>
  </si>
  <si>
    <t>Score halfjaarlijkse beoordeling</t>
  </si>
  <si>
    <t>Totaal bedrag bonus/malus</t>
  </si>
  <si>
    <t>PERCENTAGE</t>
  </si>
  <si>
    <t>FICTIEVE INSCHRIJFPRIJS*</t>
  </si>
  <si>
    <t>SOM DEELOPDRACHT*</t>
  </si>
  <si>
    <t>*Deze som bestaat uit de optelling van alle bestekposten incl. staartkosten welke zijn opgenomen in de betreffende deelopdracht van de bijbehorende RAW raamovereenkomst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</si>
</sst>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&quot;€&quot;\ #,##0.00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 val="singleAccounting"/>
      <sz val="11"/>
      <color theme="1"/>
      <name val="Calibri"/>
      <family val="2"/>
      <scheme val="minor"/>
    </font>
    <font>
      <u val="singleAccounting"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9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CC99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hair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hair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auto="1"/>
      </bottom>
      <diagonal/>
    </border>
    <border>
      <left style="medium">
        <color indexed="64"/>
      </left>
      <right/>
      <top style="thin">
        <color rgb="FF7F7F7F"/>
      </top>
      <bottom style="thin">
        <color rgb="FF7F7F7F"/>
      </bottom>
      <diagonal/>
    </border>
    <border>
      <left style="medium">
        <color indexed="64"/>
      </left>
      <right/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ashed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44" fontId="2" fillId="0" borderId="0" applyFont="0" applyFill="0" applyBorder="0" applyAlignment="0" applyProtection="0"/>
    <xf numFmtId="0" fontId="7" fillId="3" borderId="16" applyNumberFormat="0" applyAlignment="0" applyProtection="0"/>
    <xf numFmtId="9" fontId="2" fillId="0" borderId="0" applyFont="0" applyFill="0" applyBorder="0" applyAlignment="0" applyProtection="0"/>
    <xf numFmtId="0" fontId="10" fillId="4" borderId="16" applyNumberFormat="0" applyAlignment="0" applyProtection="0"/>
  </cellStyleXfs>
  <cellXfs count="87">
    <xf numFmtId="0" fontId="0" fillId="0" borderId="0" xfId="0"/>
    <xf numFmtId="9" fontId="0" fillId="0" borderId="0" xfId="0" applyNumberFormat="1"/>
    <xf numFmtId="0" fontId="0" fillId="0" borderId="8" xfId="0" applyBorder="1" applyAlignment="1" applyProtection="1">
      <alignment horizontal="right"/>
    </xf>
    <xf numFmtId="0" fontId="1" fillId="0" borderId="8" xfId="0" applyFont="1" applyBorder="1" applyAlignment="1" applyProtection="1">
      <alignment horizontal="right"/>
    </xf>
    <xf numFmtId="0" fontId="0" fillId="0" borderId="9" xfId="0" applyBorder="1" applyAlignment="1" applyProtection="1">
      <alignment wrapText="1"/>
    </xf>
    <xf numFmtId="0" fontId="0" fillId="0" borderId="11" xfId="0" applyBorder="1" applyAlignment="1" applyProtection="1">
      <alignment horizontal="right"/>
    </xf>
    <xf numFmtId="44" fontId="0" fillId="0" borderId="9" xfId="0" applyNumberFormat="1" applyBorder="1" applyAlignment="1" applyProtection="1">
      <alignment horizontal="right"/>
    </xf>
    <xf numFmtId="44" fontId="0" fillId="0" borderId="10" xfId="1" applyFont="1" applyBorder="1" applyAlignment="1" applyProtection="1">
      <alignment horizontal="right"/>
    </xf>
    <xf numFmtId="0" fontId="0" fillId="0" borderId="12" xfId="0" applyBorder="1" applyAlignment="1" applyProtection="1">
      <alignment horizontal="right"/>
    </xf>
    <xf numFmtId="44" fontId="0" fillId="0" borderId="13" xfId="1" applyFont="1" applyBorder="1" applyAlignment="1" applyProtection="1">
      <alignment horizontal="right"/>
    </xf>
    <xf numFmtId="44" fontId="4" fillId="0" borderId="0" xfId="1" applyFont="1" applyProtection="1"/>
    <xf numFmtId="0" fontId="0" fillId="0" borderId="0" xfId="0" applyNumberFormat="1"/>
    <xf numFmtId="0" fontId="1" fillId="0" borderId="9" xfId="0" applyFont="1" applyBorder="1" applyAlignment="1" applyProtection="1">
      <alignment wrapText="1"/>
    </xf>
    <xf numFmtId="0" fontId="0" fillId="0" borderId="12" xfId="0" applyBorder="1" applyAlignment="1" applyProtection="1">
      <alignment wrapText="1"/>
    </xf>
    <xf numFmtId="0" fontId="3" fillId="2" borderId="1" xfId="0" applyFont="1" applyFill="1" applyBorder="1" applyAlignment="1" applyProtection="1">
      <alignment horizontal="center" wrapText="1"/>
      <protection locked="0"/>
    </xf>
    <xf numFmtId="0" fontId="8" fillId="0" borderId="18" xfId="0" applyFont="1" applyBorder="1" applyAlignment="1">
      <alignment vertical="center" wrapText="1"/>
    </xf>
    <xf numFmtId="0" fontId="7" fillId="3" borderId="16" xfId="2" applyAlignment="1" applyProtection="1">
      <alignment horizontal="center" wrapText="1"/>
      <protection locked="0"/>
    </xf>
    <xf numFmtId="14" fontId="3" fillId="2" borderId="1" xfId="0" applyNumberFormat="1" applyFont="1" applyFill="1" applyBorder="1" applyAlignment="1" applyProtection="1">
      <alignment horizontal="center" wrapText="1"/>
      <protection locked="0"/>
    </xf>
    <xf numFmtId="0" fontId="0" fillId="0" borderId="8" xfId="0" applyBorder="1" applyAlignment="1" applyProtection="1">
      <alignment horizontal="right" vertical="top"/>
    </xf>
    <xf numFmtId="44" fontId="0" fillId="0" borderId="9" xfId="1" applyFont="1" applyBorder="1" applyAlignment="1" applyProtection="1">
      <alignment horizontal="right"/>
    </xf>
    <xf numFmtId="0" fontId="8" fillId="0" borderId="18" xfId="0" applyNumberFormat="1" applyFont="1" applyBorder="1" applyAlignment="1">
      <alignment horizontal="center" vertical="center" wrapText="1"/>
    </xf>
    <xf numFmtId="0" fontId="7" fillId="3" borderId="32" xfId="2" applyBorder="1" applyAlignment="1" applyProtection="1">
      <alignment horizontal="center" wrapText="1"/>
      <protection locked="0"/>
    </xf>
    <xf numFmtId="0" fontId="7" fillId="3" borderId="32" xfId="2" applyBorder="1" applyAlignment="1" applyProtection="1">
      <alignment horizontal="center" vertical="center" wrapText="1"/>
      <protection locked="0"/>
    </xf>
    <xf numFmtId="0" fontId="0" fillId="0" borderId="34" xfId="1" applyNumberFormat="1" applyFont="1" applyBorder="1" applyAlignment="1" applyProtection="1">
      <alignment horizontal="center" vertical="center"/>
    </xf>
    <xf numFmtId="0" fontId="0" fillId="0" borderId="35" xfId="1" applyNumberFormat="1" applyFont="1" applyBorder="1" applyAlignment="1" applyProtection="1">
      <alignment horizontal="center" vertical="center"/>
    </xf>
    <xf numFmtId="44" fontId="0" fillId="5" borderId="18" xfId="1" applyFont="1" applyFill="1" applyBorder="1" applyProtection="1">
      <protection locked="0"/>
    </xf>
    <xf numFmtId="44" fontId="0" fillId="5" borderId="37" xfId="1" applyFont="1" applyFill="1" applyBorder="1" applyProtection="1">
      <protection locked="0"/>
    </xf>
    <xf numFmtId="0" fontId="0" fillId="0" borderId="34" xfId="1" applyNumberFormat="1" applyFont="1" applyBorder="1" applyAlignment="1" applyProtection="1">
      <alignment horizontal="center"/>
    </xf>
    <xf numFmtId="0" fontId="7" fillId="3" borderId="29" xfId="2" applyBorder="1" applyAlignment="1" applyProtection="1">
      <alignment horizontal="center" wrapText="1"/>
    </xf>
    <xf numFmtId="0" fontId="1" fillId="0" borderId="14" xfId="0" applyFont="1" applyBorder="1" applyAlignment="1" applyProtection="1">
      <alignment horizontal="center" vertical="top" wrapText="1"/>
    </xf>
    <xf numFmtId="0" fontId="1" fillId="0" borderId="7" xfId="0" applyFont="1" applyBorder="1" applyAlignment="1" applyProtection="1">
      <alignment horizontal="center" vertical="top" wrapText="1"/>
    </xf>
    <xf numFmtId="44" fontId="1" fillId="0" borderId="15" xfId="1" applyFont="1" applyBorder="1" applyAlignment="1" applyProtection="1">
      <alignment horizontal="center" vertical="top" wrapText="1"/>
    </xf>
    <xf numFmtId="44" fontId="0" fillId="0" borderId="9" xfId="0" applyNumberFormat="1" applyBorder="1" applyAlignment="1" applyProtection="1">
      <alignment horizontal="right" wrapText="1"/>
    </xf>
    <xf numFmtId="0" fontId="7" fillId="3" borderId="16" xfId="2" applyAlignment="1" applyProtection="1">
      <alignment horizontal="center" wrapText="1"/>
    </xf>
    <xf numFmtId="0" fontId="1" fillId="0" borderId="0" xfId="0" applyFont="1" applyProtection="1"/>
    <xf numFmtId="0" fontId="0" fillId="0" borderId="33" xfId="0" applyBorder="1" applyAlignment="1" applyProtection="1">
      <alignment vertical="center" wrapText="1"/>
    </xf>
    <xf numFmtId="0" fontId="7" fillId="3" borderId="32" xfId="2" applyNumberFormat="1" applyBorder="1" applyAlignment="1" applyProtection="1">
      <alignment horizontal="center" wrapText="1"/>
    </xf>
    <xf numFmtId="0" fontId="0" fillId="0" borderId="9" xfId="0" applyBorder="1" applyProtection="1"/>
    <xf numFmtId="0" fontId="7" fillId="3" borderId="32" xfId="2" applyBorder="1" applyAlignment="1" applyProtection="1">
      <alignment horizontal="center" wrapText="1"/>
    </xf>
    <xf numFmtId="0" fontId="0" fillId="0" borderId="9" xfId="0" applyBorder="1" applyAlignment="1" applyProtection="1">
      <alignment vertical="center"/>
    </xf>
    <xf numFmtId="0" fontId="7" fillId="3" borderId="32" xfId="2" applyBorder="1" applyAlignment="1" applyProtection="1">
      <alignment horizontal="center" vertical="center" wrapText="1"/>
    </xf>
    <xf numFmtId="0" fontId="0" fillId="0" borderId="9" xfId="0" applyBorder="1" applyAlignment="1" applyProtection="1">
      <alignment vertical="center" wrapText="1"/>
    </xf>
    <xf numFmtId="0" fontId="0" fillId="0" borderId="12" xfId="0" applyBorder="1" applyAlignment="1" applyProtection="1">
      <alignment horizontal="center" wrapText="1"/>
    </xf>
    <xf numFmtId="0" fontId="0" fillId="0" borderId="0" xfId="0" applyProtection="1"/>
    <xf numFmtId="0" fontId="0" fillId="0" borderId="0" xfId="0" applyNumberFormat="1" applyProtection="1"/>
    <xf numFmtId="0" fontId="1" fillId="0" borderId="21" xfId="0" applyFont="1" applyBorder="1" applyAlignment="1" applyProtection="1">
      <alignment wrapText="1"/>
    </xf>
    <xf numFmtId="44" fontId="1" fillId="0" borderId="22" xfId="1" applyFont="1" applyBorder="1" applyAlignment="1" applyProtection="1">
      <alignment wrapText="1"/>
    </xf>
    <xf numFmtId="0" fontId="1" fillId="0" borderId="23" xfId="0" applyFont="1" applyBorder="1" applyAlignment="1" applyProtection="1">
      <alignment wrapText="1"/>
    </xf>
    <xf numFmtId="0" fontId="0" fillId="0" borderId="28" xfId="0" applyBorder="1" applyProtection="1"/>
    <xf numFmtId="44" fontId="1" fillId="0" borderId="24" xfId="1" applyFont="1" applyBorder="1" applyProtection="1"/>
    <xf numFmtId="0" fontId="0" fillId="0" borderId="25" xfId="0" applyBorder="1" applyProtection="1"/>
    <xf numFmtId="44" fontId="0" fillId="0" borderId="20" xfId="1" applyFont="1" applyBorder="1" applyProtection="1"/>
    <xf numFmtId="44" fontId="0" fillId="0" borderId="30" xfId="0" applyNumberFormat="1" applyBorder="1" applyAlignment="1" applyProtection="1">
      <alignment horizontal="right" wrapText="1"/>
    </xf>
    <xf numFmtId="0" fontId="7" fillId="3" borderId="29" xfId="2" applyBorder="1" applyAlignment="1" applyProtection="1">
      <alignment horizontal="center" vertical="center" wrapText="1"/>
    </xf>
    <xf numFmtId="0" fontId="0" fillId="0" borderId="26" xfId="0" applyBorder="1" applyProtection="1"/>
    <xf numFmtId="0" fontId="0" fillId="0" borderId="31" xfId="0" applyBorder="1" applyProtection="1"/>
    <xf numFmtId="0" fontId="0" fillId="0" borderId="27" xfId="0" applyNumberFormat="1" applyBorder="1" applyProtection="1"/>
    <xf numFmtId="164" fontId="10" fillId="4" borderId="16" xfId="4" applyNumberFormat="1" applyProtection="1"/>
    <xf numFmtId="0" fontId="0" fillId="0" borderId="0" xfId="0" applyNumberFormat="1" applyBorder="1" applyAlignment="1" applyProtection="1">
      <alignment horizontal="center" vertical="center" wrapText="1"/>
    </xf>
    <xf numFmtId="0" fontId="0" fillId="0" borderId="0" xfId="0" applyAlignment="1" applyProtection="1">
      <alignment horizontal="center"/>
    </xf>
    <xf numFmtId="0" fontId="6" fillId="0" borderId="0" xfId="0" applyNumberFormat="1" applyFont="1" applyBorder="1" applyAlignment="1" applyProtection="1">
      <alignment horizontal="center" vertical="center"/>
    </xf>
    <xf numFmtId="0" fontId="1" fillId="0" borderId="1" xfId="0" applyNumberFormat="1" applyFont="1" applyBorder="1" applyAlignment="1" applyProtection="1">
      <alignment horizontal="center" vertical="center"/>
    </xf>
    <xf numFmtId="0" fontId="0" fillId="0" borderId="19" xfId="0" applyBorder="1" applyAlignment="1" applyProtection="1">
      <alignment horizontal="center"/>
    </xf>
    <xf numFmtId="9" fontId="0" fillId="0" borderId="0" xfId="0" applyNumberFormat="1" applyProtection="1"/>
    <xf numFmtId="0" fontId="0" fillId="0" borderId="6" xfId="0" applyBorder="1" applyAlignment="1" applyProtection="1">
      <alignment horizontal="center"/>
    </xf>
    <xf numFmtId="0" fontId="0" fillId="0" borderId="0" xfId="0" applyAlignment="1" applyProtection="1">
      <alignment horizontal="right"/>
    </xf>
    <xf numFmtId="0" fontId="0" fillId="0" borderId="0" xfId="0" applyAlignment="1" applyProtection="1">
      <alignment wrapText="1"/>
    </xf>
    <xf numFmtId="44" fontId="0" fillId="0" borderId="0" xfId="1" applyFont="1" applyProtection="1"/>
    <xf numFmtId="0" fontId="0" fillId="0" borderId="0" xfId="1" applyNumberFormat="1" applyFont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/>
    </xf>
    <xf numFmtId="0" fontId="4" fillId="0" borderId="0" xfId="0" applyFont="1" applyAlignment="1" applyProtection="1">
      <alignment wrapText="1"/>
    </xf>
    <xf numFmtId="0" fontId="5" fillId="0" borderId="0" xfId="0" applyFont="1" applyAlignment="1" applyProtection="1">
      <alignment wrapText="1"/>
    </xf>
    <xf numFmtId="0" fontId="3" fillId="0" borderId="0" xfId="0" applyFont="1" applyAlignment="1" applyProtection="1">
      <alignment horizontal="right"/>
    </xf>
    <xf numFmtId="9" fontId="0" fillId="0" borderId="1" xfId="3" applyFont="1" applyBorder="1" applyProtection="1"/>
    <xf numFmtId="0" fontId="0" fillId="0" borderId="17" xfId="0" applyBorder="1" applyAlignment="1" applyProtection="1">
      <alignment horizontal="left" vertical="top" wrapText="1"/>
    </xf>
    <xf numFmtId="0" fontId="6" fillId="0" borderId="2" xfId="0" applyFont="1" applyBorder="1" applyAlignment="1" applyProtection="1">
      <alignment horizontal="center" vertical="center"/>
    </xf>
    <xf numFmtId="0" fontId="6" fillId="0" borderId="3" xfId="0" applyFont="1" applyBorder="1" applyAlignment="1" applyProtection="1">
      <alignment horizontal="center" vertical="center"/>
    </xf>
    <xf numFmtId="0" fontId="6" fillId="0" borderId="4" xfId="0" applyFont="1" applyBorder="1" applyAlignment="1" applyProtection="1">
      <alignment horizontal="center" vertical="center"/>
    </xf>
    <xf numFmtId="0" fontId="3" fillId="0" borderId="0" xfId="0" applyFont="1" applyAlignment="1" applyProtection="1">
      <alignment horizontal="right" vertical="center"/>
    </xf>
    <xf numFmtId="0" fontId="3" fillId="2" borderId="5" xfId="0" applyFont="1" applyFill="1" applyBorder="1" applyAlignment="1" applyProtection="1">
      <alignment horizontal="center" wrapText="1"/>
      <protection locked="0"/>
    </xf>
    <xf numFmtId="0" fontId="3" fillId="2" borderId="6" xfId="0" applyFont="1" applyFill="1" applyBorder="1" applyAlignment="1" applyProtection="1">
      <alignment horizontal="center" wrapText="1"/>
      <protection locked="0"/>
    </xf>
    <xf numFmtId="0" fontId="11" fillId="0" borderId="0" xfId="0" applyFont="1" applyAlignment="1" applyProtection="1">
      <alignment horizontal="center" wrapText="1"/>
    </xf>
    <xf numFmtId="0" fontId="0" fillId="0" borderId="36" xfId="0" applyBorder="1" applyAlignment="1" applyProtection="1">
      <alignment horizontal="right" wrapText="1"/>
    </xf>
    <xf numFmtId="0" fontId="0" fillId="0" borderId="0" xfId="0" applyAlignment="1" applyProtection="1">
      <alignment horizontal="right" wrapText="1"/>
    </xf>
    <xf numFmtId="0" fontId="1" fillId="0" borderId="2" xfId="0" applyFont="1" applyBorder="1" applyAlignment="1" applyProtection="1">
      <alignment horizontal="center"/>
    </xf>
    <xf numFmtId="0" fontId="1" fillId="0" borderId="3" xfId="0" applyFont="1" applyBorder="1" applyAlignment="1" applyProtection="1">
      <alignment horizontal="center"/>
    </xf>
    <xf numFmtId="0" fontId="1" fillId="0" borderId="4" xfId="0" applyFont="1" applyBorder="1" applyAlignment="1" applyProtection="1">
      <alignment horizontal="center"/>
    </xf>
  </cellXfs>
  <cellStyles count="5">
    <cellStyle name="Berekening" xfId="4" builtinId="22"/>
    <cellStyle name="Invoer" xfId="2" builtinId="20"/>
    <cellStyle name="Procent" xfId="3" builtinId="5"/>
    <cellStyle name="Standaard" xfId="0" builtinId="0"/>
    <cellStyle name="Valuta" xfId="1" builtinId="4"/>
  </cellStyles>
  <dxfs count="0"/>
  <tableStyles count="0" defaultTableStyle="TableStyleMedium2" defaultPivotStyle="PivotStyleLight16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A783F-B863-478B-B7E3-CECE86FE127D}">
  <dimension ref="A1:F36"/>
  <sheetViews>
    <sheetView topLeftCell="A13" workbookViewId="0">
      <selection activeCell="C27" sqref="C27"/>
    </sheetView>
  </sheetViews>
  <sheetFormatPr defaultRowHeight="15" x14ac:dyDescent="0.25"/>
  <cols>
    <col min="1" max="1" width="15.5703125" style="65" customWidth="1"/>
    <col min="2" max="2" width="60" style="66" customWidth="1"/>
    <col min="3" max="3" width="30.28515625" style="66" customWidth="1"/>
    <col min="4" max="4" width="13.42578125" style="43" bestFit="1" customWidth="1"/>
    <col min="5" max="5" width="14.7109375" style="67" customWidth="1"/>
    <col min="6" max="16384" width="9.140625" style="43"/>
  </cols>
  <sheetData>
    <row r="1" spans="1:6" ht="64.5" customHeight="1" thickBot="1" x14ac:dyDescent="0.3">
      <c r="A1" s="74" t="s">
        <v>13</v>
      </c>
      <c r="B1" s="74"/>
      <c r="C1" s="74"/>
      <c r="D1" s="74"/>
      <c r="E1" s="74"/>
    </row>
    <row r="2" spans="1:6" ht="16.5" thickBot="1" x14ac:dyDescent="0.3">
      <c r="A2" s="75" t="s">
        <v>26</v>
      </c>
      <c r="B2" s="76"/>
      <c r="C2" s="76"/>
      <c r="D2" s="76"/>
      <c r="E2" s="77"/>
    </row>
    <row r="3" spans="1:6" s="34" customFormat="1" ht="45.75" thickBot="1" x14ac:dyDescent="0.3">
      <c r="A3" s="29" t="s">
        <v>4</v>
      </c>
      <c r="B3" s="30" t="s">
        <v>5</v>
      </c>
      <c r="C3" s="30" t="s">
        <v>14</v>
      </c>
      <c r="D3" s="30" t="s">
        <v>6</v>
      </c>
      <c r="E3" s="31" t="s">
        <v>7</v>
      </c>
    </row>
    <row r="4" spans="1:6" x14ac:dyDescent="0.25">
      <c r="A4" s="3">
        <v>1</v>
      </c>
      <c r="B4" s="12" t="s">
        <v>22</v>
      </c>
      <c r="C4" s="32"/>
      <c r="D4" s="6"/>
      <c r="E4" s="7"/>
      <c r="F4" s="63"/>
    </row>
    <row r="5" spans="1:6" ht="30" x14ac:dyDescent="0.25">
      <c r="A5" s="18" t="s">
        <v>0</v>
      </c>
      <c r="B5" s="4" t="s">
        <v>40</v>
      </c>
      <c r="C5" s="16"/>
      <c r="D5" s="6">
        <v>7500</v>
      </c>
      <c r="E5" s="7">
        <f>IF(C5='Keuze fictieve prijs'!B2,'Keuze fictieve prijs'!$C$2,IF(C5='Keuze fictieve prijs'!B3,'Keuze fictieve prijs'!$C$3,IF(C5='Keuze fictieve prijs'!B4,'Keuze fictieve prijs'!$C$4,IF(C5='Keuze fictieve prijs'!B5,'Keuze fictieve prijs'!$C$5))))</f>
        <v>0</v>
      </c>
      <c r="F5" s="44"/>
    </row>
    <row r="6" spans="1:6" x14ac:dyDescent="0.25">
      <c r="A6" s="2"/>
      <c r="B6" s="4"/>
      <c r="C6" s="32"/>
      <c r="D6" s="6"/>
      <c r="E6" s="7"/>
      <c r="F6" s="44"/>
    </row>
    <row r="7" spans="1:6" x14ac:dyDescent="0.25">
      <c r="A7" s="3">
        <v>2</v>
      </c>
      <c r="B7" s="12" t="s">
        <v>21</v>
      </c>
      <c r="C7" s="32"/>
      <c r="D7" s="6"/>
      <c r="E7" s="7"/>
      <c r="F7" s="44"/>
    </row>
    <row r="8" spans="1:6" x14ac:dyDescent="0.25">
      <c r="A8" s="18" t="s">
        <v>1</v>
      </c>
      <c r="B8" s="4" t="s">
        <v>15</v>
      </c>
      <c r="C8" s="16"/>
      <c r="D8" s="6">
        <v>7500</v>
      </c>
      <c r="E8" s="7">
        <f>IF(C8='Keuze fictieve prijs'!B7,'Keuze fictieve prijs'!$C$7,IF(C8='Keuze fictieve prijs'!B8,'Keuze fictieve prijs'!$C$8,IF(C8='Keuze fictieve prijs'!B9,'Keuze fictieve prijs'!$C$9,IF(C8='Keuze fictieve prijs'!B10,'Keuze fictieve prijs'!$C$10))))</f>
        <v>0</v>
      </c>
      <c r="F8" s="44"/>
    </row>
    <row r="9" spans="1:6" x14ac:dyDescent="0.25">
      <c r="A9" s="2"/>
      <c r="B9" s="4"/>
      <c r="C9" s="32"/>
      <c r="D9" s="6"/>
      <c r="E9" s="7"/>
      <c r="F9" s="44"/>
    </row>
    <row r="10" spans="1:6" x14ac:dyDescent="0.25">
      <c r="A10" s="3">
        <v>3</v>
      </c>
      <c r="B10" s="12" t="s">
        <v>19</v>
      </c>
      <c r="C10" s="32"/>
      <c r="D10" s="6"/>
      <c r="E10" s="7"/>
      <c r="F10" s="44"/>
    </row>
    <row r="11" spans="1:6" x14ac:dyDescent="0.25">
      <c r="A11" s="18" t="s">
        <v>2</v>
      </c>
      <c r="B11" s="4" t="s">
        <v>12</v>
      </c>
      <c r="C11" s="16"/>
      <c r="D11" s="6">
        <v>5000</v>
      </c>
      <c r="E11" s="7">
        <f>IF(C11='Keuze fictieve prijs'!B12,'Keuze fictieve prijs'!$C$12,IF(C11='Keuze fictieve prijs'!B13,'Keuze fictieve prijs'!$C$13,IF(C11='Keuze fictieve prijs'!B14,'Keuze fictieve prijs'!$C$14,IF(C11='Keuze fictieve prijs'!B15,'Keuze fictieve prijs'!$C$15))))</f>
        <v>0</v>
      </c>
      <c r="F11" s="44"/>
    </row>
    <row r="12" spans="1:6" x14ac:dyDescent="0.25">
      <c r="A12" s="2"/>
      <c r="B12" s="4"/>
      <c r="C12" s="32"/>
      <c r="D12" s="6"/>
      <c r="E12" s="7"/>
      <c r="F12" s="44"/>
    </row>
    <row r="13" spans="1:6" x14ac:dyDescent="0.25">
      <c r="A13" s="3">
        <v>4</v>
      </c>
      <c r="B13" s="34" t="s">
        <v>20</v>
      </c>
      <c r="C13" s="32"/>
      <c r="D13" s="6"/>
      <c r="E13" s="7"/>
      <c r="F13" s="44"/>
    </row>
    <row r="14" spans="1:6" ht="30" x14ac:dyDescent="0.25">
      <c r="A14" s="2" t="s">
        <v>3</v>
      </c>
      <c r="B14" s="35" t="s">
        <v>34</v>
      </c>
      <c r="C14" s="21"/>
      <c r="D14" s="6">
        <v>1500</v>
      </c>
      <c r="E14" s="7">
        <f>IF(C14='Keuze fictieve prijs'!B17,'Keuze fictieve prijs'!$C$17,IF(C14='Keuze fictieve prijs'!B18,'Keuze fictieve prijs'!$C$18,IF(C14='Keuze fictieve prijs'!B19,'Keuze fictieve prijs'!$C$19,IF(C14='Keuze fictieve prijs'!B20,'Keuze fictieve prijs'!$C$20))))</f>
        <v>0</v>
      </c>
      <c r="F14" s="44"/>
    </row>
    <row r="15" spans="1:6" x14ac:dyDescent="0.25">
      <c r="A15" s="2"/>
      <c r="B15" s="4"/>
      <c r="C15" s="32"/>
      <c r="D15" s="6"/>
      <c r="E15" s="7"/>
      <c r="F15" s="44"/>
    </row>
    <row r="16" spans="1:6" x14ac:dyDescent="0.25">
      <c r="A16" s="3">
        <v>5</v>
      </c>
      <c r="B16" s="12" t="s">
        <v>23</v>
      </c>
      <c r="C16" s="32"/>
      <c r="D16" s="6"/>
      <c r="E16" s="7"/>
      <c r="F16" s="44"/>
    </row>
    <row r="17" spans="1:6" x14ac:dyDescent="0.25">
      <c r="A17" s="2" t="s">
        <v>16</v>
      </c>
      <c r="B17" s="37" t="s">
        <v>35</v>
      </c>
      <c r="C17" s="21"/>
      <c r="D17" s="6">
        <v>1500</v>
      </c>
      <c r="E17" s="7">
        <f>IF(C17='Keuze fictieve prijs'!B22,'Keuze fictieve prijs'!$C$22,IF(C17='Keuze fictieve prijs'!B23,'Keuze fictieve prijs'!$C$23,IF(C17='Keuze fictieve prijs'!B24,'Keuze fictieve prijs'!$C$24,IF(C17='Keuze fictieve prijs'!B25,'Keuze fictieve prijs'!$C$25))))</f>
        <v>0</v>
      </c>
      <c r="F17" s="44"/>
    </row>
    <row r="18" spans="1:6" x14ac:dyDescent="0.25">
      <c r="A18" s="2"/>
      <c r="B18" s="4"/>
      <c r="C18" s="32"/>
      <c r="D18" s="6"/>
      <c r="E18" s="7"/>
      <c r="F18" s="44"/>
    </row>
    <row r="19" spans="1:6" x14ac:dyDescent="0.25">
      <c r="A19" s="3">
        <v>6</v>
      </c>
      <c r="B19" s="12" t="s">
        <v>24</v>
      </c>
      <c r="C19" s="32"/>
      <c r="D19" s="6"/>
      <c r="E19" s="7"/>
      <c r="F19" s="44"/>
    </row>
    <row r="20" spans="1:6" x14ac:dyDescent="0.25">
      <c r="A20" s="18" t="s">
        <v>25</v>
      </c>
      <c r="B20" s="39" t="s">
        <v>36</v>
      </c>
      <c r="C20" s="22"/>
      <c r="D20" s="6">
        <v>1500</v>
      </c>
      <c r="E20" s="7">
        <f>IF(C20='Keuze fictieve prijs'!B27,'Keuze fictieve prijs'!$C$27,IF(C20='Keuze fictieve prijs'!B28,'Keuze fictieve prijs'!$C$28,IF(C20='Keuze fictieve prijs'!B29,'Keuze fictieve prijs'!$C$29,IF(C20='Keuze fictieve prijs'!B30,'Keuze fictieve prijs'!$C$30))))</f>
        <v>0</v>
      </c>
      <c r="F20" s="44"/>
    </row>
    <row r="21" spans="1:6" x14ac:dyDescent="0.25">
      <c r="A21" s="2"/>
      <c r="B21" s="4"/>
      <c r="C21" s="32"/>
      <c r="D21" s="6"/>
      <c r="E21" s="7"/>
      <c r="F21" s="44"/>
    </row>
    <row r="22" spans="1:6" x14ac:dyDescent="0.25">
      <c r="A22" s="3">
        <v>7</v>
      </c>
      <c r="B22" s="12" t="s">
        <v>31</v>
      </c>
      <c r="C22" s="32"/>
      <c r="D22" s="6"/>
      <c r="E22" s="7"/>
      <c r="F22" s="44"/>
    </row>
    <row r="23" spans="1:6" x14ac:dyDescent="0.25">
      <c r="A23" s="18" t="s">
        <v>30</v>
      </c>
      <c r="B23" s="4" t="s">
        <v>37</v>
      </c>
      <c r="C23" s="16"/>
      <c r="D23" s="6">
        <v>2000</v>
      </c>
      <c r="E23" s="7">
        <f>IF(C23='Keuze fictieve prijs'!B32,'Keuze fictieve prijs'!$C$32,IF(C23='Keuze fictieve prijs'!B33,'Keuze fictieve prijs'!$C$33,IF(C23='Keuze fictieve prijs'!B34,'Keuze fictieve prijs'!$C$34,IF(C23='Keuze fictieve prijs'!B35,'Keuze fictieve prijs'!$C$35))))</f>
        <v>0</v>
      </c>
      <c r="F23" s="44"/>
    </row>
    <row r="24" spans="1:6" x14ac:dyDescent="0.25">
      <c r="A24" s="2" t="s">
        <v>41</v>
      </c>
      <c r="B24" s="4" t="s">
        <v>38</v>
      </c>
      <c r="C24" s="16"/>
      <c r="D24" s="6">
        <v>2000</v>
      </c>
      <c r="E24" s="7">
        <f>IF(C24='Keuze fictieve prijs'!B37,'Keuze fictieve prijs'!$C$37,IF(C24='Keuze fictieve prijs'!B38,'Keuze fictieve prijs'!$C$38,IF(C24='Keuze fictieve prijs'!B39,'Keuze fictieve prijs'!$C$39,IF(C24='Keuze fictieve prijs'!B40,'Keuze fictieve prijs'!$C$40))))</f>
        <v>0</v>
      </c>
      <c r="F24" s="44"/>
    </row>
    <row r="25" spans="1:6" x14ac:dyDescent="0.25">
      <c r="A25" s="2"/>
      <c r="B25" s="4"/>
      <c r="C25" s="32"/>
      <c r="D25" s="6"/>
      <c r="E25" s="7"/>
      <c r="F25" s="44"/>
    </row>
    <row r="26" spans="1:6" x14ac:dyDescent="0.25">
      <c r="A26" s="3">
        <v>8</v>
      </c>
      <c r="B26" s="12" t="s">
        <v>33</v>
      </c>
      <c r="C26" s="32"/>
      <c r="D26" s="6"/>
      <c r="E26" s="7"/>
      <c r="F26" s="44"/>
    </row>
    <row r="27" spans="1:6" x14ac:dyDescent="0.25">
      <c r="A27" s="2" t="s">
        <v>32</v>
      </c>
      <c r="B27" s="41" t="s">
        <v>39</v>
      </c>
      <c r="C27" s="21"/>
      <c r="D27" s="6">
        <v>1500</v>
      </c>
      <c r="E27" s="7">
        <f>IF(C27='Keuze fictieve prijs'!B42,'Keuze fictieve prijs'!$C$42,IF(C27='Keuze fictieve prijs'!B43,'Keuze fictieve prijs'!$C$43,IF(C27='Keuze fictieve prijs'!B44,'Keuze fictieve prijs'!$C$44,IF(C27='Keuze fictieve prijs'!B45,'Keuze fictieve prijs'!$C$45))))</f>
        <v>0</v>
      </c>
      <c r="F27" s="44"/>
    </row>
    <row r="28" spans="1:6" ht="15.75" thickBot="1" x14ac:dyDescent="0.3">
      <c r="A28" s="5"/>
      <c r="B28" s="13"/>
      <c r="C28" s="42"/>
      <c r="D28" s="8"/>
      <c r="E28" s="9"/>
      <c r="F28" s="44"/>
    </row>
    <row r="29" spans="1:6" ht="17.25" x14ac:dyDescent="0.4">
      <c r="B29" s="70" t="s">
        <v>8</v>
      </c>
      <c r="C29" s="71"/>
      <c r="D29" s="10">
        <f>SUM(D4:D27)</f>
        <v>30000</v>
      </c>
      <c r="E29" s="10">
        <f>SUM(E4:E27)</f>
        <v>0</v>
      </c>
      <c r="F29" s="44"/>
    </row>
    <row r="30" spans="1:6" ht="15.75" thickBot="1" x14ac:dyDescent="0.3"/>
    <row r="31" spans="1:6" ht="15.75" thickBot="1" x14ac:dyDescent="0.3">
      <c r="A31" s="72" t="s">
        <v>9</v>
      </c>
      <c r="B31" s="17"/>
    </row>
    <row r="32" spans="1:6" ht="15.75" thickBot="1" x14ac:dyDescent="0.3"/>
    <row r="33" spans="1:2" ht="15.75" thickBot="1" x14ac:dyDescent="0.3">
      <c r="A33" s="72" t="s">
        <v>10</v>
      </c>
      <c r="B33" s="14"/>
    </row>
    <row r="34" spans="1:2" ht="15.75" thickBot="1" x14ac:dyDescent="0.3">
      <c r="A34" s="72"/>
    </row>
    <row r="35" spans="1:2" x14ac:dyDescent="0.25">
      <c r="A35" s="78" t="s">
        <v>11</v>
      </c>
      <c r="B35" s="79"/>
    </row>
    <row r="36" spans="1:2" ht="15.75" thickBot="1" x14ac:dyDescent="0.3">
      <c r="A36" s="78"/>
      <c r="B36" s="80"/>
    </row>
  </sheetData>
  <sheetProtection algorithmName="SHA-512" hashValue="7VHYfsnifOZksXD90cQlJpPwy3p/NL4DjrxRMFLNo98h3ve2zsLNk421Ojk4JbY1kMBj0vHBXMY6lz16hnlyWg==" saltValue="Baizx4APASz0lj1K6M2YJA==" spinCount="100000" sheet="1" objects="1" scenarios="1"/>
  <mergeCells count="4">
    <mergeCell ref="A1:E1"/>
    <mergeCell ref="A2:E2"/>
    <mergeCell ref="A35:A36"/>
    <mergeCell ref="B35:B36"/>
  </mergeCells>
  <dataValidations count="1">
    <dataValidation type="list" allowBlank="1" showInputMessage="1" showErrorMessage="1" sqref="C4 C9:C10 C12:C13 C25:C26 C15:C16 C6:C7 C18:C19 C21:C22" xr:uid="{4EF335A5-E5B0-4B73-A15B-17BD077EED02}">
      <formula1>"0,3,7,10"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71A0AF0C-9727-430D-BBB5-05D528F956D4}">
          <x14:formula1>
            <xm:f>'Keuze fictieve prijs'!$B$22:$B$25</xm:f>
          </x14:formula1>
          <xm:sqref>C27 C24</xm:sqref>
        </x14:dataValidation>
        <x14:dataValidation type="list" allowBlank="1" showInputMessage="1" showErrorMessage="1" xr:uid="{83C012D3-EDFB-46FB-8474-6A1EDA83B5F8}">
          <x14:formula1>
            <xm:f>'Keuze fictieve prijs'!$B$17:$B$20</xm:f>
          </x14:formula1>
          <xm:sqref>C14 C17 C20 C23</xm:sqref>
        </x14:dataValidation>
        <x14:dataValidation type="list" allowBlank="1" showInputMessage="1" showErrorMessage="1" xr:uid="{2D3763D3-82BA-46C2-AA20-72C2FB80C815}">
          <x14:formula1>
            <xm:f>'Keuze fictieve prijs'!$B$12:$B$15</xm:f>
          </x14:formula1>
          <xm:sqref>C11</xm:sqref>
        </x14:dataValidation>
        <x14:dataValidation type="list" allowBlank="1" showInputMessage="1" showErrorMessage="1" xr:uid="{5ABC6A21-DCE8-40BB-B6F8-EF7909BABD83}">
          <x14:formula1>
            <xm:f>'Keuze fictieve prijs'!$B$7:$B$10</xm:f>
          </x14:formula1>
          <xm:sqref>C8</xm:sqref>
        </x14:dataValidation>
        <x14:dataValidation type="list" allowBlank="1" showInputMessage="1" showErrorMessage="1" xr:uid="{37D8CC22-E181-4D9A-8730-7A4FDC70DE04}">
          <x14:formula1>
            <xm:f>'Keuze fictieve prijs'!$B$2:$B$5</xm:f>
          </x14:formula1>
          <xm:sqref>C5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BA2C1-1A4F-4761-B342-A7FAD8EB0436}">
  <dimension ref="A1:F36"/>
  <sheetViews>
    <sheetView topLeftCell="A10" workbookViewId="0">
      <selection activeCell="K27" sqref="K27"/>
    </sheetView>
  </sheetViews>
  <sheetFormatPr defaultRowHeight="15" x14ac:dyDescent="0.25"/>
  <cols>
    <col min="1" max="1" width="15.5703125" style="65" customWidth="1"/>
    <col min="2" max="2" width="60" style="66" customWidth="1"/>
    <col min="3" max="3" width="30.28515625" style="66" customWidth="1"/>
    <col min="4" max="4" width="13.42578125" style="43" bestFit="1" customWidth="1"/>
    <col min="5" max="5" width="14.7109375" style="67" customWidth="1"/>
    <col min="6" max="16384" width="9.140625" style="43"/>
  </cols>
  <sheetData>
    <row r="1" spans="1:6" ht="64.5" customHeight="1" thickBot="1" x14ac:dyDescent="0.3">
      <c r="A1" s="74" t="s">
        <v>13</v>
      </c>
      <c r="B1" s="74"/>
      <c r="C1" s="74"/>
      <c r="D1" s="74"/>
      <c r="E1" s="74"/>
    </row>
    <row r="2" spans="1:6" ht="16.5" thickBot="1" x14ac:dyDescent="0.3">
      <c r="A2" s="75" t="s">
        <v>26</v>
      </c>
      <c r="B2" s="76"/>
      <c r="C2" s="76"/>
      <c r="D2" s="76"/>
      <c r="E2" s="77"/>
    </row>
    <row r="3" spans="1:6" s="34" customFormat="1" ht="45.75" thickBot="1" x14ac:dyDescent="0.3">
      <c r="A3" s="29" t="s">
        <v>4</v>
      </c>
      <c r="B3" s="30" t="s">
        <v>5</v>
      </c>
      <c r="C3" s="30" t="s">
        <v>49</v>
      </c>
      <c r="D3" s="30" t="s">
        <v>6</v>
      </c>
      <c r="E3" s="31" t="s">
        <v>7</v>
      </c>
    </row>
    <row r="4" spans="1:6" x14ac:dyDescent="0.25">
      <c r="A4" s="3">
        <v>1</v>
      </c>
      <c r="B4" s="12" t="s">
        <v>22</v>
      </c>
      <c r="C4" s="32"/>
      <c r="D4" s="6"/>
      <c r="E4" s="7"/>
      <c r="F4" s="63"/>
    </row>
    <row r="5" spans="1:6" ht="30" x14ac:dyDescent="0.25">
      <c r="A5" s="18" t="s">
        <v>0</v>
      </c>
      <c r="B5" s="4" t="s">
        <v>40</v>
      </c>
      <c r="C5" s="16"/>
      <c r="D5" s="6">
        <v>7500</v>
      </c>
      <c r="E5" s="7">
        <f>IF(C5='Keuze fictieve prijs'!B2,'Keuze fictieve prijs'!$C$2,IF(C5='Keuze fictieve prijs'!B3,'Keuze fictieve prijs'!$C$3,IF(C5='Keuze fictieve prijs'!B4,'Keuze fictieve prijs'!$C$4,IF(C5='Keuze fictieve prijs'!B5,'Keuze fictieve prijs'!$C$5))))</f>
        <v>0</v>
      </c>
      <c r="F5" s="44"/>
    </row>
    <row r="6" spans="1:6" x14ac:dyDescent="0.25">
      <c r="A6" s="2"/>
      <c r="B6" s="4"/>
      <c r="C6" s="32"/>
      <c r="D6" s="6"/>
      <c r="E6" s="7"/>
      <c r="F6" s="44"/>
    </row>
    <row r="7" spans="1:6" x14ac:dyDescent="0.25">
      <c r="A7" s="3">
        <v>2</v>
      </c>
      <c r="B7" s="12" t="s">
        <v>21</v>
      </c>
      <c r="C7" s="32"/>
      <c r="D7" s="6"/>
      <c r="E7" s="7"/>
      <c r="F7" s="44"/>
    </row>
    <row r="8" spans="1:6" x14ac:dyDescent="0.25">
      <c r="A8" s="18" t="s">
        <v>1</v>
      </c>
      <c r="B8" s="4" t="s">
        <v>15</v>
      </c>
      <c r="C8" s="16"/>
      <c r="D8" s="6">
        <v>7500</v>
      </c>
      <c r="E8" s="7">
        <f>IF(C8='Keuze fictieve prijs'!B7,'Keuze fictieve prijs'!$C$7,IF(C8='Keuze fictieve prijs'!B8,'Keuze fictieve prijs'!$C$8,IF(C8='Keuze fictieve prijs'!B9,'Keuze fictieve prijs'!$C$9,IF(C8='Keuze fictieve prijs'!B10,'Keuze fictieve prijs'!$C$10))))</f>
        <v>0</v>
      </c>
      <c r="F8" s="44"/>
    </row>
    <row r="9" spans="1:6" x14ac:dyDescent="0.25">
      <c r="A9" s="2"/>
      <c r="B9" s="4"/>
      <c r="C9" s="32"/>
      <c r="D9" s="6"/>
      <c r="E9" s="7"/>
      <c r="F9" s="44"/>
    </row>
    <row r="10" spans="1:6" x14ac:dyDescent="0.25">
      <c r="A10" s="3">
        <v>3</v>
      </c>
      <c r="B10" s="12" t="s">
        <v>19</v>
      </c>
      <c r="C10" s="32"/>
      <c r="D10" s="6"/>
      <c r="E10" s="7"/>
      <c r="F10" s="44"/>
    </row>
    <row r="11" spans="1:6" x14ac:dyDescent="0.25">
      <c r="A11" s="18" t="s">
        <v>2</v>
      </c>
      <c r="B11" s="4" t="s">
        <v>12</v>
      </c>
      <c r="C11" s="16"/>
      <c r="D11" s="6">
        <v>5000</v>
      </c>
      <c r="E11" s="7">
        <f>IF(C11='Keuze fictieve prijs'!B12,'Keuze fictieve prijs'!$C$12,IF(C11='Keuze fictieve prijs'!B13,'Keuze fictieve prijs'!$C$13,IF(C11='Keuze fictieve prijs'!B14,'Keuze fictieve prijs'!$C$14,IF(C11='Keuze fictieve prijs'!B15,'Keuze fictieve prijs'!$C$15))))</f>
        <v>0</v>
      </c>
      <c r="F11" s="44"/>
    </row>
    <row r="12" spans="1:6" x14ac:dyDescent="0.25">
      <c r="A12" s="2"/>
      <c r="B12" s="4"/>
      <c r="C12" s="32"/>
      <c r="D12" s="6"/>
      <c r="E12" s="7"/>
      <c r="F12" s="44"/>
    </row>
    <row r="13" spans="1:6" x14ac:dyDescent="0.25">
      <c r="A13" s="3">
        <v>4</v>
      </c>
      <c r="B13" s="34" t="s">
        <v>20</v>
      </c>
      <c r="C13" s="32"/>
      <c r="D13" s="6"/>
      <c r="E13" s="7"/>
      <c r="F13" s="44"/>
    </row>
    <row r="14" spans="1:6" ht="30" x14ac:dyDescent="0.25">
      <c r="A14" s="2" t="s">
        <v>3</v>
      </c>
      <c r="B14" s="35" t="s">
        <v>34</v>
      </c>
      <c r="C14" s="21"/>
      <c r="D14" s="6">
        <v>1500</v>
      </c>
      <c r="E14" s="7">
        <f>IF(C14='Keuze fictieve prijs'!B17,'Keuze fictieve prijs'!$C$17,IF(C14='Keuze fictieve prijs'!B18,'Keuze fictieve prijs'!$C$18,IF(C14='Keuze fictieve prijs'!B19,'Keuze fictieve prijs'!$C$19,IF(C14='Keuze fictieve prijs'!B20,'Keuze fictieve prijs'!$C$20))))</f>
        <v>0</v>
      </c>
      <c r="F14" s="44"/>
    </row>
    <row r="15" spans="1:6" x14ac:dyDescent="0.25">
      <c r="A15" s="2"/>
      <c r="B15" s="4"/>
      <c r="C15" s="32"/>
      <c r="D15" s="6"/>
      <c r="E15" s="7"/>
      <c r="F15" s="44"/>
    </row>
    <row r="16" spans="1:6" x14ac:dyDescent="0.25">
      <c r="A16" s="3">
        <v>5</v>
      </c>
      <c r="B16" s="12" t="s">
        <v>23</v>
      </c>
      <c r="C16" s="32"/>
      <c r="D16" s="6"/>
      <c r="E16" s="7"/>
      <c r="F16" s="44"/>
    </row>
    <row r="17" spans="1:6" x14ac:dyDescent="0.25">
      <c r="A17" s="2" t="s">
        <v>16</v>
      </c>
      <c r="B17" s="37" t="s">
        <v>35</v>
      </c>
      <c r="C17" s="21"/>
      <c r="D17" s="6">
        <v>1500</v>
      </c>
      <c r="E17" s="7">
        <f>IF(C17='Keuze fictieve prijs'!B22,'Keuze fictieve prijs'!$C$22,IF(C17='Keuze fictieve prijs'!B23,'Keuze fictieve prijs'!$C$23,IF(C17='Keuze fictieve prijs'!B24,'Keuze fictieve prijs'!$C$24,IF(C17='Keuze fictieve prijs'!B25,'Keuze fictieve prijs'!$C$25))))</f>
        <v>0</v>
      </c>
      <c r="F17" s="44"/>
    </row>
    <row r="18" spans="1:6" x14ac:dyDescent="0.25">
      <c r="A18" s="2"/>
      <c r="B18" s="4"/>
      <c r="C18" s="32"/>
      <c r="D18" s="6"/>
      <c r="E18" s="7"/>
      <c r="F18" s="44"/>
    </row>
    <row r="19" spans="1:6" x14ac:dyDescent="0.25">
      <c r="A19" s="3">
        <v>6</v>
      </c>
      <c r="B19" s="12" t="s">
        <v>24</v>
      </c>
      <c r="C19" s="32"/>
      <c r="D19" s="6"/>
      <c r="E19" s="7"/>
      <c r="F19" s="44"/>
    </row>
    <row r="20" spans="1:6" x14ac:dyDescent="0.25">
      <c r="A20" s="18" t="s">
        <v>25</v>
      </c>
      <c r="B20" s="39" t="s">
        <v>36</v>
      </c>
      <c r="C20" s="22"/>
      <c r="D20" s="6">
        <v>1500</v>
      </c>
      <c r="E20" s="7">
        <f>IF(C20='Keuze fictieve prijs'!B27,'Keuze fictieve prijs'!$C$27,IF(C20='Keuze fictieve prijs'!B28,'Keuze fictieve prijs'!$C$28,IF(C20='Keuze fictieve prijs'!B29,'Keuze fictieve prijs'!$C$29,IF(C20='Keuze fictieve prijs'!B30,'Keuze fictieve prijs'!$C$30))))</f>
        <v>0</v>
      </c>
      <c r="F20" s="44"/>
    </row>
    <row r="21" spans="1:6" x14ac:dyDescent="0.25">
      <c r="A21" s="2"/>
      <c r="B21" s="4"/>
      <c r="C21" s="32"/>
      <c r="D21" s="6"/>
      <c r="E21" s="7"/>
      <c r="F21" s="44"/>
    </row>
    <row r="22" spans="1:6" x14ac:dyDescent="0.25">
      <c r="A22" s="3">
        <v>7</v>
      </c>
      <c r="B22" s="12" t="s">
        <v>31</v>
      </c>
      <c r="C22" s="32"/>
      <c r="D22" s="6"/>
      <c r="E22" s="7"/>
      <c r="F22" s="44"/>
    </row>
    <row r="23" spans="1:6" x14ac:dyDescent="0.25">
      <c r="A23" s="18" t="s">
        <v>30</v>
      </c>
      <c r="B23" s="4" t="s">
        <v>37</v>
      </c>
      <c r="C23" s="16"/>
      <c r="D23" s="6">
        <v>2000</v>
      </c>
      <c r="E23" s="7">
        <f>IF(C23='Keuze fictieve prijs'!B32,'Keuze fictieve prijs'!$C$32,IF(C23='Keuze fictieve prijs'!B33,'Keuze fictieve prijs'!$C$33,IF(C23='Keuze fictieve prijs'!B34,'Keuze fictieve prijs'!$C$34,IF(C23='Keuze fictieve prijs'!B35,'Keuze fictieve prijs'!$C$35))))</f>
        <v>0</v>
      </c>
      <c r="F23" s="44"/>
    </row>
    <row r="24" spans="1:6" x14ac:dyDescent="0.25">
      <c r="A24" s="2" t="s">
        <v>41</v>
      </c>
      <c r="B24" s="4" t="s">
        <v>38</v>
      </c>
      <c r="C24" s="16"/>
      <c r="D24" s="6">
        <v>2000</v>
      </c>
      <c r="E24" s="7">
        <f>IF(C24='Keuze fictieve prijs'!B37,'Keuze fictieve prijs'!$C$37,IF(C24='Keuze fictieve prijs'!B38,'Keuze fictieve prijs'!$C$38,IF(C24='Keuze fictieve prijs'!B39,'Keuze fictieve prijs'!$C$39,IF(C24='Keuze fictieve prijs'!B40,'Keuze fictieve prijs'!$C$40))))</f>
        <v>0</v>
      </c>
      <c r="F24" s="44"/>
    </row>
    <row r="25" spans="1:6" x14ac:dyDescent="0.25">
      <c r="A25" s="2"/>
      <c r="B25" s="4"/>
      <c r="C25" s="32"/>
      <c r="D25" s="6"/>
      <c r="E25" s="7"/>
      <c r="F25" s="44"/>
    </row>
    <row r="26" spans="1:6" x14ac:dyDescent="0.25">
      <c r="A26" s="3">
        <v>8</v>
      </c>
      <c r="B26" s="12" t="s">
        <v>33</v>
      </c>
      <c r="C26" s="32"/>
      <c r="D26" s="6"/>
      <c r="E26" s="7"/>
      <c r="F26" s="44"/>
    </row>
    <row r="27" spans="1:6" x14ac:dyDescent="0.25">
      <c r="A27" s="2" t="s">
        <v>32</v>
      </c>
      <c r="B27" s="41" t="s">
        <v>39</v>
      </c>
      <c r="C27" s="21"/>
      <c r="D27" s="6">
        <v>1500</v>
      </c>
      <c r="E27" s="7">
        <f>IF(C27='Keuze fictieve prijs'!B42,'Keuze fictieve prijs'!$C$42,IF(C27='Keuze fictieve prijs'!B43,'Keuze fictieve prijs'!$C$43,IF(C27='Keuze fictieve prijs'!B44,'Keuze fictieve prijs'!$C$44,IF(C27='Keuze fictieve prijs'!B45,'Keuze fictieve prijs'!$C$45))))</f>
        <v>0</v>
      </c>
      <c r="F27" s="44"/>
    </row>
    <row r="28" spans="1:6" ht="15.75" thickBot="1" x14ac:dyDescent="0.3">
      <c r="A28" s="5"/>
      <c r="B28" s="13"/>
      <c r="C28" s="42"/>
      <c r="D28" s="8"/>
      <c r="E28" s="9"/>
      <c r="F28" s="44"/>
    </row>
    <row r="29" spans="1:6" ht="17.25" x14ac:dyDescent="0.4">
      <c r="B29" s="70" t="s">
        <v>8</v>
      </c>
      <c r="C29" s="71"/>
      <c r="D29" s="10">
        <f>SUM(D4:D27)</f>
        <v>30000</v>
      </c>
      <c r="E29" s="10">
        <f>SUM(E4:E27)</f>
        <v>0</v>
      </c>
      <c r="F29" s="44"/>
    </row>
    <row r="30" spans="1:6" ht="15.75" thickBot="1" x14ac:dyDescent="0.3"/>
    <row r="31" spans="1:6" ht="15.75" thickBot="1" x14ac:dyDescent="0.3">
      <c r="A31" s="72" t="s">
        <v>9</v>
      </c>
      <c r="B31" s="17"/>
      <c r="C31" s="82" t="s">
        <v>52</v>
      </c>
      <c r="D31" s="83"/>
      <c r="E31" s="25">
        <v>1E-3</v>
      </c>
    </row>
    <row r="32" spans="1:6" ht="15.75" thickBot="1" x14ac:dyDescent="0.3">
      <c r="C32" s="83" t="s">
        <v>53</v>
      </c>
      <c r="D32" s="83"/>
      <c r="E32" s="26">
        <v>1E-3</v>
      </c>
    </row>
    <row r="33" spans="1:5" ht="15.75" thickBot="1" x14ac:dyDescent="0.3">
      <c r="A33" s="72" t="s">
        <v>10</v>
      </c>
      <c r="B33" s="14"/>
      <c r="C33" s="82" t="s">
        <v>51</v>
      </c>
      <c r="D33" s="83"/>
      <c r="E33" s="73">
        <f>E32/E31</f>
        <v>1</v>
      </c>
    </row>
    <row r="34" spans="1:5" ht="15.75" thickBot="1" x14ac:dyDescent="0.3">
      <c r="A34" s="72"/>
      <c r="C34" s="81" t="s">
        <v>54</v>
      </c>
      <c r="D34" s="81"/>
      <c r="E34" s="81"/>
    </row>
    <row r="35" spans="1:5" x14ac:dyDescent="0.25">
      <c r="A35" s="78" t="s">
        <v>11</v>
      </c>
      <c r="B35" s="79"/>
      <c r="C35" s="81"/>
      <c r="D35" s="81"/>
      <c r="E35" s="81"/>
    </row>
    <row r="36" spans="1:5" ht="15.75" thickBot="1" x14ac:dyDescent="0.3">
      <c r="A36" s="78"/>
      <c r="B36" s="80"/>
      <c r="C36" s="81"/>
      <c r="D36" s="81"/>
      <c r="E36" s="81"/>
    </row>
  </sheetData>
  <sheetProtection algorithmName="SHA-512" hashValue="w9Xold2JA0MmEs7Vj+KWqpzMUVDCfD957li7cMgDD3D10OK+2Qx/fvjQfWEHYGxagILHPZSCqFbJi551m7N44Q==" saltValue="gduihEZtt0DspLo8JHnwIA==" spinCount="100000" sheet="1" objects="1" scenarios="1"/>
  <mergeCells count="8">
    <mergeCell ref="A1:E1"/>
    <mergeCell ref="A2:E2"/>
    <mergeCell ref="A35:A36"/>
    <mergeCell ref="B35:B36"/>
    <mergeCell ref="C34:E36"/>
    <mergeCell ref="C33:D33"/>
    <mergeCell ref="C32:D32"/>
    <mergeCell ref="C31:D31"/>
  </mergeCells>
  <dataValidations count="1">
    <dataValidation type="list" allowBlank="1" showInputMessage="1" showErrorMessage="1" sqref="C4 C9:C10 C12:C13 C25:C26 C15:C16 C6:C7 C18:C19 C21:C22" xr:uid="{AB76C5C2-26FC-4DF4-AF06-47075CEA2BA5}">
      <formula1>"0,3,7,10"</formula1>
    </dataValidation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441FCD90-CB81-4FCD-BF46-76DC8D1D3100}">
          <x14:formula1>
            <xm:f>'Keuze fictieve prijs'!$B$22:$B$25</xm:f>
          </x14:formula1>
          <xm:sqref>C27 C24</xm:sqref>
        </x14:dataValidation>
        <x14:dataValidation type="list" allowBlank="1" showInputMessage="1" showErrorMessage="1" xr:uid="{A89DC2CE-EE0E-4CED-94DB-7BB77C49D5A6}">
          <x14:formula1>
            <xm:f>'Keuze fictieve prijs'!$B$17:$B$20</xm:f>
          </x14:formula1>
          <xm:sqref>C14 C17 C20 C23</xm:sqref>
        </x14:dataValidation>
        <x14:dataValidation type="list" allowBlank="1" showInputMessage="1" showErrorMessage="1" xr:uid="{749BE101-2C89-4E95-9BDD-2AA15C365F90}">
          <x14:formula1>
            <xm:f>'Keuze fictieve prijs'!$B$12:$B$15</xm:f>
          </x14:formula1>
          <xm:sqref>C11</xm:sqref>
        </x14:dataValidation>
        <x14:dataValidation type="list" allowBlank="1" showInputMessage="1" showErrorMessage="1" xr:uid="{C4AEC3AE-2473-4EA1-83CB-C84599B67EFB}">
          <x14:formula1>
            <xm:f>'Keuze fictieve prijs'!$B$7:$B$10</xm:f>
          </x14:formula1>
          <xm:sqref>C8</xm:sqref>
        </x14:dataValidation>
        <x14:dataValidation type="list" allowBlank="1" showInputMessage="1" showErrorMessage="1" xr:uid="{BEA77CEA-5443-473A-ADD0-A41A17532267}">
          <x14:formula1>
            <xm:f>'Keuze fictieve prijs'!$B$2:$B$5</xm:f>
          </x14:formula1>
          <xm:sqref>C5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1"/>
  <sheetViews>
    <sheetView tabSelected="1" zoomScale="80" zoomScaleNormal="80" zoomScaleSheetLayoutView="90" workbookViewId="0">
      <selection activeCell="F6" sqref="F6"/>
    </sheetView>
  </sheetViews>
  <sheetFormatPr defaultRowHeight="15" x14ac:dyDescent="0.25"/>
  <cols>
    <col min="1" max="1" width="15.5703125" style="65" customWidth="1"/>
    <col min="2" max="2" width="60" style="66" customWidth="1"/>
    <col min="3" max="3" width="30.28515625" style="66" customWidth="1"/>
    <col min="4" max="4" width="13.42578125" style="43" bestFit="1" customWidth="1"/>
    <col min="5" max="5" width="14.7109375" style="67" customWidth="1"/>
    <col min="6" max="6" width="14.7109375" style="68" customWidth="1"/>
    <col min="7" max="7" width="14.85546875" style="59" customWidth="1"/>
    <col min="8" max="8" width="16.7109375" style="43" customWidth="1"/>
    <col min="9" max="9" width="14.5703125" style="43" bestFit="1" customWidth="1"/>
    <col min="10" max="10" width="22.7109375" style="44" customWidth="1"/>
    <col min="11" max="16384" width="9.140625" style="43"/>
  </cols>
  <sheetData>
    <row r="1" spans="1:11" ht="64.5" customHeight="1" thickBot="1" x14ac:dyDescent="0.3">
      <c r="A1" s="74" t="s">
        <v>13</v>
      </c>
      <c r="B1" s="74"/>
      <c r="C1" s="74"/>
      <c r="D1" s="74"/>
      <c r="E1" s="74"/>
      <c r="F1" s="58"/>
    </row>
    <row r="2" spans="1:11" ht="16.5" thickBot="1" x14ac:dyDescent="0.3">
      <c r="A2" s="75" t="s">
        <v>26</v>
      </c>
      <c r="B2" s="76"/>
      <c r="C2" s="76"/>
      <c r="D2" s="76"/>
      <c r="E2" s="77"/>
      <c r="F2" s="60"/>
      <c r="H2" s="84" t="s">
        <v>27</v>
      </c>
      <c r="I2" s="85"/>
      <c r="J2" s="86"/>
    </row>
    <row r="3" spans="1:11" s="34" customFormat="1" ht="45.75" thickBot="1" x14ac:dyDescent="0.3">
      <c r="A3" s="29" t="s">
        <v>4</v>
      </c>
      <c r="B3" s="30" t="s">
        <v>5</v>
      </c>
      <c r="C3" s="30" t="s">
        <v>14</v>
      </c>
      <c r="D3" s="30" t="s">
        <v>6</v>
      </c>
      <c r="E3" s="31" t="s">
        <v>7</v>
      </c>
      <c r="F3" s="61" t="s">
        <v>47</v>
      </c>
      <c r="G3" s="69" t="s">
        <v>48</v>
      </c>
      <c r="H3" s="45" t="s">
        <v>28</v>
      </c>
      <c r="I3" s="46" t="s">
        <v>29</v>
      </c>
      <c r="J3" s="47" t="s">
        <v>46</v>
      </c>
    </row>
    <row r="4" spans="1:11" x14ac:dyDescent="0.25">
      <c r="A4" s="3">
        <v>1</v>
      </c>
      <c r="B4" s="12" t="s">
        <v>22</v>
      </c>
      <c r="C4" s="32"/>
      <c r="D4" s="6"/>
      <c r="E4" s="7"/>
      <c r="F4" s="23"/>
      <c r="G4" s="62"/>
      <c r="H4" s="48"/>
      <c r="I4" s="49"/>
      <c r="J4" s="50"/>
      <c r="K4" s="63"/>
    </row>
    <row r="5" spans="1:11" ht="30" x14ac:dyDescent="0.25">
      <c r="A5" s="18" t="s">
        <v>0</v>
      </c>
      <c r="B5" s="4" t="s">
        <v>40</v>
      </c>
      <c r="C5" s="33">
        <f>'Aangeboden meerwaarde bij insch'!C5</f>
        <v>0</v>
      </c>
      <c r="D5" s="6">
        <v>7500</v>
      </c>
      <c r="E5" s="7">
        <f>IF(C5='Keuze fictieve prijs'!B2,'Keuze fictieve prijs'!$C$2,IF(C5='Keuze fictieve prijs'!B3,'Keuze fictieve prijs'!$C$3,IF(C5='Keuze fictieve prijs'!B4,'Keuze fictieve prijs'!$C$4,IF(C5='Keuze fictieve prijs'!B5,'Keuze fictieve prijs'!$C$5))))</f>
        <v>0</v>
      </c>
      <c r="F5" s="27">
        <v>0.3</v>
      </c>
      <c r="G5" s="62">
        <v>0.6</v>
      </c>
      <c r="H5" s="28">
        <f>'Behaalde meerwaarde per half jr'!C5</f>
        <v>0</v>
      </c>
      <c r="I5" s="19">
        <f>IF(H5='Keuze fictieve prijs'!B2,'Keuze fictieve prijs'!$C$2,IF(H5='Keuze fictieve prijs'!B3,'Keuze fictieve prijs'!$C$3,IF(H5='Keuze fictieve prijs'!B4,'Keuze fictieve prijs'!$C$4,IF(H5='Keuze fictieve prijs'!B5,'Keuze fictieve prijs'!$C$5))))</f>
        <v>0</v>
      </c>
      <c r="J5" s="51">
        <f>IF(D5&gt;H5,(I5-E5)*G5,(I5-E5)*F5)</f>
        <v>0</v>
      </c>
      <c r="K5" s="44"/>
    </row>
    <row r="6" spans="1:11" x14ac:dyDescent="0.25">
      <c r="A6" s="2"/>
      <c r="B6" s="4"/>
      <c r="C6" s="32"/>
      <c r="D6" s="6"/>
      <c r="E6" s="7"/>
      <c r="F6" s="27"/>
      <c r="G6" s="62"/>
      <c r="H6" s="52"/>
      <c r="I6" s="19"/>
      <c r="J6" s="51"/>
      <c r="K6" s="44"/>
    </row>
    <row r="7" spans="1:11" x14ac:dyDescent="0.25">
      <c r="A7" s="3">
        <v>2</v>
      </c>
      <c r="B7" s="12" t="s">
        <v>21</v>
      </c>
      <c r="C7" s="32"/>
      <c r="D7" s="6"/>
      <c r="E7" s="7"/>
      <c r="F7" s="27"/>
      <c r="G7" s="62"/>
      <c r="H7" s="52"/>
      <c r="I7" s="19"/>
      <c r="J7" s="51"/>
      <c r="K7" s="44"/>
    </row>
    <row r="8" spans="1:11" x14ac:dyDescent="0.25">
      <c r="A8" s="18" t="s">
        <v>1</v>
      </c>
      <c r="B8" s="4" t="s">
        <v>15</v>
      </c>
      <c r="C8" s="33">
        <f>'Aangeboden meerwaarde bij insch'!C8</f>
        <v>0</v>
      </c>
      <c r="D8" s="6">
        <v>7500</v>
      </c>
      <c r="E8" s="7">
        <f>IF(C8='Keuze fictieve prijs'!B7,'Keuze fictieve prijs'!$C$7,IF(C8='Keuze fictieve prijs'!B8,'Keuze fictieve prijs'!$C$8,IF(C8='Keuze fictieve prijs'!B9,'Keuze fictieve prijs'!$C$9,IF(C8='Keuze fictieve prijs'!B10,'Keuze fictieve prijs'!$C$10))))</f>
        <v>0</v>
      </c>
      <c r="F8" s="27">
        <f>F5</f>
        <v>0.3</v>
      </c>
      <c r="G8" s="62">
        <f>G5</f>
        <v>0.6</v>
      </c>
      <c r="H8" s="28">
        <f>'Behaalde meerwaarde per half jr'!C8</f>
        <v>0</v>
      </c>
      <c r="I8" s="19">
        <f>IF(H8='Keuze fictieve prijs'!B7,'Keuze fictieve prijs'!$C$7,IF(H8='Keuze fictieve prijs'!B8,'Keuze fictieve prijs'!$C$8,IF(H8='Keuze fictieve prijs'!B9,'Keuze fictieve prijs'!$C$9,IF(H8='Keuze fictieve prijs'!B10,'Keuze fictieve prijs'!$C$10))))</f>
        <v>0</v>
      </c>
      <c r="J8" s="51">
        <f t="shared" ref="J8:J27" si="0">IF(D8&gt;H8,(I8-E8)*G8,(I8-E8)*F8)</f>
        <v>0</v>
      </c>
      <c r="K8" s="44"/>
    </row>
    <row r="9" spans="1:11" x14ac:dyDescent="0.25">
      <c r="A9" s="2"/>
      <c r="B9" s="4"/>
      <c r="C9" s="32"/>
      <c r="D9" s="6"/>
      <c r="E9" s="7"/>
      <c r="F9" s="27"/>
      <c r="G9" s="62"/>
      <c r="H9" s="52"/>
      <c r="I9" s="19"/>
      <c r="J9" s="51"/>
      <c r="K9" s="44"/>
    </row>
    <row r="10" spans="1:11" x14ac:dyDescent="0.25">
      <c r="A10" s="3">
        <v>3</v>
      </c>
      <c r="B10" s="12" t="s">
        <v>19</v>
      </c>
      <c r="C10" s="32"/>
      <c r="D10" s="6"/>
      <c r="E10" s="7"/>
      <c r="F10" s="27"/>
      <c r="G10" s="62"/>
      <c r="H10" s="52"/>
      <c r="I10" s="19"/>
      <c r="J10" s="51"/>
      <c r="K10" s="44"/>
    </row>
    <row r="11" spans="1:11" x14ac:dyDescent="0.25">
      <c r="A11" s="18" t="s">
        <v>2</v>
      </c>
      <c r="B11" s="4" t="s">
        <v>12</v>
      </c>
      <c r="C11" s="33">
        <f>'Aangeboden meerwaarde bij insch'!C11</f>
        <v>0</v>
      </c>
      <c r="D11" s="6">
        <v>5000</v>
      </c>
      <c r="E11" s="7">
        <f>IF(C11='Keuze fictieve prijs'!B12,'Keuze fictieve prijs'!$C$12,IF(C11='Keuze fictieve prijs'!B13,'Keuze fictieve prijs'!$C$13,IF(C11='Keuze fictieve prijs'!B14,'Keuze fictieve prijs'!$C$14,IF(C11='Keuze fictieve prijs'!B15,'Keuze fictieve prijs'!$C$15))))</f>
        <v>0</v>
      </c>
      <c r="F11" s="27">
        <f>F5</f>
        <v>0.3</v>
      </c>
      <c r="G11" s="62">
        <f>G5</f>
        <v>0.6</v>
      </c>
      <c r="H11" s="28">
        <f>'Behaalde meerwaarde per half jr'!C11</f>
        <v>0</v>
      </c>
      <c r="I11" s="19">
        <f>IF(H11='Keuze fictieve prijs'!B12,'Keuze fictieve prijs'!$C$12,IF(H11='Keuze fictieve prijs'!B13,'Keuze fictieve prijs'!$C$13,IF(H11='Keuze fictieve prijs'!B14,'Keuze fictieve prijs'!$C$14,IF(H11='Keuze fictieve prijs'!B15,'Keuze fictieve prijs'!$C$15))))</f>
        <v>0</v>
      </c>
      <c r="J11" s="51">
        <f t="shared" si="0"/>
        <v>0</v>
      </c>
      <c r="K11" s="44"/>
    </row>
    <row r="12" spans="1:11" x14ac:dyDescent="0.25">
      <c r="A12" s="2"/>
      <c r="B12" s="4"/>
      <c r="C12" s="32"/>
      <c r="D12" s="6"/>
      <c r="E12" s="7"/>
      <c r="F12" s="27"/>
      <c r="G12" s="62"/>
      <c r="H12" s="52"/>
      <c r="I12" s="19"/>
      <c r="J12" s="51"/>
      <c r="K12" s="44"/>
    </row>
    <row r="13" spans="1:11" x14ac:dyDescent="0.25">
      <c r="A13" s="3">
        <v>4</v>
      </c>
      <c r="B13" s="34" t="s">
        <v>20</v>
      </c>
      <c r="C13" s="32"/>
      <c r="D13" s="6"/>
      <c r="E13" s="7"/>
      <c r="F13" s="27"/>
      <c r="G13" s="62"/>
      <c r="H13" s="52"/>
      <c r="I13" s="19"/>
      <c r="J13" s="51"/>
      <c r="K13" s="44"/>
    </row>
    <row r="14" spans="1:11" ht="30" x14ac:dyDescent="0.25">
      <c r="A14" s="2" t="s">
        <v>3</v>
      </c>
      <c r="B14" s="35" t="s">
        <v>34</v>
      </c>
      <c r="C14" s="36">
        <f>'Aangeboden meerwaarde bij insch'!C14</f>
        <v>0</v>
      </c>
      <c r="D14" s="6">
        <v>1500</v>
      </c>
      <c r="E14" s="7">
        <f>IF(C14='Keuze fictieve prijs'!B17,'Keuze fictieve prijs'!$C$17,IF(C14='Keuze fictieve prijs'!B18,'Keuze fictieve prijs'!$C$18,IF(C14='Keuze fictieve prijs'!B19,'Keuze fictieve prijs'!$C$19,IF(C14='Keuze fictieve prijs'!B20,'Keuze fictieve prijs'!$C$20))))</f>
        <v>0</v>
      </c>
      <c r="F14" s="27">
        <f>F5</f>
        <v>0.3</v>
      </c>
      <c r="G14" s="62">
        <f>G5</f>
        <v>0.6</v>
      </c>
      <c r="H14" s="28">
        <f>'Behaalde meerwaarde per half jr'!C14</f>
        <v>0</v>
      </c>
      <c r="I14" s="19">
        <f>IF(H14='Keuze fictieve prijs'!B17,'Keuze fictieve prijs'!$C$17,IF(H14='Keuze fictieve prijs'!B18,'Keuze fictieve prijs'!$C$18,IF(H14='Keuze fictieve prijs'!B19,'Keuze fictieve prijs'!$C$19,IF(H14='Keuze fictieve prijs'!B20,'Keuze fictieve prijs'!$C$20))))</f>
        <v>0</v>
      </c>
      <c r="J14" s="51">
        <f t="shared" si="0"/>
        <v>0</v>
      </c>
      <c r="K14" s="44"/>
    </row>
    <row r="15" spans="1:11" x14ac:dyDescent="0.25">
      <c r="A15" s="2"/>
      <c r="B15" s="4"/>
      <c r="C15" s="32"/>
      <c r="D15" s="6"/>
      <c r="E15" s="7"/>
      <c r="F15" s="27"/>
      <c r="G15" s="62"/>
      <c r="H15" s="52"/>
      <c r="I15" s="19"/>
      <c r="J15" s="51"/>
      <c r="K15" s="44"/>
    </row>
    <row r="16" spans="1:11" x14ac:dyDescent="0.25">
      <c r="A16" s="3">
        <v>5</v>
      </c>
      <c r="B16" s="12" t="s">
        <v>23</v>
      </c>
      <c r="C16" s="32"/>
      <c r="D16" s="6"/>
      <c r="E16" s="7"/>
      <c r="F16" s="27"/>
      <c r="G16" s="62"/>
      <c r="H16" s="52"/>
      <c r="I16" s="19"/>
      <c r="J16" s="51"/>
      <c r="K16" s="44"/>
    </row>
    <row r="17" spans="1:11" x14ac:dyDescent="0.25">
      <c r="A17" s="2" t="s">
        <v>16</v>
      </c>
      <c r="B17" s="37" t="s">
        <v>35</v>
      </c>
      <c r="C17" s="38">
        <f>'Aangeboden meerwaarde bij insch'!C17</f>
        <v>0</v>
      </c>
      <c r="D17" s="6">
        <v>1500</v>
      </c>
      <c r="E17" s="7">
        <f>IF(C17='Keuze fictieve prijs'!B22,'Keuze fictieve prijs'!$C$22,IF(C17='Keuze fictieve prijs'!B23,'Keuze fictieve prijs'!$C$23,IF(C17='Keuze fictieve prijs'!B24,'Keuze fictieve prijs'!$C$24,IF(C17='Keuze fictieve prijs'!B25,'Keuze fictieve prijs'!$C$25))))</f>
        <v>0</v>
      </c>
      <c r="F17" s="27">
        <f>F5</f>
        <v>0.3</v>
      </c>
      <c r="G17" s="62">
        <f>G5</f>
        <v>0.6</v>
      </c>
      <c r="H17" s="28">
        <f>'Behaalde meerwaarde per half jr'!C17</f>
        <v>0</v>
      </c>
      <c r="I17" s="19">
        <f>IF(H17='Keuze fictieve prijs'!B22,'Keuze fictieve prijs'!$C$22,IF(H17='Keuze fictieve prijs'!B23,'Keuze fictieve prijs'!$C$23,IF(H17='Keuze fictieve prijs'!B24,'Keuze fictieve prijs'!$C$24,IF(H17='Keuze fictieve prijs'!B25,'Keuze fictieve prijs'!$C$25))))</f>
        <v>0</v>
      </c>
      <c r="J17" s="51">
        <f t="shared" si="0"/>
        <v>0</v>
      </c>
      <c r="K17" s="44"/>
    </row>
    <row r="18" spans="1:11" x14ac:dyDescent="0.25">
      <c r="A18" s="2"/>
      <c r="B18" s="4"/>
      <c r="C18" s="32"/>
      <c r="D18" s="6"/>
      <c r="E18" s="7"/>
      <c r="F18" s="27"/>
      <c r="G18" s="62"/>
      <c r="H18" s="52"/>
      <c r="I18" s="19"/>
      <c r="J18" s="51"/>
      <c r="K18" s="44"/>
    </row>
    <row r="19" spans="1:11" x14ac:dyDescent="0.25">
      <c r="A19" s="3">
        <v>6</v>
      </c>
      <c r="B19" s="12" t="s">
        <v>24</v>
      </c>
      <c r="C19" s="32"/>
      <c r="D19" s="6"/>
      <c r="E19" s="7"/>
      <c r="F19" s="27"/>
      <c r="G19" s="62"/>
      <c r="H19" s="52"/>
      <c r="I19" s="19"/>
      <c r="J19" s="51"/>
      <c r="K19" s="44"/>
    </row>
    <row r="20" spans="1:11" x14ac:dyDescent="0.25">
      <c r="A20" s="18" t="s">
        <v>25</v>
      </c>
      <c r="B20" s="39" t="s">
        <v>36</v>
      </c>
      <c r="C20" s="40">
        <f>'Aangeboden meerwaarde bij insch'!C20</f>
        <v>0</v>
      </c>
      <c r="D20" s="6">
        <v>1500</v>
      </c>
      <c r="E20" s="7">
        <f>IF(C20='Keuze fictieve prijs'!B27,'Keuze fictieve prijs'!$C$27,IF(C20='Keuze fictieve prijs'!B28,'Keuze fictieve prijs'!$C$28,IF(C20='Keuze fictieve prijs'!B29,'Keuze fictieve prijs'!$C$29,IF(C20='Keuze fictieve prijs'!B30,'Keuze fictieve prijs'!$C$30))))</f>
        <v>0</v>
      </c>
      <c r="F20" s="27">
        <f>F5</f>
        <v>0.3</v>
      </c>
      <c r="G20" s="62">
        <f>G5</f>
        <v>0.6</v>
      </c>
      <c r="H20" s="53">
        <f>'Behaalde meerwaarde per half jr'!C20</f>
        <v>0</v>
      </c>
      <c r="I20" s="19">
        <f>IF(H20='Keuze fictieve prijs'!B27,'Keuze fictieve prijs'!$C$27,IF(H20='Keuze fictieve prijs'!B28,'Keuze fictieve prijs'!$C$28,IF(H20='Keuze fictieve prijs'!B29,'Keuze fictieve prijs'!$C$29,IF(H20='Keuze fictieve prijs'!B30,'Keuze fictieve prijs'!$C$30))))</f>
        <v>0</v>
      </c>
      <c r="J20" s="51">
        <f t="shared" si="0"/>
        <v>0</v>
      </c>
      <c r="K20" s="44"/>
    </row>
    <row r="21" spans="1:11" x14ac:dyDescent="0.25">
      <c r="A21" s="2"/>
      <c r="B21" s="4"/>
      <c r="C21" s="32"/>
      <c r="D21" s="6"/>
      <c r="E21" s="7"/>
      <c r="F21" s="27"/>
      <c r="G21" s="62"/>
      <c r="H21" s="52"/>
      <c r="I21" s="19"/>
      <c r="J21" s="51"/>
      <c r="K21" s="44"/>
    </row>
    <row r="22" spans="1:11" x14ac:dyDescent="0.25">
      <c r="A22" s="3">
        <v>7</v>
      </c>
      <c r="B22" s="12" t="s">
        <v>31</v>
      </c>
      <c r="C22" s="32"/>
      <c r="D22" s="6"/>
      <c r="E22" s="7"/>
      <c r="F22" s="27"/>
      <c r="G22" s="62"/>
      <c r="H22" s="52"/>
      <c r="I22" s="19"/>
      <c r="J22" s="51"/>
      <c r="K22" s="44"/>
    </row>
    <row r="23" spans="1:11" x14ac:dyDescent="0.25">
      <c r="A23" s="18" t="s">
        <v>30</v>
      </c>
      <c r="B23" s="4" t="s">
        <v>37</v>
      </c>
      <c r="C23" s="33">
        <f>'Aangeboden meerwaarde bij insch'!C23</f>
        <v>0</v>
      </c>
      <c r="D23" s="6">
        <v>2000</v>
      </c>
      <c r="E23" s="7">
        <f>IF(C23='Keuze fictieve prijs'!B32,'Keuze fictieve prijs'!$C$32,IF(C23='Keuze fictieve prijs'!B33,'Keuze fictieve prijs'!$C$33,IF(C23='Keuze fictieve prijs'!B34,'Keuze fictieve prijs'!$C$34,IF(C23='Keuze fictieve prijs'!B35,'Keuze fictieve prijs'!$C$35))))</f>
        <v>0</v>
      </c>
      <c r="F23" s="27">
        <f>F5</f>
        <v>0.3</v>
      </c>
      <c r="G23" s="62">
        <f>G5</f>
        <v>0.6</v>
      </c>
      <c r="H23" s="28">
        <f>'Behaalde meerwaarde per half jr'!C23</f>
        <v>0</v>
      </c>
      <c r="I23" s="19">
        <f>IF(H23='Keuze fictieve prijs'!B32,'Keuze fictieve prijs'!$C$32,IF(H23='Keuze fictieve prijs'!B33,'Keuze fictieve prijs'!$C$33,IF(H23='Keuze fictieve prijs'!B34,'Keuze fictieve prijs'!$C$34,IF(H23='Keuze fictieve prijs'!B35,'Keuze fictieve prijs'!$C$35))))</f>
        <v>0</v>
      </c>
      <c r="J23" s="51">
        <f t="shared" si="0"/>
        <v>0</v>
      </c>
      <c r="K23" s="44"/>
    </row>
    <row r="24" spans="1:11" x14ac:dyDescent="0.25">
      <c r="A24" s="2" t="s">
        <v>41</v>
      </c>
      <c r="B24" s="4" t="s">
        <v>38</v>
      </c>
      <c r="C24" s="33">
        <f>'Aangeboden meerwaarde bij insch'!C24</f>
        <v>0</v>
      </c>
      <c r="D24" s="6">
        <v>2000</v>
      </c>
      <c r="E24" s="7">
        <f>IF(C24='Keuze fictieve prijs'!B37,'Keuze fictieve prijs'!$C$37,IF(C24='Keuze fictieve prijs'!B38,'Keuze fictieve prijs'!$C$38,IF(C24='Keuze fictieve prijs'!B39,'Keuze fictieve prijs'!$C$39,IF(C24='Keuze fictieve prijs'!B40,'Keuze fictieve prijs'!$C$40))))</f>
        <v>0</v>
      </c>
      <c r="F24" s="27">
        <f>F5</f>
        <v>0.3</v>
      </c>
      <c r="G24" s="62">
        <f>G5</f>
        <v>0.6</v>
      </c>
      <c r="H24" s="28">
        <f>'Behaalde meerwaarde per half jr'!C24</f>
        <v>0</v>
      </c>
      <c r="I24" s="19">
        <f>IF(H24='Keuze fictieve prijs'!B37,'Keuze fictieve prijs'!$C$37,IF(H24='Keuze fictieve prijs'!B38,'Keuze fictieve prijs'!$C$38,IF(H24='Keuze fictieve prijs'!B39,'Keuze fictieve prijs'!$C$39,IF(H24='Keuze fictieve prijs'!B40,'Keuze fictieve prijs'!$C$40))))</f>
        <v>0</v>
      </c>
      <c r="J24" s="51">
        <f>IF(D24&gt;H24,(I24-E24)*G24,(I24-E24)*F24)</f>
        <v>0</v>
      </c>
      <c r="K24" s="44"/>
    </row>
    <row r="25" spans="1:11" x14ac:dyDescent="0.25">
      <c r="A25" s="2"/>
      <c r="B25" s="4"/>
      <c r="C25" s="32"/>
      <c r="D25" s="6"/>
      <c r="E25" s="7"/>
      <c r="F25" s="27"/>
      <c r="G25" s="62"/>
      <c r="H25" s="52"/>
      <c r="I25" s="19"/>
      <c r="J25" s="51"/>
      <c r="K25" s="44"/>
    </row>
    <row r="26" spans="1:11" x14ac:dyDescent="0.25">
      <c r="A26" s="3">
        <v>8</v>
      </c>
      <c r="B26" s="12" t="s">
        <v>33</v>
      </c>
      <c r="C26" s="32"/>
      <c r="D26" s="6"/>
      <c r="E26" s="7"/>
      <c r="F26" s="27"/>
      <c r="G26" s="62"/>
      <c r="H26" s="52"/>
      <c r="I26" s="19"/>
      <c r="J26" s="51"/>
      <c r="K26" s="44"/>
    </row>
    <row r="27" spans="1:11" x14ac:dyDescent="0.25">
      <c r="A27" s="2" t="s">
        <v>32</v>
      </c>
      <c r="B27" s="41" t="s">
        <v>39</v>
      </c>
      <c r="C27" s="38">
        <f>'Aangeboden meerwaarde bij insch'!C27</f>
        <v>0</v>
      </c>
      <c r="D27" s="6">
        <v>1500</v>
      </c>
      <c r="E27" s="7">
        <f>IF(C27='Keuze fictieve prijs'!B42,'Keuze fictieve prijs'!$C$42,IF(C27='Keuze fictieve prijs'!B43,'Keuze fictieve prijs'!$C$43,IF(C27='Keuze fictieve prijs'!B44,'Keuze fictieve prijs'!$C$44,IF(C27='Keuze fictieve prijs'!B45,'Keuze fictieve prijs'!$C$45))))</f>
        <v>0</v>
      </c>
      <c r="F27" s="27">
        <f>F5</f>
        <v>0.3</v>
      </c>
      <c r="G27" s="62">
        <f>G5</f>
        <v>0.6</v>
      </c>
      <c r="H27" s="28">
        <f>'Behaalde meerwaarde per half jr'!C27</f>
        <v>0</v>
      </c>
      <c r="I27" s="19">
        <f>IF(H27='Keuze fictieve prijs'!B42,'Keuze fictieve prijs'!$C$42,IF(H27='Keuze fictieve prijs'!B38,'Keuze fictieve prijs'!$C$38,IF(H27='Keuze fictieve prijs'!B39,'Keuze fictieve prijs'!$C$39,IF(H27='Keuze fictieve prijs'!B40,'Keuze fictieve prijs'!$C$40))))</f>
        <v>0</v>
      </c>
      <c r="J27" s="51">
        <f t="shared" si="0"/>
        <v>0</v>
      </c>
      <c r="K27" s="44"/>
    </row>
    <row r="28" spans="1:11" ht="15.75" thickBot="1" x14ac:dyDescent="0.3">
      <c r="A28" s="5"/>
      <c r="B28" s="13"/>
      <c r="C28" s="42"/>
      <c r="D28" s="8"/>
      <c r="E28" s="9"/>
      <c r="F28" s="24"/>
      <c r="G28" s="64"/>
      <c r="H28" s="54"/>
      <c r="I28" s="55"/>
      <c r="J28" s="56"/>
      <c r="K28" s="44"/>
    </row>
    <row r="31" spans="1:11" x14ac:dyDescent="0.25">
      <c r="H31" s="34" t="s">
        <v>50</v>
      </c>
      <c r="J31" s="57">
        <f>SUM(J4:J28)*'Behaalde meerwaarde per half jr'!E33</f>
        <v>0</v>
      </c>
    </row>
  </sheetData>
  <sheetProtection algorithmName="SHA-512" hashValue="DQPxQGpAJCAIBKcnOMQOqp2V2IcQbzxDLKEY72Qw5D41q/+rb5jMljZfAj2k3Z7l+LxAhdS3O4MV3FA0FCyixQ==" saltValue="8I+ljgxnD5rd8sbkJ73Jqg==" spinCount="100000" sheet="1" selectLockedCells="1"/>
  <mergeCells count="3">
    <mergeCell ref="A2:E2"/>
    <mergeCell ref="A1:E1"/>
    <mergeCell ref="H2:J2"/>
  </mergeCells>
  <phoneticPr fontId="9" type="noConversion"/>
  <dataValidations disablePrompts="1" count="1">
    <dataValidation type="list" allowBlank="1" showInputMessage="1" showErrorMessage="1" sqref="C4 C9:C10 C12:C13 C25:C26 C15:C16 H9:H10 H12:H13 H25:H26 H15:H16 C6:C7 H6:H7 C18:C19 H18:H19 C21:C22 H21:H22" xr:uid="{00000000-0002-0000-0000-000000000000}">
      <formula1>"0,3,7,10"</formula1>
    </dataValidation>
  </dataValidations>
  <pageMargins left="0.70866141732283472" right="0.70866141732283472" top="0.74803149606299213" bottom="0.74803149606299213" header="0.31496062992125984" footer="0.31496062992125984"/>
  <pageSetup paperSize="9" scale="63" orientation="portrait" r:id="rId1"/>
  <extLst>
    <ext xmlns:x14="http://schemas.microsoft.com/office/spreadsheetml/2009/9/main" uri="{CCE6A557-97BC-4b89-ADB6-D9C93CAAB3DF}">
      <x14:dataValidations xmlns:xm="http://schemas.microsoft.com/office/excel/2006/main" disablePrompts="1" count="5">
        <x14:dataValidation type="list" allowBlank="1" showInputMessage="1" showErrorMessage="1" xr:uid="{00000000-0002-0000-0000-000001000000}">
          <x14:formula1>
            <xm:f>'Keuze fictieve prijs'!$B$2:$B$5</xm:f>
          </x14:formula1>
          <xm:sqref>C5 H5</xm:sqref>
        </x14:dataValidation>
        <x14:dataValidation type="list" allowBlank="1" showInputMessage="1" showErrorMessage="1" xr:uid="{00000000-0002-0000-0000-000002000000}">
          <x14:formula1>
            <xm:f>'Keuze fictieve prijs'!$B$7:$B$10</xm:f>
          </x14:formula1>
          <xm:sqref>C8 H8</xm:sqref>
        </x14:dataValidation>
        <x14:dataValidation type="list" allowBlank="1" showInputMessage="1" showErrorMessage="1" xr:uid="{00000000-0002-0000-0000-000003000000}">
          <x14:formula1>
            <xm:f>'Keuze fictieve prijs'!$B$12:$B$15</xm:f>
          </x14:formula1>
          <xm:sqref>C11 H11</xm:sqref>
        </x14:dataValidation>
        <x14:dataValidation type="list" allowBlank="1" showInputMessage="1" showErrorMessage="1" xr:uid="{00000000-0002-0000-0000-000004000000}">
          <x14:formula1>
            <xm:f>'Keuze fictieve prijs'!$B$17:$B$20</xm:f>
          </x14:formula1>
          <xm:sqref>C14 H23 H14 H17 C17 C20 H20 C23</xm:sqref>
        </x14:dataValidation>
        <x14:dataValidation type="list" allowBlank="1" showInputMessage="1" showErrorMessage="1" xr:uid="{00000000-0002-0000-0000-000005000000}">
          <x14:formula1>
            <xm:f>'Keuze fictieve prijs'!$B$22:$B$25</xm:f>
          </x14:formula1>
          <xm:sqref>C27 H27 C24 H24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D45"/>
  <sheetViews>
    <sheetView topLeftCell="A16" workbookViewId="0">
      <selection activeCell="A7" sqref="A7"/>
    </sheetView>
  </sheetViews>
  <sheetFormatPr defaultRowHeight="15" x14ac:dyDescent="0.25"/>
  <cols>
    <col min="2" max="2" width="3" bestFit="1" customWidth="1"/>
    <col min="3" max="3" width="10.28515625" style="11" bestFit="1" customWidth="1"/>
  </cols>
  <sheetData>
    <row r="2" spans="1:4" x14ac:dyDescent="0.25">
      <c r="A2" t="s">
        <v>0</v>
      </c>
      <c r="B2" s="15">
        <v>10</v>
      </c>
      <c r="C2" s="20">
        <v>7500</v>
      </c>
      <c r="D2" s="1" t="s">
        <v>18</v>
      </c>
    </row>
    <row r="3" spans="1:4" x14ac:dyDescent="0.25">
      <c r="B3" s="15">
        <v>7</v>
      </c>
      <c r="C3" s="20">
        <v>5000</v>
      </c>
      <c r="D3" s="1"/>
    </row>
    <row r="4" spans="1:4" x14ac:dyDescent="0.25">
      <c r="B4" s="15">
        <v>3</v>
      </c>
      <c r="C4" s="20">
        <v>2500</v>
      </c>
      <c r="D4" s="1"/>
    </row>
    <row r="5" spans="1:4" x14ac:dyDescent="0.25">
      <c r="B5" s="15">
        <v>0</v>
      </c>
      <c r="C5" s="20">
        <v>0</v>
      </c>
      <c r="D5" s="1"/>
    </row>
    <row r="7" spans="1:4" x14ac:dyDescent="0.25">
      <c r="A7" t="s">
        <v>1</v>
      </c>
      <c r="B7" s="15">
        <v>10</v>
      </c>
      <c r="C7" s="20">
        <v>7500</v>
      </c>
      <c r="D7" t="s">
        <v>45</v>
      </c>
    </row>
    <row r="8" spans="1:4" x14ac:dyDescent="0.25">
      <c r="B8" s="15">
        <v>7</v>
      </c>
      <c r="C8" s="20">
        <v>5000</v>
      </c>
    </row>
    <row r="9" spans="1:4" x14ac:dyDescent="0.25">
      <c r="B9" s="15">
        <v>3</v>
      </c>
      <c r="C9" s="20">
        <v>2500</v>
      </c>
    </row>
    <row r="10" spans="1:4" x14ac:dyDescent="0.25">
      <c r="B10" s="15">
        <v>0</v>
      </c>
      <c r="C10" s="20">
        <v>0</v>
      </c>
    </row>
    <row r="12" spans="1:4" x14ac:dyDescent="0.25">
      <c r="A12" t="s">
        <v>2</v>
      </c>
      <c r="B12" s="15">
        <v>10</v>
      </c>
      <c r="C12" s="20">
        <v>5000</v>
      </c>
      <c r="D12" t="s">
        <v>17</v>
      </c>
    </row>
    <row r="13" spans="1:4" x14ac:dyDescent="0.25">
      <c r="B13" s="15">
        <v>7</v>
      </c>
      <c r="C13" s="20">
        <v>3500</v>
      </c>
    </row>
    <row r="14" spans="1:4" x14ac:dyDescent="0.25">
      <c r="B14" s="15">
        <v>3</v>
      </c>
      <c r="C14" s="20">
        <v>1500</v>
      </c>
    </row>
    <row r="15" spans="1:4" x14ac:dyDescent="0.25">
      <c r="B15" s="15">
        <v>0</v>
      </c>
      <c r="C15" s="20">
        <v>0</v>
      </c>
    </row>
    <row r="17" spans="1:4" x14ac:dyDescent="0.25">
      <c r="A17" t="s">
        <v>3</v>
      </c>
      <c r="B17" s="15">
        <v>10</v>
      </c>
      <c r="C17" s="20">
        <v>1500</v>
      </c>
      <c r="D17" t="s">
        <v>44</v>
      </c>
    </row>
    <row r="18" spans="1:4" x14ac:dyDescent="0.25">
      <c r="B18" s="15">
        <v>7</v>
      </c>
      <c r="C18" s="20">
        <v>1000</v>
      </c>
    </row>
    <row r="19" spans="1:4" x14ac:dyDescent="0.25">
      <c r="B19" s="15">
        <v>3</v>
      </c>
      <c r="C19" s="20">
        <v>500</v>
      </c>
    </row>
    <row r="20" spans="1:4" x14ac:dyDescent="0.25">
      <c r="B20" s="15">
        <v>0</v>
      </c>
      <c r="C20" s="20">
        <v>0</v>
      </c>
    </row>
    <row r="22" spans="1:4" x14ac:dyDescent="0.25">
      <c r="A22" t="s">
        <v>16</v>
      </c>
      <c r="B22" s="15">
        <v>10</v>
      </c>
      <c r="C22" s="20">
        <v>1500</v>
      </c>
      <c r="D22" t="s">
        <v>23</v>
      </c>
    </row>
    <row r="23" spans="1:4" x14ac:dyDescent="0.25">
      <c r="B23" s="15">
        <v>7</v>
      </c>
      <c r="C23" s="20">
        <v>1000</v>
      </c>
    </row>
    <row r="24" spans="1:4" x14ac:dyDescent="0.25">
      <c r="B24" s="15">
        <v>3</v>
      </c>
      <c r="C24" s="20">
        <v>500</v>
      </c>
    </row>
    <row r="25" spans="1:4" x14ac:dyDescent="0.25">
      <c r="B25" s="15">
        <v>0</v>
      </c>
      <c r="C25" s="20">
        <v>0</v>
      </c>
    </row>
    <row r="27" spans="1:4" x14ac:dyDescent="0.25">
      <c r="A27" t="s">
        <v>25</v>
      </c>
      <c r="B27" s="15">
        <v>10</v>
      </c>
      <c r="C27" s="20">
        <v>1500</v>
      </c>
      <c r="D27" t="s">
        <v>24</v>
      </c>
    </row>
    <row r="28" spans="1:4" x14ac:dyDescent="0.25">
      <c r="B28" s="15">
        <v>7</v>
      </c>
      <c r="C28" s="20">
        <v>1000</v>
      </c>
    </row>
    <row r="29" spans="1:4" x14ac:dyDescent="0.25">
      <c r="B29" s="15">
        <v>3</v>
      </c>
      <c r="C29" s="20">
        <v>500</v>
      </c>
    </row>
    <row r="30" spans="1:4" x14ac:dyDescent="0.25">
      <c r="B30" s="15">
        <v>0</v>
      </c>
      <c r="C30" s="20">
        <v>0</v>
      </c>
    </row>
    <row r="32" spans="1:4" x14ac:dyDescent="0.25">
      <c r="A32" t="s">
        <v>30</v>
      </c>
      <c r="B32" s="15">
        <v>10</v>
      </c>
      <c r="C32" s="20">
        <v>2000</v>
      </c>
      <c r="D32" t="s">
        <v>42</v>
      </c>
    </row>
    <row r="33" spans="1:4" x14ac:dyDescent="0.25">
      <c r="B33" s="15">
        <v>7</v>
      </c>
      <c r="C33" s="20">
        <v>1250</v>
      </c>
    </row>
    <row r="34" spans="1:4" x14ac:dyDescent="0.25">
      <c r="B34" s="15">
        <v>3</v>
      </c>
      <c r="C34" s="20">
        <v>500</v>
      </c>
    </row>
    <row r="35" spans="1:4" x14ac:dyDescent="0.25">
      <c r="B35" s="15">
        <v>0</v>
      </c>
      <c r="C35" s="20">
        <v>0</v>
      </c>
    </row>
    <row r="37" spans="1:4" x14ac:dyDescent="0.25">
      <c r="A37" t="s">
        <v>41</v>
      </c>
      <c r="B37" s="15">
        <v>10</v>
      </c>
      <c r="C37" s="20">
        <v>2000</v>
      </c>
      <c r="D37" t="s">
        <v>42</v>
      </c>
    </row>
    <row r="38" spans="1:4" x14ac:dyDescent="0.25">
      <c r="B38" s="15">
        <v>7</v>
      </c>
      <c r="C38" s="20">
        <v>1250</v>
      </c>
    </row>
    <row r="39" spans="1:4" x14ac:dyDescent="0.25">
      <c r="B39" s="15">
        <v>3</v>
      </c>
      <c r="C39" s="20">
        <v>500</v>
      </c>
    </row>
    <row r="40" spans="1:4" x14ac:dyDescent="0.25">
      <c r="B40" s="15">
        <v>0</v>
      </c>
      <c r="C40" s="20">
        <v>0</v>
      </c>
    </row>
    <row r="42" spans="1:4" x14ac:dyDescent="0.25">
      <c r="A42" t="s">
        <v>32</v>
      </c>
      <c r="B42" s="15">
        <v>10</v>
      </c>
      <c r="C42" s="20">
        <v>1500</v>
      </c>
      <c r="D42" t="s">
        <v>43</v>
      </c>
    </row>
    <row r="43" spans="1:4" x14ac:dyDescent="0.25">
      <c r="B43" s="15">
        <v>7</v>
      </c>
      <c r="C43" s="20">
        <v>1000</v>
      </c>
    </row>
    <row r="44" spans="1:4" x14ac:dyDescent="0.25">
      <c r="B44" s="15">
        <v>3</v>
      </c>
      <c r="C44" s="20">
        <v>500</v>
      </c>
    </row>
    <row r="45" spans="1:4" x14ac:dyDescent="0.25">
      <c r="B45" s="15">
        <v>0</v>
      </c>
      <c r="C45" s="20">
        <v>0</v>
      </c>
    </row>
  </sheetData>
  <sheetProtection algorithmName="SHA-512" hashValue="03nNAB3FgUSxMec6fxJnelf0yiequzaa4YhFCfhgTNEb1hV3PQztQyBPlntk3hek5DcRUtcWOrFfO2gAR00sJA==" saltValue="EsyvwzDVEPRFW5oE10KVGw==" spinCount="100000" sheet="1" selectLockedCells="1" selectUnlockedCell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4</vt:i4>
      </vt:variant>
      <vt:variant>
        <vt:lpstr>Benoemde bereiken</vt:lpstr>
      </vt:variant>
      <vt:variant>
        <vt:i4>2</vt:i4>
      </vt:variant>
    </vt:vector>
  </HeadingPairs>
  <TitlesOfParts>
    <vt:vector size="6" baseType="lpstr">
      <vt:lpstr>Aangeboden meerwaarde bij insch</vt:lpstr>
      <vt:lpstr>Behaalde meerwaarde per half jr</vt:lpstr>
      <vt:lpstr>Berekening bonus,malus</vt:lpstr>
      <vt:lpstr>Keuze fictieve prijs</vt:lpstr>
      <vt:lpstr>'Keuze fictieve prijs'!_Hlk43471335</vt:lpstr>
      <vt:lpstr>'Berekening bonus,malus'!Afdrukbereik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Gerben van den Top</dc:creator>
  <cp:lastModifiedBy>Gerben van den Top</cp:lastModifiedBy>
  <cp:lastPrinted>2020-07-27T13:37:55Z</cp:lastPrinted>
  <dcterms:created xsi:type="dcterms:W3CDTF">2018-09-10T09:41:05Z</dcterms:created>
  <dcterms:modified xsi:type="dcterms:W3CDTF">2021-03-03T16:00:52Z</dcterms:modified>
</cp:coreProperties>
</file>