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defaultThemeVersion="124226"/>
  <mc:AlternateContent xmlns:mc="http://schemas.openxmlformats.org/markup-compatibility/2006">
    <mc:Choice Requires="x15">
      <x15ac:absPath xmlns:x15ac="http://schemas.microsoft.com/office/spreadsheetml/2010/11/ac" url="https://beleidsplanning.sharepoint.com/Gedeelde  documenten/Algemeen/68 SOZOG/Uploaden op Tendernet/"/>
    </mc:Choice>
  </mc:AlternateContent>
  <xr:revisionPtr revIDLastSave="37" documentId="8_{54665C2D-E2E8-46C9-9E60-9CB8D4613394}" xr6:coauthVersionLast="47" xr6:coauthVersionMax="47" xr10:uidLastSave="{DF034CFE-FDDE-4284-B8F9-A6ED5E839FD3}"/>
  <bookViews>
    <workbookView xWindow="-110" yWindow="-110" windowWidth="19420" windowHeight="10420" xr2:uid="{00000000-000D-0000-FFFF-FFFF00000000}"/>
  </bookViews>
  <sheets>
    <sheet name="instructie voor invullen" sheetId="10" r:id="rId1"/>
    <sheet name="Midden Groningen" sheetId="27" r:id="rId2"/>
    <sheet name="Oldambt" sheetId="26" r:id="rId3"/>
    <sheet name="Stadskanaal" sheetId="29" r:id="rId4"/>
    <sheet name="Veendam" sheetId="30" r:id="rId5"/>
    <sheet name="Pekela" sheetId="28" r:id="rId6"/>
    <sheet name="gewogen inschrijfprijs (IP)" sheetId="23" r:id="rId7"/>
  </sheets>
  <definedNames>
    <definedName name="_xlnm.Print_Area" localSheetId="1">'Midden Groningen'!$A$1:$G$43</definedName>
    <definedName name="_xlnm.Print_Area" localSheetId="2">Oldambt!$A$1:$G$43</definedName>
    <definedName name="_xlnm.Print_Area" localSheetId="5">Pekela!$A$1:$G$43</definedName>
    <definedName name="_xlnm.Print_Area" localSheetId="3">Stadskanaal!$A$1:$G$43</definedName>
    <definedName name="_xlnm.Print_Area" localSheetId="4">Veendam!$A$1:$G$43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3" l="1"/>
  <c r="B10" i="23"/>
  <c r="B8" i="23"/>
  <c r="B7" i="23"/>
  <c r="B6" i="23"/>
  <c r="D29" i="30"/>
  <c r="D29" i="29"/>
  <c r="D29" i="28"/>
  <c r="D29" i="26"/>
  <c r="D29" i="27"/>
  <c r="D28" i="30"/>
  <c r="B23" i="30"/>
  <c r="D23" i="30" s="1"/>
  <c r="D22" i="30"/>
  <c r="D21" i="30"/>
  <c r="D20" i="30"/>
  <c r="D19" i="30"/>
  <c r="D18" i="30"/>
  <c r="D17" i="30"/>
  <c r="D16" i="30"/>
  <c r="D15" i="30"/>
  <c r="D13" i="30"/>
  <c r="D12" i="30"/>
  <c r="D11" i="30"/>
  <c r="D10" i="30"/>
  <c r="D9" i="30"/>
  <c r="D8" i="30"/>
  <c r="D7" i="30"/>
  <c r="D6" i="30"/>
  <c r="D5" i="30"/>
  <c r="D4" i="30"/>
  <c r="D3" i="30"/>
  <c r="D28" i="29"/>
  <c r="B23" i="29"/>
  <c r="D23" i="29" s="1"/>
  <c r="D24" i="29" s="1"/>
  <c r="D25" i="29" s="1"/>
  <c r="D26" i="29" s="1"/>
  <c r="D27" i="29" s="1"/>
  <c r="D22" i="29"/>
  <c r="D21" i="29"/>
  <c r="D20" i="29"/>
  <c r="D19" i="29"/>
  <c r="D18" i="29"/>
  <c r="D17" i="29"/>
  <c r="D16" i="29"/>
  <c r="D15" i="29"/>
  <c r="D13" i="29"/>
  <c r="D12" i="29"/>
  <c r="D11" i="29"/>
  <c r="D10" i="29"/>
  <c r="D9" i="29"/>
  <c r="D8" i="29"/>
  <c r="D7" i="29"/>
  <c r="D6" i="29"/>
  <c r="D5" i="29"/>
  <c r="D4" i="29"/>
  <c r="D3" i="29"/>
  <c r="D28" i="28"/>
  <c r="B23" i="28"/>
  <c r="D23" i="28" s="1"/>
  <c r="D22" i="28"/>
  <c r="D21" i="28"/>
  <c r="D20" i="28"/>
  <c r="D19" i="28"/>
  <c r="D18" i="28"/>
  <c r="D17" i="28"/>
  <c r="D16" i="28"/>
  <c r="D15" i="28"/>
  <c r="D13" i="28"/>
  <c r="D12" i="28"/>
  <c r="D11" i="28"/>
  <c r="D10" i="28"/>
  <c r="D9" i="28"/>
  <c r="D8" i="28"/>
  <c r="D7" i="28"/>
  <c r="D6" i="28"/>
  <c r="D5" i="28"/>
  <c r="D4" i="28"/>
  <c r="D3" i="28"/>
  <c r="D28" i="27"/>
  <c r="B23" i="27"/>
  <c r="D23" i="27" s="1"/>
  <c r="D22" i="27"/>
  <c r="D21" i="27"/>
  <c r="D20" i="27"/>
  <c r="D19" i="27"/>
  <c r="D18" i="27"/>
  <c r="D17" i="27"/>
  <c r="D16" i="27"/>
  <c r="D15" i="27"/>
  <c r="D13" i="27"/>
  <c r="D12" i="27"/>
  <c r="D11" i="27"/>
  <c r="D10" i="27"/>
  <c r="D9" i="27"/>
  <c r="D8" i="27"/>
  <c r="D7" i="27"/>
  <c r="D6" i="27"/>
  <c r="D5" i="27"/>
  <c r="D4" i="27"/>
  <c r="D3" i="27"/>
  <c r="D28" i="26"/>
  <c r="D4" i="26"/>
  <c r="D31" i="29" l="1"/>
  <c r="D24" i="30"/>
  <c r="D25" i="30" s="1"/>
  <c r="D26" i="30" s="1"/>
  <c r="D27" i="30" s="1"/>
  <c r="D31" i="30" s="1"/>
  <c r="D24" i="28"/>
  <c r="D25" i="28" s="1"/>
  <c r="D26" i="28" s="1"/>
  <c r="D27" i="28" s="1"/>
  <c r="D31" i="28" s="1"/>
  <c r="C10" i="23" s="1"/>
  <c r="D24" i="27"/>
  <c r="D25" i="27" s="1"/>
  <c r="D26" i="27" s="1"/>
  <c r="D27" i="27" s="1"/>
  <c r="D31" i="27" s="1"/>
  <c r="C6" i="23" s="1"/>
  <c r="D17" i="26"/>
  <c r="D10" i="23" l="1"/>
  <c r="C9" i="23"/>
  <c r="D9" i="23" s="1"/>
  <c r="C8" i="23"/>
  <c r="D22" i="26"/>
  <c r="D21" i="26"/>
  <c r="D20" i="26"/>
  <c r="D18" i="26"/>
  <c r="B23" i="26" l="1"/>
  <c r="D23" i="26" s="1"/>
  <c r="D19" i="26"/>
  <c r="D16" i="26"/>
  <c r="D15" i="26"/>
  <c r="D13" i="26"/>
  <c r="D12" i="26"/>
  <c r="D11" i="26"/>
  <c r="D10" i="26"/>
  <c r="D9" i="26"/>
  <c r="D8" i="26"/>
  <c r="D7" i="26"/>
  <c r="D6" i="26"/>
  <c r="D5" i="26"/>
  <c r="D3" i="26"/>
  <c r="B11" i="23"/>
  <c r="D8" i="23"/>
  <c r="D6" i="23"/>
  <c r="D24" i="26" l="1"/>
  <c r="D25" i="26" s="1"/>
  <c r="D26" i="26" l="1"/>
  <c r="D27" i="26" s="1"/>
  <c r="D31" i="26" s="1"/>
  <c r="C7" i="23" s="1"/>
  <c r="D7" i="23" s="1"/>
  <c r="D12" i="23" s="1"/>
</calcChain>
</file>

<file path=xl/sharedStrings.xml><?xml version="1.0" encoding="utf-8"?>
<sst xmlns="http://schemas.openxmlformats.org/spreadsheetml/2006/main" count="341" uniqueCount="83">
  <si>
    <t>Waarde</t>
  </si>
  <si>
    <t>Eenheid</t>
  </si>
  <si>
    <r>
      <t>kg CO</t>
    </r>
    <r>
      <rPr>
        <b/>
        <vertAlign val="subscript"/>
        <sz val="10"/>
        <rFont val="Arial"/>
        <family val="2"/>
      </rPr>
      <t>2</t>
    </r>
    <r>
      <rPr>
        <b/>
        <sz val="10"/>
        <rFont val="Arial"/>
        <family val="2"/>
      </rPr>
      <t>-equivalenten</t>
    </r>
  </si>
  <si>
    <t>km</t>
  </si>
  <si>
    <t>Bruto elektriciteitsverbruik</t>
  </si>
  <si>
    <t>kWh/ton GFT</t>
  </si>
  <si>
    <t>Aan het net geleverde elektriciteit</t>
  </si>
  <si>
    <t>Aan derden geleverde warmte</t>
  </si>
  <si>
    <t>MJ/ton GFT</t>
  </si>
  <si>
    <t>kg/ton GFT</t>
  </si>
  <si>
    <t>%</t>
  </si>
  <si>
    <t>Nm3/ton GFT</t>
  </si>
  <si>
    <r>
      <t>totaal aantal kg CO</t>
    </r>
    <r>
      <rPr>
        <sz val="8"/>
        <rFont val="Arial"/>
        <family val="2"/>
      </rPr>
      <t>2</t>
    </r>
  </si>
  <si>
    <t>Afzet residu voor verbranden in een AVI als percentage van de GFTaanvoer</t>
  </si>
  <si>
    <t>Afzet residu naar stort als percentage van de GFT aanvoer</t>
  </si>
  <si>
    <r>
      <t>Uit biogas gewonnen CO</t>
    </r>
    <r>
      <rPr>
        <vertAlign val="subscript"/>
        <sz val="10"/>
        <rFont val="Arial"/>
        <family val="2"/>
      </rPr>
      <t>2</t>
    </r>
    <r>
      <rPr>
        <sz val="10"/>
        <rFont val="Arial"/>
        <family val="2"/>
      </rPr>
      <t xml:space="preserve"> nuttig geleverd aan derden (bijvoorbeeld glastuinbouw)</t>
    </r>
  </si>
  <si>
    <t>Bruto aardgasverbruik</t>
  </si>
  <si>
    <t>Groen gas geleverd aan het leidingnetwerk met methaan gehalte van &gt;88%</t>
  </si>
  <si>
    <t>Afzet residu naar biomassacentrale als percentage van de GFT aanvoer</t>
  </si>
  <si>
    <t>Adres verwerkingslocatie inschrijver:</t>
  </si>
  <si>
    <t>Datum:</t>
  </si>
  <si>
    <t>Inschrijver:</t>
  </si>
  <si>
    <t>Handtekening</t>
  </si>
  <si>
    <t>Getekend namens inschrijver door:</t>
  </si>
  <si>
    <t xml:space="preserve">Afzet compost als precentage van totale GFT-compost: </t>
  </si>
  <si>
    <t>aan gemeenten (groenvoorziening)</t>
  </si>
  <si>
    <t>in potgrondsubstraten en aanvulgronden</t>
  </si>
  <si>
    <t>in samengestelde grondproducten</t>
  </si>
  <si>
    <t>in GWW-sector (aannemerij, wegenbouw)</t>
  </si>
  <si>
    <t>in veehouderij</t>
  </si>
  <si>
    <t>in overige sectoren</t>
  </si>
  <si>
    <t xml:space="preserve">in glastuinbouw en aan hovenier </t>
  </si>
  <si>
    <t>aan particulieren</t>
  </si>
  <si>
    <r>
      <t>Besparing CO</t>
    </r>
    <r>
      <rPr>
        <sz val="8"/>
        <rFont val="Arial"/>
        <family val="2"/>
      </rPr>
      <t>2</t>
    </r>
    <r>
      <rPr>
        <sz val="10"/>
        <rFont val="Arial"/>
        <family val="2"/>
      </rPr>
      <t xml:space="preserve"> compost, zonder correctie</t>
    </r>
  </si>
  <si>
    <t>Score voor  duurzaamheid (DS)</t>
  </si>
  <si>
    <t>totaal score: Inschrijfprijs (IP)</t>
  </si>
  <si>
    <t>in landbouw (akkerbouw, vollegronds tuinbouw, boomteelt);</t>
  </si>
  <si>
    <t>Alleen witte cellen in te vullen door aanbieder</t>
  </si>
  <si>
    <t>Omwille van de eenvoud en ter voorkoming van verdringing van bijvoorbeeld ander afval in de verwerkingsinstallatie, moeten bij het invullen van de inschrijfstaat de cijfers op installatieniveau worden overlegd. Met ‘cijfers op installatieniveau’ wordt bedoeld: de gemiddelde verwerkingssituatie die van toepassing is voor al het aangevoerde GFT op de verwerkingslocatie vanaf het moment dat het materiaal de weegbrug passeert tot en met de afvoer van de verschillende outputstromen.</t>
  </si>
  <si>
    <t>Verwerkingsprijs (VP) inclusief WBM, exlusief BTW</t>
  </si>
  <si>
    <t>Toegerekende Transportprijs (TP)</t>
  </si>
  <si>
    <t>IP = DS + TP + VP</t>
  </si>
  <si>
    <r>
      <t>Besparing CO</t>
    </r>
    <r>
      <rPr>
        <sz val="8"/>
        <rFont val="Arial"/>
        <family val="2"/>
      </rPr>
      <t>2</t>
    </r>
    <r>
      <rPr>
        <sz val="10"/>
        <rFont val="Arial"/>
        <family val="2"/>
      </rPr>
      <t xml:space="preserve"> compost na correctie bij &gt; 5% residu naar stort, AVI of biomassa</t>
    </r>
  </si>
  <si>
    <t>let op! Retourafstand maximaal 60 km!</t>
  </si>
  <si>
    <r>
      <t>let op dat u de retourafstand truck 20ton in de veld</t>
    </r>
    <r>
      <rPr>
        <sz val="11"/>
        <rFont val="Calibri"/>
        <family val="2"/>
        <scheme val="minor"/>
      </rPr>
      <t>en</t>
    </r>
    <r>
      <rPr>
        <sz val="11"/>
        <color rgb="FFFF0000"/>
        <rFont val="Calibri"/>
        <family val="2"/>
        <scheme val="minor"/>
      </rPr>
      <t xml:space="preserve"> </t>
    </r>
    <r>
      <rPr>
        <sz val="11"/>
        <color theme="1"/>
        <rFont val="Calibri"/>
        <family val="2"/>
        <scheme val="minor"/>
      </rPr>
      <t>B3 en B4 op de juiste wijze berekent, anders is uw inschrijving ongeldig. De retourafstand die u in veld B3 invult mag maximaal 60 km bedragen, anders is uw inschrijving ongeldig!</t>
    </r>
  </si>
  <si>
    <t>let op! Cel B23 is uitkomst: 100- som (B15 t/m B22 )</t>
  </si>
  <si>
    <t xml:space="preserve">Adres brenglocatie inschrijver: </t>
  </si>
  <si>
    <t xml:space="preserve">% van de aanvoer van het te verwerken GFT  </t>
  </si>
  <si>
    <t xml:space="preserve">Gewogen gemiddelde inschrijfprijs </t>
  </si>
  <si>
    <t>U kunt met meerdere breng- en verwerkingslocaties inschrijven, maar per gemeente mag u slechts gebruik maken van maximaal één brenglocatie en maximaal één verwerkingslocatie.</t>
  </si>
  <si>
    <t>Adres gemeente Midden Groningen: Gorecht-Oost 157, 9603 AE Hoogezand</t>
  </si>
  <si>
    <t>kenmerk: bijlage inschrijfformulier GFT Midden Groningen</t>
  </si>
  <si>
    <r>
      <rPr>
        <b/>
        <sz val="11"/>
        <color theme="1"/>
        <rFont val="Calibri"/>
        <family val="2"/>
        <scheme val="minor"/>
      </rPr>
      <t>GFT gemeente Oldambt, ca 7.486 ton</t>
    </r>
    <r>
      <rPr>
        <sz val="11"/>
        <color theme="1"/>
        <rFont val="Calibri"/>
        <family val="2"/>
        <scheme val="minor"/>
      </rPr>
      <t>; alleen witte cellen in te vullen door aanbieder</t>
    </r>
  </si>
  <si>
    <t>Adres gemeente Oldambt: Johan Modastraat 6, 9671 CD Winschoten</t>
  </si>
  <si>
    <t>kenmerk: bijlage inschrijfformulier GFT Oldambt</t>
  </si>
  <si>
    <t>Adres gemeente Pekela: Raadhuislaan 8, 9665 JD Oude Pekela</t>
  </si>
  <si>
    <t>kenmerk: bijlage inschrijfformulier GFT Pekela</t>
  </si>
  <si>
    <t>kenmerk: bijlage inschrijfformulier GFT Stadskanaal</t>
  </si>
  <si>
    <t>Adres gemeente Stadskanaal: Raadhuisplein 1, 9501 SZ Stadskanaal</t>
  </si>
  <si>
    <r>
      <rPr>
        <b/>
        <sz val="11"/>
        <color theme="1"/>
        <rFont val="Calibri"/>
        <family val="2"/>
        <scheme val="minor"/>
      </rPr>
      <t>GFT gemeente Midden Groningen, ca 10.500 ton</t>
    </r>
    <r>
      <rPr>
        <sz val="11"/>
        <color theme="1"/>
        <rFont val="Calibri"/>
        <family val="2"/>
        <scheme val="minor"/>
      </rPr>
      <t>; alleen witte cellen in te vullen door aanbieder</t>
    </r>
  </si>
  <si>
    <t>kenmerk: bijlage inschrijfformulier GFT Veendam</t>
  </si>
  <si>
    <t>Adres gemeente Veendam: Raadhuisplein 5, 9641 AW Veendam</t>
  </si>
  <si>
    <t>Midden Groningen</t>
  </si>
  <si>
    <t>Oldambt</t>
  </si>
  <si>
    <t>Pekela</t>
  </si>
  <si>
    <t>Stadskanaal</t>
  </si>
  <si>
    <t>Veendam</t>
  </si>
  <si>
    <t>Retourafstand (truck) tussen adres van brenglocatie (of verwerkingslocatie als dat de brenglocatie is) en adres gemeente</t>
  </si>
  <si>
    <t>Retourafstand (truck) tussen het adres brenglocatie en adres verwerkingslocatie (= 0 als verwerkingslocatie = brenglocatie)</t>
  </si>
  <si>
    <r>
      <rPr>
        <b/>
        <sz val="11"/>
        <color theme="1"/>
        <rFont val="Calibri"/>
        <family val="2"/>
        <scheme val="minor"/>
      </rPr>
      <t>GFT gemeente Stadskanaal, ca 3.354 ton</t>
    </r>
    <r>
      <rPr>
        <sz val="11"/>
        <color theme="1"/>
        <rFont val="Calibri"/>
        <family val="2"/>
        <scheme val="minor"/>
      </rPr>
      <t>; alleen witte cellen in te vullen door aanbieder</t>
    </r>
  </si>
  <si>
    <r>
      <rPr>
        <b/>
        <sz val="11"/>
        <color theme="1"/>
        <rFont val="Calibri"/>
        <family val="2"/>
        <scheme val="minor"/>
      </rPr>
      <t>GFT gemeente Veendam, ca 4.698 ton</t>
    </r>
    <r>
      <rPr>
        <sz val="11"/>
        <color theme="1"/>
        <rFont val="Calibri"/>
        <family val="2"/>
        <scheme val="minor"/>
      </rPr>
      <t>; alleen witte cellen in te vullen door aanbieder</t>
    </r>
  </si>
  <si>
    <r>
      <rPr>
        <b/>
        <sz val="11"/>
        <color theme="1"/>
        <rFont val="Calibri"/>
        <family val="2"/>
        <scheme val="minor"/>
      </rPr>
      <t>GFT gemeente Pekela, ca 2.606 ton</t>
    </r>
    <r>
      <rPr>
        <sz val="11"/>
        <color theme="1"/>
        <rFont val="Calibri"/>
        <family val="2"/>
        <scheme val="minor"/>
      </rPr>
      <t>; alleen witte cellen in te vullen door aanbieder</t>
    </r>
  </si>
  <si>
    <t xml:space="preserve">Totaal:  </t>
  </si>
  <si>
    <t xml:space="preserve">Inschrijf prijs IP  </t>
  </si>
  <si>
    <t xml:space="preserve">gewogen inschrijfprijs (IP) </t>
  </si>
  <si>
    <t>kenmerk: bijlage formulier bepaling gewogen gemiddelde inschrijfprijs (IP)</t>
  </si>
  <si>
    <t xml:space="preserve">Formulier met de gewogen gemiddelde inschrijfprijs </t>
  </si>
  <si>
    <r>
      <t>Door middel van dit inschrijfformulier berekent u zelf de score (gewogen gemiddelde inschrijfprijs) van uw inschrijving. Er zijn omrekenfactoren toegepast die ontleend zijn aan de actuele CO</t>
    </r>
    <r>
      <rPr>
        <vertAlign val="subscript"/>
        <sz val="11"/>
        <color theme="1"/>
        <rFont val="Calibri"/>
        <family val="2"/>
        <scheme val="minor"/>
      </rPr>
      <t>2</t>
    </r>
    <r>
      <rPr>
        <sz val="11"/>
        <color theme="1"/>
        <rFont val="Calibri"/>
        <family val="2"/>
        <scheme val="minor"/>
      </rPr>
      <t xml:space="preserve"> tool van de Vereniging Afvalbedrijven zoals deze beschikbaar was op 26-9-2018. </t>
    </r>
  </si>
  <si>
    <t>U moet het inschrijfformulier invullen, printen en getekend en gescand als pdf indienen. U dient daarbij per gemeente het betreffende tabblad in te vullen. U mag geen gemeente overslaan. Dan is uw inschrijving ongeldig. De verwerkingsprijs (VP) dient u slechts éénmaal op dit instructieblad in het gele veld in te vullen. Die wordt dan automatisch overgenomen in de tabbladen per gemeente</t>
  </si>
  <si>
    <r>
      <rPr>
        <sz val="11"/>
        <rFont val="Calibri"/>
        <family val="2"/>
      </rPr>
      <t xml:space="preserve">De transportafstanden dienen door de Inschrijver te worden opgegeven, op grond van de online routeplanner van Routenet (http://www.routenet.nl/default.aspx). Als instellingen dienen de volgende waarden te worden gehanteerd (voertuig: Truck 20T, optimalisatie: optimaal, vermijden: veerpont). </t>
    </r>
    <r>
      <rPr>
        <sz val="11"/>
        <color theme="1"/>
        <rFont val="Calibri"/>
        <family val="2"/>
      </rPr>
      <t xml:space="preserve">Afstanden worden bepaald vanaf het door ons opgegeven adres per gemeente naar uw brenglocatie respectievelijk van uw brenglocatie naar uw verwerkingslocatie. Let op dat u de berekende afstanden (enkele reis) moet vermenigvuldigen met 2 om zo de retourafstand te bepalen en in te vullen! </t>
    </r>
  </si>
  <si>
    <t>In de velden B15 t/m B22 kunt u aangeven welk aandeel van uw GFT compost wordt afgezet in de verschillende toepassingen zoals u dit jaarlijks doet voor uw BRL Keurcompost certificaat. Deze velden moeten opgeteld kleiner of gelijk aan 100% zijn. Als u bij verschillende gemeenten dezelfde verwerkingslocatie gebruikt moet u voor diezelfde verwerkingslocatie de velden B5 t/m B13 en B15 t/m B22 exact identiek invullen. Anders is uw inschrijving ongeldig. Veld B23 vult automatisch het totaalpercentage aan tot 100%. Is de waarde in veld B23 negatief, dan is uw inschrijving ongeldig.</t>
  </si>
  <si>
    <t>Let erop dat u jaarlijks uiterlijk 31 maart moet rapporteren hoe u daadwerkelijk hebt gepresteerd over de afgelopen contractperiode van 12 maanden (1 januari t/m 31 december) en dat de aanbestedende dienst gerechtigd is dit te controleren of te laten controleren door een door haar ingeschakelde derde. Het eerste jaar waarover u moet rapporteren is het jaar 2023, omdat dat het eerste volledige jaar is.</t>
  </si>
  <si>
    <t>U schrijft in met slechts één verwerkingsprijs (VP) omdat deze aanbesteding geschiedt in één perceel (het GFT van alle SOZOG gemeenten samen). Verwerkingsprijs (VP) vult u in inclusief WBM, exclusief BTW. De verwerkingsprijs dient u hier in te vullen in het gele veld: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</si>
</sst>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0.0"/>
    <numFmt numFmtId="166" formatCode="0.0%"/>
    <numFmt numFmtId="167" formatCode="_ [$€-413]\ * #,##0.00_ ;_ [$€-413]\ * \-#,##0.00_ ;_ [$€-413]\ * &quot;-&quot;??_ ;_ @_ "/>
  </numFmts>
  <fonts count="18" x14ac:knownFonts="1">
    <font>
      <sz val="11"/>
      <color theme="1"/>
      <name val="Calibri"/>
      <family val="2"/>
      <scheme val="minor"/>
    </font>
    <font>
      <b/>
      <sz val="11"/>
      <color indexed="8"/>
      <name val="Calibri"/>
      <family val="2"/>
    </font>
    <font>
      <sz val="10"/>
      <name val="Arial"/>
      <family val="2"/>
    </font>
    <font>
      <b/>
      <sz val="10"/>
      <name val="Arial"/>
      <family val="2"/>
    </font>
    <font>
      <b/>
      <vertAlign val="subscript"/>
      <sz val="10"/>
      <name val="Arial"/>
      <family val="2"/>
    </font>
    <font>
      <vertAlign val="subscript"/>
      <sz val="10"/>
      <name val="Arial"/>
      <family val="2"/>
    </font>
    <font>
      <b/>
      <sz val="10"/>
      <name val="Arial"/>
      <family val="2"/>
    </font>
    <font>
      <sz val="8"/>
      <name val="Arial"/>
      <family val="2"/>
    </font>
    <font>
      <sz val="11"/>
      <color indexed="8"/>
      <name val="Calibri"/>
      <family val="2"/>
    </font>
    <font>
      <b/>
      <sz val="11"/>
      <color theme="1"/>
      <name val="Calibri"/>
      <family val="2"/>
      <scheme val="minor"/>
    </font>
    <font>
      <sz val="11"/>
      <color theme="1"/>
      <name val="Calibri"/>
      <family val="2"/>
      <scheme val="minor"/>
    </font>
    <font>
      <sz val="11"/>
      <name val="Calibri"/>
      <family val="2"/>
      <scheme val="minor"/>
    </font>
    <font>
      <sz val="10"/>
      <color theme="1"/>
      <name val="Calibri"/>
      <family val="2"/>
      <scheme val="minor"/>
    </font>
    <font>
      <sz val="8"/>
      <color theme="1"/>
      <name val="Calibri"/>
      <family val="2"/>
      <scheme val="minor"/>
    </font>
    <font>
      <sz val="11"/>
      <color rgb="FFFF0000"/>
      <name val="Calibri"/>
      <family val="2"/>
      <scheme val="minor"/>
    </font>
    <font>
      <vertAlign val="subscript"/>
      <sz val="11"/>
      <color theme="1"/>
      <name val="Calibri"/>
      <family val="2"/>
      <scheme val="minor"/>
    </font>
    <font>
      <sz val="11"/>
      <color theme="1"/>
      <name val="Calibri"/>
      <family val="2"/>
    </font>
    <font>
      <sz val="11"/>
      <name val="Calibri"/>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2499465926084170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3">
    <xf numFmtId="0" fontId="0" fillId="0" borderId="0"/>
    <xf numFmtId="44" fontId="8" fillId="0" borderId="0" applyFont="0" applyFill="0" applyBorder="0" applyAlignment="0" applyProtection="0"/>
    <xf numFmtId="9" fontId="10" fillId="0" borderId="0" applyFont="0" applyFill="0" applyBorder="0" applyAlignment="0" applyProtection="0"/>
  </cellStyleXfs>
  <cellXfs count="138">
    <xf numFmtId="0" fontId="0" fillId="0" borderId="0" xfId="0"/>
    <xf numFmtId="0" fontId="0" fillId="2" borderId="0" xfId="0" applyFill="1"/>
    <xf numFmtId="0" fontId="0" fillId="2" borderId="0" xfId="0" applyFill="1" applyProtection="1">
      <protection locked="0"/>
    </xf>
    <xf numFmtId="10" fontId="0" fillId="0" borderId="0" xfId="2" applyNumberFormat="1" applyFont="1"/>
    <xf numFmtId="0" fontId="0" fillId="2" borderId="10" xfId="0" applyFill="1" applyBorder="1" applyProtection="1">
      <protection locked="0"/>
    </xf>
    <xf numFmtId="0" fontId="0" fillId="2" borderId="11" xfId="0" applyFill="1" applyBorder="1" applyProtection="1">
      <protection locked="0"/>
    </xf>
    <xf numFmtId="0" fontId="1" fillId="3" borderId="1" xfId="0" applyFont="1" applyFill="1" applyBorder="1" applyProtection="1">
      <protection locked="0"/>
    </xf>
    <xf numFmtId="0" fontId="0" fillId="3" borderId="1" xfId="0" applyFill="1" applyBorder="1" applyProtection="1">
      <protection locked="0"/>
    </xf>
    <xf numFmtId="0" fontId="6" fillId="3" borderId="1" xfId="0" applyFont="1" applyFill="1" applyBorder="1" applyProtection="1">
      <protection locked="0"/>
    </xf>
    <xf numFmtId="0" fontId="0" fillId="0" borderId="0" xfId="0" applyProtection="1">
      <protection locked="0"/>
    </xf>
    <xf numFmtId="2" fontId="0" fillId="0" borderId="0" xfId="0" applyNumberFormat="1" applyProtection="1">
      <protection locked="0"/>
    </xf>
    <xf numFmtId="165" fontId="2" fillId="4" borderId="1" xfId="0" applyNumberFormat="1" applyFont="1" applyFill="1" applyBorder="1" applyAlignment="1" applyProtection="1">
      <alignment vertical="center"/>
      <protection locked="0"/>
    </xf>
    <xf numFmtId="165" fontId="2" fillId="2" borderId="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8" xfId="0" applyFont="1" applyFill="1" applyBorder="1" applyAlignment="1" applyProtection="1">
      <alignment vertical="center"/>
      <protection locked="0"/>
    </xf>
    <xf numFmtId="0" fontId="0" fillId="0" borderId="1" xfId="0" applyBorder="1" applyProtection="1">
      <protection locked="0"/>
    </xf>
    <xf numFmtId="0" fontId="0" fillId="4" borderId="8" xfId="0" applyFill="1" applyBorder="1" applyProtection="1">
      <protection locked="0"/>
    </xf>
    <xf numFmtId="0" fontId="0" fillId="4" borderId="12" xfId="0" applyFill="1" applyBorder="1" applyProtection="1">
      <protection locked="0"/>
    </xf>
    <xf numFmtId="0" fontId="0" fillId="4" borderId="9" xfId="0" applyFill="1" applyBorder="1" applyProtection="1">
      <protection locked="0"/>
    </xf>
    <xf numFmtId="44" fontId="0" fillId="4" borderId="12" xfId="0" applyNumberFormat="1" applyFill="1" applyBorder="1" applyProtection="1">
      <protection locked="0"/>
    </xf>
    <xf numFmtId="44" fontId="0" fillId="4" borderId="9" xfId="0" applyNumberFormat="1" applyFill="1" applyBorder="1" applyProtection="1">
      <protection locked="0"/>
    </xf>
    <xf numFmtId="0" fontId="0" fillId="4" borderId="13" xfId="0" applyFill="1" applyBorder="1" applyAlignment="1" applyProtection="1">
      <alignment vertical="center"/>
      <protection locked="0"/>
    </xf>
    <xf numFmtId="0" fontId="0" fillId="4" borderId="14" xfId="0" applyFill="1" applyBorder="1" applyAlignment="1" applyProtection="1">
      <alignment vertical="center"/>
      <protection locked="0"/>
    </xf>
    <xf numFmtId="0" fontId="0" fillId="4" borderId="17" xfId="0" applyFill="1" applyBorder="1" applyAlignment="1" applyProtection="1">
      <alignment vertical="center"/>
      <protection locked="0"/>
    </xf>
    <xf numFmtId="0" fontId="0" fillId="4" borderId="16" xfId="0" applyFill="1" applyBorder="1" applyAlignment="1" applyProtection="1">
      <alignment vertical="center"/>
      <protection locked="0"/>
    </xf>
    <xf numFmtId="0" fontId="0" fillId="4" borderId="7" xfId="0" applyFill="1" applyBorder="1" applyAlignment="1" applyProtection="1">
      <alignment vertical="center"/>
      <protection locked="0"/>
    </xf>
    <xf numFmtId="0" fontId="2" fillId="3" borderId="1" xfId="0" applyFont="1" applyFill="1" applyBorder="1" applyAlignment="1">
      <alignment textRotation="90"/>
    </xf>
    <xf numFmtId="0" fontId="3" fillId="3" borderId="1" xfId="0" applyFont="1" applyFill="1" applyBorder="1" applyAlignment="1">
      <alignment horizontal="center" textRotation="90"/>
    </xf>
    <xf numFmtId="0" fontId="3" fillId="3" borderId="1" xfId="0" applyFont="1" applyFill="1" applyBorder="1" applyAlignment="1">
      <alignment horizontal="center" textRotation="90" wrapText="1"/>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2" fontId="2" fillId="3" borderId="1" xfId="0" applyNumberFormat="1" applyFont="1" applyFill="1" applyBorder="1" applyAlignment="1">
      <alignment vertical="center"/>
    </xf>
    <xf numFmtId="0" fontId="2" fillId="3" borderId="18" xfId="0" applyFont="1" applyFill="1" applyBorder="1" applyAlignment="1">
      <alignment vertical="center"/>
    </xf>
    <xf numFmtId="0" fontId="2" fillId="5" borderId="18" xfId="0" applyFont="1" applyFill="1" applyBorder="1" applyAlignment="1">
      <alignment vertical="center"/>
    </xf>
    <xf numFmtId="0" fontId="2" fillId="3" borderId="18" xfId="0" applyFont="1" applyFill="1" applyBorder="1" applyAlignment="1">
      <alignment horizontal="center" vertical="center"/>
    </xf>
    <xf numFmtId="2" fontId="2" fillId="3" borderId="18" xfId="0" applyNumberFormat="1" applyFont="1" applyFill="1" applyBorder="1" applyAlignment="1">
      <alignment vertical="center"/>
    </xf>
    <xf numFmtId="0" fontId="0" fillId="5" borderId="0" xfId="0" applyFill="1"/>
    <xf numFmtId="0" fontId="2" fillId="3" borderId="20" xfId="0" applyFont="1" applyFill="1" applyBorder="1" applyAlignment="1">
      <alignment vertical="center"/>
    </xf>
    <xf numFmtId="0" fontId="2" fillId="3" borderId="19" xfId="0" applyFont="1" applyFill="1" applyBorder="1" applyAlignment="1">
      <alignment horizontal="right" vertical="center"/>
    </xf>
    <xf numFmtId="0" fontId="2" fillId="3" borderId="21" xfId="0" applyFont="1" applyFill="1" applyBorder="1" applyAlignment="1">
      <alignment horizontal="center" vertical="center"/>
    </xf>
    <xf numFmtId="2" fontId="2" fillId="3" borderId="22" xfId="0" applyNumberFormat="1"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horizontal="right" vertical="center"/>
    </xf>
    <xf numFmtId="2" fontId="2" fillId="3" borderId="5" xfId="0" applyNumberFormat="1" applyFont="1" applyFill="1" applyBorder="1" applyAlignment="1">
      <alignment vertical="center"/>
    </xf>
    <xf numFmtId="0" fontId="3" fillId="3" borderId="6" xfId="0" applyFont="1" applyFill="1" applyBorder="1"/>
    <xf numFmtId="0" fontId="3" fillId="3" borderId="7" xfId="0" applyFont="1" applyFill="1" applyBorder="1" applyAlignment="1">
      <alignment vertical="center"/>
    </xf>
    <xf numFmtId="164" fontId="3" fillId="3" borderId="6" xfId="0" applyNumberFormat="1" applyFont="1" applyFill="1" applyBorder="1"/>
    <xf numFmtId="0" fontId="9" fillId="5" borderId="8" xfId="0" applyFont="1" applyFill="1" applyBorder="1" applyAlignment="1">
      <alignment wrapText="1"/>
    </xf>
    <xf numFmtId="0" fontId="0" fillId="5" borderId="1" xfId="0" applyFill="1" applyBorder="1"/>
    <xf numFmtId="0" fontId="0" fillId="5" borderId="9" xfId="0" applyFill="1" applyBorder="1"/>
    <xf numFmtId="0" fontId="0" fillId="4" borderId="24" xfId="0" applyFill="1" applyBorder="1" applyProtection="1">
      <protection locked="0"/>
    </xf>
    <xf numFmtId="44" fontId="0" fillId="4" borderId="8" xfId="0" applyNumberFormat="1" applyFill="1" applyBorder="1" applyProtection="1">
      <protection locked="0"/>
    </xf>
    <xf numFmtId="44" fontId="0" fillId="4" borderId="24" xfId="0" applyNumberFormat="1" applyFill="1" applyBorder="1" applyProtection="1">
      <protection locked="0"/>
    </xf>
    <xf numFmtId="0" fontId="0" fillId="4" borderId="26" xfId="0" applyFill="1" applyBorder="1" applyAlignment="1" applyProtection="1">
      <alignment vertical="center"/>
      <protection locked="0"/>
    </xf>
    <xf numFmtId="0" fontId="0" fillId="4" borderId="20"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4" borderId="28" xfId="0" applyFill="1" applyBorder="1" applyAlignment="1" applyProtection="1">
      <alignment vertical="center"/>
      <protection locked="0"/>
    </xf>
    <xf numFmtId="0" fontId="12" fillId="0" borderId="0" xfId="0" applyFont="1" applyAlignment="1">
      <alignment vertical="center"/>
    </xf>
    <xf numFmtId="0" fontId="13" fillId="0" borderId="0" xfId="0" applyFont="1" applyAlignment="1">
      <alignment vertical="center"/>
    </xf>
    <xf numFmtId="0" fontId="0" fillId="4" borderId="15" xfId="0" applyFill="1" applyBorder="1" applyAlignment="1" applyProtection="1">
      <alignment vertical="center"/>
      <protection locked="0"/>
    </xf>
    <xf numFmtId="0" fontId="0" fillId="6" borderId="0" xfId="0" applyFill="1"/>
    <xf numFmtId="0" fontId="3" fillId="3" borderId="15" xfId="0" applyFont="1" applyFill="1" applyBorder="1"/>
    <xf numFmtId="164" fontId="6" fillId="3" borderId="18" xfId="0" applyNumberFormat="1" applyFont="1" applyFill="1" applyBorder="1" applyProtection="1"/>
    <xf numFmtId="0" fontId="9" fillId="2" borderId="16" xfId="0" applyFont="1" applyFill="1" applyBorder="1" applyAlignment="1" applyProtection="1">
      <alignment horizontal="left" wrapText="1"/>
      <protection locked="0"/>
    </xf>
    <xf numFmtId="0" fontId="0" fillId="2" borderId="0" xfId="0" applyFill="1" applyBorder="1"/>
    <xf numFmtId="0" fontId="0" fillId="0" borderId="0" xfId="0" applyBorder="1"/>
    <xf numFmtId="0" fontId="0" fillId="2" borderId="16" xfId="0" applyFont="1" applyFill="1" applyBorder="1" applyAlignment="1" applyProtection="1">
      <alignment horizontal="left" wrapText="1"/>
      <protection locked="0"/>
    </xf>
    <xf numFmtId="0" fontId="9" fillId="2" borderId="12" xfId="0" applyFont="1" applyFill="1" applyBorder="1" applyAlignment="1" applyProtection="1">
      <alignment horizontal="left" wrapText="1"/>
      <protection locked="0"/>
    </xf>
    <xf numFmtId="0" fontId="0" fillId="2" borderId="12" xfId="0" applyFill="1" applyBorder="1" applyProtection="1">
      <protection locked="0"/>
    </xf>
    <xf numFmtId="0" fontId="0" fillId="2" borderId="9" xfId="0" applyFill="1" applyBorder="1" applyProtection="1">
      <protection locked="0"/>
    </xf>
    <xf numFmtId="0" fontId="0" fillId="4" borderId="23" xfId="0" applyFill="1" applyBorder="1" applyAlignment="1">
      <alignment horizontal="center" vertical="top"/>
    </xf>
    <xf numFmtId="0" fontId="0" fillId="4" borderId="25" xfId="0" applyFill="1" applyBorder="1" applyAlignment="1">
      <alignment horizontal="center" vertical="top"/>
    </xf>
    <xf numFmtId="0" fontId="0" fillId="4" borderId="31" xfId="0" applyFill="1" applyBorder="1" applyAlignment="1">
      <alignment horizontal="center" vertical="top"/>
    </xf>
    <xf numFmtId="0" fontId="0" fillId="2" borderId="15" xfId="0" applyFill="1" applyBorder="1" applyAlignment="1">
      <alignment horizontal="left"/>
    </xf>
    <xf numFmtId="0" fontId="0" fillId="2" borderId="16" xfId="0" applyFill="1" applyBorder="1" applyAlignment="1">
      <alignment horizontal="left"/>
    </xf>
    <xf numFmtId="0" fontId="0" fillId="0" borderId="44" xfId="0" applyBorder="1" applyAlignment="1">
      <alignment vertical="top" wrapText="1"/>
    </xf>
    <xf numFmtId="0" fontId="0" fillId="0" borderId="45" xfId="0" applyBorder="1" applyAlignment="1">
      <alignment vertical="top" wrapText="1"/>
    </xf>
    <xf numFmtId="0" fontId="9" fillId="2" borderId="16" xfId="0" applyFont="1" applyFill="1" applyBorder="1" applyAlignment="1" applyProtection="1">
      <alignment horizontal="left" wrapText="1"/>
      <protection locked="0"/>
    </xf>
    <xf numFmtId="44" fontId="9" fillId="7" borderId="46" xfId="0" applyNumberFormat="1" applyFont="1" applyFill="1" applyBorder="1" applyAlignment="1" applyProtection="1">
      <alignment vertical="top" wrapText="1"/>
      <protection locked="0"/>
    </xf>
    <xf numFmtId="44" fontId="9" fillId="9" borderId="1" xfId="1" applyFont="1" applyFill="1" applyBorder="1" applyProtection="1"/>
    <xf numFmtId="0" fontId="0" fillId="0" borderId="0" xfId="0" applyProtection="1"/>
    <xf numFmtId="0" fontId="0" fillId="6" borderId="36" xfId="0" applyFill="1" applyBorder="1" applyProtection="1"/>
    <xf numFmtId="0" fontId="0" fillId="6" borderId="5" xfId="0" applyFill="1" applyBorder="1" applyAlignment="1" applyProtection="1">
      <alignment vertical="top" wrapText="1"/>
    </xf>
    <xf numFmtId="0" fontId="0" fillId="6" borderId="37" xfId="0" applyFill="1" applyBorder="1" applyAlignment="1" applyProtection="1">
      <alignment vertical="top" wrapText="1"/>
    </xf>
    <xf numFmtId="0" fontId="0" fillId="6" borderId="34" xfId="0" applyFill="1" applyBorder="1" applyProtection="1"/>
    <xf numFmtId="9" fontId="0" fillId="8" borderId="6" xfId="2" applyFont="1" applyFill="1" applyBorder="1" applyProtection="1"/>
    <xf numFmtId="44" fontId="0" fillId="8" borderId="6" xfId="0" applyNumberFormat="1" applyFill="1" applyBorder="1" applyProtection="1"/>
    <xf numFmtId="167" fontId="0" fillId="6" borderId="35" xfId="0" applyNumberFormat="1" applyFill="1" applyBorder="1" applyProtection="1"/>
    <xf numFmtId="0" fontId="0" fillId="6" borderId="23" xfId="0" applyFill="1" applyBorder="1" applyProtection="1"/>
    <xf numFmtId="9" fontId="0" fillId="8" borderId="1" xfId="2" applyFont="1" applyFill="1" applyBorder="1" applyProtection="1"/>
    <xf numFmtId="44" fontId="0" fillId="8" borderId="1" xfId="0" applyNumberFormat="1" applyFill="1" applyBorder="1" applyProtection="1"/>
    <xf numFmtId="167" fontId="0" fillId="6" borderId="29" xfId="0" applyNumberFormat="1" applyFill="1" applyBorder="1" applyProtection="1"/>
    <xf numFmtId="9" fontId="0" fillId="6" borderId="1" xfId="0" applyNumberFormat="1" applyFill="1" applyBorder="1" applyProtection="1"/>
    <xf numFmtId="44" fontId="0" fillId="6" borderId="1" xfId="0" applyNumberFormat="1" applyFill="1" applyBorder="1" applyProtection="1"/>
    <xf numFmtId="167" fontId="0" fillId="6" borderId="30" xfId="0" applyNumberFormat="1" applyFill="1" applyBorder="1" applyProtection="1"/>
    <xf numFmtId="0" fontId="9" fillId="6" borderId="31" xfId="0" applyFont="1" applyFill="1" applyBorder="1" applyProtection="1"/>
    <xf numFmtId="166" fontId="9" fillId="6" borderId="32" xfId="0" applyNumberFormat="1" applyFont="1" applyFill="1" applyBorder="1" applyProtection="1"/>
    <xf numFmtId="44" fontId="9" fillId="6" borderId="33" xfId="0" applyNumberFormat="1" applyFont="1" applyFill="1" applyBorder="1" applyProtection="1"/>
    <xf numFmtId="167" fontId="9" fillId="6" borderId="43" xfId="0" applyNumberFormat="1" applyFont="1" applyFill="1" applyBorder="1" applyProtection="1"/>
    <xf numFmtId="0" fontId="0" fillId="6" borderId="25" xfId="0" applyFill="1" applyBorder="1" applyAlignment="1" applyProtection="1">
      <alignment vertical="center"/>
    </xf>
    <xf numFmtId="0" fontId="0" fillId="6" borderId="27" xfId="0" applyFill="1" applyBorder="1" applyAlignment="1" applyProtection="1">
      <alignment vertical="center"/>
    </xf>
    <xf numFmtId="0" fontId="0" fillId="4" borderId="44" xfId="0" applyFill="1" applyBorder="1" applyAlignment="1">
      <alignment vertical="top" wrapText="1"/>
    </xf>
    <xf numFmtId="0" fontId="0" fillId="0" borderId="44" xfId="0" applyBorder="1" applyAlignment="1">
      <alignment vertical="top" wrapText="1"/>
    </xf>
    <xf numFmtId="0" fontId="9" fillId="4" borderId="39" xfId="0" applyFont="1" applyFill="1" applyBorder="1" applyAlignment="1">
      <alignment horizontal="left" vertical="top" wrapText="1"/>
    </xf>
    <xf numFmtId="0" fontId="9" fillId="0" borderId="40" xfId="0" applyFont="1" applyBorder="1" applyAlignment="1">
      <alignment horizontal="left" vertical="top" wrapText="1"/>
    </xf>
    <xf numFmtId="0" fontId="9" fillId="0" borderId="41" xfId="0" applyFont="1" applyBorder="1" applyAlignment="1">
      <alignment horizontal="left" vertical="top" wrapText="1"/>
    </xf>
    <xf numFmtId="0" fontId="9" fillId="4" borderId="42" xfId="0" applyFont="1" applyFill="1" applyBorder="1" applyAlignment="1">
      <alignment horizontal="left" vertical="top" wrapText="1"/>
    </xf>
    <xf numFmtId="0" fontId="9" fillId="0" borderId="0" xfId="0" applyFont="1" applyBorder="1" applyAlignment="1">
      <alignment horizontal="left" vertical="top" wrapText="1"/>
    </xf>
    <xf numFmtId="0" fontId="9" fillId="0" borderId="38" xfId="0" applyFont="1" applyBorder="1" applyAlignment="1">
      <alignment horizontal="left" vertical="top" wrapText="1"/>
    </xf>
    <xf numFmtId="0" fontId="9" fillId="0" borderId="42" xfId="0" applyFont="1" applyBorder="1" applyAlignment="1">
      <alignment horizontal="left" vertical="top" wrapText="1"/>
    </xf>
    <xf numFmtId="0" fontId="0" fillId="4" borderId="12" xfId="0" applyFill="1" applyBorder="1" applyAlignment="1">
      <alignment vertical="top" wrapText="1"/>
    </xf>
    <xf numFmtId="0" fontId="0" fillId="0" borderId="12" xfId="0" applyBorder="1" applyAlignment="1">
      <alignment vertical="top" wrapText="1"/>
    </xf>
    <xf numFmtId="0" fontId="0" fillId="0" borderId="24" xfId="0" applyBorder="1" applyAlignment="1">
      <alignment vertical="top" wrapText="1"/>
    </xf>
    <xf numFmtId="0" fontId="0" fillId="4" borderId="24" xfId="0" applyFill="1" applyBorder="1" applyAlignment="1">
      <alignment vertical="top" wrapText="1"/>
    </xf>
    <xf numFmtId="0" fontId="0" fillId="4" borderId="14" xfId="0" applyFill="1" applyBorder="1" applyAlignment="1">
      <alignment vertical="top" wrapText="1"/>
    </xf>
    <xf numFmtId="0" fontId="0" fillId="0" borderId="14" xfId="0" applyBorder="1" applyAlignment="1">
      <alignment vertical="top" wrapText="1"/>
    </xf>
    <xf numFmtId="0" fontId="0" fillId="0" borderId="26" xfId="0" applyBorder="1" applyAlignment="1">
      <alignment vertical="top" wrapText="1"/>
    </xf>
    <xf numFmtId="0" fontId="0" fillId="0" borderId="42" xfId="0" applyBorder="1" applyAlignment="1">
      <alignment horizontal="left" wrapText="1"/>
    </xf>
    <xf numFmtId="0" fontId="0" fillId="0" borderId="0" xfId="0" applyBorder="1" applyAlignment="1">
      <alignment horizontal="left" wrapText="1"/>
    </xf>
    <xf numFmtId="0" fontId="0" fillId="0" borderId="38" xfId="0" applyBorder="1" applyAlignment="1">
      <alignment horizontal="left" wrapText="1"/>
    </xf>
    <xf numFmtId="0" fontId="16" fillId="0" borderId="12" xfId="0" applyFont="1" applyBorder="1" applyAlignment="1">
      <alignment horizontal="left" vertical="top" wrapText="1"/>
    </xf>
    <xf numFmtId="0" fontId="0" fillId="2" borderId="8" xfId="0" applyFill="1" applyBorder="1"/>
    <xf numFmtId="0" fontId="0" fillId="0" borderId="9" xfId="0" applyBorder="1"/>
    <xf numFmtId="0" fontId="0" fillId="2" borderId="10" xfId="0" applyFill="1" applyBorder="1" applyAlignment="1">
      <alignment horizontal="left"/>
    </xf>
    <xf numFmtId="0" fontId="0" fillId="2" borderId="0" xfId="0" applyFill="1" applyBorder="1" applyAlignment="1">
      <alignment horizontal="left"/>
    </xf>
    <xf numFmtId="0" fontId="0" fillId="2" borderId="13" xfId="0" applyFill="1" applyBorder="1" applyAlignment="1">
      <alignment horizontal="left" vertical="center" wrapText="1"/>
    </xf>
    <xf numFmtId="0" fontId="0" fillId="2" borderId="17"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2" fillId="3" borderId="8" xfId="0" applyFont="1" applyFill="1" applyBorder="1" applyAlignment="1">
      <alignment horizontal="left" vertical="center"/>
    </xf>
    <xf numFmtId="0" fontId="2" fillId="3" borderId="12" xfId="0" applyFont="1" applyFill="1" applyBorder="1" applyAlignment="1">
      <alignment horizontal="left" vertical="center"/>
    </xf>
    <xf numFmtId="0" fontId="2" fillId="3" borderId="9" xfId="0" applyFont="1" applyFill="1" applyBorder="1" applyAlignment="1">
      <alignment horizontal="left" vertical="center"/>
    </xf>
    <xf numFmtId="0" fontId="9" fillId="2" borderId="16" xfId="0" applyFont="1" applyFill="1" applyBorder="1" applyAlignment="1" applyProtection="1">
      <alignment horizontal="left" wrapText="1"/>
      <protection locked="0"/>
    </xf>
    <xf numFmtId="0" fontId="9" fillId="2" borderId="0" xfId="0" applyFont="1" applyFill="1" applyBorder="1" applyAlignment="1" applyProtection="1">
      <alignment horizontal="left" wrapText="1"/>
      <protection locked="0"/>
    </xf>
    <xf numFmtId="0" fontId="11" fillId="0" borderId="40" xfId="0" applyFont="1" applyBorder="1" applyAlignment="1" applyProtection="1"/>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15</xdr:col>
      <xdr:colOff>277091</xdr:colOff>
      <xdr:row>0</xdr:row>
      <xdr:rowOff>152400</xdr:rowOff>
    </xdr:from>
    <xdr:to>
      <xdr:col>16</xdr:col>
      <xdr:colOff>1415415</xdr:colOff>
      <xdr:row>0</xdr:row>
      <xdr:rowOff>1063951</xdr:rowOff>
    </xdr:to>
    <xdr:pic>
      <xdr:nvPicPr>
        <xdr:cNvPr id="2" name="Afbeelding 1">
          <a:extLst>
            <a:ext uri="{FF2B5EF4-FFF2-40B4-BE49-F238E27FC236}">
              <a16:creationId xmlns:a16="http://schemas.microsoft.com/office/drawing/2014/main" id="{BA56D28D-873E-46D9-9DFC-0305B261C2A8}"/>
            </a:ext>
          </a:extLst>
        </xdr:cNvPr>
        <xdr:cNvPicPr>
          <a:picLocks noChangeAspect="1"/>
        </xdr:cNvPicPr>
      </xdr:nvPicPr>
      <xdr:blipFill>
        <a:blip xmlns:r="http://schemas.openxmlformats.org/officeDocument/2006/relationships" r:embed="rId1"/>
        <a:stretch>
          <a:fillRect/>
        </a:stretch>
      </xdr:blipFill>
      <xdr:spPr>
        <a:xfrm>
          <a:off x="10432473" y="152400"/>
          <a:ext cx="1747924" cy="911551"/>
        </a:xfrm>
        <a:prstGeom prst="rect">
          <a:avLst/>
        </a:prstGeom>
      </xdr:spPr>
    </xdr:pic>
    <xdr:clientData/>
  </xdr:twoCellAnchor>
  <xdr:twoCellAnchor editAs="oneCell">
    <xdr:from>
      <xdr:col>18</xdr:col>
      <xdr:colOff>0</xdr:colOff>
      <xdr:row>3</xdr:row>
      <xdr:rowOff>0</xdr:rowOff>
    </xdr:from>
    <xdr:to>
      <xdr:col>18</xdr:col>
      <xdr:colOff>304800</xdr:colOff>
      <xdr:row>3</xdr:row>
      <xdr:rowOff>304800</xdr:rowOff>
    </xdr:to>
    <xdr:sp macro="" textlink="">
      <xdr:nvSpPr>
        <xdr:cNvPr id="1026" name="AutoShape 2" descr="OLAZ">
          <a:extLst>
            <a:ext uri="{FF2B5EF4-FFF2-40B4-BE49-F238E27FC236}">
              <a16:creationId xmlns:a16="http://schemas.microsoft.com/office/drawing/2014/main" id="{FEFF89F9-4CFB-4C3B-A2E2-0229F18109AC}"/>
            </a:ext>
          </a:extLst>
        </xdr:cNvPr>
        <xdr:cNvSpPr>
          <a:spLocks noChangeAspect="1" noChangeArrowheads="1"/>
        </xdr:cNvSpPr>
      </xdr:nvSpPr>
      <xdr:spPr bwMode="auto">
        <a:xfrm>
          <a:off x="13152120" y="105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124693</xdr:colOff>
      <xdr:row>0</xdr:row>
      <xdr:rowOff>55418</xdr:rowOff>
    </xdr:from>
    <xdr:ext cx="3013362" cy="968983"/>
    <xdr:sp macro="" textlink="">
      <xdr:nvSpPr>
        <xdr:cNvPr id="3" name="Tekstvak 2">
          <a:extLst>
            <a:ext uri="{FF2B5EF4-FFF2-40B4-BE49-F238E27FC236}">
              <a16:creationId xmlns:a16="http://schemas.microsoft.com/office/drawing/2014/main" id="{52E0A5B3-9E8A-4A75-9CA0-85C5EE316557}"/>
            </a:ext>
          </a:extLst>
        </xdr:cNvPr>
        <xdr:cNvSpPr txBox="1"/>
      </xdr:nvSpPr>
      <xdr:spPr>
        <a:xfrm>
          <a:off x="124693" y="55418"/>
          <a:ext cx="3013362" cy="968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l-NL" sz="1400" b="0">
              <a:solidFill>
                <a:schemeClr val="tx2">
                  <a:lumMod val="75000"/>
                </a:schemeClr>
              </a:solidFill>
            </a:rPr>
            <a:t>Gemeenschappelijke Regeling Samenwerkingsverband afvalstoffenverwijdering Oost- en Zuidoost Groningen </a:t>
          </a:r>
        </a:p>
      </xdr:txBody>
    </xdr:sp>
    <xdr:clientData/>
  </xdr:oneCellAnchor>
  <xdr:twoCellAnchor editAs="oneCell">
    <xdr:from>
      <xdr:col>3</xdr:col>
      <xdr:colOff>1468590</xdr:colOff>
      <xdr:row>0</xdr:row>
      <xdr:rowOff>104743</xdr:rowOff>
    </xdr:from>
    <xdr:to>
      <xdr:col>4</xdr:col>
      <xdr:colOff>435926</xdr:colOff>
      <xdr:row>0</xdr:row>
      <xdr:rowOff>1052945</xdr:rowOff>
    </xdr:to>
    <xdr:pic>
      <xdr:nvPicPr>
        <xdr:cNvPr id="6" name="Afbeelding 5" descr="Afbeelding met tekst, vectorafbeeldingen&#10;&#10;Automatisch gegenereerde beschrijving">
          <a:extLst>
            <a:ext uri="{FF2B5EF4-FFF2-40B4-BE49-F238E27FC236}">
              <a16:creationId xmlns:a16="http://schemas.microsoft.com/office/drawing/2014/main" id="{6059FEDA-1A6B-4C6F-92F9-95B6ABF87248}"/>
            </a:ext>
          </a:extLst>
        </xdr:cNvPr>
        <xdr:cNvPicPr>
          <a:picLocks noChangeAspect="1"/>
        </xdr:cNvPicPr>
      </xdr:nvPicPr>
      <xdr:blipFill>
        <a:blip xmlns:r="http://schemas.openxmlformats.org/officeDocument/2006/relationships" r:embed="rId2"/>
        <a:stretch>
          <a:fillRect/>
        </a:stretch>
      </xdr:blipFill>
      <xdr:spPr>
        <a:xfrm>
          <a:off x="3297390" y="104743"/>
          <a:ext cx="588318" cy="955129"/>
        </a:xfrm>
        <a:prstGeom prst="rect">
          <a:avLst/>
        </a:prstGeom>
      </xdr:spPr>
    </xdr:pic>
    <xdr:clientData/>
  </xdr:twoCellAnchor>
  <xdr:twoCellAnchor editAs="oneCell">
    <xdr:from>
      <xdr:col>5</xdr:col>
      <xdr:colOff>24980</xdr:colOff>
      <xdr:row>0</xdr:row>
      <xdr:rowOff>139736</xdr:rowOff>
    </xdr:from>
    <xdr:to>
      <xdr:col>6</xdr:col>
      <xdr:colOff>13995</xdr:colOff>
      <xdr:row>0</xdr:row>
      <xdr:rowOff>1052945</xdr:rowOff>
    </xdr:to>
    <xdr:pic>
      <xdr:nvPicPr>
        <xdr:cNvPr id="7" name="Afbeelding 6" descr="Afbeelding met tekst&#10;&#10;Automatisch gegenereerde beschrijving">
          <a:extLst>
            <a:ext uri="{FF2B5EF4-FFF2-40B4-BE49-F238E27FC236}">
              <a16:creationId xmlns:a16="http://schemas.microsoft.com/office/drawing/2014/main" id="{DF2DA048-5C90-4058-9CA3-3E02E9ACE5DE}"/>
            </a:ext>
          </a:extLst>
        </xdr:cNvPr>
        <xdr:cNvPicPr>
          <a:picLocks noChangeAspect="1"/>
        </xdr:cNvPicPr>
      </xdr:nvPicPr>
      <xdr:blipFill>
        <a:blip xmlns:r="http://schemas.openxmlformats.org/officeDocument/2006/relationships" r:embed="rId3"/>
        <a:stretch>
          <a:fillRect/>
        </a:stretch>
      </xdr:blipFill>
      <xdr:spPr>
        <a:xfrm>
          <a:off x="4084362" y="139736"/>
          <a:ext cx="598615" cy="920136"/>
        </a:xfrm>
        <a:prstGeom prst="rect">
          <a:avLst/>
        </a:prstGeom>
      </xdr:spPr>
    </xdr:pic>
    <xdr:clientData/>
  </xdr:twoCellAnchor>
  <xdr:twoCellAnchor editAs="oneCell">
    <xdr:from>
      <xdr:col>9</xdr:col>
      <xdr:colOff>203515</xdr:colOff>
      <xdr:row>0</xdr:row>
      <xdr:rowOff>218487</xdr:rowOff>
    </xdr:from>
    <xdr:to>
      <xdr:col>10</xdr:col>
      <xdr:colOff>244241</xdr:colOff>
      <xdr:row>0</xdr:row>
      <xdr:rowOff>1025373</xdr:rowOff>
    </xdr:to>
    <xdr:pic>
      <xdr:nvPicPr>
        <xdr:cNvPr id="9" name="Picture 2" descr="Wapen van Veendam - Wikipedia">
          <a:extLst>
            <a:ext uri="{FF2B5EF4-FFF2-40B4-BE49-F238E27FC236}">
              <a16:creationId xmlns:a16="http://schemas.microsoft.com/office/drawing/2014/main" id="{A641631A-5A68-4B6C-8704-F80D2CE24D3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01297" y="218487"/>
          <a:ext cx="650326" cy="806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226997</xdr:colOff>
      <xdr:row>0</xdr:row>
      <xdr:rowOff>104743</xdr:rowOff>
    </xdr:from>
    <xdr:to>
      <xdr:col>7</xdr:col>
      <xdr:colOff>216013</xdr:colOff>
      <xdr:row>0</xdr:row>
      <xdr:rowOff>1025373</xdr:rowOff>
    </xdr:to>
    <xdr:pic>
      <xdr:nvPicPr>
        <xdr:cNvPr id="10" name="Picture 4" descr="Wapen van Pekela - Wikipedia">
          <a:extLst>
            <a:ext uri="{FF2B5EF4-FFF2-40B4-BE49-F238E27FC236}">
              <a16:creationId xmlns:a16="http://schemas.microsoft.com/office/drawing/2014/main" id="{919BE5D7-80D7-40FF-ACCB-05D56AE17EA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895979" y="104743"/>
          <a:ext cx="598616" cy="920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15846</xdr:colOff>
      <xdr:row>0</xdr:row>
      <xdr:rowOff>96978</xdr:rowOff>
    </xdr:from>
    <xdr:to>
      <xdr:col>8</xdr:col>
      <xdr:colOff>592642</xdr:colOff>
      <xdr:row>0</xdr:row>
      <xdr:rowOff>1039078</xdr:rowOff>
    </xdr:to>
    <xdr:pic>
      <xdr:nvPicPr>
        <xdr:cNvPr id="11" name="Afbeelding 10">
          <a:extLst>
            <a:ext uri="{FF2B5EF4-FFF2-40B4-BE49-F238E27FC236}">
              <a16:creationId xmlns:a16="http://schemas.microsoft.com/office/drawing/2014/main" id="{0C5F91CE-9FD6-4A3F-A8FE-99C8136CD62D}"/>
            </a:ext>
          </a:extLst>
        </xdr:cNvPr>
        <xdr:cNvPicPr>
          <a:picLocks noChangeAspect="1"/>
        </xdr:cNvPicPr>
      </xdr:nvPicPr>
      <xdr:blipFill>
        <a:blip xmlns:r="http://schemas.openxmlformats.org/officeDocument/2006/relationships" r:embed="rId6"/>
        <a:stretch>
          <a:fillRect/>
        </a:stretch>
      </xdr:blipFill>
      <xdr:spPr>
        <a:xfrm>
          <a:off x="5904028" y="96978"/>
          <a:ext cx="576796" cy="942100"/>
        </a:xfrm>
        <a:prstGeom prst="rect">
          <a:avLst/>
        </a:prstGeom>
      </xdr:spPr>
    </xdr:pic>
    <xdr:clientData/>
  </xdr:twoCellAnchor>
  <xdr:oneCellAnchor>
    <xdr:from>
      <xdr:col>3</xdr:col>
      <xdr:colOff>1447800</xdr:colOff>
      <xdr:row>0</xdr:row>
      <xdr:rowOff>1052945</xdr:rowOff>
    </xdr:from>
    <xdr:ext cx="4454236" cy="443346"/>
    <xdr:sp macro="" textlink="">
      <xdr:nvSpPr>
        <xdr:cNvPr id="12" name="Tekstvak 11">
          <a:extLst>
            <a:ext uri="{FF2B5EF4-FFF2-40B4-BE49-F238E27FC236}">
              <a16:creationId xmlns:a16="http://schemas.microsoft.com/office/drawing/2014/main" id="{76306C92-93D0-4CCC-8BEA-72004BA7CB83}"/>
            </a:ext>
          </a:extLst>
        </xdr:cNvPr>
        <xdr:cNvSpPr txBox="1"/>
      </xdr:nvSpPr>
      <xdr:spPr>
        <a:xfrm>
          <a:off x="3276600" y="1052945"/>
          <a:ext cx="4454236" cy="443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l-NL" sz="1000" b="0">
              <a:solidFill>
                <a:schemeClr val="tx2">
                  <a:lumMod val="75000"/>
                </a:schemeClr>
              </a:solidFill>
            </a:rPr>
            <a:t>Midden             Oldambt               Pekela                   Stadskanaal       Veendam</a:t>
          </a:r>
        </a:p>
        <a:p>
          <a:pPr marL="0" marR="0" lvl="0" indent="0" defTabSz="914400" eaLnBrk="1" fontAlgn="auto" latinLnBrk="0" hangingPunct="1">
            <a:lnSpc>
              <a:spcPct val="100000"/>
            </a:lnSpc>
            <a:spcBef>
              <a:spcPts val="0"/>
            </a:spcBef>
            <a:spcAft>
              <a:spcPts val="0"/>
            </a:spcAft>
            <a:buClrTx/>
            <a:buSzTx/>
            <a:buFontTx/>
            <a:buNone/>
            <a:tabLst/>
            <a:defRPr/>
          </a:pPr>
          <a:r>
            <a:rPr lang="nl-NL" sz="1000" b="0">
              <a:solidFill>
                <a:schemeClr val="tx2">
                  <a:lumMod val="75000"/>
                </a:schemeClr>
              </a:solidFill>
            </a:rPr>
            <a:t>Groningen</a:t>
          </a:r>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0000"/>
    <pageSetUpPr fitToPage="1"/>
  </sheetPr>
  <dimension ref="A1:Q16"/>
  <sheetViews>
    <sheetView tabSelected="1" zoomScale="110" zoomScaleNormal="110" workbookViewId="0">
      <selection activeCell="M18" sqref="M18"/>
    </sheetView>
  </sheetViews>
  <sheetFormatPr defaultRowHeight="14.5" x14ac:dyDescent="0.35"/>
  <cols>
    <col min="4" max="4" width="23.6328125" customWidth="1"/>
    <col min="17" max="17" width="25.6328125" customWidth="1"/>
    <col min="19" max="19" width="14.6328125" customWidth="1"/>
  </cols>
  <sheetData>
    <row r="1" spans="1:17" ht="98.4" customHeight="1" x14ac:dyDescent="0.35">
      <c r="A1" s="104"/>
      <c r="B1" s="105"/>
      <c r="C1" s="105"/>
      <c r="D1" s="105"/>
      <c r="E1" s="105"/>
      <c r="F1" s="105"/>
      <c r="G1" s="105"/>
      <c r="H1" s="105"/>
      <c r="I1" s="105"/>
      <c r="J1" s="105"/>
      <c r="K1" s="105"/>
      <c r="L1" s="105"/>
      <c r="M1" s="105"/>
      <c r="N1" s="105"/>
      <c r="O1" s="105"/>
      <c r="P1" s="105"/>
      <c r="Q1" s="106"/>
    </row>
    <row r="2" spans="1:17" ht="52.5" hidden="1" customHeight="1" x14ac:dyDescent="0.35">
      <c r="A2" s="107"/>
      <c r="B2" s="108"/>
      <c r="C2" s="108"/>
      <c r="D2" s="108"/>
      <c r="E2" s="108"/>
      <c r="F2" s="108"/>
      <c r="G2" s="108"/>
      <c r="H2" s="108"/>
      <c r="I2" s="108"/>
      <c r="J2" s="108"/>
      <c r="K2" s="108"/>
      <c r="L2" s="108"/>
      <c r="M2" s="108"/>
      <c r="N2" s="108"/>
      <c r="O2" s="108"/>
      <c r="P2" s="108"/>
      <c r="Q2" s="109"/>
    </row>
    <row r="3" spans="1:17" ht="13.25" customHeight="1" x14ac:dyDescent="0.35">
      <c r="A3" s="110"/>
      <c r="B3" s="108"/>
      <c r="C3" s="108"/>
      <c r="D3" s="108"/>
      <c r="E3" s="108"/>
      <c r="F3" s="108"/>
      <c r="G3" s="108"/>
      <c r="H3" s="108"/>
      <c r="I3" s="108"/>
      <c r="J3" s="108"/>
      <c r="K3" s="108"/>
      <c r="L3" s="108"/>
      <c r="M3" s="108"/>
      <c r="N3" s="108"/>
      <c r="O3" s="108"/>
      <c r="P3" s="108"/>
      <c r="Q3" s="109"/>
    </row>
    <row r="4" spans="1:17" ht="46.25" customHeight="1" x14ac:dyDescent="0.35">
      <c r="A4" s="118" t="s">
        <v>77</v>
      </c>
      <c r="B4" s="119"/>
      <c r="C4" s="119"/>
      <c r="D4" s="119"/>
      <c r="E4" s="119"/>
      <c r="F4" s="119"/>
      <c r="G4" s="119"/>
      <c r="H4" s="119"/>
      <c r="I4" s="119"/>
      <c r="J4" s="119"/>
      <c r="K4" s="119"/>
      <c r="L4" s="119"/>
      <c r="M4" s="119"/>
      <c r="N4" s="119"/>
      <c r="O4" s="119"/>
      <c r="P4" s="119"/>
      <c r="Q4" s="120"/>
    </row>
    <row r="5" spans="1:17" ht="31.25" customHeight="1" x14ac:dyDescent="0.35">
      <c r="A5" s="71">
        <v>1</v>
      </c>
      <c r="B5" s="111" t="s">
        <v>78</v>
      </c>
      <c r="C5" s="111"/>
      <c r="D5" s="111"/>
      <c r="E5" s="111"/>
      <c r="F5" s="111"/>
      <c r="G5" s="111"/>
      <c r="H5" s="111"/>
      <c r="I5" s="111"/>
      <c r="J5" s="111"/>
      <c r="K5" s="111"/>
      <c r="L5" s="111"/>
      <c r="M5" s="111"/>
      <c r="N5" s="111"/>
      <c r="O5" s="111"/>
      <c r="P5" s="111"/>
      <c r="Q5" s="114"/>
    </row>
    <row r="6" spans="1:17" ht="34.75" customHeight="1" x14ac:dyDescent="0.35">
      <c r="A6" s="71">
        <v>2</v>
      </c>
      <c r="B6" s="111" t="s">
        <v>49</v>
      </c>
      <c r="C6" s="111"/>
      <c r="D6" s="111"/>
      <c r="E6" s="111"/>
      <c r="F6" s="111"/>
      <c r="G6" s="111"/>
      <c r="H6" s="111"/>
      <c r="I6" s="111"/>
      <c r="J6" s="111"/>
      <c r="K6" s="111"/>
      <c r="L6" s="111"/>
      <c r="M6" s="111"/>
      <c r="N6" s="111"/>
      <c r="O6" s="111"/>
      <c r="P6" s="111"/>
      <c r="Q6" s="114"/>
    </row>
    <row r="7" spans="1:17" ht="33.65" customHeight="1" x14ac:dyDescent="0.35">
      <c r="A7" s="71">
        <v>3</v>
      </c>
      <c r="B7" s="111" t="s">
        <v>44</v>
      </c>
      <c r="C7" s="112"/>
      <c r="D7" s="112"/>
      <c r="E7" s="112"/>
      <c r="F7" s="112"/>
      <c r="G7" s="112"/>
      <c r="H7" s="112"/>
      <c r="I7" s="112"/>
      <c r="J7" s="112"/>
      <c r="K7" s="112"/>
      <c r="L7" s="112"/>
      <c r="M7" s="112"/>
      <c r="N7" s="112"/>
      <c r="O7" s="112"/>
      <c r="P7" s="112"/>
      <c r="Q7" s="113"/>
    </row>
    <row r="8" spans="1:17" ht="48" customHeight="1" x14ac:dyDescent="0.35">
      <c r="A8" s="71">
        <v>4</v>
      </c>
      <c r="B8" s="121" t="s">
        <v>79</v>
      </c>
      <c r="C8" s="112"/>
      <c r="D8" s="112"/>
      <c r="E8" s="112"/>
      <c r="F8" s="112"/>
      <c r="G8" s="112"/>
      <c r="H8" s="112"/>
      <c r="I8" s="112"/>
      <c r="J8" s="112"/>
      <c r="K8" s="112"/>
      <c r="L8" s="112"/>
      <c r="M8" s="112"/>
      <c r="N8" s="112"/>
      <c r="O8" s="112"/>
      <c r="P8" s="112"/>
      <c r="Q8" s="113"/>
    </row>
    <row r="9" spans="1:17" ht="55.25" customHeight="1" x14ac:dyDescent="0.35">
      <c r="A9" s="71">
        <v>5</v>
      </c>
      <c r="B9" s="111" t="s">
        <v>80</v>
      </c>
      <c r="C9" s="112"/>
      <c r="D9" s="112"/>
      <c r="E9" s="112"/>
      <c r="F9" s="112"/>
      <c r="G9" s="112"/>
      <c r="H9" s="112"/>
      <c r="I9" s="112"/>
      <c r="J9" s="112"/>
      <c r="K9" s="112"/>
      <c r="L9" s="112"/>
      <c r="M9" s="112"/>
      <c r="N9" s="112"/>
      <c r="O9" s="112"/>
      <c r="P9" s="112"/>
      <c r="Q9" s="113"/>
    </row>
    <row r="10" spans="1:17" ht="47.4" customHeight="1" x14ac:dyDescent="0.35">
      <c r="A10" s="71">
        <v>6</v>
      </c>
      <c r="B10" s="111" t="s">
        <v>81</v>
      </c>
      <c r="C10" s="112"/>
      <c r="D10" s="112"/>
      <c r="E10" s="112"/>
      <c r="F10" s="112"/>
      <c r="G10" s="112"/>
      <c r="H10" s="112"/>
      <c r="I10" s="112"/>
      <c r="J10" s="112"/>
      <c r="K10" s="112"/>
      <c r="L10" s="112"/>
      <c r="M10" s="112"/>
      <c r="N10" s="112"/>
      <c r="O10" s="112"/>
      <c r="P10" s="112"/>
      <c r="Q10" s="113"/>
    </row>
    <row r="11" spans="1:17" ht="52.75" customHeight="1" thickBot="1" x14ac:dyDescent="0.4">
      <c r="A11" s="72">
        <v>7</v>
      </c>
      <c r="B11" s="115" t="s">
        <v>38</v>
      </c>
      <c r="C11" s="116"/>
      <c r="D11" s="116"/>
      <c r="E11" s="116"/>
      <c r="F11" s="116"/>
      <c r="G11" s="116"/>
      <c r="H11" s="116"/>
      <c r="I11" s="116"/>
      <c r="J11" s="116"/>
      <c r="K11" s="116"/>
      <c r="L11" s="116"/>
      <c r="M11" s="116"/>
      <c r="N11" s="116"/>
      <c r="O11" s="116"/>
      <c r="P11" s="116"/>
      <c r="Q11" s="117"/>
    </row>
    <row r="12" spans="1:17" ht="31.25" customHeight="1" thickTop="1" thickBot="1" x14ac:dyDescent="0.4">
      <c r="A12" s="73">
        <v>8</v>
      </c>
      <c r="B12" s="102" t="s">
        <v>82</v>
      </c>
      <c r="C12" s="103"/>
      <c r="D12" s="103"/>
      <c r="E12" s="103"/>
      <c r="F12" s="103"/>
      <c r="G12" s="103"/>
      <c r="H12" s="103"/>
      <c r="I12" s="103"/>
      <c r="J12" s="103"/>
      <c r="K12" s="103"/>
      <c r="L12" s="103"/>
      <c r="M12" s="103"/>
      <c r="N12" s="103"/>
      <c r="O12" s="79">
        <v>0</v>
      </c>
      <c r="P12" s="76"/>
      <c r="Q12" s="77"/>
    </row>
    <row r="14" spans="1:17" x14ac:dyDescent="0.35">
      <c r="B14" s="58"/>
    </row>
    <row r="15" spans="1:17" x14ac:dyDescent="0.35">
      <c r="B15" s="59"/>
    </row>
    <row r="16" spans="1:17" x14ac:dyDescent="0.35">
      <c r="B16" s="59"/>
    </row>
  </sheetData>
  <sheetProtection algorithmName="SHA-512" hashValue="7GGTrbxOSGO5N83gS0rJk6uV8wo9eJ25A3bo60JYFrham1ac9xV1cHwLlNtr0X2pbsdBvQKay8FplS5Cv2Q4jw==" saltValue="7vPlQAHZWc2dBbuq048dEg==" spinCount="100000" sheet="1" objects="1" scenarios="1"/>
  <mergeCells count="10">
    <mergeCell ref="B12:N12"/>
    <mergeCell ref="A1:Q3"/>
    <mergeCell ref="B9:Q9"/>
    <mergeCell ref="B10:Q10"/>
    <mergeCell ref="B6:Q6"/>
    <mergeCell ref="B11:Q11"/>
    <mergeCell ref="A4:Q4"/>
    <mergeCell ref="B7:Q7"/>
    <mergeCell ref="B8:Q8"/>
    <mergeCell ref="B5:Q5"/>
  </mergeCells>
  <pageMargins left="0.7" right="0.7" top="0.75" bottom="0.75" header="0.3" footer="0.3"/>
  <pageSetup paperSize="9" scale="72"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FA7A-B3F5-4EB6-AC76-A6D3321929B1}">
  <sheetPr>
    <tabColor theme="6" tint="-0.249977111117893"/>
  </sheetPr>
  <dimension ref="A1:S120"/>
  <sheetViews>
    <sheetView topLeftCell="A2" zoomScaleNormal="100" workbookViewId="0">
      <selection activeCell="B18" sqref="B18"/>
    </sheetView>
  </sheetViews>
  <sheetFormatPr defaultColWidth="9.36328125" defaultRowHeight="14.5" x14ac:dyDescent="0.35"/>
  <cols>
    <col min="1" max="1" width="99.6328125" customWidth="1"/>
    <col min="2" max="2" width="6.54296875" customWidth="1"/>
    <col min="3" max="3" width="18.36328125" bestFit="1" customWidth="1"/>
    <col min="4" max="4" width="11.6328125" customWidth="1"/>
    <col min="5" max="5" width="14.54296875" style="1" bestFit="1" customWidth="1"/>
    <col min="6" max="6" width="19.36328125" style="1" customWidth="1"/>
    <col min="7" max="19" width="9.36328125" style="1"/>
  </cols>
  <sheetData>
    <row r="1" spans="1:19" x14ac:dyDescent="0.35">
      <c r="A1" s="61" t="s">
        <v>59</v>
      </c>
      <c r="B1" s="61"/>
      <c r="C1" s="61"/>
      <c r="D1" s="61"/>
      <c r="G1" s="9"/>
      <c r="H1"/>
      <c r="I1"/>
      <c r="J1"/>
      <c r="K1"/>
      <c r="L1"/>
      <c r="M1"/>
      <c r="N1"/>
      <c r="O1"/>
      <c r="P1"/>
      <c r="Q1"/>
      <c r="R1"/>
      <c r="S1"/>
    </row>
    <row r="2" spans="1:19" ht="79.5" customHeight="1" x14ac:dyDescent="0.35">
      <c r="A2" s="26"/>
      <c r="B2" s="27" t="s">
        <v>0</v>
      </c>
      <c r="C2" s="27" t="s">
        <v>1</v>
      </c>
      <c r="D2" s="28" t="s">
        <v>2</v>
      </c>
      <c r="G2" s="9"/>
      <c r="H2"/>
      <c r="I2"/>
      <c r="J2"/>
      <c r="K2"/>
      <c r="L2"/>
      <c r="M2"/>
      <c r="N2"/>
      <c r="O2"/>
      <c r="P2"/>
      <c r="Q2"/>
      <c r="R2"/>
      <c r="S2"/>
    </row>
    <row r="3" spans="1:19" x14ac:dyDescent="0.35">
      <c r="A3" s="29" t="s">
        <v>67</v>
      </c>
      <c r="B3" s="11">
        <v>0</v>
      </c>
      <c r="C3" s="30" t="s">
        <v>3</v>
      </c>
      <c r="D3" s="31">
        <f>+B3*0.065</f>
        <v>0</v>
      </c>
      <c r="E3" s="122" t="s">
        <v>43</v>
      </c>
      <c r="F3" s="123"/>
      <c r="G3" s="9"/>
      <c r="H3"/>
      <c r="I3"/>
      <c r="J3"/>
      <c r="K3"/>
      <c r="L3"/>
      <c r="M3"/>
      <c r="N3"/>
      <c r="O3"/>
      <c r="P3"/>
      <c r="Q3"/>
      <c r="R3"/>
      <c r="S3"/>
    </row>
    <row r="4" spans="1:19" x14ac:dyDescent="0.35">
      <c r="A4" s="29" t="s">
        <v>68</v>
      </c>
      <c r="B4" s="11">
        <v>0</v>
      </c>
      <c r="C4" s="30" t="s">
        <v>3</v>
      </c>
      <c r="D4" s="31">
        <f>+B4*0.065</f>
        <v>0</v>
      </c>
      <c r="E4" s="65"/>
      <c r="F4" s="66"/>
      <c r="G4" s="9"/>
      <c r="H4"/>
      <c r="I4"/>
      <c r="J4"/>
      <c r="K4"/>
      <c r="L4"/>
      <c r="M4"/>
      <c r="N4"/>
      <c r="O4"/>
      <c r="P4"/>
      <c r="Q4"/>
      <c r="R4"/>
      <c r="S4"/>
    </row>
    <row r="5" spans="1:19" x14ac:dyDescent="0.35">
      <c r="A5" s="29" t="s">
        <v>4</v>
      </c>
      <c r="B5" s="12"/>
      <c r="C5" s="30" t="s">
        <v>5</v>
      </c>
      <c r="D5" s="31">
        <f>+B5*0.455</f>
        <v>0</v>
      </c>
      <c r="G5" s="9"/>
      <c r="H5"/>
      <c r="I5"/>
      <c r="J5"/>
      <c r="K5"/>
      <c r="L5"/>
      <c r="M5"/>
      <c r="N5"/>
      <c r="O5"/>
      <c r="P5"/>
      <c r="Q5"/>
      <c r="R5"/>
      <c r="S5"/>
    </row>
    <row r="6" spans="1:19" x14ac:dyDescent="0.35">
      <c r="A6" s="29" t="s">
        <v>16</v>
      </c>
      <c r="B6" s="12"/>
      <c r="C6" s="30" t="s">
        <v>11</v>
      </c>
      <c r="D6" s="31">
        <f>B6*1.825</f>
        <v>0</v>
      </c>
      <c r="G6" s="9"/>
      <c r="H6"/>
      <c r="I6"/>
      <c r="J6"/>
      <c r="K6"/>
      <c r="L6"/>
      <c r="M6"/>
      <c r="N6"/>
      <c r="O6"/>
      <c r="P6"/>
      <c r="Q6"/>
      <c r="R6"/>
      <c r="S6"/>
    </row>
    <row r="7" spans="1:19" x14ac:dyDescent="0.35">
      <c r="A7" s="29" t="s">
        <v>17</v>
      </c>
      <c r="B7" s="12"/>
      <c r="C7" s="30" t="s">
        <v>11</v>
      </c>
      <c r="D7" s="31">
        <f>+B7*-1.825</f>
        <v>0</v>
      </c>
      <c r="G7" s="9"/>
      <c r="H7"/>
      <c r="I7"/>
      <c r="J7"/>
      <c r="K7"/>
      <c r="L7"/>
      <c r="M7"/>
      <c r="N7"/>
      <c r="O7"/>
      <c r="P7"/>
      <c r="Q7"/>
      <c r="R7"/>
      <c r="S7"/>
    </row>
    <row r="8" spans="1:19" x14ac:dyDescent="0.35">
      <c r="A8" s="29" t="s">
        <v>6</v>
      </c>
      <c r="B8" s="13"/>
      <c r="C8" s="30" t="s">
        <v>5</v>
      </c>
      <c r="D8" s="31">
        <f>+B8*-0.455</f>
        <v>0</v>
      </c>
      <c r="G8" s="9"/>
      <c r="H8"/>
      <c r="I8"/>
      <c r="J8"/>
      <c r="K8"/>
      <c r="L8"/>
      <c r="M8"/>
      <c r="N8"/>
      <c r="O8"/>
      <c r="P8"/>
      <c r="Q8"/>
      <c r="R8"/>
      <c r="S8"/>
    </row>
    <row r="9" spans="1:19" x14ac:dyDescent="0.35">
      <c r="A9" s="29" t="s">
        <v>7</v>
      </c>
      <c r="B9" s="13"/>
      <c r="C9" s="30" t="s">
        <v>8</v>
      </c>
      <c r="D9" s="31">
        <f>+B9*-0.057</f>
        <v>0</v>
      </c>
      <c r="G9" s="9"/>
      <c r="H9"/>
      <c r="I9"/>
      <c r="J9"/>
      <c r="K9"/>
      <c r="L9"/>
      <c r="M9"/>
      <c r="N9"/>
      <c r="O9"/>
      <c r="P9"/>
      <c r="Q9"/>
      <c r="R9"/>
      <c r="S9"/>
    </row>
    <row r="10" spans="1:19" ht="15.5" x14ac:dyDescent="0.35">
      <c r="A10" s="29" t="s">
        <v>15</v>
      </c>
      <c r="B10" s="13"/>
      <c r="C10" s="30" t="s">
        <v>9</v>
      </c>
      <c r="D10" s="31">
        <f>+B10*-1</f>
        <v>0</v>
      </c>
      <c r="G10" s="9"/>
      <c r="H10"/>
      <c r="I10"/>
      <c r="J10"/>
      <c r="K10"/>
      <c r="L10"/>
      <c r="M10"/>
      <c r="N10"/>
      <c r="O10"/>
      <c r="P10"/>
      <c r="Q10"/>
      <c r="R10"/>
      <c r="S10"/>
    </row>
    <row r="11" spans="1:19" x14ac:dyDescent="0.35">
      <c r="A11" s="29" t="s">
        <v>13</v>
      </c>
      <c r="B11" s="13"/>
      <c r="C11" s="30" t="s">
        <v>10</v>
      </c>
      <c r="D11" s="31">
        <f>+B11*0.85</f>
        <v>0</v>
      </c>
      <c r="G11" s="9"/>
      <c r="H11"/>
      <c r="I11"/>
      <c r="J11"/>
      <c r="K11"/>
      <c r="L11"/>
      <c r="M11"/>
      <c r="N11"/>
      <c r="O11"/>
      <c r="P11"/>
      <c r="Q11"/>
      <c r="R11"/>
      <c r="S11"/>
    </row>
    <row r="12" spans="1:19" x14ac:dyDescent="0.35">
      <c r="A12" s="29" t="s">
        <v>14</v>
      </c>
      <c r="B12" s="13"/>
      <c r="C12" s="30" t="s">
        <v>10</v>
      </c>
      <c r="D12" s="31">
        <f>+B12*0.07</f>
        <v>0</v>
      </c>
      <c r="G12" s="9"/>
      <c r="H12"/>
      <c r="I12"/>
      <c r="J12"/>
      <c r="K12"/>
      <c r="L12"/>
      <c r="M12"/>
      <c r="N12"/>
      <c r="O12"/>
      <c r="P12"/>
      <c r="Q12"/>
      <c r="R12"/>
      <c r="S12"/>
    </row>
    <row r="13" spans="1:19" x14ac:dyDescent="0.35">
      <c r="A13" s="29" t="s">
        <v>18</v>
      </c>
      <c r="B13" s="13"/>
      <c r="C13" s="30" t="s">
        <v>10</v>
      </c>
      <c r="D13" s="31">
        <f>+B13*-5.82</f>
        <v>0</v>
      </c>
      <c r="E13" s="124"/>
      <c r="F13" s="125"/>
      <c r="G13" s="9"/>
      <c r="H13"/>
      <c r="I13"/>
      <c r="J13"/>
      <c r="K13"/>
      <c r="L13"/>
      <c r="M13"/>
      <c r="N13"/>
      <c r="O13"/>
      <c r="P13"/>
      <c r="Q13"/>
      <c r="R13"/>
      <c r="S13"/>
    </row>
    <row r="14" spans="1:19" x14ac:dyDescent="0.35">
      <c r="A14" s="32" t="s">
        <v>24</v>
      </c>
      <c r="B14" s="33"/>
      <c r="C14" s="34"/>
      <c r="D14" s="35"/>
      <c r="E14" s="74"/>
      <c r="F14" s="75"/>
      <c r="G14" s="9"/>
      <c r="H14"/>
      <c r="I14"/>
      <c r="J14"/>
      <c r="K14"/>
      <c r="L14"/>
      <c r="M14"/>
      <c r="N14"/>
      <c r="O14"/>
      <c r="P14"/>
      <c r="Q14"/>
      <c r="R14"/>
      <c r="S14"/>
    </row>
    <row r="15" spans="1:19" x14ac:dyDescent="0.35">
      <c r="A15" s="32" t="s">
        <v>36</v>
      </c>
      <c r="B15" s="14">
        <v>0</v>
      </c>
      <c r="C15" s="34" t="s">
        <v>10</v>
      </c>
      <c r="D15" s="35">
        <f>B15*-0.4</f>
        <v>0</v>
      </c>
      <c r="E15" s="126" t="s">
        <v>45</v>
      </c>
      <c r="F15" s="127"/>
      <c r="G15" s="9"/>
      <c r="H15"/>
      <c r="I15"/>
      <c r="J15"/>
      <c r="K15"/>
      <c r="L15"/>
      <c r="M15"/>
      <c r="N15"/>
      <c r="O15"/>
      <c r="P15"/>
      <c r="Q15"/>
      <c r="R15"/>
      <c r="S15"/>
    </row>
    <row r="16" spans="1:19" x14ac:dyDescent="0.35">
      <c r="A16" s="32" t="s">
        <v>31</v>
      </c>
      <c r="B16" s="14">
        <v>0</v>
      </c>
      <c r="C16" s="34" t="s">
        <v>10</v>
      </c>
      <c r="D16" s="35">
        <f>B16*-3.66</f>
        <v>0</v>
      </c>
      <c r="E16" s="128"/>
      <c r="F16" s="129"/>
      <c r="G16" s="9"/>
      <c r="H16"/>
      <c r="I16"/>
      <c r="J16"/>
      <c r="K16"/>
      <c r="L16"/>
      <c r="M16"/>
      <c r="N16"/>
      <c r="O16"/>
      <c r="P16"/>
      <c r="Q16"/>
      <c r="R16"/>
      <c r="S16"/>
    </row>
    <row r="17" spans="1:19" x14ac:dyDescent="0.35">
      <c r="A17" s="32" t="s">
        <v>32</v>
      </c>
      <c r="B17" s="14">
        <v>0</v>
      </c>
      <c r="C17" s="34" t="s">
        <v>10</v>
      </c>
      <c r="D17" s="35">
        <f>B17*-0.53</f>
        <v>0</v>
      </c>
      <c r="E17" s="128"/>
      <c r="F17" s="129"/>
      <c r="G17" s="9"/>
      <c r="H17"/>
      <c r="I17"/>
      <c r="J17"/>
      <c r="K17"/>
      <c r="L17"/>
      <c r="M17"/>
      <c r="N17"/>
      <c r="O17"/>
      <c r="P17"/>
      <c r="Q17"/>
      <c r="R17"/>
      <c r="S17"/>
    </row>
    <row r="18" spans="1:19" x14ac:dyDescent="0.35">
      <c r="A18" s="32" t="s">
        <v>25</v>
      </c>
      <c r="B18" s="14">
        <v>0</v>
      </c>
      <c r="C18" s="34" t="s">
        <v>10</v>
      </c>
      <c r="D18" s="35">
        <f>B18*-1.84</f>
        <v>0</v>
      </c>
      <c r="E18" s="128"/>
      <c r="F18" s="129"/>
      <c r="G18" s="9"/>
      <c r="H18"/>
      <c r="I18"/>
      <c r="J18"/>
      <c r="K18"/>
      <c r="L18"/>
      <c r="M18"/>
      <c r="N18"/>
      <c r="O18"/>
      <c r="P18"/>
      <c r="Q18"/>
      <c r="R18"/>
      <c r="S18"/>
    </row>
    <row r="19" spans="1:19" x14ac:dyDescent="0.35">
      <c r="A19" s="32" t="s">
        <v>26</v>
      </c>
      <c r="B19" s="14">
        <v>0</v>
      </c>
      <c r="C19" s="34" t="s">
        <v>10</v>
      </c>
      <c r="D19" s="35">
        <f>B19*-3.5</f>
        <v>0</v>
      </c>
      <c r="E19" s="128"/>
      <c r="F19" s="129"/>
      <c r="G19" s="9"/>
      <c r="H19"/>
      <c r="I19"/>
      <c r="J19"/>
      <c r="K19"/>
      <c r="L19"/>
      <c r="M19"/>
      <c r="N19"/>
      <c r="O19"/>
      <c r="P19"/>
      <c r="Q19"/>
      <c r="R19"/>
      <c r="S19"/>
    </row>
    <row r="20" spans="1:19" x14ac:dyDescent="0.35">
      <c r="A20" s="32" t="s">
        <v>27</v>
      </c>
      <c r="B20" s="14">
        <v>0</v>
      </c>
      <c r="C20" s="34" t="s">
        <v>10</v>
      </c>
      <c r="D20" s="35">
        <f>B20*-0.28</f>
        <v>0</v>
      </c>
      <c r="E20" s="128"/>
      <c r="F20" s="129"/>
      <c r="G20" s="9"/>
      <c r="H20"/>
      <c r="I20"/>
      <c r="J20"/>
      <c r="K20"/>
      <c r="L20"/>
      <c r="M20"/>
      <c r="N20"/>
      <c r="O20"/>
      <c r="P20"/>
      <c r="Q20"/>
      <c r="R20"/>
      <c r="S20"/>
    </row>
    <row r="21" spans="1:19" x14ac:dyDescent="0.35">
      <c r="A21" s="32" t="s">
        <v>28</v>
      </c>
      <c r="B21" s="13">
        <v>0</v>
      </c>
      <c r="C21" s="34" t="s">
        <v>10</v>
      </c>
      <c r="D21" s="35">
        <f>B21*-0.28</f>
        <v>0</v>
      </c>
      <c r="E21" s="128"/>
      <c r="F21" s="129"/>
      <c r="G21" s="9"/>
      <c r="H21"/>
      <c r="I21"/>
      <c r="J21"/>
      <c r="K21"/>
      <c r="L21"/>
      <c r="M21"/>
      <c r="N21"/>
      <c r="O21"/>
      <c r="P21"/>
      <c r="Q21"/>
      <c r="R21"/>
      <c r="S21"/>
    </row>
    <row r="22" spans="1:19" ht="15" customHeight="1" x14ac:dyDescent="0.35">
      <c r="A22" s="32" t="s">
        <v>29</v>
      </c>
      <c r="B22" s="15">
        <v>0</v>
      </c>
      <c r="C22" s="34" t="s">
        <v>10</v>
      </c>
      <c r="D22" s="35">
        <f>B22*-0.38</f>
        <v>0</v>
      </c>
      <c r="E22" s="128"/>
      <c r="F22" s="129"/>
      <c r="G22" s="9"/>
      <c r="H22"/>
      <c r="I22"/>
      <c r="J22"/>
      <c r="K22"/>
      <c r="L22"/>
      <c r="M22"/>
      <c r="N22"/>
      <c r="O22"/>
      <c r="P22"/>
      <c r="Q22"/>
      <c r="R22"/>
      <c r="S22"/>
    </row>
    <row r="23" spans="1:19" x14ac:dyDescent="0.35">
      <c r="A23" s="32" t="s">
        <v>30</v>
      </c>
      <c r="B23" s="36">
        <f>100-SUM(B15:B22)</f>
        <v>100</v>
      </c>
      <c r="C23" s="34" t="s">
        <v>10</v>
      </c>
      <c r="D23" s="35">
        <f>B23*-0.4</f>
        <v>-40</v>
      </c>
      <c r="E23" s="130"/>
      <c r="F23" s="131"/>
      <c r="G23" s="10"/>
      <c r="H23"/>
      <c r="I23"/>
      <c r="J23"/>
      <c r="K23"/>
      <c r="L23"/>
      <c r="M23"/>
      <c r="N23"/>
      <c r="O23"/>
      <c r="P23"/>
      <c r="Q23"/>
      <c r="R23"/>
      <c r="S23"/>
    </row>
    <row r="24" spans="1:19" x14ac:dyDescent="0.35">
      <c r="A24" s="132" t="s">
        <v>33</v>
      </c>
      <c r="B24" s="133"/>
      <c r="C24" s="134"/>
      <c r="D24" s="31">
        <f>SUM(D15:D23)</f>
        <v>-40</v>
      </c>
      <c r="G24" s="9"/>
      <c r="H24"/>
      <c r="I24"/>
      <c r="J24"/>
      <c r="K24"/>
      <c r="L24"/>
      <c r="M24"/>
      <c r="N24"/>
      <c r="O24"/>
      <c r="P24"/>
      <c r="Q24"/>
      <c r="R24"/>
      <c r="S24"/>
    </row>
    <row r="25" spans="1:19" ht="15" thickBot="1" x14ac:dyDescent="0.4">
      <c r="A25" s="37" t="s">
        <v>42</v>
      </c>
      <c r="B25" s="38"/>
      <c r="C25" s="39"/>
      <c r="D25" s="40">
        <f>IF(SUM(B11:B13)&lt;5,(D24),IF(SUM(B11:B13)&gt;15,(D24-(50/400)*D24),(D24-((SUM(B11:B13)-5)*5 /400)*D24)))</f>
        <v>-40</v>
      </c>
      <c r="G25" s="9"/>
      <c r="H25"/>
      <c r="I25"/>
      <c r="J25"/>
      <c r="K25"/>
      <c r="L25"/>
      <c r="M25"/>
      <c r="N25"/>
      <c r="O25"/>
      <c r="P25"/>
      <c r="Q25"/>
      <c r="R25"/>
      <c r="S25"/>
    </row>
    <row r="26" spans="1:19" ht="15" thickBot="1" x14ac:dyDescent="0.4">
      <c r="A26" s="41"/>
      <c r="B26" s="42"/>
      <c r="C26" s="43" t="s">
        <v>12</v>
      </c>
      <c r="D26" s="44">
        <f>+SUM(D3:D13)+D25</f>
        <v>-40</v>
      </c>
      <c r="G26" s="9"/>
      <c r="H26"/>
      <c r="I26"/>
      <c r="J26"/>
      <c r="K26"/>
      <c r="L26"/>
      <c r="M26"/>
      <c r="N26"/>
      <c r="O26"/>
      <c r="P26"/>
      <c r="Q26"/>
      <c r="R26"/>
      <c r="S26"/>
    </row>
    <row r="27" spans="1:19" ht="13.5" customHeight="1" x14ac:dyDescent="0.35">
      <c r="A27" s="45" t="s">
        <v>34</v>
      </c>
      <c r="B27" s="46"/>
      <c r="C27" s="46"/>
      <c r="D27" s="47">
        <f>+D26*0.05</f>
        <v>-2</v>
      </c>
      <c r="G27" s="9"/>
      <c r="H27"/>
      <c r="I27"/>
      <c r="J27"/>
      <c r="K27"/>
      <c r="L27"/>
      <c r="M27"/>
      <c r="N27"/>
      <c r="O27"/>
      <c r="P27"/>
      <c r="Q27"/>
      <c r="R27"/>
      <c r="S27"/>
    </row>
    <row r="28" spans="1:19" ht="13.5" customHeight="1" x14ac:dyDescent="0.35">
      <c r="A28" s="62" t="s">
        <v>40</v>
      </c>
      <c r="B28" s="46"/>
      <c r="C28" s="46"/>
      <c r="D28" s="47">
        <f>B3*0.125</f>
        <v>0</v>
      </c>
      <c r="G28" s="9"/>
      <c r="H28"/>
      <c r="I28"/>
      <c r="J28"/>
      <c r="K28"/>
      <c r="L28"/>
      <c r="M28"/>
      <c r="N28"/>
      <c r="O28"/>
      <c r="P28"/>
      <c r="Q28"/>
      <c r="R28"/>
      <c r="S28"/>
    </row>
    <row r="29" spans="1:19" x14ac:dyDescent="0.35">
      <c r="A29" s="48" t="s">
        <v>39</v>
      </c>
      <c r="B29" s="49"/>
      <c r="C29" s="50"/>
      <c r="D29" s="80">
        <f>'instructie voor invullen'!O12</f>
        <v>0</v>
      </c>
      <c r="G29" s="9"/>
      <c r="H29"/>
      <c r="I29"/>
      <c r="J29"/>
      <c r="K29"/>
      <c r="L29"/>
      <c r="M29"/>
      <c r="N29"/>
      <c r="O29"/>
      <c r="P29"/>
      <c r="Q29"/>
      <c r="R29"/>
      <c r="S29"/>
    </row>
    <row r="30" spans="1:19" x14ac:dyDescent="0.35">
      <c r="A30" s="4"/>
      <c r="B30" s="2"/>
      <c r="C30" s="2"/>
      <c r="D30" s="5"/>
      <c r="E30" s="2"/>
      <c r="F30" s="2"/>
      <c r="G30" s="9"/>
      <c r="H30"/>
      <c r="I30"/>
      <c r="J30"/>
      <c r="K30"/>
      <c r="L30"/>
      <c r="M30"/>
      <c r="N30"/>
      <c r="O30"/>
      <c r="P30"/>
      <c r="Q30"/>
      <c r="R30"/>
      <c r="S30"/>
    </row>
    <row r="31" spans="1:19" x14ac:dyDescent="0.35">
      <c r="A31" s="6" t="s">
        <v>35</v>
      </c>
      <c r="B31" s="7"/>
      <c r="C31" s="8"/>
      <c r="D31" s="63">
        <f>D27+D28+D29</f>
        <v>-2</v>
      </c>
      <c r="E31" s="2" t="s">
        <v>41</v>
      </c>
      <c r="F31" s="2"/>
      <c r="G31" s="9"/>
      <c r="H31"/>
      <c r="I31"/>
      <c r="J31"/>
      <c r="K31"/>
      <c r="L31"/>
      <c r="M31"/>
      <c r="N31"/>
      <c r="O31"/>
      <c r="P31"/>
      <c r="Q31"/>
      <c r="R31"/>
      <c r="S31"/>
    </row>
    <row r="32" spans="1:19" ht="18" customHeight="1" x14ac:dyDescent="0.35">
      <c r="A32" s="135" t="s">
        <v>50</v>
      </c>
      <c r="B32" s="135"/>
      <c r="C32" s="135"/>
      <c r="D32" s="136"/>
      <c r="E32" s="2"/>
      <c r="F32" s="2"/>
      <c r="G32" s="9"/>
      <c r="H32"/>
      <c r="I32"/>
      <c r="J32"/>
      <c r="K32"/>
      <c r="L32"/>
      <c r="M32"/>
      <c r="N32"/>
      <c r="O32"/>
      <c r="P32"/>
      <c r="Q32"/>
      <c r="R32"/>
      <c r="S32"/>
    </row>
    <row r="33" spans="1:19" ht="18" customHeight="1" x14ac:dyDescent="0.35">
      <c r="A33" s="67" t="s">
        <v>46</v>
      </c>
      <c r="B33" s="78"/>
      <c r="C33" s="78"/>
      <c r="D33" s="68"/>
      <c r="E33" s="69"/>
      <c r="F33" s="70"/>
      <c r="G33" s="9"/>
      <c r="H33"/>
      <c r="I33"/>
      <c r="J33"/>
      <c r="K33"/>
      <c r="L33"/>
      <c r="M33"/>
      <c r="N33"/>
      <c r="O33"/>
      <c r="P33"/>
      <c r="Q33"/>
      <c r="R33"/>
      <c r="S33"/>
    </row>
    <row r="34" spans="1:19" x14ac:dyDescent="0.35">
      <c r="A34" s="16" t="s">
        <v>19</v>
      </c>
      <c r="B34" s="17"/>
      <c r="C34" s="17"/>
      <c r="D34" s="17"/>
      <c r="E34" s="17"/>
      <c r="F34" s="18"/>
      <c r="G34" s="9"/>
      <c r="H34"/>
      <c r="I34"/>
      <c r="J34"/>
      <c r="K34"/>
      <c r="L34"/>
      <c r="M34"/>
      <c r="N34"/>
      <c r="O34"/>
      <c r="P34"/>
      <c r="Q34"/>
      <c r="R34"/>
      <c r="S34"/>
    </row>
    <row r="35" spans="1:19" x14ac:dyDescent="0.35">
      <c r="A35" s="16" t="s">
        <v>21</v>
      </c>
      <c r="B35" s="17"/>
      <c r="C35" s="17"/>
      <c r="D35" s="17"/>
      <c r="E35" s="17"/>
      <c r="F35" s="18"/>
      <c r="G35" s="9"/>
      <c r="H35"/>
      <c r="I35"/>
      <c r="J35"/>
      <c r="K35"/>
      <c r="L35"/>
      <c r="M35"/>
      <c r="N35"/>
      <c r="O35"/>
      <c r="P35"/>
      <c r="Q35"/>
      <c r="R35"/>
      <c r="S35"/>
    </row>
    <row r="36" spans="1:19" x14ac:dyDescent="0.35">
      <c r="A36" s="16" t="s">
        <v>20</v>
      </c>
      <c r="B36" s="19"/>
      <c r="C36" s="19"/>
      <c r="D36" s="19"/>
      <c r="E36" s="19"/>
      <c r="F36" s="20"/>
      <c r="G36" s="9"/>
      <c r="H36"/>
      <c r="I36"/>
      <c r="J36"/>
      <c r="K36"/>
      <c r="L36"/>
      <c r="M36"/>
      <c r="N36"/>
      <c r="O36"/>
      <c r="P36"/>
      <c r="Q36"/>
      <c r="R36"/>
      <c r="S36"/>
    </row>
    <row r="37" spans="1:19" x14ac:dyDescent="0.35">
      <c r="A37" s="16" t="s">
        <v>23</v>
      </c>
      <c r="B37" s="17"/>
      <c r="C37" s="17"/>
      <c r="D37" s="17"/>
      <c r="E37" s="17"/>
      <c r="F37" s="18"/>
      <c r="G37" s="9"/>
      <c r="H37"/>
      <c r="I37"/>
      <c r="J37"/>
      <c r="K37"/>
      <c r="L37"/>
      <c r="M37"/>
      <c r="N37"/>
      <c r="O37"/>
      <c r="P37"/>
      <c r="Q37"/>
      <c r="R37"/>
      <c r="S37"/>
    </row>
    <row r="38" spans="1:19" x14ac:dyDescent="0.35">
      <c r="A38" s="21" t="s">
        <v>22</v>
      </c>
      <c r="B38" s="22"/>
      <c r="C38" s="22"/>
      <c r="D38" s="22"/>
      <c r="E38" s="22"/>
      <c r="F38" s="23"/>
      <c r="G38" s="9"/>
      <c r="H38"/>
      <c r="I38"/>
      <c r="J38"/>
      <c r="K38"/>
      <c r="L38"/>
      <c r="M38"/>
      <c r="N38"/>
      <c r="O38"/>
      <c r="P38"/>
      <c r="Q38"/>
      <c r="R38"/>
      <c r="S38"/>
    </row>
    <row r="39" spans="1:19" x14ac:dyDescent="0.35">
      <c r="A39" s="60"/>
      <c r="B39" s="24"/>
      <c r="C39" s="24"/>
      <c r="D39" s="24"/>
      <c r="E39" s="24"/>
      <c r="F39" s="25"/>
      <c r="G39" s="9"/>
      <c r="H39"/>
      <c r="I39"/>
      <c r="J39"/>
      <c r="K39"/>
      <c r="L39"/>
      <c r="M39"/>
      <c r="N39"/>
      <c r="O39"/>
      <c r="P39"/>
      <c r="Q39"/>
      <c r="R39"/>
      <c r="S39"/>
    </row>
    <row r="40" spans="1:19" x14ac:dyDescent="0.35">
      <c r="A40" s="9" t="s">
        <v>51</v>
      </c>
      <c r="B40" s="9"/>
      <c r="C40" s="9"/>
      <c r="D40" s="9"/>
      <c r="E40" s="9"/>
      <c r="F40" s="9"/>
      <c r="G40" s="9"/>
      <c r="H40"/>
      <c r="I40"/>
      <c r="J40"/>
      <c r="K40"/>
      <c r="L40"/>
      <c r="M40"/>
      <c r="N40"/>
      <c r="O40"/>
      <c r="P40"/>
      <c r="Q40"/>
      <c r="R40"/>
      <c r="S40"/>
    </row>
    <row r="41" spans="1:19" x14ac:dyDescent="0.35">
      <c r="E41"/>
      <c r="F41"/>
      <c r="G41"/>
      <c r="H41"/>
      <c r="I41"/>
      <c r="J41"/>
      <c r="K41"/>
      <c r="L41"/>
      <c r="M41"/>
      <c r="N41"/>
      <c r="O41"/>
      <c r="P41"/>
      <c r="Q41"/>
      <c r="R41"/>
      <c r="S41"/>
    </row>
    <row r="42" spans="1:19" x14ac:dyDescent="0.35">
      <c r="E42"/>
      <c r="F42"/>
      <c r="G42"/>
      <c r="H42"/>
      <c r="I42"/>
      <c r="J42"/>
      <c r="K42"/>
      <c r="L42"/>
      <c r="M42"/>
      <c r="N42"/>
      <c r="O42"/>
      <c r="P42"/>
      <c r="Q42"/>
      <c r="R42"/>
      <c r="S42"/>
    </row>
    <row r="43" spans="1:19" x14ac:dyDescent="0.35">
      <c r="E43"/>
      <c r="F43"/>
      <c r="G43"/>
      <c r="H43"/>
      <c r="I43"/>
      <c r="J43"/>
      <c r="K43"/>
      <c r="L43"/>
      <c r="M43"/>
      <c r="N43"/>
      <c r="O43"/>
      <c r="P43"/>
      <c r="Q43"/>
      <c r="R43"/>
      <c r="S43"/>
    </row>
    <row r="44" spans="1:19" x14ac:dyDescent="0.35">
      <c r="E44"/>
      <c r="F44"/>
      <c r="G44"/>
      <c r="H44"/>
      <c r="I44"/>
      <c r="J44"/>
      <c r="K44"/>
      <c r="L44"/>
      <c r="M44"/>
      <c r="N44"/>
      <c r="O44"/>
      <c r="P44"/>
      <c r="Q44"/>
      <c r="R44"/>
      <c r="S44"/>
    </row>
    <row r="45" spans="1:19" x14ac:dyDescent="0.35">
      <c r="E45"/>
      <c r="F45"/>
      <c r="G45"/>
      <c r="H45"/>
      <c r="I45"/>
      <c r="J45"/>
      <c r="K45"/>
      <c r="L45"/>
      <c r="M45"/>
      <c r="N45"/>
      <c r="O45"/>
      <c r="P45"/>
      <c r="Q45"/>
      <c r="R45"/>
      <c r="S45"/>
    </row>
    <row r="46" spans="1:19" x14ac:dyDescent="0.35">
      <c r="E46"/>
      <c r="F46"/>
      <c r="G46"/>
      <c r="H46"/>
      <c r="I46"/>
      <c r="J46"/>
      <c r="K46"/>
      <c r="L46"/>
      <c r="M46"/>
      <c r="N46"/>
      <c r="O46"/>
      <c r="P46"/>
      <c r="Q46"/>
      <c r="R46"/>
      <c r="S46"/>
    </row>
    <row r="47" spans="1:19" x14ac:dyDescent="0.35">
      <c r="E47"/>
      <c r="F47"/>
      <c r="G47"/>
      <c r="H47"/>
      <c r="I47"/>
      <c r="J47"/>
      <c r="K47"/>
      <c r="L47"/>
      <c r="M47"/>
      <c r="N47"/>
      <c r="O47"/>
      <c r="P47"/>
      <c r="Q47"/>
      <c r="R47"/>
      <c r="S47"/>
    </row>
    <row r="48" spans="1:19" x14ac:dyDescent="0.35">
      <c r="E48"/>
      <c r="F48"/>
      <c r="G48"/>
      <c r="H48"/>
      <c r="I48"/>
      <c r="J48"/>
      <c r="K48"/>
      <c r="L48"/>
      <c r="M48"/>
      <c r="N48"/>
      <c r="O48"/>
      <c r="P48"/>
      <c r="Q48"/>
      <c r="R48"/>
      <c r="S48"/>
    </row>
    <row r="49" spans="1:19" x14ac:dyDescent="0.35">
      <c r="E49"/>
      <c r="F49"/>
      <c r="G49"/>
      <c r="H49"/>
      <c r="I49"/>
      <c r="J49"/>
      <c r="K49"/>
      <c r="L49"/>
      <c r="M49"/>
      <c r="N49"/>
      <c r="O49"/>
      <c r="P49"/>
      <c r="Q49"/>
      <c r="R49"/>
      <c r="S49"/>
    </row>
    <row r="50" spans="1:19" x14ac:dyDescent="0.35">
      <c r="A50" s="3"/>
      <c r="E50"/>
      <c r="F50"/>
      <c r="G50"/>
      <c r="H50"/>
      <c r="I50"/>
      <c r="J50"/>
      <c r="K50"/>
      <c r="L50"/>
      <c r="M50"/>
      <c r="N50"/>
      <c r="O50"/>
      <c r="P50"/>
      <c r="Q50"/>
      <c r="R50"/>
      <c r="S50"/>
    </row>
    <row r="51" spans="1:19" x14ac:dyDescent="0.35">
      <c r="E51"/>
      <c r="F51"/>
      <c r="G51"/>
      <c r="H51"/>
      <c r="I51"/>
      <c r="J51"/>
      <c r="K51"/>
      <c r="L51"/>
      <c r="M51"/>
      <c r="N51"/>
      <c r="O51"/>
      <c r="P51"/>
      <c r="Q51"/>
      <c r="R51"/>
      <c r="S51"/>
    </row>
    <row r="52" spans="1:19" x14ac:dyDescent="0.35">
      <c r="E52"/>
      <c r="F52"/>
      <c r="G52"/>
      <c r="H52"/>
      <c r="I52"/>
      <c r="J52"/>
      <c r="K52"/>
      <c r="L52"/>
      <c r="M52"/>
      <c r="N52"/>
      <c r="O52"/>
      <c r="P52"/>
      <c r="Q52"/>
      <c r="R52"/>
      <c r="S52"/>
    </row>
    <row r="53" spans="1:19" x14ac:dyDescent="0.35">
      <c r="E53"/>
      <c r="F53"/>
      <c r="G53"/>
      <c r="H53"/>
      <c r="I53"/>
      <c r="J53"/>
      <c r="K53"/>
      <c r="L53"/>
      <c r="M53"/>
      <c r="N53"/>
      <c r="O53"/>
      <c r="P53"/>
      <c r="Q53"/>
      <c r="R53"/>
      <c r="S53"/>
    </row>
    <row r="54" spans="1:19" x14ac:dyDescent="0.35">
      <c r="E54"/>
      <c r="F54"/>
      <c r="G54"/>
      <c r="H54"/>
      <c r="I54"/>
      <c r="J54"/>
      <c r="K54"/>
      <c r="L54"/>
      <c r="M54"/>
      <c r="N54"/>
      <c r="O54"/>
      <c r="P54"/>
      <c r="Q54"/>
      <c r="R54"/>
      <c r="S54"/>
    </row>
    <row r="55" spans="1:19" x14ac:dyDescent="0.35">
      <c r="E55"/>
      <c r="F55"/>
      <c r="G55"/>
      <c r="H55"/>
      <c r="I55"/>
      <c r="J55"/>
      <c r="K55"/>
      <c r="L55"/>
      <c r="M55"/>
      <c r="N55"/>
      <c r="O55"/>
      <c r="P55"/>
      <c r="Q55"/>
      <c r="R55"/>
      <c r="S55"/>
    </row>
    <row r="56" spans="1:19" x14ac:dyDescent="0.35">
      <c r="E56"/>
      <c r="F56"/>
      <c r="G56"/>
      <c r="H56"/>
      <c r="I56"/>
      <c r="J56"/>
      <c r="K56"/>
      <c r="L56"/>
      <c r="M56"/>
      <c r="N56"/>
      <c r="O56"/>
      <c r="P56"/>
      <c r="Q56"/>
      <c r="R56"/>
      <c r="S56"/>
    </row>
    <row r="57" spans="1:19" x14ac:dyDescent="0.35">
      <c r="E57"/>
      <c r="F57"/>
      <c r="G57"/>
      <c r="H57"/>
      <c r="I57"/>
      <c r="J57"/>
      <c r="K57"/>
      <c r="L57"/>
      <c r="M57"/>
      <c r="N57"/>
      <c r="O57"/>
      <c r="P57"/>
      <c r="Q57"/>
      <c r="R57"/>
      <c r="S57"/>
    </row>
    <row r="58" spans="1:19" x14ac:dyDescent="0.35">
      <c r="E58"/>
      <c r="F58"/>
      <c r="G58"/>
      <c r="H58"/>
      <c r="I58"/>
      <c r="J58"/>
      <c r="K58"/>
      <c r="L58"/>
      <c r="M58"/>
      <c r="N58"/>
      <c r="O58"/>
      <c r="P58"/>
      <c r="Q58"/>
      <c r="R58"/>
      <c r="S58"/>
    </row>
    <row r="59" spans="1:19" x14ac:dyDescent="0.35">
      <c r="E59"/>
      <c r="F59"/>
      <c r="G59"/>
      <c r="H59"/>
      <c r="I59"/>
      <c r="J59"/>
      <c r="K59"/>
      <c r="L59"/>
      <c r="M59"/>
      <c r="N59"/>
      <c r="O59"/>
      <c r="P59"/>
      <c r="Q59"/>
      <c r="R59"/>
      <c r="S59"/>
    </row>
    <row r="60" spans="1:19" x14ac:dyDescent="0.35">
      <c r="E60"/>
      <c r="F60"/>
      <c r="G60"/>
      <c r="H60"/>
      <c r="I60"/>
      <c r="J60"/>
      <c r="K60"/>
      <c r="L60"/>
      <c r="M60"/>
      <c r="N60"/>
      <c r="O60"/>
      <c r="P60"/>
      <c r="Q60"/>
      <c r="R60"/>
      <c r="S60"/>
    </row>
    <row r="61" spans="1:19" x14ac:dyDescent="0.35">
      <c r="E61"/>
      <c r="F61"/>
      <c r="G61"/>
      <c r="H61"/>
      <c r="I61"/>
      <c r="J61"/>
      <c r="K61"/>
      <c r="L61"/>
      <c r="M61"/>
      <c r="N61"/>
      <c r="O61"/>
      <c r="P61"/>
      <c r="Q61"/>
      <c r="R61"/>
      <c r="S61"/>
    </row>
    <row r="62" spans="1:19" x14ac:dyDescent="0.35">
      <c r="E62"/>
      <c r="F62"/>
      <c r="G62"/>
      <c r="H62"/>
      <c r="I62"/>
      <c r="J62"/>
      <c r="K62"/>
      <c r="L62"/>
      <c r="M62"/>
      <c r="N62"/>
      <c r="O62"/>
      <c r="P62"/>
      <c r="Q62"/>
      <c r="R62"/>
      <c r="S62"/>
    </row>
    <row r="63" spans="1:19" x14ac:dyDescent="0.35">
      <c r="E63"/>
      <c r="F63"/>
      <c r="G63"/>
      <c r="H63"/>
      <c r="I63"/>
      <c r="J63"/>
      <c r="K63"/>
      <c r="L63"/>
      <c r="M63"/>
      <c r="N63"/>
      <c r="O63"/>
      <c r="P63"/>
      <c r="Q63"/>
      <c r="R63"/>
      <c r="S63"/>
    </row>
    <row r="64" spans="1:19" x14ac:dyDescent="0.35">
      <c r="E64"/>
      <c r="F64"/>
      <c r="G64"/>
      <c r="H64"/>
      <c r="I64"/>
      <c r="J64"/>
      <c r="K64"/>
      <c r="L64"/>
      <c r="M64"/>
      <c r="N64"/>
      <c r="O64"/>
      <c r="P64"/>
      <c r="Q64"/>
      <c r="R64"/>
      <c r="S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5:19" x14ac:dyDescent="0.35">
      <c r="E113"/>
      <c r="F113"/>
      <c r="G113"/>
      <c r="H113"/>
      <c r="I113"/>
      <c r="J113"/>
      <c r="K113"/>
      <c r="L113"/>
      <c r="M113"/>
      <c r="N113"/>
      <c r="O113"/>
      <c r="P113"/>
      <c r="Q113"/>
      <c r="R113"/>
      <c r="S113"/>
    </row>
    <row r="114" spans="5:19" x14ac:dyDescent="0.35">
      <c r="E114"/>
      <c r="F114"/>
      <c r="G114"/>
      <c r="H114"/>
      <c r="I114"/>
      <c r="J114"/>
      <c r="K114"/>
      <c r="L114"/>
      <c r="M114"/>
      <c r="N114"/>
      <c r="O114"/>
      <c r="P114"/>
      <c r="Q114"/>
      <c r="R114"/>
      <c r="S114"/>
    </row>
    <row r="115" spans="5:19" x14ac:dyDescent="0.35">
      <c r="E115"/>
      <c r="F115"/>
      <c r="G115"/>
      <c r="H115"/>
      <c r="I115"/>
      <c r="J115"/>
      <c r="K115"/>
      <c r="L115"/>
      <c r="M115"/>
      <c r="N115"/>
      <c r="O115"/>
      <c r="P115"/>
      <c r="Q115"/>
      <c r="R115"/>
      <c r="S115"/>
    </row>
    <row r="116" spans="5:19" x14ac:dyDescent="0.35">
      <c r="E116"/>
      <c r="F116"/>
      <c r="G116"/>
      <c r="H116"/>
      <c r="I116"/>
      <c r="J116"/>
      <c r="K116"/>
      <c r="L116"/>
      <c r="M116"/>
      <c r="N116"/>
      <c r="O116"/>
      <c r="P116"/>
      <c r="Q116"/>
      <c r="R116"/>
      <c r="S116"/>
    </row>
    <row r="117" spans="5:19" x14ac:dyDescent="0.35">
      <c r="E117"/>
      <c r="F117"/>
      <c r="G117"/>
      <c r="H117"/>
      <c r="I117"/>
      <c r="J117"/>
      <c r="K117"/>
      <c r="L117"/>
      <c r="M117"/>
      <c r="N117"/>
      <c r="O117"/>
      <c r="P117"/>
      <c r="Q117"/>
      <c r="R117"/>
      <c r="S117"/>
    </row>
    <row r="118" spans="5:19" x14ac:dyDescent="0.35">
      <c r="E118"/>
      <c r="F118"/>
      <c r="G118"/>
      <c r="H118"/>
      <c r="I118"/>
      <c r="J118"/>
      <c r="K118"/>
      <c r="L118"/>
      <c r="M118"/>
      <c r="N118"/>
      <c r="O118"/>
      <c r="P118"/>
      <c r="Q118"/>
      <c r="R118"/>
      <c r="S118"/>
    </row>
    <row r="119" spans="5:19" x14ac:dyDescent="0.35">
      <c r="E119"/>
      <c r="F119"/>
      <c r="G119"/>
      <c r="H119"/>
      <c r="I119"/>
      <c r="J119"/>
      <c r="K119"/>
      <c r="L119"/>
      <c r="M119"/>
      <c r="N119"/>
      <c r="O119"/>
      <c r="P119"/>
      <c r="Q119"/>
      <c r="R119"/>
      <c r="S119"/>
    </row>
    <row r="120" spans="5:19" x14ac:dyDescent="0.35">
      <c r="G120"/>
      <c r="H120"/>
      <c r="I120"/>
      <c r="J120"/>
      <c r="K120"/>
      <c r="L120"/>
      <c r="M120"/>
      <c r="N120"/>
      <c r="O120"/>
      <c r="P120"/>
      <c r="Q120"/>
      <c r="R120"/>
      <c r="S120"/>
    </row>
  </sheetData>
  <sheetProtection algorithmName="SHA-512" hashValue="bitHvbPVTpPm1yIqz/OPDBOaM4ecvx2XoKphaq2nAPTG6+E6XR00SRRSeVgpMffJ2yAPQ+qIA8yYB6QcGWzMEA==" saltValue="v+M3K8b6VHYiIUtNl/kOFQ==" spinCount="100000" sheet="1" selectLockedCells="1"/>
  <mergeCells count="5">
    <mergeCell ref="E3:F3"/>
    <mergeCell ref="E13:F13"/>
    <mergeCell ref="E15:F23"/>
    <mergeCell ref="A24:C24"/>
    <mergeCell ref="A32:D32"/>
  </mergeCells>
  <pageMargins left="0.70866141732283472" right="0.70866141732283472" top="0.74803149606299213" bottom="0.74803149606299213" header="0.31496062992125984" footer="0.31496062992125984"/>
  <pageSetup paperSize="9" scale="70" fitToWidth="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6" tint="-0.249977111117893"/>
  </sheetPr>
  <dimension ref="A1:S120"/>
  <sheetViews>
    <sheetView zoomScaleNormal="100" workbookViewId="0">
      <selection activeCell="G29" sqref="G29"/>
    </sheetView>
  </sheetViews>
  <sheetFormatPr defaultColWidth="9.36328125" defaultRowHeight="14.5" x14ac:dyDescent="0.35"/>
  <cols>
    <col min="1" max="1" width="99.6328125" customWidth="1"/>
    <col min="2" max="2" width="6.54296875" customWidth="1"/>
    <col min="3" max="3" width="18.36328125" bestFit="1" customWidth="1"/>
    <col min="4" max="4" width="11.6328125" customWidth="1"/>
    <col min="5" max="5" width="14.54296875" style="1" bestFit="1" customWidth="1"/>
    <col min="6" max="6" width="19.36328125" style="1" customWidth="1"/>
    <col min="7" max="19" width="9.36328125" style="1"/>
  </cols>
  <sheetData>
    <row r="1" spans="1:19" x14ac:dyDescent="0.35">
      <c r="A1" s="61" t="s">
        <v>52</v>
      </c>
      <c r="B1" s="61"/>
      <c r="C1" s="61"/>
      <c r="D1" s="61"/>
      <c r="G1" s="9"/>
      <c r="H1"/>
      <c r="I1"/>
      <c r="J1"/>
      <c r="K1"/>
      <c r="L1"/>
      <c r="M1"/>
      <c r="N1"/>
      <c r="O1"/>
      <c r="P1"/>
      <c r="Q1"/>
      <c r="R1"/>
      <c r="S1"/>
    </row>
    <row r="2" spans="1:19" ht="79.5" customHeight="1" x14ac:dyDescent="0.35">
      <c r="A2" s="26"/>
      <c r="B2" s="27" t="s">
        <v>0</v>
      </c>
      <c r="C2" s="27" t="s">
        <v>1</v>
      </c>
      <c r="D2" s="28" t="s">
        <v>2</v>
      </c>
      <c r="G2" s="9"/>
      <c r="H2"/>
      <c r="I2"/>
      <c r="J2"/>
      <c r="K2"/>
      <c r="L2"/>
      <c r="M2"/>
      <c r="N2"/>
      <c r="O2"/>
      <c r="P2"/>
      <c r="Q2"/>
      <c r="R2"/>
      <c r="S2"/>
    </row>
    <row r="3" spans="1:19" x14ac:dyDescent="0.35">
      <c r="A3" s="29" t="s">
        <v>67</v>
      </c>
      <c r="B3" s="11">
        <v>0</v>
      </c>
      <c r="C3" s="30" t="s">
        <v>3</v>
      </c>
      <c r="D3" s="31">
        <f>+B3*0.065</f>
        <v>0</v>
      </c>
      <c r="E3" s="122" t="s">
        <v>43</v>
      </c>
      <c r="F3" s="123"/>
      <c r="G3" s="9"/>
      <c r="H3"/>
      <c r="I3"/>
      <c r="J3"/>
      <c r="K3"/>
      <c r="L3"/>
      <c r="M3"/>
      <c r="N3"/>
      <c r="O3"/>
      <c r="P3"/>
      <c r="Q3"/>
      <c r="R3"/>
      <c r="S3"/>
    </row>
    <row r="4" spans="1:19" x14ac:dyDescent="0.35">
      <c r="A4" s="29" t="s">
        <v>68</v>
      </c>
      <c r="B4" s="11">
        <v>0</v>
      </c>
      <c r="C4" s="30" t="s">
        <v>3</v>
      </c>
      <c r="D4" s="31">
        <f>+B4*0.065</f>
        <v>0</v>
      </c>
      <c r="E4" s="65"/>
      <c r="F4" s="66"/>
      <c r="G4" s="9"/>
      <c r="H4"/>
      <c r="I4"/>
      <c r="J4"/>
      <c r="K4"/>
      <c r="L4"/>
      <c r="M4"/>
      <c r="N4"/>
      <c r="O4"/>
      <c r="P4"/>
      <c r="Q4"/>
      <c r="R4"/>
      <c r="S4"/>
    </row>
    <row r="5" spans="1:19" x14ac:dyDescent="0.35">
      <c r="A5" s="29" t="s">
        <v>4</v>
      </c>
      <c r="B5" s="12"/>
      <c r="C5" s="30" t="s">
        <v>5</v>
      </c>
      <c r="D5" s="31">
        <f>+B5*0.455</f>
        <v>0</v>
      </c>
      <c r="G5" s="9"/>
      <c r="H5"/>
      <c r="I5"/>
      <c r="J5"/>
      <c r="K5"/>
      <c r="L5"/>
      <c r="M5"/>
      <c r="N5"/>
      <c r="O5"/>
      <c r="P5"/>
      <c r="Q5"/>
      <c r="R5"/>
      <c r="S5"/>
    </row>
    <row r="6" spans="1:19" x14ac:dyDescent="0.35">
      <c r="A6" s="29" t="s">
        <v>16</v>
      </c>
      <c r="B6" s="12"/>
      <c r="C6" s="30" t="s">
        <v>11</v>
      </c>
      <c r="D6" s="31">
        <f>B6*1.825</f>
        <v>0</v>
      </c>
      <c r="G6" s="9"/>
      <c r="H6"/>
      <c r="I6"/>
      <c r="J6"/>
      <c r="K6"/>
      <c r="L6"/>
      <c r="M6"/>
      <c r="N6"/>
      <c r="O6"/>
      <c r="P6"/>
      <c r="Q6"/>
      <c r="R6"/>
      <c r="S6"/>
    </row>
    <row r="7" spans="1:19" x14ac:dyDescent="0.35">
      <c r="A7" s="29" t="s">
        <v>17</v>
      </c>
      <c r="B7" s="12"/>
      <c r="C7" s="30" t="s">
        <v>11</v>
      </c>
      <c r="D7" s="31">
        <f>+B7*-1.825</f>
        <v>0</v>
      </c>
      <c r="G7" s="9"/>
      <c r="H7"/>
      <c r="I7"/>
      <c r="J7"/>
      <c r="K7"/>
      <c r="L7"/>
      <c r="M7"/>
      <c r="N7"/>
      <c r="O7"/>
      <c r="P7"/>
      <c r="Q7"/>
      <c r="R7"/>
      <c r="S7"/>
    </row>
    <row r="8" spans="1:19" x14ac:dyDescent="0.35">
      <c r="A8" s="29" t="s">
        <v>6</v>
      </c>
      <c r="B8" s="13"/>
      <c r="C8" s="30" t="s">
        <v>5</v>
      </c>
      <c r="D8" s="31">
        <f>+B8*-0.455</f>
        <v>0</v>
      </c>
      <c r="G8" s="9"/>
      <c r="H8"/>
      <c r="I8"/>
      <c r="J8"/>
      <c r="K8"/>
      <c r="L8"/>
      <c r="M8"/>
      <c r="N8"/>
      <c r="O8"/>
      <c r="P8"/>
      <c r="Q8"/>
      <c r="R8"/>
      <c r="S8"/>
    </row>
    <row r="9" spans="1:19" x14ac:dyDescent="0.35">
      <c r="A9" s="29" t="s">
        <v>7</v>
      </c>
      <c r="B9" s="13"/>
      <c r="C9" s="30" t="s">
        <v>8</v>
      </c>
      <c r="D9" s="31">
        <f>+B9*-0.057</f>
        <v>0</v>
      </c>
      <c r="G9" s="9"/>
      <c r="H9"/>
      <c r="I9"/>
      <c r="J9"/>
      <c r="K9"/>
      <c r="L9"/>
      <c r="M9"/>
      <c r="N9"/>
      <c r="O9"/>
      <c r="P9"/>
      <c r="Q9"/>
      <c r="R9"/>
      <c r="S9"/>
    </row>
    <row r="10" spans="1:19" ht="15.5" x14ac:dyDescent="0.35">
      <c r="A10" s="29" t="s">
        <v>15</v>
      </c>
      <c r="B10" s="13"/>
      <c r="C10" s="30" t="s">
        <v>9</v>
      </c>
      <c r="D10" s="31">
        <f>+B10*-1</f>
        <v>0</v>
      </c>
      <c r="G10" s="9"/>
      <c r="H10"/>
      <c r="I10"/>
      <c r="J10"/>
      <c r="K10"/>
      <c r="L10"/>
      <c r="M10"/>
      <c r="N10"/>
      <c r="O10"/>
      <c r="P10"/>
      <c r="Q10"/>
      <c r="R10"/>
      <c r="S10"/>
    </row>
    <row r="11" spans="1:19" x14ac:dyDescent="0.35">
      <c r="A11" s="29" t="s">
        <v>13</v>
      </c>
      <c r="B11" s="13"/>
      <c r="C11" s="30" t="s">
        <v>10</v>
      </c>
      <c r="D11" s="31">
        <f>+B11*0.85</f>
        <v>0</v>
      </c>
      <c r="G11" s="9"/>
      <c r="H11"/>
      <c r="I11"/>
      <c r="J11"/>
      <c r="K11"/>
      <c r="L11"/>
      <c r="M11"/>
      <c r="N11"/>
      <c r="O11"/>
      <c r="P11"/>
      <c r="Q11"/>
      <c r="R11"/>
      <c r="S11"/>
    </row>
    <row r="12" spans="1:19" x14ac:dyDescent="0.35">
      <c r="A12" s="29" t="s">
        <v>14</v>
      </c>
      <c r="B12" s="13"/>
      <c r="C12" s="30" t="s">
        <v>10</v>
      </c>
      <c r="D12" s="31">
        <f>+B12*0.07</f>
        <v>0</v>
      </c>
      <c r="G12" s="9"/>
      <c r="H12"/>
      <c r="I12"/>
      <c r="J12"/>
      <c r="K12"/>
      <c r="L12"/>
      <c r="M12"/>
      <c r="N12"/>
      <c r="O12"/>
      <c r="P12"/>
      <c r="Q12"/>
      <c r="R12"/>
      <c r="S12"/>
    </row>
    <row r="13" spans="1:19" x14ac:dyDescent="0.35">
      <c r="A13" s="29" t="s">
        <v>18</v>
      </c>
      <c r="B13" s="13"/>
      <c r="C13" s="30" t="s">
        <v>10</v>
      </c>
      <c r="D13" s="31">
        <f>+B13*-5.82</f>
        <v>0</v>
      </c>
      <c r="E13" s="124"/>
      <c r="F13" s="125"/>
      <c r="G13" s="9"/>
      <c r="H13"/>
      <c r="I13"/>
      <c r="J13"/>
      <c r="K13"/>
      <c r="L13"/>
      <c r="M13"/>
      <c r="N13"/>
      <c r="O13"/>
      <c r="P13"/>
      <c r="Q13"/>
      <c r="R13"/>
      <c r="S13"/>
    </row>
    <row r="14" spans="1:19" x14ac:dyDescent="0.35">
      <c r="A14" s="32" t="s">
        <v>24</v>
      </c>
      <c r="B14" s="33"/>
      <c r="C14" s="34"/>
      <c r="D14" s="35"/>
      <c r="E14" s="74"/>
      <c r="F14" s="75"/>
      <c r="G14" s="9"/>
      <c r="H14"/>
      <c r="I14"/>
      <c r="J14"/>
      <c r="K14"/>
      <c r="L14"/>
      <c r="M14"/>
      <c r="N14"/>
      <c r="O14"/>
      <c r="P14"/>
      <c r="Q14"/>
      <c r="R14"/>
      <c r="S14"/>
    </row>
    <row r="15" spans="1:19" x14ac:dyDescent="0.35">
      <c r="A15" s="32" t="s">
        <v>36</v>
      </c>
      <c r="B15" s="14">
        <v>0</v>
      </c>
      <c r="C15" s="34" t="s">
        <v>10</v>
      </c>
      <c r="D15" s="35">
        <f>B15*-0.4</f>
        <v>0</v>
      </c>
      <c r="E15" s="126" t="s">
        <v>45</v>
      </c>
      <c r="F15" s="127"/>
      <c r="G15" s="9"/>
      <c r="H15"/>
      <c r="I15"/>
      <c r="J15"/>
      <c r="K15"/>
      <c r="L15"/>
      <c r="M15"/>
      <c r="N15"/>
      <c r="O15"/>
      <c r="P15"/>
      <c r="Q15"/>
      <c r="R15"/>
      <c r="S15"/>
    </row>
    <row r="16" spans="1:19" x14ac:dyDescent="0.35">
      <c r="A16" s="32" t="s">
        <v>31</v>
      </c>
      <c r="B16" s="14">
        <v>0</v>
      </c>
      <c r="C16" s="34" t="s">
        <v>10</v>
      </c>
      <c r="D16" s="35">
        <f>B16*-3.66</f>
        <v>0</v>
      </c>
      <c r="E16" s="128"/>
      <c r="F16" s="129"/>
      <c r="G16" s="9"/>
      <c r="H16"/>
      <c r="I16"/>
      <c r="J16"/>
      <c r="K16"/>
      <c r="L16"/>
      <c r="M16"/>
      <c r="N16"/>
      <c r="O16"/>
      <c r="P16"/>
      <c r="Q16"/>
      <c r="R16"/>
      <c r="S16"/>
    </row>
    <row r="17" spans="1:19" x14ac:dyDescent="0.35">
      <c r="A17" s="32" t="s">
        <v>32</v>
      </c>
      <c r="B17" s="14">
        <v>0</v>
      </c>
      <c r="C17" s="34" t="s">
        <v>10</v>
      </c>
      <c r="D17" s="35">
        <f>B17*-0.53</f>
        <v>0</v>
      </c>
      <c r="E17" s="128"/>
      <c r="F17" s="129"/>
      <c r="G17" s="9"/>
      <c r="H17"/>
      <c r="I17"/>
      <c r="J17"/>
      <c r="K17"/>
      <c r="L17"/>
      <c r="M17"/>
      <c r="N17"/>
      <c r="O17"/>
      <c r="P17"/>
      <c r="Q17"/>
      <c r="R17"/>
      <c r="S17"/>
    </row>
    <row r="18" spans="1:19" x14ac:dyDescent="0.35">
      <c r="A18" s="32" t="s">
        <v>25</v>
      </c>
      <c r="B18" s="14">
        <v>0</v>
      </c>
      <c r="C18" s="34" t="s">
        <v>10</v>
      </c>
      <c r="D18" s="35">
        <f>B18*-1.84</f>
        <v>0</v>
      </c>
      <c r="E18" s="128"/>
      <c r="F18" s="129"/>
      <c r="G18" s="9"/>
      <c r="H18"/>
      <c r="I18"/>
      <c r="J18"/>
      <c r="K18"/>
      <c r="L18"/>
      <c r="M18"/>
      <c r="N18"/>
      <c r="O18"/>
      <c r="P18"/>
      <c r="Q18"/>
      <c r="R18"/>
      <c r="S18"/>
    </row>
    <row r="19" spans="1:19" x14ac:dyDescent="0.35">
      <c r="A19" s="32" t="s">
        <v>26</v>
      </c>
      <c r="B19" s="14">
        <v>0</v>
      </c>
      <c r="C19" s="34" t="s">
        <v>10</v>
      </c>
      <c r="D19" s="35">
        <f>B19*-3.5</f>
        <v>0</v>
      </c>
      <c r="E19" s="128"/>
      <c r="F19" s="129"/>
      <c r="G19" s="9"/>
      <c r="H19"/>
      <c r="I19"/>
      <c r="J19"/>
      <c r="K19"/>
      <c r="L19"/>
      <c r="M19"/>
      <c r="N19"/>
      <c r="O19"/>
      <c r="P19"/>
      <c r="Q19"/>
      <c r="R19"/>
      <c r="S19"/>
    </row>
    <row r="20" spans="1:19" x14ac:dyDescent="0.35">
      <c r="A20" s="32" t="s">
        <v>27</v>
      </c>
      <c r="B20" s="14">
        <v>0</v>
      </c>
      <c r="C20" s="34" t="s">
        <v>10</v>
      </c>
      <c r="D20" s="35">
        <f>B20*-0.28</f>
        <v>0</v>
      </c>
      <c r="E20" s="128"/>
      <c r="F20" s="129"/>
      <c r="G20" s="9"/>
      <c r="H20"/>
      <c r="I20"/>
      <c r="J20"/>
      <c r="K20"/>
      <c r="L20"/>
      <c r="M20"/>
      <c r="N20"/>
      <c r="O20"/>
      <c r="P20"/>
      <c r="Q20"/>
      <c r="R20"/>
      <c r="S20"/>
    </row>
    <row r="21" spans="1:19" x14ac:dyDescent="0.35">
      <c r="A21" s="32" t="s">
        <v>28</v>
      </c>
      <c r="B21" s="13">
        <v>0</v>
      </c>
      <c r="C21" s="34" t="s">
        <v>10</v>
      </c>
      <c r="D21" s="35">
        <f>B21*-0.28</f>
        <v>0</v>
      </c>
      <c r="E21" s="128"/>
      <c r="F21" s="129"/>
      <c r="G21" s="9"/>
      <c r="H21"/>
      <c r="I21"/>
      <c r="J21"/>
      <c r="K21"/>
      <c r="L21"/>
      <c r="M21"/>
      <c r="N21"/>
      <c r="O21"/>
      <c r="P21"/>
      <c r="Q21"/>
      <c r="R21"/>
      <c r="S21"/>
    </row>
    <row r="22" spans="1:19" ht="15" customHeight="1" x14ac:dyDescent="0.35">
      <c r="A22" s="32" t="s">
        <v>29</v>
      </c>
      <c r="B22" s="15">
        <v>0</v>
      </c>
      <c r="C22" s="34" t="s">
        <v>10</v>
      </c>
      <c r="D22" s="35">
        <f>B22*-0.38</f>
        <v>0</v>
      </c>
      <c r="E22" s="128"/>
      <c r="F22" s="129"/>
      <c r="G22" s="9"/>
      <c r="H22"/>
      <c r="I22"/>
      <c r="J22"/>
      <c r="K22"/>
      <c r="L22"/>
      <c r="M22"/>
      <c r="N22"/>
      <c r="O22"/>
      <c r="P22"/>
      <c r="Q22"/>
      <c r="R22"/>
      <c r="S22"/>
    </row>
    <row r="23" spans="1:19" x14ac:dyDescent="0.35">
      <c r="A23" s="32" t="s">
        <v>30</v>
      </c>
      <c r="B23" s="36">
        <f>100-SUM(B15:B22)</f>
        <v>100</v>
      </c>
      <c r="C23" s="34" t="s">
        <v>10</v>
      </c>
      <c r="D23" s="35">
        <f>B23*-0.4</f>
        <v>-40</v>
      </c>
      <c r="E23" s="130"/>
      <c r="F23" s="131"/>
      <c r="G23" s="10"/>
      <c r="H23"/>
      <c r="I23"/>
      <c r="J23"/>
      <c r="K23"/>
      <c r="L23"/>
      <c r="M23"/>
      <c r="N23"/>
      <c r="O23"/>
      <c r="P23"/>
      <c r="Q23"/>
      <c r="R23"/>
      <c r="S23"/>
    </row>
    <row r="24" spans="1:19" x14ac:dyDescent="0.35">
      <c r="A24" s="132" t="s">
        <v>33</v>
      </c>
      <c r="B24" s="133"/>
      <c r="C24" s="134"/>
      <c r="D24" s="31">
        <f>SUM(D15:D23)</f>
        <v>-40</v>
      </c>
      <c r="G24" s="9"/>
      <c r="H24"/>
      <c r="I24"/>
      <c r="J24"/>
      <c r="K24"/>
      <c r="L24"/>
      <c r="M24"/>
      <c r="N24"/>
      <c r="O24"/>
      <c r="P24"/>
      <c r="Q24"/>
      <c r="R24"/>
      <c r="S24"/>
    </row>
    <row r="25" spans="1:19" ht="15" thickBot="1" x14ac:dyDescent="0.4">
      <c r="A25" s="37" t="s">
        <v>42</v>
      </c>
      <c r="B25" s="38"/>
      <c r="C25" s="39"/>
      <c r="D25" s="40">
        <f>IF(SUM(B11:B13)&lt;5,(D24),IF(SUM(B11:B13)&gt;15,(D24-(50/400)*D24),(D24-((SUM(B11:B13)-5)*5 /400)*D24)))</f>
        <v>-40</v>
      </c>
      <c r="G25" s="9"/>
      <c r="H25"/>
      <c r="I25"/>
      <c r="J25"/>
      <c r="K25"/>
      <c r="L25"/>
      <c r="M25"/>
      <c r="N25"/>
      <c r="O25"/>
      <c r="P25"/>
      <c r="Q25"/>
      <c r="R25"/>
      <c r="S25"/>
    </row>
    <row r="26" spans="1:19" ht="15" thickBot="1" x14ac:dyDescent="0.4">
      <c r="A26" s="41"/>
      <c r="B26" s="42"/>
      <c r="C26" s="43" t="s">
        <v>12</v>
      </c>
      <c r="D26" s="44">
        <f>+SUM(D3:D13)+D25</f>
        <v>-40</v>
      </c>
      <c r="G26" s="9"/>
      <c r="H26"/>
      <c r="I26"/>
      <c r="J26"/>
      <c r="K26"/>
      <c r="L26"/>
      <c r="M26"/>
      <c r="N26"/>
      <c r="O26"/>
      <c r="P26"/>
      <c r="Q26"/>
      <c r="R26"/>
      <c r="S26"/>
    </row>
    <row r="27" spans="1:19" ht="13.5" customHeight="1" x14ac:dyDescent="0.35">
      <c r="A27" s="45" t="s">
        <v>34</v>
      </c>
      <c r="B27" s="46"/>
      <c r="C27" s="46"/>
      <c r="D27" s="47">
        <f>+D26*0.05</f>
        <v>-2</v>
      </c>
      <c r="G27" s="9"/>
      <c r="H27"/>
      <c r="I27"/>
      <c r="J27"/>
      <c r="K27"/>
      <c r="L27"/>
      <c r="M27"/>
      <c r="N27"/>
      <c r="O27"/>
      <c r="P27"/>
      <c r="Q27"/>
      <c r="R27"/>
      <c r="S27"/>
    </row>
    <row r="28" spans="1:19" ht="13.5" customHeight="1" x14ac:dyDescent="0.35">
      <c r="A28" s="62" t="s">
        <v>40</v>
      </c>
      <c r="B28" s="46"/>
      <c r="C28" s="46"/>
      <c r="D28" s="47">
        <f>B3*0.125</f>
        <v>0</v>
      </c>
      <c r="G28" s="9"/>
      <c r="H28"/>
      <c r="I28"/>
      <c r="J28"/>
      <c r="K28"/>
      <c r="L28"/>
      <c r="M28"/>
      <c r="N28"/>
      <c r="O28"/>
      <c r="P28"/>
      <c r="Q28"/>
      <c r="R28"/>
      <c r="S28"/>
    </row>
    <row r="29" spans="1:19" x14ac:dyDescent="0.35">
      <c r="A29" s="48" t="s">
        <v>39</v>
      </c>
      <c r="B29" s="49"/>
      <c r="C29" s="50"/>
      <c r="D29" s="80">
        <f>'instructie voor invullen'!O12</f>
        <v>0</v>
      </c>
      <c r="G29" s="9"/>
      <c r="H29"/>
      <c r="I29"/>
      <c r="J29"/>
      <c r="K29"/>
      <c r="L29"/>
      <c r="M29"/>
      <c r="N29"/>
      <c r="O29"/>
      <c r="P29"/>
      <c r="Q29"/>
      <c r="R29"/>
      <c r="S29"/>
    </row>
    <row r="30" spans="1:19" x14ac:dyDescent="0.35">
      <c r="A30" s="4"/>
      <c r="B30" s="2"/>
      <c r="C30" s="2"/>
      <c r="D30" s="5"/>
      <c r="E30" s="2"/>
      <c r="F30" s="2"/>
      <c r="G30" s="9"/>
      <c r="H30"/>
      <c r="I30"/>
      <c r="J30"/>
      <c r="K30"/>
      <c r="L30"/>
      <c r="M30"/>
      <c r="N30"/>
      <c r="O30"/>
      <c r="P30"/>
      <c r="Q30"/>
      <c r="R30"/>
      <c r="S30"/>
    </row>
    <row r="31" spans="1:19" x14ac:dyDescent="0.35">
      <c r="A31" s="6" t="s">
        <v>35</v>
      </c>
      <c r="B31" s="7"/>
      <c r="C31" s="8"/>
      <c r="D31" s="63">
        <f>D27+D28+D29</f>
        <v>-2</v>
      </c>
      <c r="E31" s="2" t="s">
        <v>41</v>
      </c>
      <c r="F31" s="2"/>
      <c r="G31" s="9"/>
      <c r="H31"/>
      <c r="I31"/>
      <c r="J31"/>
      <c r="K31"/>
      <c r="L31"/>
      <c r="M31"/>
      <c r="N31"/>
      <c r="O31"/>
      <c r="P31"/>
      <c r="Q31"/>
      <c r="R31"/>
      <c r="S31"/>
    </row>
    <row r="32" spans="1:19" ht="18" customHeight="1" x14ac:dyDescent="0.35">
      <c r="A32" s="135" t="s">
        <v>53</v>
      </c>
      <c r="B32" s="135"/>
      <c r="C32" s="135"/>
      <c r="D32" s="136"/>
      <c r="E32" s="2"/>
      <c r="F32" s="2"/>
      <c r="G32" s="9"/>
      <c r="H32"/>
      <c r="I32"/>
      <c r="J32"/>
      <c r="K32"/>
      <c r="L32"/>
      <c r="M32"/>
      <c r="N32"/>
      <c r="O32"/>
      <c r="P32"/>
      <c r="Q32"/>
      <c r="R32"/>
      <c r="S32"/>
    </row>
    <row r="33" spans="1:19" ht="18" customHeight="1" x14ac:dyDescent="0.35">
      <c r="A33" s="67" t="s">
        <v>46</v>
      </c>
      <c r="B33" s="64"/>
      <c r="C33" s="64"/>
      <c r="D33" s="68"/>
      <c r="E33" s="69"/>
      <c r="F33" s="70"/>
      <c r="G33" s="9"/>
      <c r="H33"/>
      <c r="I33"/>
      <c r="J33"/>
      <c r="K33"/>
      <c r="L33"/>
      <c r="M33"/>
      <c r="N33"/>
      <c r="O33"/>
      <c r="P33"/>
      <c r="Q33"/>
      <c r="R33"/>
      <c r="S33"/>
    </row>
    <row r="34" spans="1:19" x14ac:dyDescent="0.35">
      <c r="A34" s="16" t="s">
        <v>19</v>
      </c>
      <c r="B34" s="17"/>
      <c r="C34" s="17"/>
      <c r="D34" s="17"/>
      <c r="E34" s="17"/>
      <c r="F34" s="18"/>
      <c r="G34" s="9"/>
      <c r="H34"/>
      <c r="I34"/>
      <c r="J34"/>
      <c r="K34"/>
      <c r="L34"/>
      <c r="M34"/>
      <c r="N34"/>
      <c r="O34"/>
      <c r="P34"/>
      <c r="Q34"/>
      <c r="R34"/>
      <c r="S34"/>
    </row>
    <row r="35" spans="1:19" x14ac:dyDescent="0.35">
      <c r="A35" s="16" t="s">
        <v>21</v>
      </c>
      <c r="B35" s="17"/>
      <c r="C35" s="17"/>
      <c r="D35" s="17"/>
      <c r="E35" s="17"/>
      <c r="F35" s="18"/>
      <c r="G35" s="9"/>
      <c r="H35"/>
      <c r="I35"/>
      <c r="J35"/>
      <c r="K35"/>
      <c r="L35"/>
      <c r="M35"/>
      <c r="N35"/>
      <c r="O35"/>
      <c r="P35"/>
      <c r="Q35"/>
      <c r="R35"/>
      <c r="S35"/>
    </row>
    <row r="36" spans="1:19" x14ac:dyDescent="0.35">
      <c r="A36" s="16" t="s">
        <v>20</v>
      </c>
      <c r="B36" s="19"/>
      <c r="C36" s="19"/>
      <c r="D36" s="19"/>
      <c r="E36" s="19"/>
      <c r="F36" s="20"/>
      <c r="G36" s="9"/>
      <c r="H36"/>
      <c r="I36"/>
      <c r="J36"/>
      <c r="K36"/>
      <c r="L36"/>
      <c r="M36"/>
      <c r="N36"/>
      <c r="O36"/>
      <c r="P36"/>
      <c r="Q36"/>
      <c r="R36"/>
      <c r="S36"/>
    </row>
    <row r="37" spans="1:19" x14ac:dyDescent="0.35">
      <c r="A37" s="16" t="s">
        <v>23</v>
      </c>
      <c r="B37" s="17"/>
      <c r="C37" s="17"/>
      <c r="D37" s="17"/>
      <c r="E37" s="17"/>
      <c r="F37" s="18"/>
      <c r="G37" s="9"/>
      <c r="H37"/>
      <c r="I37"/>
      <c r="J37"/>
      <c r="K37"/>
      <c r="L37"/>
      <c r="M37"/>
      <c r="N37"/>
      <c r="O37"/>
      <c r="P37"/>
      <c r="Q37"/>
      <c r="R37"/>
      <c r="S37"/>
    </row>
    <row r="38" spans="1:19" x14ac:dyDescent="0.35">
      <c r="A38" s="21" t="s">
        <v>22</v>
      </c>
      <c r="B38" s="22"/>
      <c r="C38" s="22"/>
      <c r="D38" s="22"/>
      <c r="E38" s="22"/>
      <c r="F38" s="23"/>
      <c r="G38" s="9"/>
      <c r="H38"/>
      <c r="I38"/>
      <c r="J38"/>
      <c r="K38"/>
      <c r="L38"/>
      <c r="M38"/>
      <c r="N38"/>
      <c r="O38"/>
      <c r="P38"/>
      <c r="Q38"/>
      <c r="R38"/>
      <c r="S38"/>
    </row>
    <row r="39" spans="1:19" x14ac:dyDescent="0.35">
      <c r="A39" s="60"/>
      <c r="B39" s="24"/>
      <c r="C39" s="24"/>
      <c r="D39" s="24"/>
      <c r="E39" s="24"/>
      <c r="F39" s="25"/>
      <c r="G39" s="9"/>
      <c r="H39"/>
      <c r="I39"/>
      <c r="J39"/>
      <c r="K39"/>
      <c r="L39"/>
      <c r="M39"/>
      <c r="N39"/>
      <c r="O39"/>
      <c r="P39"/>
      <c r="Q39"/>
      <c r="R39"/>
      <c r="S39"/>
    </row>
    <row r="40" spans="1:19" x14ac:dyDescent="0.35">
      <c r="A40" s="9" t="s">
        <v>54</v>
      </c>
      <c r="B40" s="9"/>
      <c r="C40" s="9"/>
      <c r="D40" s="9"/>
      <c r="E40" s="9"/>
      <c r="F40" s="9"/>
      <c r="G40" s="9"/>
      <c r="H40"/>
      <c r="I40"/>
      <c r="J40"/>
      <c r="K40"/>
      <c r="L40"/>
      <c r="M40"/>
      <c r="N40"/>
      <c r="O40"/>
      <c r="P40"/>
      <c r="Q40"/>
      <c r="R40"/>
      <c r="S40"/>
    </row>
    <row r="41" spans="1:19" x14ac:dyDescent="0.35">
      <c r="E41"/>
      <c r="F41"/>
      <c r="G41"/>
      <c r="H41"/>
      <c r="I41"/>
      <c r="J41"/>
      <c r="K41"/>
      <c r="L41"/>
      <c r="M41"/>
      <c r="N41"/>
      <c r="O41"/>
      <c r="P41"/>
      <c r="Q41"/>
      <c r="R41"/>
      <c r="S41"/>
    </row>
    <row r="42" spans="1:19" x14ac:dyDescent="0.35">
      <c r="E42"/>
      <c r="F42"/>
      <c r="G42"/>
      <c r="H42"/>
      <c r="I42"/>
      <c r="J42"/>
      <c r="K42"/>
      <c r="L42"/>
      <c r="M42"/>
      <c r="N42"/>
      <c r="O42"/>
      <c r="P42"/>
      <c r="Q42"/>
      <c r="R42"/>
      <c r="S42"/>
    </row>
    <row r="43" spans="1:19" x14ac:dyDescent="0.35">
      <c r="E43"/>
      <c r="F43"/>
      <c r="G43"/>
      <c r="H43"/>
      <c r="I43"/>
      <c r="J43"/>
      <c r="K43"/>
      <c r="L43"/>
      <c r="M43"/>
      <c r="N43"/>
      <c r="O43"/>
      <c r="P43"/>
      <c r="Q43"/>
      <c r="R43"/>
      <c r="S43"/>
    </row>
    <row r="44" spans="1:19" x14ac:dyDescent="0.35">
      <c r="E44"/>
      <c r="F44"/>
      <c r="G44"/>
      <c r="H44"/>
      <c r="I44"/>
      <c r="J44"/>
      <c r="K44"/>
      <c r="L44"/>
      <c r="M44"/>
      <c r="N44"/>
      <c r="O44"/>
      <c r="P44"/>
      <c r="Q44"/>
      <c r="R44"/>
      <c r="S44"/>
    </row>
    <row r="45" spans="1:19" x14ac:dyDescent="0.35">
      <c r="E45"/>
      <c r="F45"/>
      <c r="G45"/>
      <c r="H45"/>
      <c r="I45"/>
      <c r="J45"/>
      <c r="K45"/>
      <c r="L45"/>
      <c r="M45"/>
      <c r="N45"/>
      <c r="O45"/>
      <c r="P45"/>
      <c r="Q45"/>
      <c r="R45"/>
      <c r="S45"/>
    </row>
    <row r="46" spans="1:19" x14ac:dyDescent="0.35">
      <c r="E46"/>
      <c r="F46"/>
      <c r="G46"/>
      <c r="H46"/>
      <c r="I46"/>
      <c r="J46"/>
      <c r="K46"/>
      <c r="L46"/>
      <c r="M46"/>
      <c r="N46"/>
      <c r="O46"/>
      <c r="P46"/>
      <c r="Q46"/>
      <c r="R46"/>
      <c r="S46"/>
    </row>
    <row r="47" spans="1:19" x14ac:dyDescent="0.35">
      <c r="E47"/>
      <c r="F47"/>
      <c r="G47"/>
      <c r="H47"/>
      <c r="I47"/>
      <c r="J47"/>
      <c r="K47"/>
      <c r="L47"/>
      <c r="M47"/>
      <c r="N47"/>
      <c r="O47"/>
      <c r="P47"/>
      <c r="Q47"/>
      <c r="R47"/>
      <c r="S47"/>
    </row>
    <row r="48" spans="1:19" x14ac:dyDescent="0.35">
      <c r="E48"/>
      <c r="F48"/>
      <c r="G48"/>
      <c r="H48"/>
      <c r="I48"/>
      <c r="J48"/>
      <c r="K48"/>
      <c r="L48"/>
      <c r="M48"/>
      <c r="N48"/>
      <c r="O48"/>
      <c r="P48"/>
      <c r="Q48"/>
      <c r="R48"/>
      <c r="S48"/>
    </row>
    <row r="49" spans="1:19" x14ac:dyDescent="0.35">
      <c r="E49"/>
      <c r="F49"/>
      <c r="G49"/>
      <c r="H49"/>
      <c r="I49"/>
      <c r="J49"/>
      <c r="K49"/>
      <c r="L49"/>
      <c r="M49"/>
      <c r="N49"/>
      <c r="O49"/>
      <c r="P49"/>
      <c r="Q49"/>
      <c r="R49"/>
      <c r="S49"/>
    </row>
    <row r="50" spans="1:19" x14ac:dyDescent="0.35">
      <c r="A50" s="3"/>
      <c r="E50"/>
      <c r="F50"/>
      <c r="G50"/>
      <c r="H50"/>
      <c r="I50"/>
      <c r="J50"/>
      <c r="K50"/>
      <c r="L50"/>
      <c r="M50"/>
      <c r="N50"/>
      <c r="O50"/>
      <c r="P50"/>
      <c r="Q50"/>
      <c r="R50"/>
      <c r="S50"/>
    </row>
    <row r="51" spans="1:19" x14ac:dyDescent="0.35">
      <c r="E51"/>
      <c r="F51"/>
      <c r="G51"/>
      <c r="H51"/>
      <c r="I51"/>
      <c r="J51"/>
      <c r="K51"/>
      <c r="L51"/>
      <c r="M51"/>
      <c r="N51"/>
      <c r="O51"/>
      <c r="P51"/>
      <c r="Q51"/>
      <c r="R51"/>
      <c r="S51"/>
    </row>
    <row r="52" spans="1:19" x14ac:dyDescent="0.35">
      <c r="E52"/>
      <c r="F52"/>
      <c r="G52"/>
      <c r="H52"/>
      <c r="I52"/>
      <c r="J52"/>
      <c r="K52"/>
      <c r="L52"/>
      <c r="M52"/>
      <c r="N52"/>
      <c r="O52"/>
      <c r="P52"/>
      <c r="Q52"/>
      <c r="R52"/>
      <c r="S52"/>
    </row>
    <row r="53" spans="1:19" x14ac:dyDescent="0.35">
      <c r="E53"/>
      <c r="F53"/>
      <c r="G53"/>
      <c r="H53"/>
      <c r="I53"/>
      <c r="J53"/>
      <c r="K53"/>
      <c r="L53"/>
      <c r="M53"/>
      <c r="N53"/>
      <c r="O53"/>
      <c r="P53"/>
      <c r="Q53"/>
      <c r="R53"/>
      <c r="S53"/>
    </row>
    <row r="54" spans="1:19" x14ac:dyDescent="0.35">
      <c r="E54"/>
      <c r="F54"/>
      <c r="G54"/>
      <c r="H54"/>
      <c r="I54"/>
      <c r="J54"/>
      <c r="K54"/>
      <c r="L54"/>
      <c r="M54"/>
      <c r="N54"/>
      <c r="O54"/>
      <c r="P54"/>
      <c r="Q54"/>
      <c r="R54"/>
      <c r="S54"/>
    </row>
    <row r="55" spans="1:19" x14ac:dyDescent="0.35">
      <c r="E55"/>
      <c r="F55"/>
      <c r="G55"/>
      <c r="H55"/>
      <c r="I55"/>
      <c r="J55"/>
      <c r="K55"/>
      <c r="L55"/>
      <c r="M55"/>
      <c r="N55"/>
      <c r="O55"/>
      <c r="P55"/>
      <c r="Q55"/>
      <c r="R55"/>
      <c r="S55"/>
    </row>
    <row r="56" spans="1:19" x14ac:dyDescent="0.35">
      <c r="E56"/>
      <c r="F56"/>
      <c r="G56"/>
      <c r="H56"/>
      <c r="I56"/>
      <c r="J56"/>
      <c r="K56"/>
      <c r="L56"/>
      <c r="M56"/>
      <c r="N56"/>
      <c r="O56"/>
      <c r="P56"/>
      <c r="Q56"/>
      <c r="R56"/>
      <c r="S56"/>
    </row>
    <row r="57" spans="1:19" x14ac:dyDescent="0.35">
      <c r="E57"/>
      <c r="F57"/>
      <c r="G57"/>
      <c r="H57"/>
      <c r="I57"/>
      <c r="J57"/>
      <c r="K57"/>
      <c r="L57"/>
      <c r="M57"/>
      <c r="N57"/>
      <c r="O57"/>
      <c r="P57"/>
      <c r="Q57"/>
      <c r="R57"/>
      <c r="S57"/>
    </row>
    <row r="58" spans="1:19" x14ac:dyDescent="0.35">
      <c r="E58"/>
      <c r="F58"/>
      <c r="G58"/>
      <c r="H58"/>
      <c r="I58"/>
      <c r="J58"/>
      <c r="K58"/>
      <c r="L58"/>
      <c r="M58"/>
      <c r="N58"/>
      <c r="O58"/>
      <c r="P58"/>
      <c r="Q58"/>
      <c r="R58"/>
      <c r="S58"/>
    </row>
    <row r="59" spans="1:19" x14ac:dyDescent="0.35">
      <c r="E59"/>
      <c r="F59"/>
      <c r="G59"/>
      <c r="H59"/>
      <c r="I59"/>
      <c r="J59"/>
      <c r="K59"/>
      <c r="L59"/>
      <c r="M59"/>
      <c r="N59"/>
      <c r="O59"/>
      <c r="P59"/>
      <c r="Q59"/>
      <c r="R59"/>
      <c r="S59"/>
    </row>
    <row r="60" spans="1:19" x14ac:dyDescent="0.35">
      <c r="E60"/>
      <c r="F60"/>
      <c r="G60"/>
      <c r="H60"/>
      <c r="I60"/>
      <c r="J60"/>
      <c r="K60"/>
      <c r="L60"/>
      <c r="M60"/>
      <c r="N60"/>
      <c r="O60"/>
      <c r="P60"/>
      <c r="Q60"/>
      <c r="R60"/>
      <c r="S60"/>
    </row>
    <row r="61" spans="1:19" x14ac:dyDescent="0.35">
      <c r="E61"/>
      <c r="F61"/>
      <c r="G61"/>
      <c r="H61"/>
      <c r="I61"/>
      <c r="J61"/>
      <c r="K61"/>
      <c r="L61"/>
      <c r="M61"/>
      <c r="N61"/>
      <c r="O61"/>
      <c r="P61"/>
      <c r="Q61"/>
      <c r="R61"/>
      <c r="S61"/>
    </row>
    <row r="62" spans="1:19" x14ac:dyDescent="0.35">
      <c r="E62"/>
      <c r="F62"/>
      <c r="G62"/>
      <c r="H62"/>
      <c r="I62"/>
      <c r="J62"/>
      <c r="K62"/>
      <c r="L62"/>
      <c r="M62"/>
      <c r="N62"/>
      <c r="O62"/>
      <c r="P62"/>
      <c r="Q62"/>
      <c r="R62"/>
      <c r="S62"/>
    </row>
    <row r="63" spans="1:19" x14ac:dyDescent="0.35">
      <c r="E63"/>
      <c r="F63"/>
      <c r="G63"/>
      <c r="H63"/>
      <c r="I63"/>
      <c r="J63"/>
      <c r="K63"/>
      <c r="L63"/>
      <c r="M63"/>
      <c r="N63"/>
      <c r="O63"/>
      <c r="P63"/>
      <c r="Q63"/>
      <c r="R63"/>
      <c r="S63"/>
    </row>
    <row r="64" spans="1:19" x14ac:dyDescent="0.35">
      <c r="E64"/>
      <c r="F64"/>
      <c r="G64"/>
      <c r="H64"/>
      <c r="I64"/>
      <c r="J64"/>
      <c r="K64"/>
      <c r="L64"/>
      <c r="M64"/>
      <c r="N64"/>
      <c r="O64"/>
      <c r="P64"/>
      <c r="Q64"/>
      <c r="R64"/>
      <c r="S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5:19" x14ac:dyDescent="0.35">
      <c r="E113"/>
      <c r="F113"/>
      <c r="G113"/>
      <c r="H113"/>
      <c r="I113"/>
      <c r="J113"/>
      <c r="K113"/>
      <c r="L113"/>
      <c r="M113"/>
      <c r="N113"/>
      <c r="O113"/>
      <c r="P113"/>
      <c r="Q113"/>
      <c r="R113"/>
      <c r="S113"/>
    </row>
    <row r="114" spans="5:19" x14ac:dyDescent="0.35">
      <c r="E114"/>
      <c r="F114"/>
      <c r="G114"/>
      <c r="H114"/>
      <c r="I114"/>
      <c r="J114"/>
      <c r="K114"/>
      <c r="L114"/>
      <c r="M114"/>
      <c r="N114"/>
      <c r="O114"/>
      <c r="P114"/>
      <c r="Q114"/>
      <c r="R114"/>
      <c r="S114"/>
    </row>
    <row r="115" spans="5:19" x14ac:dyDescent="0.35">
      <c r="E115"/>
      <c r="F115"/>
      <c r="G115"/>
      <c r="H115"/>
      <c r="I115"/>
      <c r="J115"/>
      <c r="K115"/>
      <c r="L115"/>
      <c r="M115"/>
      <c r="N115"/>
      <c r="O115"/>
      <c r="P115"/>
      <c r="Q115"/>
      <c r="R115"/>
      <c r="S115"/>
    </row>
    <row r="116" spans="5:19" x14ac:dyDescent="0.35">
      <c r="E116"/>
      <c r="F116"/>
      <c r="G116"/>
      <c r="H116"/>
      <c r="I116"/>
      <c r="J116"/>
      <c r="K116"/>
      <c r="L116"/>
      <c r="M116"/>
      <c r="N116"/>
      <c r="O116"/>
      <c r="P116"/>
      <c r="Q116"/>
      <c r="R116"/>
      <c r="S116"/>
    </row>
    <row r="117" spans="5:19" x14ac:dyDescent="0.35">
      <c r="E117"/>
      <c r="F117"/>
      <c r="G117"/>
      <c r="H117"/>
      <c r="I117"/>
      <c r="J117"/>
      <c r="K117"/>
      <c r="L117"/>
      <c r="M117"/>
      <c r="N117"/>
      <c r="O117"/>
      <c r="P117"/>
      <c r="Q117"/>
      <c r="R117"/>
      <c r="S117"/>
    </row>
    <row r="118" spans="5:19" x14ac:dyDescent="0.35">
      <c r="E118"/>
      <c r="F118"/>
      <c r="G118"/>
      <c r="H118"/>
      <c r="I118"/>
      <c r="J118"/>
      <c r="K118"/>
      <c r="L118"/>
      <c r="M118"/>
      <c r="N118"/>
      <c r="O118"/>
      <c r="P118"/>
      <c r="Q118"/>
      <c r="R118"/>
      <c r="S118"/>
    </row>
    <row r="119" spans="5:19" x14ac:dyDescent="0.35">
      <c r="E119"/>
      <c r="F119"/>
      <c r="G119"/>
      <c r="H119"/>
      <c r="I119"/>
      <c r="J119"/>
      <c r="K119"/>
      <c r="L119"/>
      <c r="M119"/>
      <c r="N119"/>
      <c r="O119"/>
      <c r="P119"/>
      <c r="Q119"/>
      <c r="R119"/>
      <c r="S119"/>
    </row>
    <row r="120" spans="5:19" x14ac:dyDescent="0.35">
      <c r="G120"/>
      <c r="H120"/>
      <c r="I120"/>
      <c r="J120"/>
      <c r="K120"/>
      <c r="L120"/>
      <c r="M120"/>
      <c r="N120"/>
      <c r="O120"/>
      <c r="P120"/>
      <c r="Q120"/>
      <c r="R120"/>
      <c r="S120"/>
    </row>
  </sheetData>
  <sheetProtection algorithmName="SHA-512" hashValue="uX5DPysOV+32RwOq0s04ysqtwIhiYXkPPx9JmU/JH2s/khxcyZHRB24oCV11kskEwjk3DKyUhbnu8rHzVNO67w==" saltValue="YvUAAv/EzfeWTsDbn4kwew==" spinCount="100000" sheet="1" selectLockedCells="1"/>
  <mergeCells count="5">
    <mergeCell ref="A32:D32"/>
    <mergeCell ref="E3:F3"/>
    <mergeCell ref="E13:F13"/>
    <mergeCell ref="E15:F23"/>
    <mergeCell ref="A24:C24"/>
  </mergeCells>
  <pageMargins left="0.70866141732283472" right="0.70866141732283472" top="0.74803149606299213" bottom="0.74803149606299213" header="0.31496062992125984" footer="0.31496062992125984"/>
  <pageSetup paperSize="9" scale="70" fitToWidth="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F75C-10BF-4079-80F4-E6FDF94E632A}">
  <sheetPr>
    <tabColor theme="6" tint="-0.249977111117893"/>
  </sheetPr>
  <dimension ref="A1:S120"/>
  <sheetViews>
    <sheetView zoomScaleNormal="100" workbookViewId="0">
      <selection activeCell="G29" sqref="G29"/>
    </sheetView>
  </sheetViews>
  <sheetFormatPr defaultColWidth="9.36328125" defaultRowHeight="14.5" x14ac:dyDescent="0.35"/>
  <cols>
    <col min="1" max="1" width="99.6328125" customWidth="1"/>
    <col min="2" max="2" width="6.54296875" customWidth="1"/>
    <col min="3" max="3" width="18.36328125" bestFit="1" customWidth="1"/>
    <col min="4" max="4" width="11.6328125" customWidth="1"/>
    <col min="5" max="5" width="14.54296875" style="1" bestFit="1" customWidth="1"/>
    <col min="6" max="6" width="19.36328125" style="1" customWidth="1"/>
    <col min="7" max="19" width="9.36328125" style="1"/>
  </cols>
  <sheetData>
    <row r="1" spans="1:19" x14ac:dyDescent="0.35">
      <c r="A1" s="61" t="s">
        <v>69</v>
      </c>
      <c r="B1" s="61"/>
      <c r="C1" s="61"/>
      <c r="D1" s="61"/>
      <c r="G1" s="9"/>
      <c r="H1"/>
      <c r="I1"/>
      <c r="J1"/>
      <c r="K1"/>
      <c r="L1"/>
      <c r="M1"/>
      <c r="N1"/>
      <c r="O1"/>
      <c r="P1"/>
      <c r="Q1"/>
      <c r="R1"/>
      <c r="S1"/>
    </row>
    <row r="2" spans="1:19" ht="79.5" customHeight="1" x14ac:dyDescent="0.35">
      <c r="A2" s="26"/>
      <c r="B2" s="27" t="s">
        <v>0</v>
      </c>
      <c r="C2" s="27" t="s">
        <v>1</v>
      </c>
      <c r="D2" s="28" t="s">
        <v>2</v>
      </c>
      <c r="G2" s="9"/>
      <c r="H2"/>
      <c r="I2"/>
      <c r="J2"/>
      <c r="K2"/>
      <c r="L2"/>
      <c r="M2"/>
      <c r="N2"/>
      <c r="O2"/>
      <c r="P2"/>
      <c r="Q2"/>
      <c r="R2"/>
      <c r="S2"/>
    </row>
    <row r="3" spans="1:19" x14ac:dyDescent="0.35">
      <c r="A3" s="29" t="s">
        <v>67</v>
      </c>
      <c r="B3" s="11">
        <v>0</v>
      </c>
      <c r="C3" s="30" t="s">
        <v>3</v>
      </c>
      <c r="D3" s="31">
        <f>+B3*0.065</f>
        <v>0</v>
      </c>
      <c r="E3" s="122" t="s">
        <v>43</v>
      </c>
      <c r="F3" s="123"/>
      <c r="G3" s="9"/>
      <c r="H3"/>
      <c r="I3"/>
      <c r="J3"/>
      <c r="K3"/>
      <c r="L3"/>
      <c r="M3"/>
      <c r="N3"/>
      <c r="O3"/>
      <c r="P3"/>
      <c r="Q3"/>
      <c r="R3"/>
      <c r="S3"/>
    </row>
    <row r="4" spans="1:19" x14ac:dyDescent="0.35">
      <c r="A4" s="29" t="s">
        <v>68</v>
      </c>
      <c r="B4" s="11">
        <v>0</v>
      </c>
      <c r="C4" s="30" t="s">
        <v>3</v>
      </c>
      <c r="D4" s="31">
        <f>+B4*0.065</f>
        <v>0</v>
      </c>
      <c r="E4" s="65"/>
      <c r="F4" s="66"/>
      <c r="G4" s="9"/>
      <c r="H4"/>
      <c r="I4"/>
      <c r="J4"/>
      <c r="K4"/>
      <c r="L4"/>
      <c r="M4"/>
      <c r="N4"/>
      <c r="O4"/>
      <c r="P4"/>
      <c r="Q4"/>
      <c r="R4"/>
      <c r="S4"/>
    </row>
    <row r="5" spans="1:19" x14ac:dyDescent="0.35">
      <c r="A5" s="29" t="s">
        <v>4</v>
      </c>
      <c r="B5" s="12"/>
      <c r="C5" s="30" t="s">
        <v>5</v>
      </c>
      <c r="D5" s="31">
        <f>+B5*0.455</f>
        <v>0</v>
      </c>
      <c r="G5" s="9"/>
      <c r="H5"/>
      <c r="I5"/>
      <c r="J5"/>
      <c r="K5"/>
      <c r="L5"/>
      <c r="M5"/>
      <c r="N5"/>
      <c r="O5"/>
      <c r="P5"/>
      <c r="Q5"/>
      <c r="R5"/>
      <c r="S5"/>
    </row>
    <row r="6" spans="1:19" x14ac:dyDescent="0.35">
      <c r="A6" s="29" t="s">
        <v>16</v>
      </c>
      <c r="B6" s="12"/>
      <c r="C6" s="30" t="s">
        <v>11</v>
      </c>
      <c r="D6" s="31">
        <f>B6*1.825</f>
        <v>0</v>
      </c>
      <c r="G6" s="9"/>
      <c r="H6"/>
      <c r="I6"/>
      <c r="J6"/>
      <c r="K6"/>
      <c r="L6"/>
      <c r="M6"/>
      <c r="N6"/>
      <c r="O6"/>
      <c r="P6"/>
      <c r="Q6"/>
      <c r="R6"/>
      <c r="S6"/>
    </row>
    <row r="7" spans="1:19" x14ac:dyDescent="0.35">
      <c r="A7" s="29" t="s">
        <v>17</v>
      </c>
      <c r="B7" s="12"/>
      <c r="C7" s="30" t="s">
        <v>11</v>
      </c>
      <c r="D7" s="31">
        <f>+B7*-1.825</f>
        <v>0</v>
      </c>
      <c r="G7" s="9"/>
      <c r="H7"/>
      <c r="I7"/>
      <c r="J7"/>
      <c r="K7"/>
      <c r="L7"/>
      <c r="M7"/>
      <c r="N7"/>
      <c r="O7"/>
      <c r="P7"/>
      <c r="Q7"/>
      <c r="R7"/>
      <c r="S7"/>
    </row>
    <row r="8" spans="1:19" x14ac:dyDescent="0.35">
      <c r="A8" s="29" t="s">
        <v>6</v>
      </c>
      <c r="B8" s="13"/>
      <c r="C8" s="30" t="s">
        <v>5</v>
      </c>
      <c r="D8" s="31">
        <f>+B8*-0.455</f>
        <v>0</v>
      </c>
      <c r="G8" s="9"/>
      <c r="H8"/>
      <c r="I8"/>
      <c r="J8"/>
      <c r="K8"/>
      <c r="L8"/>
      <c r="M8"/>
      <c r="N8"/>
      <c r="O8"/>
      <c r="P8"/>
      <c r="Q8"/>
      <c r="R8"/>
      <c r="S8"/>
    </row>
    <row r="9" spans="1:19" x14ac:dyDescent="0.35">
      <c r="A9" s="29" t="s">
        <v>7</v>
      </c>
      <c r="B9" s="13"/>
      <c r="C9" s="30" t="s">
        <v>8</v>
      </c>
      <c r="D9" s="31">
        <f>+B9*-0.057</f>
        <v>0</v>
      </c>
      <c r="G9" s="9"/>
      <c r="H9"/>
      <c r="I9"/>
      <c r="J9"/>
      <c r="K9"/>
      <c r="L9"/>
      <c r="M9"/>
      <c r="N9"/>
      <c r="O9"/>
      <c r="P9"/>
      <c r="Q9"/>
      <c r="R9"/>
      <c r="S9"/>
    </row>
    <row r="10" spans="1:19" ht="15.5" x14ac:dyDescent="0.35">
      <c r="A10" s="29" t="s">
        <v>15</v>
      </c>
      <c r="B10" s="13"/>
      <c r="C10" s="30" t="s">
        <v>9</v>
      </c>
      <c r="D10" s="31">
        <f>+B10*-1</f>
        <v>0</v>
      </c>
      <c r="G10" s="9"/>
      <c r="H10"/>
      <c r="I10"/>
      <c r="J10"/>
      <c r="K10"/>
      <c r="L10"/>
      <c r="M10"/>
      <c r="N10"/>
      <c r="O10"/>
      <c r="P10"/>
      <c r="Q10"/>
      <c r="R10"/>
      <c r="S10"/>
    </row>
    <row r="11" spans="1:19" x14ac:dyDescent="0.35">
      <c r="A11" s="29" t="s">
        <v>13</v>
      </c>
      <c r="B11" s="13"/>
      <c r="C11" s="30" t="s">
        <v>10</v>
      </c>
      <c r="D11" s="31">
        <f>+B11*0.85</f>
        <v>0</v>
      </c>
      <c r="G11" s="9"/>
      <c r="H11"/>
      <c r="I11"/>
      <c r="J11"/>
      <c r="K11"/>
      <c r="L11"/>
      <c r="M11"/>
      <c r="N11"/>
      <c r="O11"/>
      <c r="P11"/>
      <c r="Q11"/>
      <c r="R11"/>
      <c r="S11"/>
    </row>
    <row r="12" spans="1:19" x14ac:dyDescent="0.35">
      <c r="A12" s="29" t="s">
        <v>14</v>
      </c>
      <c r="B12" s="13"/>
      <c r="C12" s="30" t="s">
        <v>10</v>
      </c>
      <c r="D12" s="31">
        <f>+B12*0.07</f>
        <v>0</v>
      </c>
      <c r="G12" s="9"/>
      <c r="H12"/>
      <c r="I12"/>
      <c r="J12"/>
      <c r="K12"/>
      <c r="L12"/>
      <c r="M12"/>
      <c r="N12"/>
      <c r="O12"/>
      <c r="P12"/>
      <c r="Q12"/>
      <c r="R12"/>
      <c r="S12"/>
    </row>
    <row r="13" spans="1:19" x14ac:dyDescent="0.35">
      <c r="A13" s="29" t="s">
        <v>18</v>
      </c>
      <c r="B13" s="13"/>
      <c r="C13" s="30" t="s">
        <v>10</v>
      </c>
      <c r="D13" s="31">
        <f>+B13*-5.82</f>
        <v>0</v>
      </c>
      <c r="E13" s="124"/>
      <c r="F13" s="125"/>
      <c r="G13" s="9"/>
      <c r="H13"/>
      <c r="I13"/>
      <c r="J13"/>
      <c r="K13"/>
      <c r="L13"/>
      <c r="M13"/>
      <c r="N13"/>
      <c r="O13"/>
      <c r="P13"/>
      <c r="Q13"/>
      <c r="R13"/>
      <c r="S13"/>
    </row>
    <row r="14" spans="1:19" x14ac:dyDescent="0.35">
      <c r="A14" s="32" t="s">
        <v>24</v>
      </c>
      <c r="B14" s="33"/>
      <c r="C14" s="34"/>
      <c r="D14" s="35"/>
      <c r="E14" s="74"/>
      <c r="F14" s="75"/>
      <c r="G14" s="9"/>
      <c r="H14"/>
      <c r="I14"/>
      <c r="J14"/>
      <c r="K14"/>
      <c r="L14"/>
      <c r="M14"/>
      <c r="N14"/>
      <c r="O14"/>
      <c r="P14"/>
      <c r="Q14"/>
      <c r="R14"/>
      <c r="S14"/>
    </row>
    <row r="15" spans="1:19" x14ac:dyDescent="0.35">
      <c r="A15" s="32" t="s">
        <v>36</v>
      </c>
      <c r="B15" s="14">
        <v>0</v>
      </c>
      <c r="C15" s="34" t="s">
        <v>10</v>
      </c>
      <c r="D15" s="35">
        <f>B15*-0.4</f>
        <v>0</v>
      </c>
      <c r="E15" s="126" t="s">
        <v>45</v>
      </c>
      <c r="F15" s="127"/>
      <c r="G15" s="9"/>
      <c r="H15"/>
      <c r="I15"/>
      <c r="J15"/>
      <c r="K15"/>
      <c r="L15"/>
      <c r="M15"/>
      <c r="N15"/>
      <c r="O15"/>
      <c r="P15"/>
      <c r="Q15"/>
      <c r="R15"/>
      <c r="S15"/>
    </row>
    <row r="16" spans="1:19" x14ac:dyDescent="0.35">
      <c r="A16" s="32" t="s">
        <v>31</v>
      </c>
      <c r="B16" s="14">
        <v>0</v>
      </c>
      <c r="C16" s="34" t="s">
        <v>10</v>
      </c>
      <c r="D16" s="35">
        <f>B16*-3.66</f>
        <v>0</v>
      </c>
      <c r="E16" s="128"/>
      <c r="F16" s="129"/>
      <c r="G16" s="9"/>
      <c r="H16"/>
      <c r="I16"/>
      <c r="J16"/>
      <c r="K16"/>
      <c r="L16"/>
      <c r="M16"/>
      <c r="N16"/>
      <c r="O16"/>
      <c r="P16"/>
      <c r="Q16"/>
      <c r="R16"/>
      <c r="S16"/>
    </row>
    <row r="17" spans="1:19" x14ac:dyDescent="0.35">
      <c r="A17" s="32" t="s">
        <v>32</v>
      </c>
      <c r="B17" s="14">
        <v>0</v>
      </c>
      <c r="C17" s="34" t="s">
        <v>10</v>
      </c>
      <c r="D17" s="35">
        <f>B17*-0.53</f>
        <v>0</v>
      </c>
      <c r="E17" s="128"/>
      <c r="F17" s="129"/>
      <c r="G17" s="9"/>
      <c r="H17"/>
      <c r="I17"/>
      <c r="J17"/>
      <c r="K17"/>
      <c r="L17"/>
      <c r="M17"/>
      <c r="N17"/>
      <c r="O17"/>
      <c r="P17"/>
      <c r="Q17"/>
      <c r="R17"/>
      <c r="S17"/>
    </row>
    <row r="18" spans="1:19" x14ac:dyDescent="0.35">
      <c r="A18" s="32" t="s">
        <v>25</v>
      </c>
      <c r="B18" s="14">
        <v>0</v>
      </c>
      <c r="C18" s="34" t="s">
        <v>10</v>
      </c>
      <c r="D18" s="35">
        <f>B18*-1.84</f>
        <v>0</v>
      </c>
      <c r="E18" s="128"/>
      <c r="F18" s="129"/>
      <c r="G18" s="9"/>
      <c r="H18"/>
      <c r="I18"/>
      <c r="J18"/>
      <c r="K18"/>
      <c r="L18"/>
      <c r="M18"/>
      <c r="N18"/>
      <c r="O18"/>
      <c r="P18"/>
      <c r="Q18"/>
      <c r="R18"/>
      <c r="S18"/>
    </row>
    <row r="19" spans="1:19" x14ac:dyDescent="0.35">
      <c r="A19" s="32" t="s">
        <v>26</v>
      </c>
      <c r="B19" s="14">
        <v>0</v>
      </c>
      <c r="C19" s="34" t="s">
        <v>10</v>
      </c>
      <c r="D19" s="35">
        <f>B19*-3.5</f>
        <v>0</v>
      </c>
      <c r="E19" s="128"/>
      <c r="F19" s="129"/>
      <c r="G19" s="9"/>
      <c r="H19"/>
      <c r="I19"/>
      <c r="J19"/>
      <c r="K19"/>
      <c r="L19"/>
      <c r="M19"/>
      <c r="N19"/>
      <c r="O19"/>
      <c r="P19"/>
      <c r="Q19"/>
      <c r="R19"/>
      <c r="S19"/>
    </row>
    <row r="20" spans="1:19" x14ac:dyDescent="0.35">
      <c r="A20" s="32" t="s">
        <v>27</v>
      </c>
      <c r="B20" s="14">
        <v>0</v>
      </c>
      <c r="C20" s="34" t="s">
        <v>10</v>
      </c>
      <c r="D20" s="35">
        <f>B20*-0.28</f>
        <v>0</v>
      </c>
      <c r="E20" s="128"/>
      <c r="F20" s="129"/>
      <c r="G20" s="9"/>
      <c r="H20"/>
      <c r="I20"/>
      <c r="J20"/>
      <c r="K20"/>
      <c r="L20"/>
      <c r="M20"/>
      <c r="N20"/>
      <c r="O20"/>
      <c r="P20"/>
      <c r="Q20"/>
      <c r="R20"/>
      <c r="S20"/>
    </row>
    <row r="21" spans="1:19" x14ac:dyDescent="0.35">
      <c r="A21" s="32" t="s">
        <v>28</v>
      </c>
      <c r="B21" s="13">
        <v>0</v>
      </c>
      <c r="C21" s="34" t="s">
        <v>10</v>
      </c>
      <c r="D21" s="35">
        <f>B21*-0.28</f>
        <v>0</v>
      </c>
      <c r="E21" s="128"/>
      <c r="F21" s="129"/>
      <c r="G21" s="9"/>
      <c r="H21"/>
      <c r="I21"/>
      <c r="J21"/>
      <c r="K21"/>
      <c r="L21"/>
      <c r="M21"/>
      <c r="N21"/>
      <c r="O21"/>
      <c r="P21"/>
      <c r="Q21"/>
      <c r="R21"/>
      <c r="S21"/>
    </row>
    <row r="22" spans="1:19" ht="15" customHeight="1" x14ac:dyDescent="0.35">
      <c r="A22" s="32" t="s">
        <v>29</v>
      </c>
      <c r="B22" s="15">
        <v>0</v>
      </c>
      <c r="C22" s="34" t="s">
        <v>10</v>
      </c>
      <c r="D22" s="35">
        <f>B22*-0.38</f>
        <v>0</v>
      </c>
      <c r="E22" s="128"/>
      <c r="F22" s="129"/>
      <c r="G22" s="9"/>
      <c r="H22"/>
      <c r="I22"/>
      <c r="J22"/>
      <c r="K22"/>
      <c r="L22"/>
      <c r="M22"/>
      <c r="N22"/>
      <c r="O22"/>
      <c r="P22"/>
      <c r="Q22"/>
      <c r="R22"/>
      <c r="S22"/>
    </row>
    <row r="23" spans="1:19" x14ac:dyDescent="0.35">
      <c r="A23" s="32" t="s">
        <v>30</v>
      </c>
      <c r="B23" s="36">
        <f>100-SUM(B15:B22)</f>
        <v>100</v>
      </c>
      <c r="C23" s="34" t="s">
        <v>10</v>
      </c>
      <c r="D23" s="35">
        <f>B23*-0.4</f>
        <v>-40</v>
      </c>
      <c r="E23" s="130"/>
      <c r="F23" s="131"/>
      <c r="G23" s="10"/>
      <c r="H23"/>
      <c r="I23"/>
      <c r="J23"/>
      <c r="K23"/>
      <c r="L23"/>
      <c r="M23"/>
      <c r="N23"/>
      <c r="O23"/>
      <c r="P23"/>
      <c r="Q23"/>
      <c r="R23"/>
      <c r="S23"/>
    </row>
    <row r="24" spans="1:19" x14ac:dyDescent="0.35">
      <c r="A24" s="132" t="s">
        <v>33</v>
      </c>
      <c r="B24" s="133"/>
      <c r="C24" s="134"/>
      <c r="D24" s="31">
        <f>SUM(D15:D23)</f>
        <v>-40</v>
      </c>
      <c r="G24" s="9"/>
      <c r="H24"/>
      <c r="I24"/>
      <c r="J24"/>
      <c r="K24"/>
      <c r="L24"/>
      <c r="M24"/>
      <c r="N24"/>
      <c r="O24"/>
      <c r="P24"/>
      <c r="Q24"/>
      <c r="R24"/>
      <c r="S24"/>
    </row>
    <row r="25" spans="1:19" ht="15" thickBot="1" x14ac:dyDescent="0.4">
      <c r="A25" s="37" t="s">
        <v>42</v>
      </c>
      <c r="B25" s="38"/>
      <c r="C25" s="39"/>
      <c r="D25" s="40">
        <f>IF(SUM(B11:B13)&lt;5,(D24),IF(SUM(B11:B13)&gt;15,(D24-(50/400)*D24),(D24-((SUM(B11:B13)-5)*5 /400)*D24)))</f>
        <v>-40</v>
      </c>
      <c r="G25" s="9"/>
      <c r="H25"/>
      <c r="I25"/>
      <c r="J25"/>
      <c r="K25"/>
      <c r="L25"/>
      <c r="M25"/>
      <c r="N25"/>
      <c r="O25"/>
      <c r="P25"/>
      <c r="Q25"/>
      <c r="R25"/>
      <c r="S25"/>
    </row>
    <row r="26" spans="1:19" ht="15" thickBot="1" x14ac:dyDescent="0.4">
      <c r="A26" s="41"/>
      <c r="B26" s="42"/>
      <c r="C26" s="43" t="s">
        <v>12</v>
      </c>
      <c r="D26" s="44">
        <f>+SUM(D3:D13)+D25</f>
        <v>-40</v>
      </c>
      <c r="G26" s="9"/>
      <c r="H26"/>
      <c r="I26"/>
      <c r="J26"/>
      <c r="K26"/>
      <c r="L26"/>
      <c r="M26"/>
      <c r="N26"/>
      <c r="O26"/>
      <c r="P26"/>
      <c r="Q26"/>
      <c r="R26"/>
      <c r="S26"/>
    </row>
    <row r="27" spans="1:19" ht="13.5" customHeight="1" x14ac:dyDescent="0.35">
      <c r="A27" s="45" t="s">
        <v>34</v>
      </c>
      <c r="B27" s="46"/>
      <c r="C27" s="46"/>
      <c r="D27" s="47">
        <f>+D26*0.05</f>
        <v>-2</v>
      </c>
      <c r="G27" s="9"/>
      <c r="H27"/>
      <c r="I27"/>
      <c r="J27"/>
      <c r="K27"/>
      <c r="L27"/>
      <c r="M27"/>
      <c r="N27"/>
      <c r="O27"/>
      <c r="P27"/>
      <c r="Q27"/>
      <c r="R27"/>
      <c r="S27"/>
    </row>
    <row r="28" spans="1:19" ht="13.5" customHeight="1" x14ac:dyDescent="0.35">
      <c r="A28" s="62" t="s">
        <v>40</v>
      </c>
      <c r="B28" s="46"/>
      <c r="C28" s="46"/>
      <c r="D28" s="47">
        <f>B3*0.125</f>
        <v>0</v>
      </c>
      <c r="G28" s="9"/>
      <c r="H28"/>
      <c r="I28"/>
      <c r="J28"/>
      <c r="K28"/>
      <c r="L28"/>
      <c r="M28"/>
      <c r="N28"/>
      <c r="O28"/>
      <c r="P28"/>
      <c r="Q28"/>
      <c r="R28"/>
      <c r="S28"/>
    </row>
    <row r="29" spans="1:19" x14ac:dyDescent="0.35">
      <c r="A29" s="48" t="s">
        <v>39</v>
      </c>
      <c r="B29" s="49"/>
      <c r="C29" s="50"/>
      <c r="D29" s="80">
        <f>'instructie voor invullen'!O12</f>
        <v>0</v>
      </c>
      <c r="G29" s="9"/>
      <c r="H29"/>
      <c r="I29"/>
      <c r="J29"/>
      <c r="K29"/>
      <c r="L29"/>
      <c r="M29"/>
      <c r="N29"/>
      <c r="O29"/>
      <c r="P29"/>
      <c r="Q29"/>
      <c r="R29"/>
      <c r="S29"/>
    </row>
    <row r="30" spans="1:19" x14ac:dyDescent="0.35">
      <c r="A30" s="4"/>
      <c r="B30" s="2"/>
      <c r="C30" s="2"/>
      <c r="D30" s="5"/>
      <c r="E30" s="2"/>
      <c r="F30" s="2"/>
      <c r="G30" s="9"/>
      <c r="H30"/>
      <c r="I30"/>
      <c r="J30"/>
      <c r="K30"/>
      <c r="L30"/>
      <c r="M30"/>
      <c r="N30"/>
      <c r="O30"/>
      <c r="P30"/>
      <c r="Q30"/>
      <c r="R30"/>
      <c r="S30"/>
    </row>
    <row r="31" spans="1:19" x14ac:dyDescent="0.35">
      <c r="A31" s="6" t="s">
        <v>35</v>
      </c>
      <c r="B31" s="7"/>
      <c r="C31" s="8"/>
      <c r="D31" s="63">
        <f>D27+D28+D29</f>
        <v>-2</v>
      </c>
      <c r="E31" s="2" t="s">
        <v>41</v>
      </c>
      <c r="F31" s="2"/>
      <c r="G31" s="9"/>
      <c r="H31"/>
      <c r="I31"/>
      <c r="J31"/>
      <c r="K31"/>
      <c r="L31"/>
      <c r="M31"/>
      <c r="N31"/>
      <c r="O31"/>
      <c r="P31"/>
      <c r="Q31"/>
      <c r="R31"/>
      <c r="S31"/>
    </row>
    <row r="32" spans="1:19" ht="18" customHeight="1" x14ac:dyDescent="0.35">
      <c r="A32" s="135" t="s">
        <v>58</v>
      </c>
      <c r="B32" s="135"/>
      <c r="C32" s="135"/>
      <c r="D32" s="136"/>
      <c r="E32" s="2"/>
      <c r="F32" s="2"/>
      <c r="G32" s="9"/>
      <c r="H32"/>
      <c r="I32"/>
      <c r="J32"/>
      <c r="K32"/>
      <c r="L32"/>
      <c r="M32"/>
      <c r="N32"/>
      <c r="O32"/>
      <c r="P32"/>
      <c r="Q32"/>
      <c r="R32"/>
      <c r="S32"/>
    </row>
    <row r="33" spans="1:19" ht="18" customHeight="1" x14ac:dyDescent="0.35">
      <c r="A33" s="67" t="s">
        <v>46</v>
      </c>
      <c r="B33" s="78"/>
      <c r="C33" s="78"/>
      <c r="D33" s="68"/>
      <c r="E33" s="69"/>
      <c r="F33" s="70"/>
      <c r="G33" s="9"/>
      <c r="H33"/>
      <c r="I33"/>
      <c r="J33"/>
      <c r="K33"/>
      <c r="L33"/>
      <c r="M33"/>
      <c r="N33"/>
      <c r="O33"/>
      <c r="P33"/>
      <c r="Q33"/>
      <c r="R33"/>
      <c r="S33"/>
    </row>
    <row r="34" spans="1:19" x14ac:dyDescent="0.35">
      <c r="A34" s="16" t="s">
        <v>19</v>
      </c>
      <c r="B34" s="17"/>
      <c r="C34" s="17"/>
      <c r="D34" s="17"/>
      <c r="E34" s="17"/>
      <c r="F34" s="18"/>
      <c r="G34" s="9"/>
      <c r="H34"/>
      <c r="I34"/>
      <c r="J34"/>
      <c r="K34"/>
      <c r="L34"/>
      <c r="M34"/>
      <c r="N34"/>
      <c r="O34"/>
      <c r="P34"/>
      <c r="Q34"/>
      <c r="R34"/>
      <c r="S34"/>
    </row>
    <row r="35" spans="1:19" x14ac:dyDescent="0.35">
      <c r="A35" s="16" t="s">
        <v>21</v>
      </c>
      <c r="B35" s="17"/>
      <c r="C35" s="17"/>
      <c r="D35" s="17"/>
      <c r="E35" s="17"/>
      <c r="F35" s="18"/>
      <c r="G35" s="9"/>
      <c r="H35"/>
      <c r="I35"/>
      <c r="J35"/>
      <c r="K35"/>
      <c r="L35"/>
      <c r="M35"/>
      <c r="N35"/>
      <c r="O35"/>
      <c r="P35"/>
      <c r="Q35"/>
      <c r="R35"/>
      <c r="S35"/>
    </row>
    <row r="36" spans="1:19" x14ac:dyDescent="0.35">
      <c r="A36" s="16" t="s">
        <v>20</v>
      </c>
      <c r="B36" s="19"/>
      <c r="C36" s="19"/>
      <c r="D36" s="19"/>
      <c r="E36" s="19"/>
      <c r="F36" s="20"/>
      <c r="G36" s="9"/>
      <c r="H36"/>
      <c r="I36"/>
      <c r="J36"/>
      <c r="K36"/>
      <c r="L36"/>
      <c r="M36"/>
      <c r="N36"/>
      <c r="O36"/>
      <c r="P36"/>
      <c r="Q36"/>
      <c r="R36"/>
      <c r="S36"/>
    </row>
    <row r="37" spans="1:19" x14ac:dyDescent="0.35">
      <c r="A37" s="16" t="s">
        <v>23</v>
      </c>
      <c r="B37" s="17"/>
      <c r="C37" s="17"/>
      <c r="D37" s="17"/>
      <c r="E37" s="17"/>
      <c r="F37" s="18"/>
      <c r="G37" s="9"/>
      <c r="H37"/>
      <c r="I37"/>
      <c r="J37"/>
      <c r="K37"/>
      <c r="L37"/>
      <c r="M37"/>
      <c r="N37"/>
      <c r="O37"/>
      <c r="P37"/>
      <c r="Q37"/>
      <c r="R37"/>
      <c r="S37"/>
    </row>
    <row r="38" spans="1:19" x14ac:dyDescent="0.35">
      <c r="A38" s="21" t="s">
        <v>22</v>
      </c>
      <c r="B38" s="22"/>
      <c r="C38" s="22"/>
      <c r="D38" s="22"/>
      <c r="E38" s="22"/>
      <c r="F38" s="23"/>
      <c r="G38" s="9"/>
      <c r="H38"/>
      <c r="I38"/>
      <c r="J38"/>
      <c r="K38"/>
      <c r="L38"/>
      <c r="M38"/>
      <c r="N38"/>
      <c r="O38"/>
      <c r="P38"/>
      <c r="Q38"/>
      <c r="R38"/>
      <c r="S38"/>
    </row>
    <row r="39" spans="1:19" x14ac:dyDescent="0.35">
      <c r="A39" s="60"/>
      <c r="B39" s="24"/>
      <c r="C39" s="24"/>
      <c r="D39" s="24"/>
      <c r="E39" s="24"/>
      <c r="F39" s="25"/>
      <c r="G39" s="9"/>
      <c r="H39"/>
      <c r="I39"/>
      <c r="J39"/>
      <c r="K39"/>
      <c r="L39"/>
      <c r="M39"/>
      <c r="N39"/>
      <c r="O39"/>
      <c r="P39"/>
      <c r="Q39"/>
      <c r="R39"/>
      <c r="S39"/>
    </row>
    <row r="40" spans="1:19" x14ac:dyDescent="0.35">
      <c r="A40" s="9" t="s">
        <v>57</v>
      </c>
      <c r="B40" s="9"/>
      <c r="C40" s="9"/>
      <c r="D40" s="9"/>
      <c r="E40" s="9"/>
      <c r="F40" s="9"/>
      <c r="G40" s="9"/>
      <c r="H40"/>
      <c r="I40"/>
      <c r="J40"/>
      <c r="K40"/>
      <c r="L40"/>
      <c r="M40"/>
      <c r="N40"/>
      <c r="O40"/>
      <c r="P40"/>
      <c r="Q40"/>
      <c r="R40"/>
      <c r="S40"/>
    </row>
    <row r="41" spans="1:19" x14ac:dyDescent="0.35">
      <c r="E41"/>
      <c r="F41"/>
      <c r="G41"/>
      <c r="H41"/>
      <c r="I41"/>
      <c r="J41"/>
      <c r="K41"/>
      <c r="L41"/>
      <c r="M41"/>
      <c r="N41"/>
      <c r="O41"/>
      <c r="P41"/>
      <c r="Q41"/>
      <c r="R41"/>
      <c r="S41"/>
    </row>
    <row r="42" spans="1:19" x14ac:dyDescent="0.35">
      <c r="E42"/>
      <c r="F42"/>
      <c r="G42"/>
      <c r="H42"/>
      <c r="I42"/>
      <c r="J42"/>
      <c r="K42"/>
      <c r="L42"/>
      <c r="M42"/>
      <c r="N42"/>
      <c r="O42"/>
      <c r="P42"/>
      <c r="Q42"/>
      <c r="R42"/>
      <c r="S42"/>
    </row>
    <row r="43" spans="1:19" x14ac:dyDescent="0.35">
      <c r="E43"/>
      <c r="F43"/>
      <c r="G43"/>
      <c r="H43"/>
      <c r="I43"/>
      <c r="J43"/>
      <c r="K43"/>
      <c r="L43"/>
      <c r="M43"/>
      <c r="N43"/>
      <c r="O43"/>
      <c r="P43"/>
      <c r="Q43"/>
      <c r="R43"/>
      <c r="S43"/>
    </row>
    <row r="44" spans="1:19" x14ac:dyDescent="0.35">
      <c r="E44"/>
      <c r="F44"/>
      <c r="G44"/>
      <c r="H44"/>
      <c r="I44"/>
      <c r="J44"/>
      <c r="K44"/>
      <c r="L44"/>
      <c r="M44"/>
      <c r="N44"/>
      <c r="O44"/>
      <c r="P44"/>
      <c r="Q44"/>
      <c r="R44"/>
      <c r="S44"/>
    </row>
    <row r="45" spans="1:19" x14ac:dyDescent="0.35">
      <c r="E45"/>
      <c r="F45"/>
      <c r="G45"/>
      <c r="H45"/>
      <c r="I45"/>
      <c r="J45"/>
      <c r="K45"/>
      <c r="L45"/>
      <c r="M45"/>
      <c r="N45"/>
      <c r="O45"/>
      <c r="P45"/>
      <c r="Q45"/>
      <c r="R45"/>
      <c r="S45"/>
    </row>
    <row r="46" spans="1:19" x14ac:dyDescent="0.35">
      <c r="E46"/>
      <c r="F46"/>
      <c r="G46"/>
      <c r="H46"/>
      <c r="I46"/>
      <c r="J46"/>
      <c r="K46"/>
      <c r="L46"/>
      <c r="M46"/>
      <c r="N46"/>
      <c r="O46"/>
      <c r="P46"/>
      <c r="Q46"/>
      <c r="R46"/>
      <c r="S46"/>
    </row>
    <row r="47" spans="1:19" x14ac:dyDescent="0.35">
      <c r="E47"/>
      <c r="F47"/>
      <c r="G47"/>
      <c r="H47"/>
      <c r="I47"/>
      <c r="J47"/>
      <c r="K47"/>
      <c r="L47"/>
      <c r="M47"/>
      <c r="N47"/>
      <c r="O47"/>
      <c r="P47"/>
      <c r="Q47"/>
      <c r="R47"/>
      <c r="S47"/>
    </row>
    <row r="48" spans="1:19" x14ac:dyDescent="0.35">
      <c r="E48"/>
      <c r="F48"/>
      <c r="G48"/>
      <c r="H48"/>
      <c r="I48"/>
      <c r="J48"/>
      <c r="K48"/>
      <c r="L48"/>
      <c r="M48"/>
      <c r="N48"/>
      <c r="O48"/>
      <c r="P48"/>
      <c r="Q48"/>
      <c r="R48"/>
      <c r="S48"/>
    </row>
    <row r="49" spans="1:19" x14ac:dyDescent="0.35">
      <c r="E49"/>
      <c r="F49"/>
      <c r="G49"/>
      <c r="H49"/>
      <c r="I49"/>
      <c r="J49"/>
      <c r="K49"/>
      <c r="L49"/>
      <c r="M49"/>
      <c r="N49"/>
      <c r="O49"/>
      <c r="P49"/>
      <c r="Q49"/>
      <c r="R49"/>
      <c r="S49"/>
    </row>
    <row r="50" spans="1:19" x14ac:dyDescent="0.35">
      <c r="A50" s="3"/>
      <c r="E50"/>
      <c r="F50"/>
      <c r="G50"/>
      <c r="H50"/>
      <c r="I50"/>
      <c r="J50"/>
      <c r="K50"/>
      <c r="L50"/>
      <c r="M50"/>
      <c r="N50"/>
      <c r="O50"/>
      <c r="P50"/>
      <c r="Q50"/>
      <c r="R50"/>
      <c r="S50"/>
    </row>
    <row r="51" spans="1:19" x14ac:dyDescent="0.35">
      <c r="E51"/>
      <c r="F51"/>
      <c r="G51"/>
      <c r="H51"/>
      <c r="I51"/>
      <c r="J51"/>
      <c r="K51"/>
      <c r="L51"/>
      <c r="M51"/>
      <c r="N51"/>
      <c r="O51"/>
      <c r="P51"/>
      <c r="Q51"/>
      <c r="R51"/>
      <c r="S51"/>
    </row>
    <row r="52" spans="1:19" x14ac:dyDescent="0.35">
      <c r="E52"/>
      <c r="F52"/>
      <c r="G52"/>
      <c r="H52"/>
      <c r="I52"/>
      <c r="J52"/>
      <c r="K52"/>
      <c r="L52"/>
      <c r="M52"/>
      <c r="N52"/>
      <c r="O52"/>
      <c r="P52"/>
      <c r="Q52"/>
      <c r="R52"/>
      <c r="S52"/>
    </row>
    <row r="53" spans="1:19" x14ac:dyDescent="0.35">
      <c r="E53"/>
      <c r="F53"/>
      <c r="G53"/>
      <c r="H53"/>
      <c r="I53"/>
      <c r="J53"/>
      <c r="K53"/>
      <c r="L53"/>
      <c r="M53"/>
      <c r="N53"/>
      <c r="O53"/>
      <c r="P53"/>
      <c r="Q53"/>
      <c r="R53"/>
      <c r="S53"/>
    </row>
    <row r="54" spans="1:19" x14ac:dyDescent="0.35">
      <c r="E54"/>
      <c r="F54"/>
      <c r="G54"/>
      <c r="H54"/>
      <c r="I54"/>
      <c r="J54"/>
      <c r="K54"/>
      <c r="L54"/>
      <c r="M54"/>
      <c r="N54"/>
      <c r="O54"/>
      <c r="P54"/>
      <c r="Q54"/>
      <c r="R54"/>
      <c r="S54"/>
    </row>
    <row r="55" spans="1:19" x14ac:dyDescent="0.35">
      <c r="E55"/>
      <c r="F55"/>
      <c r="G55"/>
      <c r="H55"/>
      <c r="I55"/>
      <c r="J55"/>
      <c r="K55"/>
      <c r="L55"/>
      <c r="M55"/>
      <c r="N55"/>
      <c r="O55"/>
      <c r="P55"/>
      <c r="Q55"/>
      <c r="R55"/>
      <c r="S55"/>
    </row>
    <row r="56" spans="1:19" x14ac:dyDescent="0.35">
      <c r="E56"/>
      <c r="F56"/>
      <c r="G56"/>
      <c r="H56"/>
      <c r="I56"/>
      <c r="J56"/>
      <c r="K56"/>
      <c r="L56"/>
      <c r="M56"/>
      <c r="N56"/>
      <c r="O56"/>
      <c r="P56"/>
      <c r="Q56"/>
      <c r="R56"/>
      <c r="S56"/>
    </row>
    <row r="57" spans="1:19" x14ac:dyDescent="0.35">
      <c r="E57"/>
      <c r="F57"/>
      <c r="G57"/>
      <c r="H57"/>
      <c r="I57"/>
      <c r="J57"/>
      <c r="K57"/>
      <c r="L57"/>
      <c r="M57"/>
      <c r="N57"/>
      <c r="O57"/>
      <c r="P57"/>
      <c r="Q57"/>
      <c r="R57"/>
      <c r="S57"/>
    </row>
    <row r="58" spans="1:19" x14ac:dyDescent="0.35">
      <c r="E58"/>
      <c r="F58"/>
      <c r="G58"/>
      <c r="H58"/>
      <c r="I58"/>
      <c r="J58"/>
      <c r="K58"/>
      <c r="L58"/>
      <c r="M58"/>
      <c r="N58"/>
      <c r="O58"/>
      <c r="P58"/>
      <c r="Q58"/>
      <c r="R58"/>
      <c r="S58"/>
    </row>
    <row r="59" spans="1:19" x14ac:dyDescent="0.35">
      <c r="E59"/>
      <c r="F59"/>
      <c r="G59"/>
      <c r="H59"/>
      <c r="I59"/>
      <c r="J59"/>
      <c r="K59"/>
      <c r="L59"/>
      <c r="M59"/>
      <c r="N59"/>
      <c r="O59"/>
      <c r="P59"/>
      <c r="Q59"/>
      <c r="R59"/>
      <c r="S59"/>
    </row>
    <row r="60" spans="1:19" x14ac:dyDescent="0.35">
      <c r="E60"/>
      <c r="F60"/>
      <c r="G60"/>
      <c r="H60"/>
      <c r="I60"/>
      <c r="J60"/>
      <c r="K60"/>
      <c r="L60"/>
      <c r="M60"/>
      <c r="N60"/>
      <c r="O60"/>
      <c r="P60"/>
      <c r="Q60"/>
      <c r="R60"/>
      <c r="S60"/>
    </row>
    <row r="61" spans="1:19" x14ac:dyDescent="0.35">
      <c r="E61"/>
      <c r="F61"/>
      <c r="G61"/>
      <c r="H61"/>
      <c r="I61"/>
      <c r="J61"/>
      <c r="K61"/>
      <c r="L61"/>
      <c r="M61"/>
      <c r="N61"/>
      <c r="O61"/>
      <c r="P61"/>
      <c r="Q61"/>
      <c r="R61"/>
      <c r="S61"/>
    </row>
    <row r="62" spans="1:19" x14ac:dyDescent="0.35">
      <c r="E62"/>
      <c r="F62"/>
      <c r="G62"/>
      <c r="H62"/>
      <c r="I62"/>
      <c r="J62"/>
      <c r="K62"/>
      <c r="L62"/>
      <c r="M62"/>
      <c r="N62"/>
      <c r="O62"/>
      <c r="P62"/>
      <c r="Q62"/>
      <c r="R62"/>
      <c r="S62"/>
    </row>
    <row r="63" spans="1:19" x14ac:dyDescent="0.35">
      <c r="E63"/>
      <c r="F63"/>
      <c r="G63"/>
      <c r="H63"/>
      <c r="I63"/>
      <c r="J63"/>
      <c r="K63"/>
      <c r="L63"/>
      <c r="M63"/>
      <c r="N63"/>
      <c r="O63"/>
      <c r="P63"/>
      <c r="Q63"/>
      <c r="R63"/>
      <c r="S63"/>
    </row>
    <row r="64" spans="1:19" x14ac:dyDescent="0.35">
      <c r="E64"/>
      <c r="F64"/>
      <c r="G64"/>
      <c r="H64"/>
      <c r="I64"/>
      <c r="J64"/>
      <c r="K64"/>
      <c r="L64"/>
      <c r="M64"/>
      <c r="N64"/>
      <c r="O64"/>
      <c r="P64"/>
      <c r="Q64"/>
      <c r="R64"/>
      <c r="S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5:19" x14ac:dyDescent="0.35">
      <c r="E113"/>
      <c r="F113"/>
      <c r="G113"/>
      <c r="H113"/>
      <c r="I113"/>
      <c r="J113"/>
      <c r="K113"/>
      <c r="L113"/>
      <c r="M113"/>
      <c r="N113"/>
      <c r="O113"/>
      <c r="P113"/>
      <c r="Q113"/>
      <c r="R113"/>
      <c r="S113"/>
    </row>
    <row r="114" spans="5:19" x14ac:dyDescent="0.35">
      <c r="E114"/>
      <c r="F114"/>
      <c r="G114"/>
      <c r="H114"/>
      <c r="I114"/>
      <c r="J114"/>
      <c r="K114"/>
      <c r="L114"/>
      <c r="M114"/>
      <c r="N114"/>
      <c r="O114"/>
      <c r="P114"/>
      <c r="Q114"/>
      <c r="R114"/>
      <c r="S114"/>
    </row>
    <row r="115" spans="5:19" x14ac:dyDescent="0.35">
      <c r="E115"/>
      <c r="F115"/>
      <c r="G115"/>
      <c r="H115"/>
      <c r="I115"/>
      <c r="J115"/>
      <c r="K115"/>
      <c r="L115"/>
      <c r="M115"/>
      <c r="N115"/>
      <c r="O115"/>
      <c r="P115"/>
      <c r="Q115"/>
      <c r="R115"/>
      <c r="S115"/>
    </row>
    <row r="116" spans="5:19" x14ac:dyDescent="0.35">
      <c r="E116"/>
      <c r="F116"/>
      <c r="G116"/>
      <c r="H116"/>
      <c r="I116"/>
      <c r="J116"/>
      <c r="K116"/>
      <c r="L116"/>
      <c r="M116"/>
      <c r="N116"/>
      <c r="O116"/>
      <c r="P116"/>
      <c r="Q116"/>
      <c r="R116"/>
      <c r="S116"/>
    </row>
    <row r="117" spans="5:19" x14ac:dyDescent="0.35">
      <c r="E117"/>
      <c r="F117"/>
      <c r="G117"/>
      <c r="H117"/>
      <c r="I117"/>
      <c r="J117"/>
      <c r="K117"/>
      <c r="L117"/>
      <c r="M117"/>
      <c r="N117"/>
      <c r="O117"/>
      <c r="P117"/>
      <c r="Q117"/>
      <c r="R117"/>
      <c r="S117"/>
    </row>
    <row r="118" spans="5:19" x14ac:dyDescent="0.35">
      <c r="E118"/>
      <c r="F118"/>
      <c r="G118"/>
      <c r="H118"/>
      <c r="I118"/>
      <c r="J118"/>
      <c r="K118"/>
      <c r="L118"/>
      <c r="M118"/>
      <c r="N118"/>
      <c r="O118"/>
      <c r="P118"/>
      <c r="Q118"/>
      <c r="R118"/>
      <c r="S118"/>
    </row>
    <row r="119" spans="5:19" x14ac:dyDescent="0.35">
      <c r="E119"/>
      <c r="F119"/>
      <c r="G119"/>
      <c r="H119"/>
      <c r="I119"/>
      <c r="J119"/>
      <c r="K119"/>
      <c r="L119"/>
      <c r="M119"/>
      <c r="N119"/>
      <c r="O119"/>
      <c r="P119"/>
      <c r="Q119"/>
      <c r="R119"/>
      <c r="S119"/>
    </row>
    <row r="120" spans="5:19" x14ac:dyDescent="0.35">
      <c r="G120"/>
      <c r="H120"/>
      <c r="I120"/>
      <c r="J120"/>
      <c r="K120"/>
      <c r="L120"/>
      <c r="M120"/>
      <c r="N120"/>
      <c r="O120"/>
      <c r="P120"/>
      <c r="Q120"/>
      <c r="R120"/>
      <c r="S120"/>
    </row>
  </sheetData>
  <sheetProtection algorithmName="SHA-512" hashValue="Ci21FVZ+3YyzI82G0rHH8v7encKxetRI+qKg5PWB6L0CNo+e8pgI8gkG6dbVL98emTbz6Zu+fMidywn5c9bd9Q==" saltValue="Z+8yeSjT9nRhnpAwODHZIA==" spinCount="100000" sheet="1" selectLockedCells="1"/>
  <mergeCells count="5">
    <mergeCell ref="E3:F3"/>
    <mergeCell ref="E13:F13"/>
    <mergeCell ref="E15:F23"/>
    <mergeCell ref="A24:C24"/>
    <mergeCell ref="A32:D32"/>
  </mergeCells>
  <pageMargins left="0.70866141732283472" right="0.70866141732283472" top="0.74803149606299213" bottom="0.74803149606299213" header="0.31496062992125984" footer="0.31496062992125984"/>
  <pageSetup paperSize="9" scale="70" fitToWidth="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4660-6B63-4DD2-9CBC-F93DA76C23DD}">
  <sheetPr>
    <tabColor theme="6" tint="-0.249977111117893"/>
  </sheetPr>
  <dimension ref="A1:S120"/>
  <sheetViews>
    <sheetView zoomScaleNormal="100" workbookViewId="0">
      <selection activeCell="G29" sqref="G29"/>
    </sheetView>
  </sheetViews>
  <sheetFormatPr defaultColWidth="9.36328125" defaultRowHeight="14.5" x14ac:dyDescent="0.35"/>
  <cols>
    <col min="1" max="1" width="99.6328125" customWidth="1"/>
    <col min="2" max="2" width="6.54296875" customWidth="1"/>
    <col min="3" max="3" width="18.36328125" bestFit="1" customWidth="1"/>
    <col min="4" max="4" width="11.6328125" customWidth="1"/>
    <col min="5" max="5" width="14.54296875" style="1" bestFit="1" customWidth="1"/>
    <col min="6" max="6" width="19.36328125" style="1" customWidth="1"/>
    <col min="7" max="19" width="9.36328125" style="1"/>
  </cols>
  <sheetData>
    <row r="1" spans="1:19" x14ac:dyDescent="0.35">
      <c r="A1" s="61" t="s">
        <v>70</v>
      </c>
      <c r="B1" s="61"/>
      <c r="C1" s="61"/>
      <c r="D1" s="61"/>
      <c r="G1" s="9"/>
      <c r="H1"/>
      <c r="I1"/>
      <c r="J1"/>
      <c r="K1"/>
      <c r="L1"/>
      <c r="M1"/>
      <c r="N1"/>
      <c r="O1"/>
      <c r="P1"/>
      <c r="Q1"/>
      <c r="R1"/>
      <c r="S1"/>
    </row>
    <row r="2" spans="1:19" ht="79.5" customHeight="1" x14ac:dyDescent="0.35">
      <c r="A2" s="26"/>
      <c r="B2" s="27" t="s">
        <v>0</v>
      </c>
      <c r="C2" s="27" t="s">
        <v>1</v>
      </c>
      <c r="D2" s="28" t="s">
        <v>2</v>
      </c>
      <c r="G2" s="9"/>
      <c r="H2"/>
      <c r="I2"/>
      <c r="J2"/>
      <c r="K2"/>
      <c r="L2"/>
      <c r="M2"/>
      <c r="N2"/>
      <c r="O2"/>
      <c r="P2"/>
      <c r="Q2"/>
      <c r="R2"/>
      <c r="S2"/>
    </row>
    <row r="3" spans="1:19" x14ac:dyDescent="0.35">
      <c r="A3" s="29" t="s">
        <v>67</v>
      </c>
      <c r="B3" s="11">
        <v>0</v>
      </c>
      <c r="C3" s="30" t="s">
        <v>3</v>
      </c>
      <c r="D3" s="31">
        <f>+B3*0.065</f>
        <v>0</v>
      </c>
      <c r="E3" s="122" t="s">
        <v>43</v>
      </c>
      <c r="F3" s="123"/>
      <c r="G3" s="9"/>
      <c r="H3"/>
      <c r="I3"/>
      <c r="J3"/>
      <c r="K3"/>
      <c r="L3"/>
      <c r="M3"/>
      <c r="N3"/>
      <c r="O3"/>
      <c r="P3"/>
      <c r="Q3"/>
      <c r="R3"/>
      <c r="S3"/>
    </row>
    <row r="4" spans="1:19" x14ac:dyDescent="0.35">
      <c r="A4" s="29" t="s">
        <v>68</v>
      </c>
      <c r="B4" s="11">
        <v>0</v>
      </c>
      <c r="C4" s="30" t="s">
        <v>3</v>
      </c>
      <c r="D4" s="31">
        <f>+B4*0.065</f>
        <v>0</v>
      </c>
      <c r="E4" s="65"/>
      <c r="F4" s="66"/>
      <c r="G4" s="9"/>
      <c r="H4"/>
      <c r="I4"/>
      <c r="J4"/>
      <c r="K4"/>
      <c r="L4"/>
      <c r="M4"/>
      <c r="N4"/>
      <c r="O4"/>
      <c r="P4"/>
      <c r="Q4"/>
      <c r="R4"/>
      <c r="S4"/>
    </row>
    <row r="5" spans="1:19" x14ac:dyDescent="0.35">
      <c r="A5" s="29" t="s">
        <v>4</v>
      </c>
      <c r="B5" s="12"/>
      <c r="C5" s="30" t="s">
        <v>5</v>
      </c>
      <c r="D5" s="31">
        <f>+B5*0.455</f>
        <v>0</v>
      </c>
      <c r="G5" s="9"/>
      <c r="H5"/>
      <c r="I5"/>
      <c r="J5"/>
      <c r="K5"/>
      <c r="L5"/>
      <c r="M5"/>
      <c r="N5"/>
      <c r="O5"/>
      <c r="P5"/>
      <c r="Q5"/>
      <c r="R5"/>
      <c r="S5"/>
    </row>
    <row r="6" spans="1:19" x14ac:dyDescent="0.35">
      <c r="A6" s="29" t="s">
        <v>16</v>
      </c>
      <c r="B6" s="12"/>
      <c r="C6" s="30" t="s">
        <v>11</v>
      </c>
      <c r="D6" s="31">
        <f>B6*1.825</f>
        <v>0</v>
      </c>
      <c r="G6" s="9"/>
      <c r="H6"/>
      <c r="I6"/>
      <c r="J6"/>
      <c r="K6"/>
      <c r="L6"/>
      <c r="M6"/>
      <c r="N6"/>
      <c r="O6"/>
      <c r="P6"/>
      <c r="Q6"/>
      <c r="R6"/>
      <c r="S6"/>
    </row>
    <row r="7" spans="1:19" x14ac:dyDescent="0.35">
      <c r="A7" s="29" t="s">
        <v>17</v>
      </c>
      <c r="B7" s="12"/>
      <c r="C7" s="30" t="s">
        <v>11</v>
      </c>
      <c r="D7" s="31">
        <f>+B7*-1.825</f>
        <v>0</v>
      </c>
      <c r="G7" s="9"/>
      <c r="H7"/>
      <c r="I7"/>
      <c r="J7"/>
      <c r="K7"/>
      <c r="L7"/>
      <c r="M7"/>
      <c r="N7"/>
      <c r="O7"/>
      <c r="P7"/>
      <c r="Q7"/>
      <c r="R7"/>
      <c r="S7"/>
    </row>
    <row r="8" spans="1:19" x14ac:dyDescent="0.35">
      <c r="A8" s="29" t="s">
        <v>6</v>
      </c>
      <c r="B8" s="13"/>
      <c r="C8" s="30" t="s">
        <v>5</v>
      </c>
      <c r="D8" s="31">
        <f>+B8*-0.455</f>
        <v>0</v>
      </c>
      <c r="G8" s="9"/>
      <c r="H8"/>
      <c r="I8"/>
      <c r="J8"/>
      <c r="K8"/>
      <c r="L8"/>
      <c r="M8"/>
      <c r="N8"/>
      <c r="O8"/>
      <c r="P8"/>
      <c r="Q8"/>
      <c r="R8"/>
      <c r="S8"/>
    </row>
    <row r="9" spans="1:19" x14ac:dyDescent="0.35">
      <c r="A9" s="29" t="s">
        <v>7</v>
      </c>
      <c r="B9" s="13"/>
      <c r="C9" s="30" t="s">
        <v>8</v>
      </c>
      <c r="D9" s="31">
        <f>+B9*-0.057</f>
        <v>0</v>
      </c>
      <c r="G9" s="9"/>
      <c r="H9"/>
      <c r="I9"/>
      <c r="J9"/>
      <c r="K9"/>
      <c r="L9"/>
      <c r="M9"/>
      <c r="N9"/>
      <c r="O9"/>
      <c r="P9"/>
      <c r="Q9"/>
      <c r="R9"/>
      <c r="S9"/>
    </row>
    <row r="10" spans="1:19" ht="15.5" x14ac:dyDescent="0.35">
      <c r="A10" s="29" t="s">
        <v>15</v>
      </c>
      <c r="B10" s="13"/>
      <c r="C10" s="30" t="s">
        <v>9</v>
      </c>
      <c r="D10" s="31">
        <f>+B10*-1</f>
        <v>0</v>
      </c>
      <c r="G10" s="9"/>
      <c r="H10"/>
      <c r="I10"/>
      <c r="J10"/>
      <c r="K10"/>
      <c r="L10"/>
      <c r="M10"/>
      <c r="N10"/>
      <c r="O10"/>
      <c r="P10"/>
      <c r="Q10"/>
      <c r="R10"/>
      <c r="S10"/>
    </row>
    <row r="11" spans="1:19" x14ac:dyDescent="0.35">
      <c r="A11" s="29" t="s">
        <v>13</v>
      </c>
      <c r="B11" s="13"/>
      <c r="C11" s="30" t="s">
        <v>10</v>
      </c>
      <c r="D11" s="31">
        <f>+B11*0.85</f>
        <v>0</v>
      </c>
      <c r="G11" s="9"/>
      <c r="H11"/>
      <c r="I11"/>
      <c r="J11"/>
      <c r="K11"/>
      <c r="L11"/>
      <c r="M11"/>
      <c r="N11"/>
      <c r="O11"/>
      <c r="P11"/>
      <c r="Q11"/>
      <c r="R11"/>
      <c r="S11"/>
    </row>
    <row r="12" spans="1:19" x14ac:dyDescent="0.35">
      <c r="A12" s="29" t="s">
        <v>14</v>
      </c>
      <c r="B12" s="13"/>
      <c r="C12" s="30" t="s">
        <v>10</v>
      </c>
      <c r="D12" s="31">
        <f>+B12*0.07</f>
        <v>0</v>
      </c>
      <c r="G12" s="9"/>
      <c r="H12"/>
      <c r="I12"/>
      <c r="J12"/>
      <c r="K12"/>
      <c r="L12"/>
      <c r="M12"/>
      <c r="N12"/>
      <c r="O12"/>
      <c r="P12"/>
      <c r="Q12"/>
      <c r="R12"/>
      <c r="S12"/>
    </row>
    <row r="13" spans="1:19" x14ac:dyDescent="0.35">
      <c r="A13" s="29" t="s">
        <v>18</v>
      </c>
      <c r="B13" s="13"/>
      <c r="C13" s="30" t="s">
        <v>10</v>
      </c>
      <c r="D13" s="31">
        <f>+B13*-5.82</f>
        <v>0</v>
      </c>
      <c r="E13" s="124"/>
      <c r="F13" s="125"/>
      <c r="G13" s="9"/>
      <c r="H13"/>
      <c r="I13"/>
      <c r="J13"/>
      <c r="K13"/>
      <c r="L13"/>
      <c r="M13"/>
      <c r="N13"/>
      <c r="O13"/>
      <c r="P13"/>
      <c r="Q13"/>
      <c r="R13"/>
      <c r="S13"/>
    </row>
    <row r="14" spans="1:19" x14ac:dyDescent="0.35">
      <c r="A14" s="32" t="s">
        <v>24</v>
      </c>
      <c r="B14" s="33"/>
      <c r="C14" s="34"/>
      <c r="D14" s="35"/>
      <c r="E14" s="74"/>
      <c r="F14" s="75"/>
      <c r="G14" s="9"/>
      <c r="H14"/>
      <c r="I14"/>
      <c r="J14"/>
      <c r="K14"/>
      <c r="L14"/>
      <c r="M14"/>
      <c r="N14"/>
      <c r="O14"/>
      <c r="P14"/>
      <c r="Q14"/>
      <c r="R14"/>
      <c r="S14"/>
    </row>
    <row r="15" spans="1:19" x14ac:dyDescent="0.35">
      <c r="A15" s="32" t="s">
        <v>36</v>
      </c>
      <c r="B15" s="14">
        <v>0</v>
      </c>
      <c r="C15" s="34" t="s">
        <v>10</v>
      </c>
      <c r="D15" s="35">
        <f>B15*-0.4</f>
        <v>0</v>
      </c>
      <c r="E15" s="126" t="s">
        <v>45</v>
      </c>
      <c r="F15" s="127"/>
      <c r="G15" s="9"/>
      <c r="H15"/>
      <c r="I15"/>
      <c r="J15"/>
      <c r="K15"/>
      <c r="L15"/>
      <c r="M15"/>
      <c r="N15"/>
      <c r="O15"/>
      <c r="P15"/>
      <c r="Q15"/>
      <c r="R15"/>
      <c r="S15"/>
    </row>
    <row r="16" spans="1:19" x14ac:dyDescent="0.35">
      <c r="A16" s="32" t="s">
        <v>31</v>
      </c>
      <c r="B16" s="14">
        <v>0</v>
      </c>
      <c r="C16" s="34" t="s">
        <v>10</v>
      </c>
      <c r="D16" s="35">
        <f>B16*-3.66</f>
        <v>0</v>
      </c>
      <c r="E16" s="128"/>
      <c r="F16" s="129"/>
      <c r="G16" s="9"/>
      <c r="H16"/>
      <c r="I16"/>
      <c r="J16"/>
      <c r="K16"/>
      <c r="L16"/>
      <c r="M16"/>
      <c r="N16"/>
      <c r="O16"/>
      <c r="P16"/>
      <c r="Q16"/>
      <c r="R16"/>
      <c r="S16"/>
    </row>
    <row r="17" spans="1:19" x14ac:dyDescent="0.35">
      <c r="A17" s="32" t="s">
        <v>32</v>
      </c>
      <c r="B17" s="14">
        <v>0</v>
      </c>
      <c r="C17" s="34" t="s">
        <v>10</v>
      </c>
      <c r="D17" s="35">
        <f>B17*-0.53</f>
        <v>0</v>
      </c>
      <c r="E17" s="128"/>
      <c r="F17" s="129"/>
      <c r="G17" s="9"/>
      <c r="H17"/>
      <c r="I17"/>
      <c r="J17"/>
      <c r="K17"/>
      <c r="L17"/>
      <c r="M17"/>
      <c r="N17"/>
      <c r="O17"/>
      <c r="P17"/>
      <c r="Q17"/>
      <c r="R17"/>
      <c r="S17"/>
    </row>
    <row r="18" spans="1:19" x14ac:dyDescent="0.35">
      <c r="A18" s="32" t="s">
        <v>25</v>
      </c>
      <c r="B18" s="14">
        <v>0</v>
      </c>
      <c r="C18" s="34" t="s">
        <v>10</v>
      </c>
      <c r="D18" s="35">
        <f>B18*-1.84</f>
        <v>0</v>
      </c>
      <c r="E18" s="128"/>
      <c r="F18" s="129"/>
      <c r="G18" s="9"/>
      <c r="H18"/>
      <c r="I18"/>
      <c r="J18"/>
      <c r="K18"/>
      <c r="L18"/>
      <c r="M18"/>
      <c r="N18"/>
      <c r="O18"/>
      <c r="P18"/>
      <c r="Q18"/>
      <c r="R18"/>
      <c r="S18"/>
    </row>
    <row r="19" spans="1:19" x14ac:dyDescent="0.35">
      <c r="A19" s="32" t="s">
        <v>26</v>
      </c>
      <c r="B19" s="14">
        <v>0</v>
      </c>
      <c r="C19" s="34" t="s">
        <v>10</v>
      </c>
      <c r="D19" s="35">
        <f>B19*-3.5</f>
        <v>0</v>
      </c>
      <c r="E19" s="128"/>
      <c r="F19" s="129"/>
      <c r="G19" s="9"/>
      <c r="H19"/>
      <c r="I19"/>
      <c r="J19"/>
      <c r="K19"/>
      <c r="L19"/>
      <c r="M19"/>
      <c r="N19"/>
      <c r="O19"/>
      <c r="P19"/>
      <c r="Q19"/>
      <c r="R19"/>
      <c r="S19"/>
    </row>
    <row r="20" spans="1:19" x14ac:dyDescent="0.35">
      <c r="A20" s="32" t="s">
        <v>27</v>
      </c>
      <c r="B20" s="14">
        <v>0</v>
      </c>
      <c r="C20" s="34" t="s">
        <v>10</v>
      </c>
      <c r="D20" s="35">
        <f>B20*-0.28</f>
        <v>0</v>
      </c>
      <c r="E20" s="128"/>
      <c r="F20" s="129"/>
      <c r="G20" s="9"/>
      <c r="H20"/>
      <c r="I20"/>
      <c r="J20"/>
      <c r="K20"/>
      <c r="L20"/>
      <c r="M20"/>
      <c r="N20"/>
      <c r="O20"/>
      <c r="P20"/>
      <c r="Q20"/>
      <c r="R20"/>
      <c r="S20"/>
    </row>
    <row r="21" spans="1:19" x14ac:dyDescent="0.35">
      <c r="A21" s="32" t="s">
        <v>28</v>
      </c>
      <c r="B21" s="13">
        <v>0</v>
      </c>
      <c r="C21" s="34" t="s">
        <v>10</v>
      </c>
      <c r="D21" s="35">
        <f>B21*-0.28</f>
        <v>0</v>
      </c>
      <c r="E21" s="128"/>
      <c r="F21" s="129"/>
      <c r="G21" s="9"/>
      <c r="H21"/>
      <c r="I21"/>
      <c r="J21"/>
      <c r="K21"/>
      <c r="L21"/>
      <c r="M21"/>
      <c r="N21"/>
      <c r="O21"/>
      <c r="P21"/>
      <c r="Q21"/>
      <c r="R21"/>
      <c r="S21"/>
    </row>
    <row r="22" spans="1:19" ht="15" customHeight="1" x14ac:dyDescent="0.35">
      <c r="A22" s="32" t="s">
        <v>29</v>
      </c>
      <c r="B22" s="15">
        <v>0</v>
      </c>
      <c r="C22" s="34" t="s">
        <v>10</v>
      </c>
      <c r="D22" s="35">
        <f>B22*-0.38</f>
        <v>0</v>
      </c>
      <c r="E22" s="128"/>
      <c r="F22" s="129"/>
      <c r="G22" s="9"/>
      <c r="H22"/>
      <c r="I22"/>
      <c r="J22"/>
      <c r="K22"/>
      <c r="L22"/>
      <c r="M22"/>
      <c r="N22"/>
      <c r="O22"/>
      <c r="P22"/>
      <c r="Q22"/>
      <c r="R22"/>
      <c r="S22"/>
    </row>
    <row r="23" spans="1:19" x14ac:dyDescent="0.35">
      <c r="A23" s="32" t="s">
        <v>30</v>
      </c>
      <c r="B23" s="36">
        <f>100-SUM(B15:B22)</f>
        <v>100</v>
      </c>
      <c r="C23" s="34" t="s">
        <v>10</v>
      </c>
      <c r="D23" s="35">
        <f>B23*-0.4</f>
        <v>-40</v>
      </c>
      <c r="E23" s="130"/>
      <c r="F23" s="131"/>
      <c r="G23" s="10"/>
      <c r="H23"/>
      <c r="I23"/>
      <c r="J23"/>
      <c r="K23"/>
      <c r="L23"/>
      <c r="M23"/>
      <c r="N23"/>
      <c r="O23"/>
      <c r="P23"/>
      <c r="Q23"/>
      <c r="R23"/>
      <c r="S23"/>
    </row>
    <row r="24" spans="1:19" x14ac:dyDescent="0.35">
      <c r="A24" s="132" t="s">
        <v>33</v>
      </c>
      <c r="B24" s="133"/>
      <c r="C24" s="134"/>
      <c r="D24" s="31">
        <f>SUM(D15:D23)</f>
        <v>-40</v>
      </c>
      <c r="G24" s="9"/>
      <c r="H24"/>
      <c r="I24"/>
      <c r="J24"/>
      <c r="K24"/>
      <c r="L24"/>
      <c r="M24"/>
      <c r="N24"/>
      <c r="O24"/>
      <c r="P24"/>
      <c r="Q24"/>
      <c r="R24"/>
      <c r="S24"/>
    </row>
    <row r="25" spans="1:19" ht="15" thickBot="1" x14ac:dyDescent="0.4">
      <c r="A25" s="37" t="s">
        <v>42</v>
      </c>
      <c r="B25" s="38"/>
      <c r="C25" s="39"/>
      <c r="D25" s="40">
        <f>IF(SUM(B11:B13)&lt;5,(D24),IF(SUM(B11:B13)&gt;15,(D24-(50/400)*D24),(D24-((SUM(B11:B13)-5)*5 /400)*D24)))</f>
        <v>-40</v>
      </c>
      <c r="G25" s="9"/>
      <c r="H25"/>
      <c r="I25"/>
      <c r="J25"/>
      <c r="K25"/>
      <c r="L25"/>
      <c r="M25"/>
      <c r="N25"/>
      <c r="O25"/>
      <c r="P25"/>
      <c r="Q25"/>
      <c r="R25"/>
      <c r="S25"/>
    </row>
    <row r="26" spans="1:19" ht="15" thickBot="1" x14ac:dyDescent="0.4">
      <c r="A26" s="41"/>
      <c r="B26" s="42"/>
      <c r="C26" s="43" t="s">
        <v>12</v>
      </c>
      <c r="D26" s="44">
        <f>+SUM(D3:D13)+D25</f>
        <v>-40</v>
      </c>
      <c r="G26" s="9"/>
      <c r="H26"/>
      <c r="I26"/>
      <c r="J26"/>
      <c r="K26"/>
      <c r="L26"/>
      <c r="M26"/>
      <c r="N26"/>
      <c r="O26"/>
      <c r="P26"/>
      <c r="Q26"/>
      <c r="R26"/>
      <c r="S26"/>
    </row>
    <row r="27" spans="1:19" ht="13.5" customHeight="1" x14ac:dyDescent="0.35">
      <c r="A27" s="45" t="s">
        <v>34</v>
      </c>
      <c r="B27" s="46"/>
      <c r="C27" s="46"/>
      <c r="D27" s="47">
        <f>+D26*0.05</f>
        <v>-2</v>
      </c>
      <c r="G27" s="9"/>
      <c r="H27"/>
      <c r="I27"/>
      <c r="J27"/>
      <c r="K27"/>
      <c r="L27"/>
      <c r="M27"/>
      <c r="N27"/>
      <c r="O27"/>
      <c r="P27"/>
      <c r="Q27"/>
      <c r="R27"/>
      <c r="S27"/>
    </row>
    <row r="28" spans="1:19" ht="13.5" customHeight="1" x14ac:dyDescent="0.35">
      <c r="A28" s="62" t="s">
        <v>40</v>
      </c>
      <c r="B28" s="46"/>
      <c r="C28" s="46"/>
      <c r="D28" s="47">
        <f>B3*0.125</f>
        <v>0</v>
      </c>
      <c r="G28" s="9"/>
      <c r="H28"/>
      <c r="I28"/>
      <c r="J28"/>
      <c r="K28"/>
      <c r="L28"/>
      <c r="M28"/>
      <c r="N28"/>
      <c r="O28"/>
      <c r="P28"/>
      <c r="Q28"/>
      <c r="R28"/>
      <c r="S28"/>
    </row>
    <row r="29" spans="1:19" x14ac:dyDescent="0.35">
      <c r="A29" s="48" t="s">
        <v>39</v>
      </c>
      <c r="B29" s="49"/>
      <c r="C29" s="50"/>
      <c r="D29" s="80">
        <f>'instructie voor invullen'!O12</f>
        <v>0</v>
      </c>
      <c r="G29" s="9"/>
      <c r="H29"/>
      <c r="I29"/>
      <c r="J29"/>
      <c r="K29"/>
      <c r="L29"/>
      <c r="M29"/>
      <c r="N29"/>
      <c r="O29"/>
      <c r="P29"/>
      <c r="Q29"/>
      <c r="R29"/>
      <c r="S29"/>
    </row>
    <row r="30" spans="1:19" x14ac:dyDescent="0.35">
      <c r="A30" s="4"/>
      <c r="B30" s="2"/>
      <c r="C30" s="2"/>
      <c r="D30" s="5"/>
      <c r="E30" s="2"/>
      <c r="F30" s="2"/>
      <c r="G30" s="9"/>
      <c r="H30"/>
      <c r="I30"/>
      <c r="J30"/>
      <c r="K30"/>
      <c r="L30"/>
      <c r="M30"/>
      <c r="N30"/>
      <c r="O30"/>
      <c r="P30"/>
      <c r="Q30"/>
      <c r="R30"/>
      <c r="S30"/>
    </row>
    <row r="31" spans="1:19" x14ac:dyDescent="0.35">
      <c r="A31" s="6" t="s">
        <v>35</v>
      </c>
      <c r="B31" s="7"/>
      <c r="C31" s="8"/>
      <c r="D31" s="63">
        <f>D27+D28+D29</f>
        <v>-2</v>
      </c>
      <c r="E31" s="2" t="s">
        <v>41</v>
      </c>
      <c r="F31" s="2"/>
      <c r="G31" s="9"/>
      <c r="H31"/>
      <c r="I31"/>
      <c r="J31"/>
      <c r="K31"/>
      <c r="L31"/>
      <c r="M31"/>
      <c r="N31"/>
      <c r="O31"/>
      <c r="P31"/>
      <c r="Q31"/>
      <c r="R31"/>
      <c r="S31"/>
    </row>
    <row r="32" spans="1:19" ht="18" customHeight="1" x14ac:dyDescent="0.35">
      <c r="A32" s="135" t="s">
        <v>61</v>
      </c>
      <c r="B32" s="135"/>
      <c r="C32" s="135"/>
      <c r="D32" s="136"/>
      <c r="E32" s="2"/>
      <c r="F32" s="2"/>
      <c r="G32" s="9"/>
      <c r="H32"/>
      <c r="I32"/>
      <c r="J32"/>
      <c r="K32"/>
      <c r="L32"/>
      <c r="M32"/>
      <c r="N32"/>
      <c r="O32"/>
      <c r="P32"/>
      <c r="Q32"/>
      <c r="R32"/>
      <c r="S32"/>
    </row>
    <row r="33" spans="1:19" ht="18" customHeight="1" x14ac:dyDescent="0.35">
      <c r="A33" s="67" t="s">
        <v>46</v>
      </c>
      <c r="B33" s="78"/>
      <c r="C33" s="78"/>
      <c r="D33" s="68"/>
      <c r="E33" s="69"/>
      <c r="F33" s="70"/>
      <c r="G33" s="9"/>
      <c r="H33"/>
      <c r="I33"/>
      <c r="J33"/>
      <c r="K33"/>
      <c r="L33"/>
      <c r="M33"/>
      <c r="N33"/>
      <c r="O33"/>
      <c r="P33"/>
      <c r="Q33"/>
      <c r="R33"/>
      <c r="S33"/>
    </row>
    <row r="34" spans="1:19" x14ac:dyDescent="0.35">
      <c r="A34" s="16" t="s">
        <v>19</v>
      </c>
      <c r="B34" s="17"/>
      <c r="C34" s="17"/>
      <c r="D34" s="17"/>
      <c r="E34" s="17"/>
      <c r="F34" s="18"/>
      <c r="G34" s="9"/>
      <c r="H34"/>
      <c r="I34"/>
      <c r="J34"/>
      <c r="K34"/>
      <c r="L34"/>
      <c r="M34"/>
      <c r="N34"/>
      <c r="O34"/>
      <c r="P34"/>
      <c r="Q34"/>
      <c r="R34"/>
      <c r="S34"/>
    </row>
    <row r="35" spans="1:19" x14ac:dyDescent="0.35">
      <c r="A35" s="16" t="s">
        <v>21</v>
      </c>
      <c r="B35" s="17"/>
      <c r="C35" s="17"/>
      <c r="D35" s="17"/>
      <c r="E35" s="17"/>
      <c r="F35" s="18"/>
      <c r="G35" s="9"/>
      <c r="H35"/>
      <c r="I35"/>
      <c r="J35"/>
      <c r="K35"/>
      <c r="L35"/>
      <c r="M35"/>
      <c r="N35"/>
      <c r="O35"/>
      <c r="P35"/>
      <c r="Q35"/>
      <c r="R35"/>
      <c r="S35"/>
    </row>
    <row r="36" spans="1:19" x14ac:dyDescent="0.35">
      <c r="A36" s="16" t="s">
        <v>20</v>
      </c>
      <c r="B36" s="19"/>
      <c r="C36" s="19"/>
      <c r="D36" s="19"/>
      <c r="E36" s="19"/>
      <c r="F36" s="20"/>
      <c r="G36" s="9"/>
      <c r="H36"/>
      <c r="I36"/>
      <c r="J36"/>
      <c r="K36"/>
      <c r="L36"/>
      <c r="M36"/>
      <c r="N36"/>
      <c r="O36"/>
      <c r="P36"/>
      <c r="Q36"/>
      <c r="R36"/>
      <c r="S36"/>
    </row>
    <row r="37" spans="1:19" x14ac:dyDescent="0.35">
      <c r="A37" s="16" t="s">
        <v>23</v>
      </c>
      <c r="B37" s="17"/>
      <c r="C37" s="17"/>
      <c r="D37" s="17"/>
      <c r="E37" s="17"/>
      <c r="F37" s="18"/>
      <c r="G37" s="9"/>
      <c r="H37"/>
      <c r="I37"/>
      <c r="J37"/>
      <c r="K37"/>
      <c r="L37"/>
      <c r="M37"/>
      <c r="N37"/>
      <c r="O37"/>
      <c r="P37"/>
      <c r="Q37"/>
      <c r="R37"/>
      <c r="S37"/>
    </row>
    <row r="38" spans="1:19" x14ac:dyDescent="0.35">
      <c r="A38" s="21" t="s">
        <v>22</v>
      </c>
      <c r="B38" s="22"/>
      <c r="C38" s="22"/>
      <c r="D38" s="22"/>
      <c r="E38" s="22"/>
      <c r="F38" s="23"/>
      <c r="G38" s="9"/>
      <c r="H38"/>
      <c r="I38"/>
      <c r="J38"/>
      <c r="K38"/>
      <c r="L38"/>
      <c r="M38"/>
      <c r="N38"/>
      <c r="O38"/>
      <c r="P38"/>
      <c r="Q38"/>
      <c r="R38"/>
      <c r="S38"/>
    </row>
    <row r="39" spans="1:19" x14ac:dyDescent="0.35">
      <c r="A39" s="60"/>
      <c r="B39" s="24"/>
      <c r="C39" s="24"/>
      <c r="D39" s="24"/>
      <c r="E39" s="24"/>
      <c r="F39" s="25"/>
      <c r="G39" s="9"/>
      <c r="H39"/>
      <c r="I39"/>
      <c r="J39"/>
      <c r="K39"/>
      <c r="L39"/>
      <c r="M39"/>
      <c r="N39"/>
      <c r="O39"/>
      <c r="P39"/>
      <c r="Q39"/>
      <c r="R39"/>
      <c r="S39"/>
    </row>
    <row r="40" spans="1:19" x14ac:dyDescent="0.35">
      <c r="A40" s="9" t="s">
        <v>60</v>
      </c>
      <c r="B40" s="9"/>
      <c r="C40" s="9"/>
      <c r="D40" s="9"/>
      <c r="E40" s="9"/>
      <c r="F40" s="9"/>
      <c r="G40" s="9"/>
      <c r="H40"/>
      <c r="I40"/>
      <c r="J40"/>
      <c r="K40"/>
      <c r="L40"/>
      <c r="M40"/>
      <c r="N40"/>
      <c r="O40"/>
      <c r="P40"/>
      <c r="Q40"/>
      <c r="R40"/>
      <c r="S40"/>
    </row>
    <row r="41" spans="1:19" x14ac:dyDescent="0.35">
      <c r="E41"/>
      <c r="F41"/>
      <c r="G41"/>
      <c r="H41"/>
      <c r="I41"/>
      <c r="J41"/>
      <c r="K41"/>
      <c r="L41"/>
      <c r="M41"/>
      <c r="N41"/>
      <c r="O41"/>
      <c r="P41"/>
      <c r="Q41"/>
      <c r="R41"/>
      <c r="S41"/>
    </row>
    <row r="42" spans="1:19" x14ac:dyDescent="0.35">
      <c r="E42"/>
      <c r="F42"/>
      <c r="G42"/>
      <c r="H42"/>
      <c r="I42"/>
      <c r="J42"/>
      <c r="K42"/>
      <c r="L42"/>
      <c r="M42"/>
      <c r="N42"/>
      <c r="O42"/>
      <c r="P42"/>
      <c r="Q42"/>
      <c r="R42"/>
      <c r="S42"/>
    </row>
    <row r="43" spans="1:19" x14ac:dyDescent="0.35">
      <c r="E43"/>
      <c r="F43"/>
      <c r="G43"/>
      <c r="H43"/>
      <c r="I43"/>
      <c r="J43"/>
      <c r="K43"/>
      <c r="L43"/>
      <c r="M43"/>
      <c r="N43"/>
      <c r="O43"/>
      <c r="P43"/>
      <c r="Q43"/>
      <c r="R43"/>
      <c r="S43"/>
    </row>
    <row r="44" spans="1:19" x14ac:dyDescent="0.35">
      <c r="E44"/>
      <c r="F44"/>
      <c r="G44"/>
      <c r="H44"/>
      <c r="I44"/>
      <c r="J44"/>
      <c r="K44"/>
      <c r="L44"/>
      <c r="M44"/>
      <c r="N44"/>
      <c r="O44"/>
      <c r="P44"/>
      <c r="Q44"/>
      <c r="R44"/>
      <c r="S44"/>
    </row>
    <row r="45" spans="1:19" x14ac:dyDescent="0.35">
      <c r="E45"/>
      <c r="F45"/>
      <c r="G45"/>
      <c r="H45"/>
      <c r="I45"/>
      <c r="J45"/>
      <c r="K45"/>
      <c r="L45"/>
      <c r="M45"/>
      <c r="N45"/>
      <c r="O45"/>
      <c r="P45"/>
      <c r="Q45"/>
      <c r="R45"/>
      <c r="S45"/>
    </row>
    <row r="46" spans="1:19" x14ac:dyDescent="0.35">
      <c r="E46"/>
      <c r="F46"/>
      <c r="G46"/>
      <c r="H46"/>
      <c r="I46"/>
      <c r="J46"/>
      <c r="K46"/>
      <c r="L46"/>
      <c r="M46"/>
      <c r="N46"/>
      <c r="O46"/>
      <c r="P46"/>
      <c r="Q46"/>
      <c r="R46"/>
      <c r="S46"/>
    </row>
    <row r="47" spans="1:19" x14ac:dyDescent="0.35">
      <c r="E47"/>
      <c r="F47"/>
      <c r="G47"/>
      <c r="H47"/>
      <c r="I47"/>
      <c r="J47"/>
      <c r="K47"/>
      <c r="L47"/>
      <c r="M47"/>
      <c r="N47"/>
      <c r="O47"/>
      <c r="P47"/>
      <c r="Q47"/>
      <c r="R47"/>
      <c r="S47"/>
    </row>
    <row r="48" spans="1:19" x14ac:dyDescent="0.35">
      <c r="E48"/>
      <c r="F48"/>
      <c r="G48"/>
      <c r="H48"/>
      <c r="I48"/>
      <c r="J48"/>
      <c r="K48"/>
      <c r="L48"/>
      <c r="M48"/>
      <c r="N48"/>
      <c r="O48"/>
      <c r="P48"/>
      <c r="Q48"/>
      <c r="R48"/>
      <c r="S48"/>
    </row>
    <row r="49" spans="1:19" x14ac:dyDescent="0.35">
      <c r="E49"/>
      <c r="F49"/>
      <c r="G49"/>
      <c r="H49"/>
      <c r="I49"/>
      <c r="J49"/>
      <c r="K49"/>
      <c r="L49"/>
      <c r="M49"/>
      <c r="N49"/>
      <c r="O49"/>
      <c r="P49"/>
      <c r="Q49"/>
      <c r="R49"/>
      <c r="S49"/>
    </row>
    <row r="50" spans="1:19" x14ac:dyDescent="0.35">
      <c r="A50" s="3"/>
      <c r="E50"/>
      <c r="F50"/>
      <c r="G50"/>
      <c r="H50"/>
      <c r="I50"/>
      <c r="J50"/>
      <c r="K50"/>
      <c r="L50"/>
      <c r="M50"/>
      <c r="N50"/>
      <c r="O50"/>
      <c r="P50"/>
      <c r="Q50"/>
      <c r="R50"/>
      <c r="S50"/>
    </row>
    <row r="51" spans="1:19" x14ac:dyDescent="0.35">
      <c r="E51"/>
      <c r="F51"/>
      <c r="G51"/>
      <c r="H51"/>
      <c r="I51"/>
      <c r="J51"/>
      <c r="K51"/>
      <c r="L51"/>
      <c r="M51"/>
      <c r="N51"/>
      <c r="O51"/>
      <c r="P51"/>
      <c r="Q51"/>
      <c r="R51"/>
      <c r="S51"/>
    </row>
    <row r="52" spans="1:19" x14ac:dyDescent="0.35">
      <c r="E52"/>
      <c r="F52"/>
      <c r="G52"/>
      <c r="H52"/>
      <c r="I52"/>
      <c r="J52"/>
      <c r="K52"/>
      <c r="L52"/>
      <c r="M52"/>
      <c r="N52"/>
      <c r="O52"/>
      <c r="P52"/>
      <c r="Q52"/>
      <c r="R52"/>
      <c r="S52"/>
    </row>
    <row r="53" spans="1:19" x14ac:dyDescent="0.35">
      <c r="E53"/>
      <c r="F53"/>
      <c r="G53"/>
      <c r="H53"/>
      <c r="I53"/>
      <c r="J53"/>
      <c r="K53"/>
      <c r="L53"/>
      <c r="M53"/>
      <c r="N53"/>
      <c r="O53"/>
      <c r="P53"/>
      <c r="Q53"/>
      <c r="R53"/>
      <c r="S53"/>
    </row>
    <row r="54" spans="1:19" x14ac:dyDescent="0.35">
      <c r="E54"/>
      <c r="F54"/>
      <c r="G54"/>
      <c r="H54"/>
      <c r="I54"/>
      <c r="J54"/>
      <c r="K54"/>
      <c r="L54"/>
      <c r="M54"/>
      <c r="N54"/>
      <c r="O54"/>
      <c r="P54"/>
      <c r="Q54"/>
      <c r="R54"/>
      <c r="S54"/>
    </row>
    <row r="55" spans="1:19" x14ac:dyDescent="0.35">
      <c r="E55"/>
      <c r="F55"/>
      <c r="G55"/>
      <c r="H55"/>
      <c r="I55"/>
      <c r="J55"/>
      <c r="K55"/>
      <c r="L55"/>
      <c r="M55"/>
      <c r="N55"/>
      <c r="O55"/>
      <c r="P55"/>
      <c r="Q55"/>
      <c r="R55"/>
      <c r="S55"/>
    </row>
    <row r="56" spans="1:19" x14ac:dyDescent="0.35">
      <c r="E56"/>
      <c r="F56"/>
      <c r="G56"/>
      <c r="H56"/>
      <c r="I56"/>
      <c r="J56"/>
      <c r="K56"/>
      <c r="L56"/>
      <c r="M56"/>
      <c r="N56"/>
      <c r="O56"/>
      <c r="P56"/>
      <c r="Q56"/>
      <c r="R56"/>
      <c r="S56"/>
    </row>
    <row r="57" spans="1:19" x14ac:dyDescent="0.35">
      <c r="E57"/>
      <c r="F57"/>
      <c r="G57"/>
      <c r="H57"/>
      <c r="I57"/>
      <c r="J57"/>
      <c r="K57"/>
      <c r="L57"/>
      <c r="M57"/>
      <c r="N57"/>
      <c r="O57"/>
      <c r="P57"/>
      <c r="Q57"/>
      <c r="R57"/>
      <c r="S57"/>
    </row>
    <row r="58" spans="1:19" x14ac:dyDescent="0.35">
      <c r="E58"/>
      <c r="F58"/>
      <c r="G58"/>
      <c r="H58"/>
      <c r="I58"/>
      <c r="J58"/>
      <c r="K58"/>
      <c r="L58"/>
      <c r="M58"/>
      <c r="N58"/>
      <c r="O58"/>
      <c r="P58"/>
      <c r="Q58"/>
      <c r="R58"/>
      <c r="S58"/>
    </row>
    <row r="59" spans="1:19" x14ac:dyDescent="0.35">
      <c r="E59"/>
      <c r="F59"/>
      <c r="G59"/>
      <c r="H59"/>
      <c r="I59"/>
      <c r="J59"/>
      <c r="K59"/>
      <c r="L59"/>
      <c r="M59"/>
      <c r="N59"/>
      <c r="O59"/>
      <c r="P59"/>
      <c r="Q59"/>
      <c r="R59"/>
      <c r="S59"/>
    </row>
    <row r="60" spans="1:19" x14ac:dyDescent="0.35">
      <c r="E60"/>
      <c r="F60"/>
      <c r="G60"/>
      <c r="H60"/>
      <c r="I60"/>
      <c r="J60"/>
      <c r="K60"/>
      <c r="L60"/>
      <c r="M60"/>
      <c r="N60"/>
      <c r="O60"/>
      <c r="P60"/>
      <c r="Q60"/>
      <c r="R60"/>
      <c r="S60"/>
    </row>
    <row r="61" spans="1:19" x14ac:dyDescent="0.35">
      <c r="E61"/>
      <c r="F61"/>
      <c r="G61"/>
      <c r="H61"/>
      <c r="I61"/>
      <c r="J61"/>
      <c r="K61"/>
      <c r="L61"/>
      <c r="M61"/>
      <c r="N61"/>
      <c r="O61"/>
      <c r="P61"/>
      <c r="Q61"/>
      <c r="R61"/>
      <c r="S61"/>
    </row>
    <row r="62" spans="1:19" x14ac:dyDescent="0.35">
      <c r="E62"/>
      <c r="F62"/>
      <c r="G62"/>
      <c r="H62"/>
      <c r="I62"/>
      <c r="J62"/>
      <c r="K62"/>
      <c r="L62"/>
      <c r="M62"/>
      <c r="N62"/>
      <c r="O62"/>
      <c r="P62"/>
      <c r="Q62"/>
      <c r="R62"/>
      <c r="S62"/>
    </row>
    <row r="63" spans="1:19" x14ac:dyDescent="0.35">
      <c r="E63"/>
      <c r="F63"/>
      <c r="G63"/>
      <c r="H63"/>
      <c r="I63"/>
      <c r="J63"/>
      <c r="K63"/>
      <c r="L63"/>
      <c r="M63"/>
      <c r="N63"/>
      <c r="O63"/>
      <c r="P63"/>
      <c r="Q63"/>
      <c r="R63"/>
      <c r="S63"/>
    </row>
    <row r="64" spans="1:19" x14ac:dyDescent="0.35">
      <c r="E64"/>
      <c r="F64"/>
      <c r="G64"/>
      <c r="H64"/>
      <c r="I64"/>
      <c r="J64"/>
      <c r="K64"/>
      <c r="L64"/>
      <c r="M64"/>
      <c r="N64"/>
      <c r="O64"/>
      <c r="P64"/>
      <c r="Q64"/>
      <c r="R64"/>
      <c r="S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5:19" x14ac:dyDescent="0.35">
      <c r="E113"/>
      <c r="F113"/>
      <c r="G113"/>
      <c r="H113"/>
      <c r="I113"/>
      <c r="J113"/>
      <c r="K113"/>
      <c r="L113"/>
      <c r="M113"/>
      <c r="N113"/>
      <c r="O113"/>
      <c r="P113"/>
      <c r="Q113"/>
      <c r="R113"/>
      <c r="S113"/>
    </row>
    <row r="114" spans="5:19" x14ac:dyDescent="0.35">
      <c r="E114"/>
      <c r="F114"/>
      <c r="G114"/>
      <c r="H114"/>
      <c r="I114"/>
      <c r="J114"/>
      <c r="K114"/>
      <c r="L114"/>
      <c r="M114"/>
      <c r="N114"/>
      <c r="O114"/>
      <c r="P114"/>
      <c r="Q114"/>
      <c r="R114"/>
      <c r="S114"/>
    </row>
    <row r="115" spans="5:19" x14ac:dyDescent="0.35">
      <c r="E115"/>
      <c r="F115"/>
      <c r="G115"/>
      <c r="H115"/>
      <c r="I115"/>
      <c r="J115"/>
      <c r="K115"/>
      <c r="L115"/>
      <c r="M115"/>
      <c r="N115"/>
      <c r="O115"/>
      <c r="P115"/>
      <c r="Q115"/>
      <c r="R115"/>
      <c r="S115"/>
    </row>
    <row r="116" spans="5:19" x14ac:dyDescent="0.35">
      <c r="E116"/>
      <c r="F116"/>
      <c r="G116"/>
      <c r="H116"/>
      <c r="I116"/>
      <c r="J116"/>
      <c r="K116"/>
      <c r="L116"/>
      <c r="M116"/>
      <c r="N116"/>
      <c r="O116"/>
      <c r="P116"/>
      <c r="Q116"/>
      <c r="R116"/>
      <c r="S116"/>
    </row>
    <row r="117" spans="5:19" x14ac:dyDescent="0.35">
      <c r="E117"/>
      <c r="F117"/>
      <c r="G117"/>
      <c r="H117"/>
      <c r="I117"/>
      <c r="J117"/>
      <c r="K117"/>
      <c r="L117"/>
      <c r="M117"/>
      <c r="N117"/>
      <c r="O117"/>
      <c r="P117"/>
      <c r="Q117"/>
      <c r="R117"/>
      <c r="S117"/>
    </row>
    <row r="118" spans="5:19" x14ac:dyDescent="0.35">
      <c r="E118"/>
      <c r="F118"/>
      <c r="G118"/>
      <c r="H118"/>
      <c r="I118"/>
      <c r="J118"/>
      <c r="K118"/>
      <c r="L118"/>
      <c r="M118"/>
      <c r="N118"/>
      <c r="O118"/>
      <c r="P118"/>
      <c r="Q118"/>
      <c r="R118"/>
      <c r="S118"/>
    </row>
    <row r="119" spans="5:19" x14ac:dyDescent="0.35">
      <c r="E119"/>
      <c r="F119"/>
      <c r="G119"/>
      <c r="H119"/>
      <c r="I119"/>
      <c r="J119"/>
      <c r="K119"/>
      <c r="L119"/>
      <c r="M119"/>
      <c r="N119"/>
      <c r="O119"/>
      <c r="P119"/>
      <c r="Q119"/>
      <c r="R119"/>
      <c r="S119"/>
    </row>
    <row r="120" spans="5:19" x14ac:dyDescent="0.35">
      <c r="G120"/>
      <c r="H120"/>
      <c r="I120"/>
      <c r="J120"/>
      <c r="K120"/>
      <c r="L120"/>
      <c r="M120"/>
      <c r="N120"/>
      <c r="O120"/>
      <c r="P120"/>
      <c r="Q120"/>
      <c r="R120"/>
      <c r="S120"/>
    </row>
  </sheetData>
  <sheetProtection algorithmName="SHA-512" hashValue="q049yVqWITt2Q93fCRk6BUHC0lCeF9UgpmKNtrmhvgOv7mbWZXUWDQeu7oZ1jAH2rYzlb0gRPEzakk4iIvEnYg==" saltValue="Ka1JXzML7FuAoygrS3+tdg==" spinCount="100000" sheet="1" selectLockedCells="1"/>
  <mergeCells count="5">
    <mergeCell ref="E3:F3"/>
    <mergeCell ref="E13:F13"/>
    <mergeCell ref="E15:F23"/>
    <mergeCell ref="A24:C24"/>
    <mergeCell ref="A32:D32"/>
  </mergeCells>
  <pageMargins left="0.70866141732283472" right="0.70866141732283472" top="0.74803149606299213" bottom="0.74803149606299213" header="0.31496062992125984" footer="0.31496062992125984"/>
  <pageSetup paperSize="9" scale="70" fitToWidth="0"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2D3F-25FD-45D2-BEEF-B9ED07233DF0}">
  <sheetPr>
    <tabColor theme="6" tint="-0.249977111117893"/>
  </sheetPr>
  <dimension ref="A1:S120"/>
  <sheetViews>
    <sheetView zoomScaleNormal="100" workbookViewId="0">
      <selection activeCell="G29" sqref="G29"/>
    </sheetView>
  </sheetViews>
  <sheetFormatPr defaultColWidth="9.36328125" defaultRowHeight="14.5" x14ac:dyDescent="0.35"/>
  <cols>
    <col min="1" max="1" width="99.6328125" customWidth="1"/>
    <col min="2" max="2" width="6.54296875" customWidth="1"/>
    <col min="3" max="3" width="18.36328125" bestFit="1" customWidth="1"/>
    <col min="4" max="4" width="11.6328125" customWidth="1"/>
    <col min="5" max="5" width="14.54296875" style="1" bestFit="1" customWidth="1"/>
    <col min="6" max="6" width="19.36328125" style="1" customWidth="1"/>
    <col min="7" max="19" width="9.36328125" style="1"/>
  </cols>
  <sheetData>
    <row r="1" spans="1:19" x14ac:dyDescent="0.35">
      <c r="A1" s="61" t="s">
        <v>71</v>
      </c>
      <c r="B1" s="61"/>
      <c r="C1" s="61"/>
      <c r="D1" s="61"/>
      <c r="G1" s="9"/>
      <c r="H1"/>
      <c r="I1"/>
      <c r="J1"/>
      <c r="K1"/>
      <c r="L1"/>
      <c r="M1"/>
      <c r="N1"/>
      <c r="O1"/>
      <c r="P1"/>
      <c r="Q1"/>
      <c r="R1"/>
      <c r="S1"/>
    </row>
    <row r="2" spans="1:19" ht="79.5" customHeight="1" x14ac:dyDescent="0.35">
      <c r="A2" s="26"/>
      <c r="B2" s="27" t="s">
        <v>0</v>
      </c>
      <c r="C2" s="27" t="s">
        <v>1</v>
      </c>
      <c r="D2" s="28" t="s">
        <v>2</v>
      </c>
      <c r="G2" s="9"/>
      <c r="H2"/>
      <c r="I2"/>
      <c r="J2"/>
      <c r="K2"/>
      <c r="L2"/>
      <c r="M2"/>
      <c r="N2"/>
      <c r="O2"/>
      <c r="P2"/>
      <c r="Q2"/>
      <c r="R2"/>
      <c r="S2"/>
    </row>
    <row r="3" spans="1:19" x14ac:dyDescent="0.35">
      <c r="A3" s="29" t="s">
        <v>67</v>
      </c>
      <c r="B3" s="11">
        <v>0</v>
      </c>
      <c r="C3" s="30" t="s">
        <v>3</v>
      </c>
      <c r="D3" s="31">
        <f>+B3*0.065</f>
        <v>0</v>
      </c>
      <c r="E3" s="122" t="s">
        <v>43</v>
      </c>
      <c r="F3" s="123"/>
      <c r="G3" s="9"/>
      <c r="H3"/>
      <c r="I3"/>
      <c r="J3"/>
      <c r="K3"/>
      <c r="L3"/>
      <c r="M3"/>
      <c r="N3"/>
      <c r="O3"/>
      <c r="P3"/>
      <c r="Q3"/>
      <c r="R3"/>
      <c r="S3"/>
    </row>
    <row r="4" spans="1:19" x14ac:dyDescent="0.35">
      <c r="A4" s="29" t="s">
        <v>68</v>
      </c>
      <c r="B4" s="11">
        <v>0</v>
      </c>
      <c r="C4" s="30" t="s">
        <v>3</v>
      </c>
      <c r="D4" s="31">
        <f>+B4*0.065</f>
        <v>0</v>
      </c>
      <c r="E4" s="65"/>
      <c r="F4" s="66"/>
      <c r="G4" s="9"/>
      <c r="H4"/>
      <c r="I4"/>
      <c r="J4"/>
      <c r="K4"/>
      <c r="L4"/>
      <c r="M4"/>
      <c r="N4"/>
      <c r="O4"/>
      <c r="P4"/>
      <c r="Q4"/>
      <c r="R4"/>
      <c r="S4"/>
    </row>
    <row r="5" spans="1:19" x14ac:dyDescent="0.35">
      <c r="A5" s="29" t="s">
        <v>4</v>
      </c>
      <c r="B5" s="12"/>
      <c r="C5" s="30" t="s">
        <v>5</v>
      </c>
      <c r="D5" s="31">
        <f>+B5*0.455</f>
        <v>0</v>
      </c>
      <c r="G5" s="9"/>
      <c r="H5"/>
      <c r="I5"/>
      <c r="J5"/>
      <c r="K5"/>
      <c r="L5"/>
      <c r="M5"/>
      <c r="N5"/>
      <c r="O5"/>
      <c r="P5"/>
      <c r="Q5"/>
      <c r="R5"/>
      <c r="S5"/>
    </row>
    <row r="6" spans="1:19" x14ac:dyDescent="0.35">
      <c r="A6" s="29" t="s">
        <v>16</v>
      </c>
      <c r="B6" s="12"/>
      <c r="C6" s="30" t="s">
        <v>11</v>
      </c>
      <c r="D6" s="31">
        <f>B6*1.825</f>
        <v>0</v>
      </c>
      <c r="G6" s="9"/>
      <c r="H6"/>
      <c r="I6"/>
      <c r="J6"/>
      <c r="K6"/>
      <c r="L6"/>
      <c r="M6"/>
      <c r="N6"/>
      <c r="O6"/>
      <c r="P6"/>
      <c r="Q6"/>
      <c r="R6"/>
      <c r="S6"/>
    </row>
    <row r="7" spans="1:19" x14ac:dyDescent="0.35">
      <c r="A7" s="29" t="s">
        <v>17</v>
      </c>
      <c r="B7" s="12"/>
      <c r="C7" s="30" t="s">
        <v>11</v>
      </c>
      <c r="D7" s="31">
        <f>+B7*-1.825</f>
        <v>0</v>
      </c>
      <c r="G7" s="9"/>
      <c r="H7"/>
      <c r="I7"/>
      <c r="J7"/>
      <c r="K7"/>
      <c r="L7"/>
      <c r="M7"/>
      <c r="N7"/>
      <c r="O7"/>
      <c r="P7"/>
      <c r="Q7"/>
      <c r="R7"/>
      <c r="S7"/>
    </row>
    <row r="8" spans="1:19" x14ac:dyDescent="0.35">
      <c r="A8" s="29" t="s">
        <v>6</v>
      </c>
      <c r="B8" s="13"/>
      <c r="C8" s="30" t="s">
        <v>5</v>
      </c>
      <c r="D8" s="31">
        <f>+B8*-0.455</f>
        <v>0</v>
      </c>
      <c r="G8" s="9"/>
      <c r="H8"/>
      <c r="I8"/>
      <c r="J8"/>
      <c r="K8"/>
      <c r="L8"/>
      <c r="M8"/>
      <c r="N8"/>
      <c r="O8"/>
      <c r="P8"/>
      <c r="Q8"/>
      <c r="R8"/>
      <c r="S8"/>
    </row>
    <row r="9" spans="1:19" x14ac:dyDescent="0.35">
      <c r="A9" s="29" t="s">
        <v>7</v>
      </c>
      <c r="B9" s="13"/>
      <c r="C9" s="30" t="s">
        <v>8</v>
      </c>
      <c r="D9" s="31">
        <f>+B9*-0.057</f>
        <v>0</v>
      </c>
      <c r="G9" s="9"/>
      <c r="H9"/>
      <c r="I9"/>
      <c r="J9"/>
      <c r="K9"/>
      <c r="L9"/>
      <c r="M9"/>
      <c r="N9"/>
      <c r="O9"/>
      <c r="P9"/>
      <c r="Q9"/>
      <c r="R9"/>
      <c r="S9"/>
    </row>
    <row r="10" spans="1:19" ht="15.5" x14ac:dyDescent="0.35">
      <c r="A10" s="29" t="s">
        <v>15</v>
      </c>
      <c r="B10" s="13"/>
      <c r="C10" s="30" t="s">
        <v>9</v>
      </c>
      <c r="D10" s="31">
        <f>+B10*-1</f>
        <v>0</v>
      </c>
      <c r="G10" s="9"/>
      <c r="H10"/>
      <c r="I10"/>
      <c r="J10"/>
      <c r="K10"/>
      <c r="L10"/>
      <c r="M10"/>
      <c r="N10"/>
      <c r="O10"/>
      <c r="P10"/>
      <c r="Q10"/>
      <c r="R10"/>
      <c r="S10"/>
    </row>
    <row r="11" spans="1:19" x14ac:dyDescent="0.35">
      <c r="A11" s="29" t="s">
        <v>13</v>
      </c>
      <c r="B11" s="13"/>
      <c r="C11" s="30" t="s">
        <v>10</v>
      </c>
      <c r="D11" s="31">
        <f>+B11*0.85</f>
        <v>0</v>
      </c>
      <c r="G11" s="9"/>
      <c r="H11"/>
      <c r="I11"/>
      <c r="J11"/>
      <c r="K11"/>
      <c r="L11"/>
      <c r="M11"/>
      <c r="N11"/>
      <c r="O11"/>
      <c r="P11"/>
      <c r="Q11"/>
      <c r="R11"/>
      <c r="S11"/>
    </row>
    <row r="12" spans="1:19" x14ac:dyDescent="0.35">
      <c r="A12" s="29" t="s">
        <v>14</v>
      </c>
      <c r="B12" s="13"/>
      <c r="C12" s="30" t="s">
        <v>10</v>
      </c>
      <c r="D12" s="31">
        <f>+B12*0.07</f>
        <v>0</v>
      </c>
      <c r="G12" s="9"/>
      <c r="H12"/>
      <c r="I12"/>
      <c r="J12"/>
      <c r="K12"/>
      <c r="L12"/>
      <c r="M12"/>
      <c r="N12"/>
      <c r="O12"/>
      <c r="P12"/>
      <c r="Q12"/>
      <c r="R12"/>
      <c r="S12"/>
    </row>
    <row r="13" spans="1:19" x14ac:dyDescent="0.35">
      <c r="A13" s="29" t="s">
        <v>18</v>
      </c>
      <c r="B13" s="13"/>
      <c r="C13" s="30" t="s">
        <v>10</v>
      </c>
      <c r="D13" s="31">
        <f>+B13*-5.82</f>
        <v>0</v>
      </c>
      <c r="E13" s="124"/>
      <c r="F13" s="125"/>
      <c r="G13" s="9"/>
      <c r="H13"/>
      <c r="I13"/>
      <c r="J13"/>
      <c r="K13"/>
      <c r="L13"/>
      <c r="M13"/>
      <c r="N13"/>
      <c r="O13"/>
      <c r="P13"/>
      <c r="Q13"/>
      <c r="R13"/>
      <c r="S13"/>
    </row>
    <row r="14" spans="1:19" x14ac:dyDescent="0.35">
      <c r="A14" s="32" t="s">
        <v>24</v>
      </c>
      <c r="B14" s="33"/>
      <c r="C14" s="34"/>
      <c r="D14" s="35"/>
      <c r="E14" s="74"/>
      <c r="F14" s="75"/>
      <c r="G14" s="9"/>
      <c r="H14"/>
      <c r="I14"/>
      <c r="J14"/>
      <c r="K14"/>
      <c r="L14"/>
      <c r="M14"/>
      <c r="N14"/>
      <c r="O14"/>
      <c r="P14"/>
      <c r="Q14"/>
      <c r="R14"/>
      <c r="S14"/>
    </row>
    <row r="15" spans="1:19" x14ac:dyDescent="0.35">
      <c r="A15" s="32" t="s">
        <v>36</v>
      </c>
      <c r="B15" s="14">
        <v>0</v>
      </c>
      <c r="C15" s="34" t="s">
        <v>10</v>
      </c>
      <c r="D15" s="35">
        <f>B15*-0.4</f>
        <v>0</v>
      </c>
      <c r="E15" s="126" t="s">
        <v>45</v>
      </c>
      <c r="F15" s="127"/>
      <c r="G15" s="9"/>
      <c r="H15"/>
      <c r="I15"/>
      <c r="J15"/>
      <c r="K15"/>
      <c r="L15"/>
      <c r="M15"/>
      <c r="N15"/>
      <c r="O15"/>
      <c r="P15"/>
      <c r="Q15"/>
      <c r="R15"/>
      <c r="S15"/>
    </row>
    <row r="16" spans="1:19" x14ac:dyDescent="0.35">
      <c r="A16" s="32" t="s">
        <v>31</v>
      </c>
      <c r="B16" s="14">
        <v>0</v>
      </c>
      <c r="C16" s="34" t="s">
        <v>10</v>
      </c>
      <c r="D16" s="35">
        <f>B16*-3.66</f>
        <v>0</v>
      </c>
      <c r="E16" s="128"/>
      <c r="F16" s="129"/>
      <c r="G16" s="9"/>
      <c r="H16"/>
      <c r="I16"/>
      <c r="J16"/>
      <c r="K16"/>
      <c r="L16"/>
      <c r="M16"/>
      <c r="N16"/>
      <c r="O16"/>
      <c r="P16"/>
      <c r="Q16"/>
      <c r="R16"/>
      <c r="S16"/>
    </row>
    <row r="17" spans="1:19" x14ac:dyDescent="0.35">
      <c r="A17" s="32" t="s">
        <v>32</v>
      </c>
      <c r="B17" s="14">
        <v>0</v>
      </c>
      <c r="C17" s="34" t="s">
        <v>10</v>
      </c>
      <c r="D17" s="35">
        <f>B17*-0.53</f>
        <v>0</v>
      </c>
      <c r="E17" s="128"/>
      <c r="F17" s="129"/>
      <c r="G17" s="9"/>
      <c r="H17"/>
      <c r="I17"/>
      <c r="J17"/>
      <c r="K17"/>
      <c r="L17"/>
      <c r="M17"/>
      <c r="N17"/>
      <c r="O17"/>
      <c r="P17"/>
      <c r="Q17"/>
      <c r="R17"/>
      <c r="S17"/>
    </row>
    <row r="18" spans="1:19" x14ac:dyDescent="0.35">
      <c r="A18" s="32" t="s">
        <v>25</v>
      </c>
      <c r="B18" s="14">
        <v>0</v>
      </c>
      <c r="C18" s="34" t="s">
        <v>10</v>
      </c>
      <c r="D18" s="35">
        <f>B18*-1.84</f>
        <v>0</v>
      </c>
      <c r="E18" s="128"/>
      <c r="F18" s="129"/>
      <c r="G18" s="9"/>
      <c r="H18"/>
      <c r="I18"/>
      <c r="J18"/>
      <c r="K18"/>
      <c r="L18"/>
      <c r="M18"/>
      <c r="N18"/>
      <c r="O18"/>
      <c r="P18"/>
      <c r="Q18"/>
      <c r="R18"/>
      <c r="S18"/>
    </row>
    <row r="19" spans="1:19" x14ac:dyDescent="0.35">
      <c r="A19" s="32" t="s">
        <v>26</v>
      </c>
      <c r="B19" s="14">
        <v>0</v>
      </c>
      <c r="C19" s="34" t="s">
        <v>10</v>
      </c>
      <c r="D19" s="35">
        <f>B19*-3.5</f>
        <v>0</v>
      </c>
      <c r="E19" s="128"/>
      <c r="F19" s="129"/>
      <c r="G19" s="9"/>
      <c r="H19"/>
      <c r="I19"/>
      <c r="J19"/>
      <c r="K19"/>
      <c r="L19"/>
      <c r="M19"/>
      <c r="N19"/>
      <c r="O19"/>
      <c r="P19"/>
      <c r="Q19"/>
      <c r="R19"/>
      <c r="S19"/>
    </row>
    <row r="20" spans="1:19" x14ac:dyDescent="0.35">
      <c r="A20" s="32" t="s">
        <v>27</v>
      </c>
      <c r="B20" s="14">
        <v>0</v>
      </c>
      <c r="C20" s="34" t="s">
        <v>10</v>
      </c>
      <c r="D20" s="35">
        <f>B20*-0.28</f>
        <v>0</v>
      </c>
      <c r="E20" s="128"/>
      <c r="F20" s="129"/>
      <c r="G20" s="9"/>
      <c r="H20"/>
      <c r="I20"/>
      <c r="J20"/>
      <c r="K20"/>
      <c r="L20"/>
      <c r="M20"/>
      <c r="N20"/>
      <c r="O20"/>
      <c r="P20"/>
      <c r="Q20"/>
      <c r="R20"/>
      <c r="S20"/>
    </row>
    <row r="21" spans="1:19" x14ac:dyDescent="0.35">
      <c r="A21" s="32" t="s">
        <v>28</v>
      </c>
      <c r="B21" s="13">
        <v>0</v>
      </c>
      <c r="C21" s="34" t="s">
        <v>10</v>
      </c>
      <c r="D21" s="35">
        <f>B21*-0.28</f>
        <v>0</v>
      </c>
      <c r="E21" s="128"/>
      <c r="F21" s="129"/>
      <c r="G21" s="9"/>
      <c r="H21"/>
      <c r="I21"/>
      <c r="J21"/>
      <c r="K21"/>
      <c r="L21"/>
      <c r="M21"/>
      <c r="N21"/>
      <c r="O21"/>
      <c r="P21"/>
      <c r="Q21"/>
      <c r="R21"/>
      <c r="S21"/>
    </row>
    <row r="22" spans="1:19" ht="15" customHeight="1" x14ac:dyDescent="0.35">
      <c r="A22" s="32" t="s">
        <v>29</v>
      </c>
      <c r="B22" s="15">
        <v>0</v>
      </c>
      <c r="C22" s="34" t="s">
        <v>10</v>
      </c>
      <c r="D22" s="35">
        <f>B22*-0.38</f>
        <v>0</v>
      </c>
      <c r="E22" s="128"/>
      <c r="F22" s="129"/>
      <c r="G22" s="9"/>
      <c r="H22"/>
      <c r="I22"/>
      <c r="J22"/>
      <c r="K22"/>
      <c r="L22"/>
      <c r="M22"/>
      <c r="N22"/>
      <c r="O22"/>
      <c r="P22"/>
      <c r="Q22"/>
      <c r="R22"/>
      <c r="S22"/>
    </row>
    <row r="23" spans="1:19" x14ac:dyDescent="0.35">
      <c r="A23" s="32" t="s">
        <v>30</v>
      </c>
      <c r="B23" s="36">
        <f>100-SUM(B15:B22)</f>
        <v>100</v>
      </c>
      <c r="C23" s="34" t="s">
        <v>10</v>
      </c>
      <c r="D23" s="35">
        <f>B23*-0.4</f>
        <v>-40</v>
      </c>
      <c r="E23" s="130"/>
      <c r="F23" s="131"/>
      <c r="G23" s="10"/>
      <c r="H23"/>
      <c r="I23"/>
      <c r="J23"/>
      <c r="K23"/>
      <c r="L23"/>
      <c r="M23"/>
      <c r="N23"/>
      <c r="O23"/>
      <c r="P23"/>
      <c r="Q23"/>
      <c r="R23"/>
      <c r="S23"/>
    </row>
    <row r="24" spans="1:19" x14ac:dyDescent="0.35">
      <c r="A24" s="132" t="s">
        <v>33</v>
      </c>
      <c r="B24" s="133"/>
      <c r="C24" s="134"/>
      <c r="D24" s="31">
        <f>SUM(D15:D23)</f>
        <v>-40</v>
      </c>
      <c r="G24" s="9"/>
      <c r="H24"/>
      <c r="I24"/>
      <c r="J24"/>
      <c r="K24"/>
      <c r="L24"/>
      <c r="M24"/>
      <c r="N24"/>
      <c r="O24"/>
      <c r="P24"/>
      <c r="Q24"/>
      <c r="R24"/>
      <c r="S24"/>
    </row>
    <row r="25" spans="1:19" ht="15" thickBot="1" x14ac:dyDescent="0.4">
      <c r="A25" s="37" t="s">
        <v>42</v>
      </c>
      <c r="B25" s="38"/>
      <c r="C25" s="39"/>
      <c r="D25" s="40">
        <f>IF(SUM(B11:B13)&lt;5,(D24),IF(SUM(B11:B13)&gt;15,(D24-(50/400)*D24),(D24-((SUM(B11:B13)-5)*5 /400)*D24)))</f>
        <v>-40</v>
      </c>
      <c r="G25" s="9"/>
      <c r="H25"/>
      <c r="I25"/>
      <c r="J25"/>
      <c r="K25"/>
      <c r="L25"/>
      <c r="M25"/>
      <c r="N25"/>
      <c r="O25"/>
      <c r="P25"/>
      <c r="Q25"/>
      <c r="R25"/>
      <c r="S25"/>
    </row>
    <row r="26" spans="1:19" ht="15" thickBot="1" x14ac:dyDescent="0.4">
      <c r="A26" s="41"/>
      <c r="B26" s="42"/>
      <c r="C26" s="43" t="s">
        <v>12</v>
      </c>
      <c r="D26" s="44">
        <f>+SUM(D3:D13)+D25</f>
        <v>-40</v>
      </c>
      <c r="G26" s="9"/>
      <c r="H26"/>
      <c r="I26"/>
      <c r="J26"/>
      <c r="K26"/>
      <c r="L26"/>
      <c r="M26"/>
      <c r="N26"/>
      <c r="O26"/>
      <c r="P26"/>
      <c r="Q26"/>
      <c r="R26"/>
      <c r="S26"/>
    </row>
    <row r="27" spans="1:19" ht="13.5" customHeight="1" x14ac:dyDescent="0.35">
      <c r="A27" s="45" t="s">
        <v>34</v>
      </c>
      <c r="B27" s="46"/>
      <c r="C27" s="46"/>
      <c r="D27" s="47">
        <f>+D26*0.05</f>
        <v>-2</v>
      </c>
      <c r="G27" s="9"/>
      <c r="H27"/>
      <c r="I27"/>
      <c r="J27"/>
      <c r="K27"/>
      <c r="L27"/>
      <c r="M27"/>
      <c r="N27"/>
      <c r="O27"/>
      <c r="P27"/>
      <c r="Q27"/>
      <c r="R27"/>
      <c r="S27"/>
    </row>
    <row r="28" spans="1:19" ht="13.5" customHeight="1" x14ac:dyDescent="0.35">
      <c r="A28" s="62" t="s">
        <v>40</v>
      </c>
      <c r="B28" s="46"/>
      <c r="C28" s="46"/>
      <c r="D28" s="47">
        <f>B3*0.125</f>
        <v>0</v>
      </c>
      <c r="G28" s="9"/>
      <c r="H28"/>
      <c r="I28"/>
      <c r="J28"/>
      <c r="K28"/>
      <c r="L28"/>
      <c r="M28"/>
      <c r="N28"/>
      <c r="O28"/>
      <c r="P28"/>
      <c r="Q28"/>
      <c r="R28"/>
      <c r="S28"/>
    </row>
    <row r="29" spans="1:19" x14ac:dyDescent="0.35">
      <c r="A29" s="48" t="s">
        <v>39</v>
      </c>
      <c r="B29" s="49"/>
      <c r="C29" s="50"/>
      <c r="D29" s="80">
        <f>'instructie voor invullen'!O12</f>
        <v>0</v>
      </c>
      <c r="G29" s="9"/>
      <c r="H29"/>
      <c r="I29"/>
      <c r="J29"/>
      <c r="K29"/>
      <c r="L29"/>
      <c r="M29"/>
      <c r="N29"/>
      <c r="O29"/>
      <c r="P29"/>
      <c r="Q29"/>
      <c r="R29"/>
      <c r="S29"/>
    </row>
    <row r="30" spans="1:19" x14ac:dyDescent="0.35">
      <c r="A30" s="4"/>
      <c r="B30" s="2"/>
      <c r="C30" s="2"/>
      <c r="D30" s="5"/>
      <c r="E30" s="2"/>
      <c r="F30" s="2"/>
      <c r="G30" s="9"/>
      <c r="H30"/>
      <c r="I30"/>
      <c r="J30"/>
      <c r="K30"/>
      <c r="L30"/>
      <c r="M30"/>
      <c r="N30"/>
      <c r="O30"/>
      <c r="P30"/>
      <c r="Q30"/>
      <c r="R30"/>
      <c r="S30"/>
    </row>
    <row r="31" spans="1:19" x14ac:dyDescent="0.35">
      <c r="A31" s="6" t="s">
        <v>35</v>
      </c>
      <c r="B31" s="7"/>
      <c r="C31" s="8"/>
      <c r="D31" s="63">
        <f>D27+D28+D29</f>
        <v>-2</v>
      </c>
      <c r="E31" s="2" t="s">
        <v>41</v>
      </c>
      <c r="F31" s="2"/>
      <c r="G31" s="9"/>
      <c r="H31"/>
      <c r="I31"/>
      <c r="J31"/>
      <c r="K31"/>
      <c r="L31"/>
      <c r="M31"/>
      <c r="N31"/>
      <c r="O31"/>
      <c r="P31"/>
      <c r="Q31"/>
      <c r="R31"/>
      <c r="S31"/>
    </row>
    <row r="32" spans="1:19" ht="18" customHeight="1" x14ac:dyDescent="0.35">
      <c r="A32" s="135" t="s">
        <v>55</v>
      </c>
      <c r="B32" s="135"/>
      <c r="C32" s="135"/>
      <c r="D32" s="136"/>
      <c r="E32" s="2"/>
      <c r="F32" s="2"/>
      <c r="G32" s="9"/>
      <c r="H32"/>
      <c r="I32"/>
      <c r="J32"/>
      <c r="K32"/>
      <c r="L32"/>
      <c r="M32"/>
      <c r="N32"/>
      <c r="O32"/>
      <c r="P32"/>
      <c r="Q32"/>
      <c r="R32"/>
      <c r="S32"/>
    </row>
    <row r="33" spans="1:19" ht="18" customHeight="1" x14ac:dyDescent="0.35">
      <c r="A33" s="67" t="s">
        <v>46</v>
      </c>
      <c r="B33" s="78"/>
      <c r="C33" s="78"/>
      <c r="D33" s="68"/>
      <c r="E33" s="69"/>
      <c r="F33" s="70"/>
      <c r="G33" s="9"/>
      <c r="H33"/>
      <c r="I33"/>
      <c r="J33"/>
      <c r="K33"/>
      <c r="L33"/>
      <c r="M33"/>
      <c r="N33"/>
      <c r="O33"/>
      <c r="P33"/>
      <c r="Q33"/>
      <c r="R33"/>
      <c r="S33"/>
    </row>
    <row r="34" spans="1:19" x14ac:dyDescent="0.35">
      <c r="A34" s="16" t="s">
        <v>19</v>
      </c>
      <c r="B34" s="17"/>
      <c r="C34" s="17"/>
      <c r="D34" s="17"/>
      <c r="E34" s="17"/>
      <c r="F34" s="18"/>
      <c r="G34" s="9"/>
      <c r="H34"/>
      <c r="I34"/>
      <c r="J34"/>
      <c r="K34"/>
      <c r="L34"/>
      <c r="M34"/>
      <c r="N34"/>
      <c r="O34"/>
      <c r="P34"/>
      <c r="Q34"/>
      <c r="R34"/>
      <c r="S34"/>
    </row>
    <row r="35" spans="1:19" x14ac:dyDescent="0.35">
      <c r="A35" s="16" t="s">
        <v>21</v>
      </c>
      <c r="B35" s="17"/>
      <c r="C35" s="17"/>
      <c r="D35" s="17"/>
      <c r="E35" s="17"/>
      <c r="F35" s="18"/>
      <c r="G35" s="9"/>
      <c r="H35"/>
      <c r="I35"/>
      <c r="J35"/>
      <c r="K35"/>
      <c r="L35"/>
      <c r="M35"/>
      <c r="N35"/>
      <c r="O35"/>
      <c r="P35"/>
      <c r="Q35"/>
      <c r="R35"/>
      <c r="S35"/>
    </row>
    <row r="36" spans="1:19" x14ac:dyDescent="0.35">
      <c r="A36" s="16" t="s">
        <v>20</v>
      </c>
      <c r="B36" s="19"/>
      <c r="C36" s="19"/>
      <c r="D36" s="19"/>
      <c r="E36" s="19"/>
      <c r="F36" s="20"/>
      <c r="G36" s="9"/>
      <c r="H36"/>
      <c r="I36"/>
      <c r="J36"/>
      <c r="K36"/>
      <c r="L36"/>
      <c r="M36"/>
      <c r="N36"/>
      <c r="O36"/>
      <c r="P36"/>
      <c r="Q36"/>
      <c r="R36"/>
      <c r="S36"/>
    </row>
    <row r="37" spans="1:19" x14ac:dyDescent="0.35">
      <c r="A37" s="16" t="s">
        <v>23</v>
      </c>
      <c r="B37" s="17"/>
      <c r="C37" s="17"/>
      <c r="D37" s="17"/>
      <c r="E37" s="17"/>
      <c r="F37" s="18"/>
      <c r="G37" s="9"/>
      <c r="H37"/>
      <c r="I37"/>
      <c r="J37"/>
      <c r="K37"/>
      <c r="L37"/>
      <c r="M37"/>
      <c r="N37"/>
      <c r="O37"/>
      <c r="P37"/>
      <c r="Q37"/>
      <c r="R37"/>
      <c r="S37"/>
    </row>
    <row r="38" spans="1:19" x14ac:dyDescent="0.35">
      <c r="A38" s="21" t="s">
        <v>22</v>
      </c>
      <c r="B38" s="22"/>
      <c r="C38" s="22"/>
      <c r="D38" s="22"/>
      <c r="E38" s="22"/>
      <c r="F38" s="23"/>
      <c r="G38" s="9"/>
      <c r="H38"/>
      <c r="I38"/>
      <c r="J38"/>
      <c r="K38"/>
      <c r="L38"/>
      <c r="M38"/>
      <c r="N38"/>
      <c r="O38"/>
      <c r="P38"/>
      <c r="Q38"/>
      <c r="R38"/>
      <c r="S38"/>
    </row>
    <row r="39" spans="1:19" x14ac:dyDescent="0.35">
      <c r="A39" s="60"/>
      <c r="B39" s="24"/>
      <c r="C39" s="24"/>
      <c r="D39" s="24"/>
      <c r="E39" s="24"/>
      <c r="F39" s="25"/>
      <c r="G39" s="9"/>
      <c r="H39"/>
      <c r="I39"/>
      <c r="J39"/>
      <c r="K39"/>
      <c r="L39"/>
      <c r="M39"/>
      <c r="N39"/>
      <c r="O39"/>
      <c r="P39"/>
      <c r="Q39"/>
      <c r="R39"/>
      <c r="S39"/>
    </row>
    <row r="40" spans="1:19" x14ac:dyDescent="0.35">
      <c r="A40" s="9" t="s">
        <v>56</v>
      </c>
      <c r="B40" s="9"/>
      <c r="C40" s="9"/>
      <c r="D40" s="9"/>
      <c r="E40" s="9"/>
      <c r="F40" s="9"/>
      <c r="G40" s="9"/>
      <c r="H40"/>
      <c r="I40"/>
      <c r="J40"/>
      <c r="K40"/>
      <c r="L40"/>
      <c r="M40"/>
      <c r="N40"/>
      <c r="O40"/>
      <c r="P40"/>
      <c r="Q40"/>
      <c r="R40"/>
      <c r="S40"/>
    </row>
    <row r="41" spans="1:19" x14ac:dyDescent="0.35">
      <c r="E41"/>
      <c r="F41"/>
      <c r="G41"/>
      <c r="H41"/>
      <c r="I41"/>
      <c r="J41"/>
      <c r="K41"/>
      <c r="L41"/>
      <c r="M41"/>
      <c r="N41"/>
      <c r="O41"/>
      <c r="P41"/>
      <c r="Q41"/>
      <c r="R41"/>
      <c r="S41"/>
    </row>
    <row r="42" spans="1:19" x14ac:dyDescent="0.35">
      <c r="E42"/>
      <c r="F42"/>
      <c r="G42"/>
      <c r="H42"/>
      <c r="I42"/>
      <c r="J42"/>
      <c r="K42"/>
      <c r="L42"/>
      <c r="M42"/>
      <c r="N42"/>
      <c r="O42"/>
      <c r="P42"/>
      <c r="Q42"/>
      <c r="R42"/>
      <c r="S42"/>
    </row>
    <row r="43" spans="1:19" x14ac:dyDescent="0.35">
      <c r="E43"/>
      <c r="F43"/>
      <c r="G43"/>
      <c r="H43"/>
      <c r="I43"/>
      <c r="J43"/>
      <c r="K43"/>
      <c r="L43"/>
      <c r="M43"/>
      <c r="N43"/>
      <c r="O43"/>
      <c r="P43"/>
      <c r="Q43"/>
      <c r="R43"/>
      <c r="S43"/>
    </row>
    <row r="44" spans="1:19" x14ac:dyDescent="0.35">
      <c r="E44"/>
      <c r="F44"/>
      <c r="G44"/>
      <c r="H44"/>
      <c r="I44"/>
      <c r="J44"/>
      <c r="K44"/>
      <c r="L44"/>
      <c r="M44"/>
      <c r="N44"/>
      <c r="O44"/>
      <c r="P44"/>
      <c r="Q44"/>
      <c r="R44"/>
      <c r="S44"/>
    </row>
    <row r="45" spans="1:19" x14ac:dyDescent="0.35">
      <c r="E45"/>
      <c r="F45"/>
      <c r="G45"/>
      <c r="H45"/>
      <c r="I45"/>
      <c r="J45"/>
      <c r="K45"/>
      <c r="L45"/>
      <c r="M45"/>
      <c r="N45"/>
      <c r="O45"/>
      <c r="P45"/>
      <c r="Q45"/>
      <c r="R45"/>
      <c r="S45"/>
    </row>
    <row r="46" spans="1:19" x14ac:dyDescent="0.35">
      <c r="E46"/>
      <c r="F46"/>
      <c r="G46"/>
      <c r="H46"/>
      <c r="I46"/>
      <c r="J46"/>
      <c r="K46"/>
      <c r="L46"/>
      <c r="M46"/>
      <c r="N46"/>
      <c r="O46"/>
      <c r="P46"/>
      <c r="Q46"/>
      <c r="R46"/>
      <c r="S46"/>
    </row>
    <row r="47" spans="1:19" x14ac:dyDescent="0.35">
      <c r="E47"/>
      <c r="F47"/>
      <c r="G47"/>
      <c r="H47"/>
      <c r="I47"/>
      <c r="J47"/>
      <c r="K47"/>
      <c r="L47"/>
      <c r="M47"/>
      <c r="N47"/>
      <c r="O47"/>
      <c r="P47"/>
      <c r="Q47"/>
      <c r="R47"/>
      <c r="S47"/>
    </row>
    <row r="48" spans="1:19" x14ac:dyDescent="0.35">
      <c r="E48"/>
      <c r="F48"/>
      <c r="G48"/>
      <c r="H48"/>
      <c r="I48"/>
      <c r="J48"/>
      <c r="K48"/>
      <c r="L48"/>
      <c r="M48"/>
      <c r="N48"/>
      <c r="O48"/>
      <c r="P48"/>
      <c r="Q48"/>
      <c r="R48"/>
      <c r="S48"/>
    </row>
    <row r="49" spans="1:19" x14ac:dyDescent="0.35">
      <c r="E49"/>
      <c r="F49"/>
      <c r="G49"/>
      <c r="H49"/>
      <c r="I49"/>
      <c r="J49"/>
      <c r="K49"/>
      <c r="L49"/>
      <c r="M49"/>
      <c r="N49"/>
      <c r="O49"/>
      <c r="P49"/>
      <c r="Q49"/>
      <c r="R49"/>
      <c r="S49"/>
    </row>
    <row r="50" spans="1:19" x14ac:dyDescent="0.35">
      <c r="A50" s="3"/>
      <c r="E50"/>
      <c r="F50"/>
      <c r="G50"/>
      <c r="H50"/>
      <c r="I50"/>
      <c r="J50"/>
      <c r="K50"/>
      <c r="L50"/>
      <c r="M50"/>
      <c r="N50"/>
      <c r="O50"/>
      <c r="P50"/>
      <c r="Q50"/>
      <c r="R50"/>
      <c r="S50"/>
    </row>
    <row r="51" spans="1:19" x14ac:dyDescent="0.35">
      <c r="E51"/>
      <c r="F51"/>
      <c r="G51"/>
      <c r="H51"/>
      <c r="I51"/>
      <c r="J51"/>
      <c r="K51"/>
      <c r="L51"/>
      <c r="M51"/>
      <c r="N51"/>
      <c r="O51"/>
      <c r="P51"/>
      <c r="Q51"/>
      <c r="R51"/>
      <c r="S51"/>
    </row>
    <row r="52" spans="1:19" x14ac:dyDescent="0.35">
      <c r="E52"/>
      <c r="F52"/>
      <c r="G52"/>
      <c r="H52"/>
      <c r="I52"/>
      <c r="J52"/>
      <c r="K52"/>
      <c r="L52"/>
      <c r="M52"/>
      <c r="N52"/>
      <c r="O52"/>
      <c r="P52"/>
      <c r="Q52"/>
      <c r="R52"/>
      <c r="S52"/>
    </row>
    <row r="53" spans="1:19" x14ac:dyDescent="0.35">
      <c r="E53"/>
      <c r="F53"/>
      <c r="G53"/>
      <c r="H53"/>
      <c r="I53"/>
      <c r="J53"/>
      <c r="K53"/>
      <c r="L53"/>
      <c r="M53"/>
      <c r="N53"/>
      <c r="O53"/>
      <c r="P53"/>
      <c r="Q53"/>
      <c r="R53"/>
      <c r="S53"/>
    </row>
    <row r="54" spans="1:19" x14ac:dyDescent="0.35">
      <c r="E54"/>
      <c r="F54"/>
      <c r="G54"/>
      <c r="H54"/>
      <c r="I54"/>
      <c r="J54"/>
      <c r="K54"/>
      <c r="L54"/>
      <c r="M54"/>
      <c r="N54"/>
      <c r="O54"/>
      <c r="P54"/>
      <c r="Q54"/>
      <c r="R54"/>
      <c r="S54"/>
    </row>
    <row r="55" spans="1:19" x14ac:dyDescent="0.35">
      <c r="E55"/>
      <c r="F55"/>
      <c r="G55"/>
      <c r="H55"/>
      <c r="I55"/>
      <c r="J55"/>
      <c r="K55"/>
      <c r="L55"/>
      <c r="M55"/>
      <c r="N55"/>
      <c r="O55"/>
      <c r="P55"/>
      <c r="Q55"/>
      <c r="R55"/>
      <c r="S55"/>
    </row>
    <row r="56" spans="1:19" x14ac:dyDescent="0.35">
      <c r="E56"/>
      <c r="F56"/>
      <c r="G56"/>
      <c r="H56"/>
      <c r="I56"/>
      <c r="J56"/>
      <c r="K56"/>
      <c r="L56"/>
      <c r="M56"/>
      <c r="N56"/>
      <c r="O56"/>
      <c r="P56"/>
      <c r="Q56"/>
      <c r="R56"/>
      <c r="S56"/>
    </row>
    <row r="57" spans="1:19" x14ac:dyDescent="0.35">
      <c r="E57"/>
      <c r="F57"/>
      <c r="G57"/>
      <c r="H57"/>
      <c r="I57"/>
      <c r="J57"/>
      <c r="K57"/>
      <c r="L57"/>
      <c r="M57"/>
      <c r="N57"/>
      <c r="O57"/>
      <c r="P57"/>
      <c r="Q57"/>
      <c r="R57"/>
      <c r="S57"/>
    </row>
    <row r="58" spans="1:19" x14ac:dyDescent="0.35">
      <c r="E58"/>
      <c r="F58"/>
      <c r="G58"/>
      <c r="H58"/>
      <c r="I58"/>
      <c r="J58"/>
      <c r="K58"/>
      <c r="L58"/>
      <c r="M58"/>
      <c r="N58"/>
      <c r="O58"/>
      <c r="P58"/>
      <c r="Q58"/>
      <c r="R58"/>
      <c r="S58"/>
    </row>
    <row r="59" spans="1:19" x14ac:dyDescent="0.35">
      <c r="E59"/>
      <c r="F59"/>
      <c r="G59"/>
      <c r="H59"/>
      <c r="I59"/>
      <c r="J59"/>
      <c r="K59"/>
      <c r="L59"/>
      <c r="M59"/>
      <c r="N59"/>
      <c r="O59"/>
      <c r="P59"/>
      <c r="Q59"/>
      <c r="R59"/>
      <c r="S59"/>
    </row>
    <row r="60" spans="1:19" x14ac:dyDescent="0.35">
      <c r="E60"/>
      <c r="F60"/>
      <c r="G60"/>
      <c r="H60"/>
      <c r="I60"/>
      <c r="J60"/>
      <c r="K60"/>
      <c r="L60"/>
      <c r="M60"/>
      <c r="N60"/>
      <c r="O60"/>
      <c r="P60"/>
      <c r="Q60"/>
      <c r="R60"/>
      <c r="S60"/>
    </row>
    <row r="61" spans="1:19" x14ac:dyDescent="0.35">
      <c r="E61"/>
      <c r="F61"/>
      <c r="G61"/>
      <c r="H61"/>
      <c r="I61"/>
      <c r="J61"/>
      <c r="K61"/>
      <c r="L61"/>
      <c r="M61"/>
      <c r="N61"/>
      <c r="O61"/>
      <c r="P61"/>
      <c r="Q61"/>
      <c r="R61"/>
      <c r="S61"/>
    </row>
    <row r="62" spans="1:19" x14ac:dyDescent="0.35">
      <c r="E62"/>
      <c r="F62"/>
      <c r="G62"/>
      <c r="H62"/>
      <c r="I62"/>
      <c r="J62"/>
      <c r="K62"/>
      <c r="L62"/>
      <c r="M62"/>
      <c r="N62"/>
      <c r="O62"/>
      <c r="P62"/>
      <c r="Q62"/>
      <c r="R62"/>
      <c r="S62"/>
    </row>
    <row r="63" spans="1:19" x14ac:dyDescent="0.35">
      <c r="E63"/>
      <c r="F63"/>
      <c r="G63"/>
      <c r="H63"/>
      <c r="I63"/>
      <c r="J63"/>
      <c r="K63"/>
      <c r="L63"/>
      <c r="M63"/>
      <c r="N63"/>
      <c r="O63"/>
      <c r="P63"/>
      <c r="Q63"/>
      <c r="R63"/>
      <c r="S63"/>
    </row>
    <row r="64" spans="1:19" x14ac:dyDescent="0.35">
      <c r="E64"/>
      <c r="F64"/>
      <c r="G64"/>
      <c r="H64"/>
      <c r="I64"/>
      <c r="J64"/>
      <c r="K64"/>
      <c r="L64"/>
      <c r="M64"/>
      <c r="N64"/>
      <c r="O64"/>
      <c r="P64"/>
      <c r="Q64"/>
      <c r="R64"/>
      <c r="S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spans="5:19" x14ac:dyDescent="0.35">
      <c r="E113"/>
      <c r="F113"/>
      <c r="G113"/>
      <c r="H113"/>
      <c r="I113"/>
      <c r="J113"/>
      <c r="K113"/>
      <c r="L113"/>
      <c r="M113"/>
      <c r="N113"/>
      <c r="O113"/>
      <c r="P113"/>
      <c r="Q113"/>
      <c r="R113"/>
      <c r="S113"/>
    </row>
    <row r="114" spans="5:19" x14ac:dyDescent="0.35">
      <c r="E114"/>
      <c r="F114"/>
      <c r="G114"/>
      <c r="H114"/>
      <c r="I114"/>
      <c r="J114"/>
      <c r="K114"/>
      <c r="L114"/>
      <c r="M114"/>
      <c r="N114"/>
      <c r="O114"/>
      <c r="P114"/>
      <c r="Q114"/>
      <c r="R114"/>
      <c r="S114"/>
    </row>
    <row r="115" spans="5:19" x14ac:dyDescent="0.35">
      <c r="E115"/>
      <c r="F115"/>
      <c r="G115"/>
      <c r="H115"/>
      <c r="I115"/>
      <c r="J115"/>
      <c r="K115"/>
      <c r="L115"/>
      <c r="M115"/>
      <c r="N115"/>
      <c r="O115"/>
      <c r="P115"/>
      <c r="Q115"/>
      <c r="R115"/>
      <c r="S115"/>
    </row>
    <row r="116" spans="5:19" x14ac:dyDescent="0.35">
      <c r="E116"/>
      <c r="F116"/>
      <c r="G116"/>
      <c r="H116"/>
      <c r="I116"/>
      <c r="J116"/>
      <c r="K116"/>
      <c r="L116"/>
      <c r="M116"/>
      <c r="N116"/>
      <c r="O116"/>
      <c r="P116"/>
      <c r="Q116"/>
      <c r="R116"/>
      <c r="S116"/>
    </row>
    <row r="117" spans="5:19" x14ac:dyDescent="0.35">
      <c r="E117"/>
      <c r="F117"/>
      <c r="G117"/>
      <c r="H117"/>
      <c r="I117"/>
      <c r="J117"/>
      <c r="K117"/>
      <c r="L117"/>
      <c r="M117"/>
      <c r="N117"/>
      <c r="O117"/>
      <c r="P117"/>
      <c r="Q117"/>
      <c r="R117"/>
      <c r="S117"/>
    </row>
    <row r="118" spans="5:19" x14ac:dyDescent="0.35">
      <c r="E118"/>
      <c r="F118"/>
      <c r="G118"/>
      <c r="H118"/>
      <c r="I118"/>
      <c r="J118"/>
      <c r="K118"/>
      <c r="L118"/>
      <c r="M118"/>
      <c r="N118"/>
      <c r="O118"/>
      <c r="P118"/>
      <c r="Q118"/>
      <c r="R118"/>
      <c r="S118"/>
    </row>
    <row r="119" spans="5:19" x14ac:dyDescent="0.35">
      <c r="E119"/>
      <c r="F119"/>
      <c r="G119"/>
      <c r="H119"/>
      <c r="I119"/>
      <c r="J119"/>
      <c r="K119"/>
      <c r="L119"/>
      <c r="M119"/>
      <c r="N119"/>
      <c r="O119"/>
      <c r="P119"/>
      <c r="Q119"/>
      <c r="R119"/>
      <c r="S119"/>
    </row>
    <row r="120" spans="5:19" x14ac:dyDescent="0.35">
      <c r="G120"/>
      <c r="H120"/>
      <c r="I120"/>
      <c r="J120"/>
      <c r="K120"/>
      <c r="L120"/>
      <c r="M120"/>
      <c r="N120"/>
      <c r="O120"/>
      <c r="P120"/>
      <c r="Q120"/>
      <c r="R120"/>
      <c r="S120"/>
    </row>
  </sheetData>
  <sheetProtection algorithmName="SHA-512" hashValue="WEnO7Y1M9px25r8Aik1CDhDmzjo0iCGne1XjS4jn2QMEmWSbvRSKFzg6+jL3Fb9vj/0nOwdICRCEJeTZnI0fnQ==" saltValue="tNJ2qdUOfk47BLh+WLy0Cg==" spinCount="100000" sheet="1" selectLockedCells="1"/>
  <mergeCells count="5">
    <mergeCell ref="E3:F3"/>
    <mergeCell ref="E13:F13"/>
    <mergeCell ref="E15:F23"/>
    <mergeCell ref="A24:C24"/>
    <mergeCell ref="A32:D32"/>
  </mergeCells>
  <pageMargins left="0.70866141732283472" right="0.70866141732283472" top="0.74803149606299213" bottom="0.74803149606299213" header="0.31496062992125984" footer="0.31496062992125984"/>
  <pageSetup paperSize="9" scale="70" fitToWidth="0"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D19"/>
  <sheetViews>
    <sheetView workbookViewId="0">
      <selection activeCell="C18" sqref="C18"/>
    </sheetView>
  </sheetViews>
  <sheetFormatPr defaultRowHeight="14.5" x14ac:dyDescent="0.35"/>
  <cols>
    <col min="1" max="1" width="67.36328125" style="81" customWidth="1"/>
    <col min="2" max="2" width="10.36328125" style="81" customWidth="1"/>
    <col min="3" max="3" width="24.453125" style="81" customWidth="1"/>
    <col min="4" max="4" width="12.54296875" style="81" customWidth="1"/>
    <col min="5" max="16384" width="8.7265625" style="81"/>
  </cols>
  <sheetData>
    <row r="1" spans="1:4" x14ac:dyDescent="0.35">
      <c r="A1" s="81" t="s">
        <v>76</v>
      </c>
    </row>
    <row r="2" spans="1:4" x14ac:dyDescent="0.35">
      <c r="A2" s="81" t="s">
        <v>37</v>
      </c>
    </row>
    <row r="4" spans="1:4" ht="15" thickBot="1" x14ac:dyDescent="0.4"/>
    <row r="5" spans="1:4" ht="77.75" customHeight="1" thickBot="1" x14ac:dyDescent="0.4">
      <c r="A5" s="82"/>
      <c r="B5" s="83" t="s">
        <v>47</v>
      </c>
      <c r="C5" s="83" t="s">
        <v>73</v>
      </c>
      <c r="D5" s="84" t="s">
        <v>74</v>
      </c>
    </row>
    <row r="6" spans="1:4" x14ac:dyDescent="0.35">
      <c r="A6" s="85" t="s">
        <v>62</v>
      </c>
      <c r="B6" s="86">
        <f>10500/28644</f>
        <v>0.36656891495601174</v>
      </c>
      <c r="C6" s="87">
        <f>'Midden Groningen'!D31</f>
        <v>-2</v>
      </c>
      <c r="D6" s="88">
        <f>B6*C6</f>
        <v>-0.73313782991202348</v>
      </c>
    </row>
    <row r="7" spans="1:4" x14ac:dyDescent="0.35">
      <c r="A7" s="89" t="s">
        <v>63</v>
      </c>
      <c r="B7" s="90">
        <f>7486/28644</f>
        <v>0.26134618070101939</v>
      </c>
      <c r="C7" s="91">
        <f>Oldambt!D31</f>
        <v>-2</v>
      </c>
      <c r="D7" s="92">
        <f t="shared" ref="D7:D10" si="0">B7*C7</f>
        <v>-0.52269236140203879</v>
      </c>
    </row>
    <row r="8" spans="1:4" x14ac:dyDescent="0.35">
      <c r="A8" s="89" t="s">
        <v>65</v>
      </c>
      <c r="B8" s="90">
        <f>3354/28644</f>
        <v>0.11709258483452031</v>
      </c>
      <c r="C8" s="91">
        <f>Stadskanaal!D31</f>
        <v>-2</v>
      </c>
      <c r="D8" s="92">
        <f t="shared" si="0"/>
        <v>-0.23418516966904063</v>
      </c>
    </row>
    <row r="9" spans="1:4" x14ac:dyDescent="0.35">
      <c r="A9" s="89" t="s">
        <v>66</v>
      </c>
      <c r="B9" s="90">
        <f>4698/28644</f>
        <v>0.16401340594888983</v>
      </c>
      <c r="C9" s="91">
        <f>Veendam!D31</f>
        <v>-2</v>
      </c>
      <c r="D9" s="92">
        <f t="shared" si="0"/>
        <v>-0.32802681189777966</v>
      </c>
    </row>
    <row r="10" spans="1:4" x14ac:dyDescent="0.35">
      <c r="A10" s="89" t="s">
        <v>64</v>
      </c>
      <c r="B10" s="90">
        <f>2606/28644</f>
        <v>9.0978913559558727E-2</v>
      </c>
      <c r="C10" s="91">
        <f>Pekela!D31</f>
        <v>-2</v>
      </c>
      <c r="D10" s="92">
        <f t="shared" si="0"/>
        <v>-0.18195782711911745</v>
      </c>
    </row>
    <row r="11" spans="1:4" ht="15" thickBot="1" x14ac:dyDescent="0.4">
      <c r="A11" s="89" t="s">
        <v>72</v>
      </c>
      <c r="B11" s="93">
        <f>SUM(B6:B10)</f>
        <v>1</v>
      </c>
      <c r="C11" s="94"/>
      <c r="D11" s="95"/>
    </row>
    <row r="12" spans="1:4" ht="15" thickBot="1" x14ac:dyDescent="0.4">
      <c r="A12" s="96" t="s">
        <v>48</v>
      </c>
      <c r="B12" s="97"/>
      <c r="C12" s="98"/>
      <c r="D12" s="99">
        <f>SUM(D6:D11)</f>
        <v>-2</v>
      </c>
    </row>
    <row r="14" spans="1:4" x14ac:dyDescent="0.35">
      <c r="A14" s="89" t="s">
        <v>21</v>
      </c>
      <c r="B14" s="16"/>
      <c r="C14" s="17"/>
      <c r="D14" s="51"/>
    </row>
    <row r="15" spans="1:4" x14ac:dyDescent="0.35">
      <c r="A15" s="89" t="s">
        <v>20</v>
      </c>
      <c r="B15" s="52"/>
      <c r="C15" s="19"/>
      <c r="D15" s="53"/>
    </row>
    <row r="16" spans="1:4" x14ac:dyDescent="0.35">
      <c r="A16" s="89" t="s">
        <v>23</v>
      </c>
      <c r="B16" s="16"/>
      <c r="C16" s="17"/>
      <c r="D16" s="51"/>
    </row>
    <row r="17" spans="1:4" x14ac:dyDescent="0.35">
      <c r="A17" s="100" t="s">
        <v>22</v>
      </c>
      <c r="B17" s="21"/>
      <c r="C17" s="22"/>
      <c r="D17" s="54"/>
    </row>
    <row r="18" spans="1:4" ht="43.5" customHeight="1" thickBot="1" x14ac:dyDescent="0.4">
      <c r="A18" s="101"/>
      <c r="B18" s="55"/>
      <c r="C18" s="56"/>
      <c r="D18" s="57"/>
    </row>
    <row r="19" spans="1:4" x14ac:dyDescent="0.35">
      <c r="A19" s="137" t="s">
        <v>75</v>
      </c>
      <c r="B19" s="137"/>
    </row>
  </sheetData>
  <sheetProtection algorithmName="SHA-512" hashValue="RWBg3TwaxsR9dgPeLltvBaW1dvCzzweeZMefIZFvz5wWcWTJ2wt9S8/RQi+F/hRJfyUI8pJTw9AhmtUiaIOnIg==" saltValue="V35Jjj6XY3dgZvmSH0jLpg==" spinCount="100000" sheet="1" objects="1" scenarios="1" selectLockedCells="1"/>
  <mergeCells count="1">
    <mergeCell ref="A19:B19"/>
  </mergeCells>
  <pageMargins left="0.7" right="0.7" top="0.75" bottom="0.75" header="0.3" footer="0.3"/>
  <pageSetup paperSize="9" orientation="landscape"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2" ma:contentTypeDescription="Een nieuw document maken." ma:contentTypeScope="" ma:versionID="19e5ccf892aae607f5c7f67831c46fe9">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0f701cdba57926d75f2637854dcc608c"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cdd7059-449c-4d2c-85c2-ae80b5743237">
      <UserInfo>
        <DisplayName>W. Elsinga</DisplayName>
        <AccountId>1</AccountId>
        <AccountType/>
      </UserInfo>
    </SharedWithUsers>
  </documentManagement>
</p:properties>
</file>

<file path=customXml/itemProps1.xml><?xml version="1.0" encoding="utf-8"?>
<ds:datastoreItem xmlns:ds="http://schemas.openxmlformats.org/officeDocument/2006/customXml" ds:itemID="{8168CFF3-7FDC-4298-A5FA-D46D74D30888}">
  <ds:schemaRefs>
    <ds:schemaRef ds:uri="http://schemas.microsoft.com/sharepoint/v3/contenttype/forms"/>
  </ds:schemaRefs>
</ds:datastoreItem>
</file>

<file path=customXml/itemProps2.xml><?xml version="1.0" encoding="utf-8"?>
<ds:datastoreItem xmlns:ds="http://schemas.openxmlformats.org/officeDocument/2006/customXml" ds:itemID="{F9FAA2E4-503C-4DDB-967C-375FF7C6F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d7059-449c-4d2c-85c2-ae80b5743237"/>
    <ds:schemaRef ds:uri="d517287a-8d7f-44b2-bd32-4ba60255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45BCB7-145C-40C3-ABCA-6D443799E9FB}">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517287a-8d7f-44b2-bd32-4ba602556160"/>
    <ds:schemaRef ds:uri="ccdd7059-449c-4d2c-85c2-ae80b574323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instructie voor invullen</vt:lpstr>
      <vt:lpstr>Midden Groningen</vt:lpstr>
      <vt:lpstr>Oldambt</vt:lpstr>
      <vt:lpstr>Stadskanaal</vt:lpstr>
      <vt:lpstr>Veendam</vt:lpstr>
      <vt:lpstr>Pekela</vt:lpstr>
      <vt:lpstr>gewogen inschrijfprijs (IP)</vt:lpstr>
      <vt:lpstr>'Midden Groningen'!Afdrukbereik</vt:lpstr>
      <vt:lpstr>Oldambt!Afdrukbereik</vt:lpstr>
      <vt:lpstr>Pekela!Afdrukbereik</vt:lpstr>
      <vt:lpstr>Stadskanaal!Afdrukbereik</vt:lpstr>
      <vt:lpstr>Veendam!Afdrukbereik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Jelle</dc:creator>
  <cp:lastModifiedBy>Jouke Elsinga</cp:lastModifiedBy>
  <cp:lastPrinted>2021-06-12T10:00:53Z</cp:lastPrinted>
  <dcterms:created xsi:type="dcterms:W3CDTF">2012-02-07T14:43:29Z</dcterms:created>
  <dcterms:modified xsi:type="dcterms:W3CDTF">2021-07-09T08:35:31Z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y fmtid="{D5CDD505-2E9C-101B-9397-08002B2CF9AE}" pid="3" name="IsMyDocuments">
    <vt:bool>true</vt:bool>
  </property>
  <property fmtid="{D5CDD505-2E9C-101B-9397-08002B2CF9AE}" pid="4" name="SharedWithUsers">
    <vt:lpwstr>1;#W. Elsinga</vt:lpwstr>
  </property>
  <property fmtid="{D5CDD505-2E9C-101B-9397-08002B2CF9AE}" pid="5" name="AuthorIds_UIVersion_1024">
    <vt:lpwstr>16</vt:lpwstr>
  </property>
</Properties>
</file>