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Maassluis\2021 Aanbesteding ondergrondse containers\02 Nota van Inlichtingen\"/>
    </mc:Choice>
  </mc:AlternateContent>
  <bookViews>
    <workbookView xWindow="0" yWindow="0" windowWidth="24000" windowHeight="9600"/>
  </bookViews>
  <sheets>
    <sheet name="Blad1" sheetId="1" r:id="rId1"/>
    <sheet name="Blad3" sheetId="3" r:id="rId2"/>
  </sheets>
  <definedNames>
    <definedName name="_xlnm.Print_Area" localSheetId="0">Blad1!$A$1:$E$61</definedName>
  </definedNames>
  <calcPr calcId="162913" calcOnSave="0"/>
</workbook>
</file>

<file path=xl/calcChain.xml><?xml version="1.0" encoding="utf-8"?>
<calcChain xmlns="http://schemas.openxmlformats.org/spreadsheetml/2006/main">
  <c r="C46" i="1" l="1"/>
  <c r="D23" i="1"/>
  <c r="D22" i="1"/>
  <c r="D21" i="1"/>
  <c r="D35" i="1"/>
  <c r="D26" i="1" l="1"/>
  <c r="D42" i="1" l="1"/>
  <c r="D41" i="1"/>
  <c r="D9" i="1"/>
  <c r="D7" i="1"/>
  <c r="D5" i="1"/>
  <c r="D24" i="1" l="1"/>
  <c r="D20" i="1"/>
  <c r="D28" i="1"/>
  <c r="D34" i="1"/>
  <c r="B45" i="1"/>
  <c r="D45" i="1" s="1"/>
  <c r="B44" i="1"/>
  <c r="D44" i="1" s="1"/>
  <c r="D43" i="1"/>
  <c r="D33" i="1" l="1"/>
  <c r="D31" i="1"/>
  <c r="D30" i="1"/>
  <c r="D29" i="1"/>
  <c r="D13" i="1"/>
  <c r="D12" i="1"/>
  <c r="D11" i="1"/>
  <c r="D10" i="1"/>
  <c r="D8" i="1"/>
  <c r="D4" i="1" l="1"/>
  <c r="D6" i="1"/>
  <c r="D14" i="1"/>
  <c r="D15" i="1"/>
  <c r="D19" i="1"/>
  <c r="D25" i="1"/>
  <c r="D27" i="1"/>
  <c r="D32" i="1"/>
  <c r="D36" i="1"/>
  <c r="D40" i="1"/>
  <c r="C37" i="1" l="1"/>
  <c r="C16" i="1"/>
  <c r="C48" i="1" l="1"/>
</calcChain>
</file>

<file path=xl/sharedStrings.xml><?xml version="1.0" encoding="utf-8"?>
<sst xmlns="http://schemas.openxmlformats.org/spreadsheetml/2006/main" count="64" uniqueCount="58">
  <si>
    <t xml:space="preserve">Totaal levering ondergrondse containers </t>
  </si>
  <si>
    <t>Onderdeel  C: Service- en onderhoudswerkzaamheden</t>
  </si>
  <si>
    <t>Totaal service en onderhoudswerkzaamheden</t>
  </si>
  <si>
    <t>Naam Inschrijver:</t>
  </si>
  <si>
    <t>Naam (dhr/mevr):</t>
  </si>
  <si>
    <t>Functie:</t>
  </si>
  <si>
    <t>Handtekening:</t>
  </si>
  <si>
    <t>Onderdeel B: 
Plaatsen en gebruiksklaar opleveren van ondergrondse  containers</t>
  </si>
  <si>
    <t xml:space="preserve">Onderdeel A: 
Levering van ondergrondse containers </t>
  </si>
  <si>
    <t>Indicatief aantal* (A)</t>
  </si>
  <si>
    <t>prijs per eenheid (B)</t>
  </si>
  <si>
    <t>Totaal
(A*B)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</si>
  <si>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</si>
  <si>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</si>
  <si>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Leveren van een buitenbak voor een container van 5 m3</t>
  </si>
  <si>
    <t>Indicatief* aantal (A)</t>
  </si>
  <si>
    <t>*tbv prijsstelling</t>
  </si>
  <si>
    <t>Afdichten van buitenbakken op aangewezen lokaties die vervallen met een afgesloten voetgangersplatform (incl. de kosten voor levering van het platform)</t>
  </si>
  <si>
    <t>Eenmalige technische keuring van de eerste levering door een onafhankelijke derde</t>
  </si>
  <si>
    <t>Afvoeren van vrijkomende vervuilde grond naar een erkend verwerker</t>
  </si>
  <si>
    <t xml:space="preserve">Leveren van in te bouwen IRDC systemen voor bestaande of nieuw te leveren ondergrondse containers </t>
  </si>
  <si>
    <t xml:space="preserve">Leveren van in te bouwen vullingsgraadmeetsystemen voor bestaande of nieuw te leveren ondergrondse containers </t>
  </si>
  <si>
    <t>Leveren van een binnenbak voor een container van 5 m3</t>
  </si>
  <si>
    <t>Leveren van een veiligheidsvloer voor een container van 5 m3</t>
  </si>
  <si>
    <t>Leveren van een inwerpzuil ter vervanging van een bestaande inwerpzuil voor restafval (inclusief IRDC systeem)</t>
  </si>
  <si>
    <t>Plaatsen of vervangen van IRDC- systemen in bestaande containers, gereed voor in gebruikname</t>
  </si>
  <si>
    <t>Plaatsen of vervangen van vullingsgraadmeetsystemen in bestaande containers, gereed voor in gebruikname</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</si>
  <si>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</si>
  <si>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</si>
  <si>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Vervangen of plaatsen van een veiligheidsvloer</t>
  </si>
  <si>
    <t>Totaal plaatsen en gebruiksklaar opleveren ondergrondse containers</t>
  </si>
  <si>
    <t>Leveren, plaatsen en onderhouden van ondergrondse containers</t>
  </si>
  <si>
    <t>Leveren van een complete ondergrondse container voor restafval (excl. buitenbak, inclusief veiligheidsvloer en IRDC), 5 m3</t>
  </si>
  <si>
    <t>Leveren van een complete ondergrondse container voor PMD (excl. buitenbak, inclusief veiligheidsvloer en IRDC), 5 m3</t>
  </si>
  <si>
    <t>Leveren van een inwerpzuil ter vervanging van een bestaande inwerpzuil voor PMD (inclusief IRDC systeem)</t>
  </si>
  <si>
    <t>Kosten (per container) voor standaard plaatsingswerkzaamheden (alle werkzaamheden t/m acceptatie voor nieuwe locaties), 5 m3 inhoud</t>
  </si>
  <si>
    <t>Vervangingswerkzaamheden voor bestaande ondergrondse containers door het plaatsen van een complete nieuwe ondergrondse container in de bestaande put</t>
  </si>
  <si>
    <t>Onderhoudswerkzaamheden (full service) per ondergrondse container per jaar</t>
  </si>
  <si>
    <t>Communicatiekosten voor IRDC systemen (per ondergrondse container per jaar)</t>
  </si>
  <si>
    <t xml:space="preserve">Communicatiekosten voor IRDC en vullingsgraad meetsystemen (per ondergrondse container per jaar) </t>
  </si>
  <si>
    <t>Kosten voor het leggen van een permanente koppling tussen IRDC en vulingsgraadmeetsystemen en het CMS van opdrachtgever (21south)</t>
  </si>
  <si>
    <t>Vervangen van het opnamesysteem op bestaande ondergrondse PMD containers door een 3 haken opname systeem</t>
  </si>
  <si>
    <t>Kosten voor opslag en transport naar de locatie voor plaatsing, totaalprijs (transport minimaal per 4 stuks contrainers of putten)</t>
  </si>
  <si>
    <t>100 ton</t>
  </si>
  <si>
    <t>Leveren van een buitenbak voor een container van 3 m3</t>
  </si>
  <si>
    <t>Leveren van een complete ondergrondse container voor restafval (excl. buitenbak, inclusief veiligheidsvloer en IRDC), 3 m3</t>
  </si>
  <si>
    <t>Leveren van een complete ondergrondse container voor PMD (excl. buitenbak, inclusief veiligheidsvloer en IRDC), 3 m3</t>
  </si>
  <si>
    <t>Eenmalige kosten voor het installeren van een container management systeem dat voldoet aan het programma van eisen</t>
  </si>
  <si>
    <t>Licentiekosten voor het container management systeem voor 3 gelijktijdige gebruikers (kosten per jaar)</t>
  </si>
  <si>
    <t>Totaal voor 4 jaren
(1 of 4*A*B)</t>
  </si>
  <si>
    <t>Afvoeren van vrijkomende containers (excl. buitenbak) naar de gemeentewerf</t>
  </si>
  <si>
    <t>Verwijderen en afvoeren van een oude bestaande buitenbak op een aangewezen locatie voor een nieuwe container inclusief nieuwe buitenbak</t>
  </si>
  <si>
    <t>Perceel 1: Inschrijvingstabel perceel 1 versie 2.0</t>
  </si>
  <si>
    <t>Leveren en distribueren van 15.500 milieupassen</t>
  </si>
  <si>
    <t>Kosten (per container) voor standaard plaatsingswerkzaamheden (alle werkzaamheden t/m acceptatie voor nieuwe locaties in een groenstrook), 5 m3 inhoud</t>
  </si>
  <si>
    <t>Kosten (per container) voor standaard plaatsingswerkzaamheden (alle werkzaamheden t/m acceptatie voor nieuwe locaties), 3 m3 inhoud</t>
  </si>
  <si>
    <t>Kosten (per container) voor standaard plaatsingswerkzaamheden (alle werkzaamheden t/m acceptatie voor nieuwe locaties in een groenstrook), 3 m3 inhoud</t>
  </si>
  <si>
    <t>Aldus naar waarheid opgemaakt te …..................... op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</si>
</sst>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7"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wrapText="1"/>
    </xf>
    <xf numFmtId="3" fontId="3" fillId="0" borderId="6" xfId="0" applyNumberFormat="1" applyFont="1" applyFill="1" applyBorder="1" applyAlignment="1">
      <alignment horizontal="center" vertic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0" fontId="3" fillId="6" borderId="13" xfId="0" applyFont="1" applyFill="1" applyBorder="1" applyAlignment="1">
      <alignment vertical="center" wrapText="1"/>
    </xf>
    <xf numFmtId="0" fontId="4" fillId="0" borderId="26" xfId="0" applyFont="1" applyBorder="1" applyAlignment="1">
      <alignment horizontal="center" vertical="center" wrapText="1"/>
    </xf>
    <xf numFmtId="0" fontId="2" fillId="2" borderId="27" xfId="0" applyFont="1" applyFill="1" applyBorder="1" applyAlignment="1">
      <alignment wrapText="1"/>
    </xf>
    <xf numFmtId="0" fontId="5" fillId="0" borderId="1" xfId="0" applyFont="1" applyFill="1" applyBorder="1" applyAlignment="1">
      <alignment wrapText="1"/>
    </xf>
    <xf numFmtId="0" fontId="5" fillId="0" borderId="15" xfId="0" applyFont="1" applyBorder="1" applyAlignment="1">
      <alignment horizontal="left"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2" fillId="2" borderId="28" xfId="0" applyFont="1" applyFill="1" applyBorder="1" applyAlignment="1">
      <alignment vertical="center" wrapText="1"/>
    </xf>
    <xf numFmtId="0" fontId="3" fillId="0" borderId="6" xfId="0" applyFont="1" applyBorder="1" applyAlignment="1">
      <alignment vertical="center" wrapText="1"/>
    </xf>
    <xf numFmtId="0" fontId="3" fillId="6" borderId="6" xfId="0" applyFont="1" applyFill="1" applyBorder="1" applyAlignment="1">
      <alignment vertical="center" wrapText="1"/>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5" fillId="0" borderId="0" xfId="0" applyFont="1" applyBorder="1" applyAlignment="1">
      <alignment vertical="top"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Border="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3" fontId="4" fillId="0" borderId="14"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819150</xdr:colOff>
      <xdr:row>1</xdr:row>
      <xdr:rowOff>28575</xdr:rowOff>
    </xdr:from>
    <xdr:to>
      <xdr:col>3</xdr:col>
      <xdr:colOff>530971</xdr:colOff>
      <xdr:row>1</xdr:row>
      <xdr:rowOff>961186</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53700" y="371475"/>
          <a:ext cx="1731121" cy="93261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tabSelected="1" workbookViewId="0"/>
  </sheetViews>
  <sheetFormatPr defaultRowHeight="15" x14ac:dyDescent="0.25"/>
  <cols>
    <col min="1" max="1" width="135.28515625" customWidth="1"/>
    <col min="2" max="2" width="15.42578125" customWidth="1"/>
    <col min="3" max="3" width="14.85546875" customWidth="1"/>
    <col min="4" max="4" width="20" customWidth="1"/>
    <col min="5" max="5" width="2.42578125" customWidth="1"/>
  </cols>
  <sheetData>
    <row r="1" spans="1:4" ht="27" customHeight="1" x14ac:dyDescent="0.25">
      <c r="A1" s="1" t="s">
        <v>52</v>
      </c>
      <c r="B1" s="53"/>
      <c r="C1" s="53"/>
      <c r="D1" s="53"/>
    </row>
    <row r="2" spans="1:4" ht="103.5" customHeight="1" thickBot="1" x14ac:dyDescent="0.3">
      <c r="A2" s="2" t="s">
        <v>31</v>
      </c>
      <c r="B2" s="54"/>
      <c r="C2" s="54"/>
      <c r="D2" s="54"/>
    </row>
    <row r="3" spans="1:4" ht="30" customHeight="1" x14ac:dyDescent="0.25">
      <c r="A3" s="32" t="s">
        <v>8</v>
      </c>
      <c r="B3" s="4" t="s">
        <v>15</v>
      </c>
      <c r="C3" s="4" t="s">
        <v>10</v>
      </c>
      <c r="D3" s="5" t="s">
        <v>11</v>
      </c>
    </row>
    <row r="4" spans="1:4" ht="15" customHeight="1" x14ac:dyDescent="0.25">
      <c r="A4" s="33" t="s">
        <v>14</v>
      </c>
      <c r="B4" s="31">
        <v>67</v>
      </c>
      <c r="C4" s="8"/>
      <c r="D4" s="9">
        <f t="shared" ref="D4:D15" si="0">B4*C4</f>
        <v>0</v>
      </c>
    </row>
    <row r="5" spans="1:4" ht="15" customHeight="1" x14ac:dyDescent="0.25">
      <c r="A5" s="33" t="s">
        <v>44</v>
      </c>
      <c r="B5" s="31">
        <v>15</v>
      </c>
      <c r="C5" s="8"/>
      <c r="D5" s="9">
        <f t="shared" ref="D5" si="1">B5*C5</f>
        <v>0</v>
      </c>
    </row>
    <row r="6" spans="1:4" ht="15" customHeight="1" x14ac:dyDescent="0.25">
      <c r="A6" s="33" t="s">
        <v>32</v>
      </c>
      <c r="B6" s="31">
        <v>230</v>
      </c>
      <c r="C6" s="8"/>
      <c r="D6" s="9">
        <f t="shared" si="0"/>
        <v>0</v>
      </c>
    </row>
    <row r="7" spans="1:4" ht="15" customHeight="1" x14ac:dyDescent="0.25">
      <c r="A7" s="33" t="s">
        <v>45</v>
      </c>
      <c r="B7" s="31">
        <v>40</v>
      </c>
      <c r="C7" s="8"/>
      <c r="D7" s="9">
        <f>B7*C7</f>
        <v>0</v>
      </c>
    </row>
    <row r="8" spans="1:4" ht="15" customHeight="1" x14ac:dyDescent="0.25">
      <c r="A8" s="33" t="s">
        <v>33</v>
      </c>
      <c r="B8" s="31">
        <v>150</v>
      </c>
      <c r="C8" s="8"/>
      <c r="D8" s="9">
        <f t="shared" si="0"/>
        <v>0</v>
      </c>
    </row>
    <row r="9" spans="1:4" ht="15" customHeight="1" x14ac:dyDescent="0.25">
      <c r="A9" s="33" t="s">
        <v>46</v>
      </c>
      <c r="B9" s="31">
        <v>40</v>
      </c>
      <c r="C9" s="8"/>
      <c r="D9" s="9">
        <f t="shared" ref="D9" si="2">B9*C9</f>
        <v>0</v>
      </c>
    </row>
    <row r="10" spans="1:4" ht="15" customHeight="1" x14ac:dyDescent="0.25">
      <c r="A10" s="33" t="s">
        <v>22</v>
      </c>
      <c r="B10" s="26">
        <v>20</v>
      </c>
      <c r="C10" s="8"/>
      <c r="D10" s="9">
        <f t="shared" si="0"/>
        <v>0</v>
      </c>
    </row>
    <row r="11" spans="1:4" ht="15" customHeight="1" x14ac:dyDescent="0.25">
      <c r="A11" s="33" t="s">
        <v>23</v>
      </c>
      <c r="B11" s="26">
        <v>20</v>
      </c>
      <c r="C11" s="8"/>
      <c r="D11" s="9">
        <f t="shared" si="0"/>
        <v>0</v>
      </c>
    </row>
    <row r="12" spans="1:4" ht="15" customHeight="1" x14ac:dyDescent="0.25">
      <c r="A12" s="33" t="s">
        <v>24</v>
      </c>
      <c r="B12" s="26">
        <v>20</v>
      </c>
      <c r="C12" s="8"/>
      <c r="D12" s="9">
        <f t="shared" si="0"/>
        <v>0</v>
      </c>
    </row>
    <row r="13" spans="1:4" ht="15" customHeight="1" x14ac:dyDescent="0.25">
      <c r="A13" s="33" t="s">
        <v>34</v>
      </c>
      <c r="B13" s="26">
        <v>20</v>
      </c>
      <c r="C13" s="8"/>
      <c r="D13" s="9">
        <f t="shared" si="0"/>
        <v>0</v>
      </c>
    </row>
    <row r="14" spans="1:4" ht="15" customHeight="1" x14ac:dyDescent="0.25">
      <c r="A14" s="34" t="s">
        <v>20</v>
      </c>
      <c r="B14" s="26">
        <v>20</v>
      </c>
      <c r="C14" s="8"/>
      <c r="D14" s="9">
        <f t="shared" si="0"/>
        <v>0</v>
      </c>
    </row>
    <row r="15" spans="1:4" ht="15" customHeight="1" x14ac:dyDescent="0.25">
      <c r="A15" s="34" t="s">
        <v>21</v>
      </c>
      <c r="B15" s="26">
        <v>394</v>
      </c>
      <c r="C15" s="8"/>
      <c r="D15" s="9">
        <f t="shared" si="0"/>
        <v>0</v>
      </c>
    </row>
    <row r="16" spans="1:4" ht="15" customHeight="1" thickBot="1" x14ac:dyDescent="0.3">
      <c r="A16" s="27" t="s">
        <v>0</v>
      </c>
      <c r="B16" s="11"/>
      <c r="C16" s="55">
        <f>SUM(D4:D15)</f>
        <v>0</v>
      </c>
      <c r="D16" s="56"/>
    </row>
    <row r="17" spans="1:4" ht="15" customHeight="1" thickBot="1" x14ac:dyDescent="0.3">
      <c r="A17" s="28" t="s">
        <v>16</v>
      </c>
      <c r="B17" s="23"/>
      <c r="C17" s="24"/>
      <c r="D17" s="24"/>
    </row>
    <row r="18" spans="1:4" ht="33.75" customHeight="1" x14ac:dyDescent="0.25">
      <c r="A18" s="3" t="s">
        <v>7</v>
      </c>
      <c r="B18" s="4" t="s">
        <v>15</v>
      </c>
      <c r="C18" s="4" t="s">
        <v>10</v>
      </c>
      <c r="D18" s="5" t="s">
        <v>11</v>
      </c>
    </row>
    <row r="19" spans="1:4" ht="15" customHeight="1" x14ac:dyDescent="0.25">
      <c r="A19" s="6" t="s">
        <v>42</v>
      </c>
      <c r="B19" s="7">
        <v>1</v>
      </c>
      <c r="C19" s="8"/>
      <c r="D19" s="9">
        <f t="shared" ref="D19:D36" si="3">B19*C19</f>
        <v>0</v>
      </c>
    </row>
    <row r="20" spans="1:4" ht="15" customHeight="1" x14ac:dyDescent="0.25">
      <c r="A20" s="6" t="s">
        <v>35</v>
      </c>
      <c r="B20" s="7">
        <v>50</v>
      </c>
      <c r="C20" s="8"/>
      <c r="D20" s="9">
        <f t="shared" ref="D20:D23" si="4">B20*C20</f>
        <v>0</v>
      </c>
    </row>
    <row r="21" spans="1:4" ht="15" customHeight="1" x14ac:dyDescent="0.25">
      <c r="A21" s="6" t="s">
        <v>54</v>
      </c>
      <c r="B21" s="30">
        <v>17</v>
      </c>
      <c r="C21" s="8"/>
      <c r="D21" s="9">
        <f t="shared" si="4"/>
        <v>0</v>
      </c>
    </row>
    <row r="22" spans="1:4" ht="15" customHeight="1" x14ac:dyDescent="0.25">
      <c r="A22" s="6" t="s">
        <v>55</v>
      </c>
      <c r="B22" s="7">
        <v>10</v>
      </c>
      <c r="C22" s="8"/>
      <c r="D22" s="9">
        <f t="shared" si="4"/>
        <v>0</v>
      </c>
    </row>
    <row r="23" spans="1:4" ht="15" customHeight="1" x14ac:dyDescent="0.25">
      <c r="A23" s="6" t="s">
        <v>56</v>
      </c>
      <c r="B23" s="30">
        <v>5</v>
      </c>
      <c r="C23" s="8"/>
      <c r="D23" s="9">
        <f t="shared" si="4"/>
        <v>0</v>
      </c>
    </row>
    <row r="24" spans="1:4" ht="15" customHeight="1" x14ac:dyDescent="0.25">
      <c r="A24" s="12" t="s">
        <v>19</v>
      </c>
      <c r="B24" s="30" t="s">
        <v>43</v>
      </c>
      <c r="C24" s="8"/>
      <c r="D24" s="9">
        <f>100*C24</f>
        <v>0</v>
      </c>
    </row>
    <row r="25" spans="1:4" ht="15" customHeight="1" x14ac:dyDescent="0.25">
      <c r="A25" s="25" t="s">
        <v>36</v>
      </c>
      <c r="B25" s="13">
        <v>313</v>
      </c>
      <c r="C25" s="8"/>
      <c r="D25" s="9">
        <f t="shared" si="3"/>
        <v>0</v>
      </c>
    </row>
    <row r="26" spans="1:4" ht="15" customHeight="1" x14ac:dyDescent="0.25">
      <c r="A26" s="25" t="s">
        <v>51</v>
      </c>
      <c r="B26" s="13">
        <v>20</v>
      </c>
      <c r="C26" s="8"/>
      <c r="D26" s="9">
        <f t="shared" si="3"/>
        <v>0</v>
      </c>
    </row>
    <row r="27" spans="1:4" ht="15" customHeight="1" x14ac:dyDescent="0.25">
      <c r="A27" s="25" t="s">
        <v>50</v>
      </c>
      <c r="B27" s="13">
        <v>313</v>
      </c>
      <c r="C27" s="8"/>
      <c r="D27" s="9">
        <f t="shared" si="3"/>
        <v>0</v>
      </c>
    </row>
    <row r="28" spans="1:4" ht="15" customHeight="1" x14ac:dyDescent="0.25">
      <c r="A28" s="25" t="s">
        <v>41</v>
      </c>
      <c r="B28" s="13">
        <v>14</v>
      </c>
      <c r="C28" s="8"/>
      <c r="D28" s="9">
        <f t="shared" si="3"/>
        <v>0</v>
      </c>
    </row>
    <row r="29" spans="1:4" ht="15" customHeight="1" x14ac:dyDescent="0.25">
      <c r="A29" s="25" t="s">
        <v>27</v>
      </c>
      <c r="B29" s="13">
        <v>20</v>
      </c>
      <c r="C29" s="8"/>
      <c r="D29" s="9">
        <f t="shared" si="3"/>
        <v>0</v>
      </c>
    </row>
    <row r="30" spans="1:4" ht="15" customHeight="1" x14ac:dyDescent="0.25">
      <c r="A30" s="25" t="s">
        <v>28</v>
      </c>
      <c r="B30" s="13">
        <v>20</v>
      </c>
      <c r="C30" s="8"/>
      <c r="D30" s="9">
        <f t="shared" si="3"/>
        <v>0</v>
      </c>
    </row>
    <row r="31" spans="1:4" ht="15" customHeight="1" x14ac:dyDescent="0.25">
      <c r="A31" s="25" t="s">
        <v>29</v>
      </c>
      <c r="B31" s="13">
        <v>20</v>
      </c>
      <c r="C31" s="8"/>
      <c r="D31" s="9">
        <f t="shared" si="3"/>
        <v>0</v>
      </c>
    </row>
    <row r="32" spans="1:4" ht="15" customHeight="1" x14ac:dyDescent="0.25">
      <c r="A32" s="25" t="s">
        <v>17</v>
      </c>
      <c r="B32" s="13">
        <v>20</v>
      </c>
      <c r="C32" s="8"/>
      <c r="D32" s="9">
        <f t="shared" si="3"/>
        <v>0</v>
      </c>
    </row>
    <row r="33" spans="1:17" ht="15" customHeight="1" x14ac:dyDescent="0.25">
      <c r="A33" s="25" t="s">
        <v>25</v>
      </c>
      <c r="B33" s="13">
        <v>20</v>
      </c>
      <c r="C33" s="8"/>
      <c r="D33" s="9">
        <f t="shared" si="3"/>
        <v>0</v>
      </c>
    </row>
    <row r="34" spans="1:17" ht="15" customHeight="1" x14ac:dyDescent="0.25">
      <c r="A34" s="25" t="s">
        <v>26</v>
      </c>
      <c r="B34" s="13">
        <v>394</v>
      </c>
      <c r="C34" s="8"/>
      <c r="D34" s="9">
        <f t="shared" ref="D34:D35" si="5">B34*C34</f>
        <v>0</v>
      </c>
    </row>
    <row r="35" spans="1:17" ht="15" customHeight="1" x14ac:dyDescent="0.25">
      <c r="A35" s="25" t="s">
        <v>53</v>
      </c>
      <c r="B35" s="57">
        <v>15500</v>
      </c>
      <c r="C35" s="8"/>
      <c r="D35" s="9">
        <f t="shared" si="5"/>
        <v>0</v>
      </c>
    </row>
    <row r="36" spans="1:17" ht="15" customHeight="1" x14ac:dyDescent="0.25">
      <c r="A36" s="25" t="s">
        <v>40</v>
      </c>
      <c r="B36" s="13">
        <v>1</v>
      </c>
      <c r="C36" s="8"/>
      <c r="D36" s="9">
        <f t="shared" si="3"/>
        <v>0</v>
      </c>
    </row>
    <row r="37" spans="1:17" ht="15" customHeight="1" thickBot="1" x14ac:dyDescent="0.3">
      <c r="A37" s="10" t="s">
        <v>30</v>
      </c>
      <c r="B37" s="11"/>
      <c r="C37" s="55">
        <f>SUM(D19:D36)</f>
        <v>0</v>
      </c>
      <c r="D37" s="56"/>
    </row>
    <row r="38" spans="1:17" ht="15" customHeight="1" thickBot="1" x14ac:dyDescent="0.3">
      <c r="A38" s="29" t="s">
        <v>16</v>
      </c>
      <c r="B38" s="14"/>
      <c r="C38" s="14"/>
      <c r="D38" s="14"/>
    </row>
    <row r="39" spans="1:17" ht="34.5" customHeight="1" x14ac:dyDescent="0.25">
      <c r="A39" s="3" t="s">
        <v>1</v>
      </c>
      <c r="B39" s="4" t="s">
        <v>9</v>
      </c>
      <c r="C39" s="4" t="s">
        <v>10</v>
      </c>
      <c r="D39" s="5" t="s">
        <v>49</v>
      </c>
    </row>
    <row r="40" spans="1:17" ht="15" customHeight="1" x14ac:dyDescent="0.25">
      <c r="A40" s="12" t="s">
        <v>18</v>
      </c>
      <c r="B40" s="13">
        <v>1</v>
      </c>
      <c r="C40" s="8"/>
      <c r="D40" s="9">
        <f>B40*C40</f>
        <v>0</v>
      </c>
      <c r="Q40">
        <v>2</v>
      </c>
    </row>
    <row r="41" spans="1:17" ht="15" customHeight="1" x14ac:dyDescent="0.25">
      <c r="A41" s="12" t="s">
        <v>47</v>
      </c>
      <c r="B41" s="13">
        <v>1</v>
      </c>
      <c r="C41" s="8"/>
      <c r="D41" s="9">
        <f>B41*C41</f>
        <v>0</v>
      </c>
    </row>
    <row r="42" spans="1:17" ht="15" customHeight="1" x14ac:dyDescent="0.25">
      <c r="A42" s="12" t="s">
        <v>48</v>
      </c>
      <c r="B42" s="13">
        <v>1</v>
      </c>
      <c r="C42" s="8"/>
      <c r="D42" s="9">
        <f>4*B42*C42</f>
        <v>0</v>
      </c>
    </row>
    <row r="43" spans="1:17" ht="15" customHeight="1" x14ac:dyDescent="0.25">
      <c r="A43" s="25" t="s">
        <v>37</v>
      </c>
      <c r="B43" s="13">
        <v>394</v>
      </c>
      <c r="C43" s="8"/>
      <c r="D43" s="9">
        <f>4*B43*C43</f>
        <v>0</v>
      </c>
      <c r="Q43">
        <v>3</v>
      </c>
    </row>
    <row r="44" spans="1:17" ht="15" customHeight="1" x14ac:dyDescent="0.25">
      <c r="A44" s="6" t="s">
        <v>38</v>
      </c>
      <c r="B44" s="15">
        <f>394/2</f>
        <v>197</v>
      </c>
      <c r="C44" s="8"/>
      <c r="D44" s="9">
        <f t="shared" ref="D44:D45" si="6">4*B44*C44</f>
        <v>0</v>
      </c>
      <c r="Q44">
        <v>4</v>
      </c>
    </row>
    <row r="45" spans="1:17" ht="15" customHeight="1" x14ac:dyDescent="0.25">
      <c r="A45" s="6" t="s">
        <v>39</v>
      </c>
      <c r="B45" s="15">
        <f>394/2</f>
        <v>197</v>
      </c>
      <c r="C45" s="8"/>
      <c r="D45" s="9">
        <f t="shared" si="6"/>
        <v>0</v>
      </c>
    </row>
    <row r="46" spans="1:17" ht="15" customHeight="1" thickBot="1" x14ac:dyDescent="0.3">
      <c r="A46" s="10" t="s">
        <v>2</v>
      </c>
      <c r="B46" s="11"/>
      <c r="C46" s="55">
        <f>SUM(D40:D45)</f>
        <v>0</v>
      </c>
      <c r="D46" s="56"/>
      <c r="Q46">
        <v>6</v>
      </c>
    </row>
    <row r="47" spans="1:17" ht="19.5" customHeight="1" thickBot="1" x14ac:dyDescent="0.3">
      <c r="A47" s="50" t="s">
        <v>16</v>
      </c>
      <c r="B47" s="50"/>
      <c r="C47" s="50"/>
      <c r="D47" s="16"/>
      <c r="Q47">
        <v>7</v>
      </c>
    </row>
    <row r="48" spans="1:17" ht="15" customHeight="1" thickBot="1" x14ac:dyDescent="0.3">
      <c r="A48" s="17" t="s">
        <v>12</v>
      </c>
      <c r="B48" s="18"/>
      <c r="C48" s="51">
        <f>C46+C37+C16</f>
        <v>0</v>
      </c>
      <c r="D48" s="52"/>
      <c r="Q48">
        <v>8</v>
      </c>
    </row>
    <row r="49" spans="1:17" ht="15" customHeight="1" x14ac:dyDescent="0.25">
      <c r="A49" s="19"/>
      <c r="B49" s="19"/>
      <c r="C49" s="20"/>
      <c r="D49" s="20"/>
      <c r="Q49">
        <v>9</v>
      </c>
    </row>
    <row r="50" spans="1:17" ht="35.25" customHeight="1" x14ac:dyDescent="0.25">
      <c r="A50" s="38" t="s">
        <v>13</v>
      </c>
      <c r="B50" s="39"/>
      <c r="C50" s="39"/>
      <c r="D50" s="40"/>
    </row>
    <row r="51" spans="1:17" ht="15.75" thickBot="1" x14ac:dyDescent="0.3">
      <c r="A51" s="19"/>
      <c r="B51" s="19"/>
      <c r="C51" s="20"/>
      <c r="D51" s="20"/>
    </row>
    <row r="52" spans="1:17" x14ac:dyDescent="0.25">
      <c r="A52" s="41" t="s">
        <v>57</v>
      </c>
      <c r="B52" s="42"/>
      <c r="C52" s="42"/>
      <c r="D52" s="43"/>
    </row>
    <row r="53" spans="1:17" x14ac:dyDescent="0.25">
      <c r="A53" s="21"/>
      <c r="B53" s="44"/>
      <c r="C53" s="45"/>
      <c r="D53" s="46"/>
    </row>
    <row r="54" spans="1:17" ht="15" customHeight="1" x14ac:dyDescent="0.25">
      <c r="A54" s="21" t="s">
        <v>3</v>
      </c>
      <c r="B54" s="47"/>
      <c r="C54" s="48"/>
      <c r="D54" s="49"/>
    </row>
    <row r="55" spans="1:17" x14ac:dyDescent="0.25">
      <c r="A55" s="21"/>
      <c r="B55" s="44"/>
      <c r="C55" s="45"/>
      <c r="D55" s="46"/>
    </row>
    <row r="56" spans="1:17" x14ac:dyDescent="0.25">
      <c r="A56" s="21" t="s">
        <v>4</v>
      </c>
      <c r="B56" s="47"/>
      <c r="C56" s="48"/>
      <c r="D56" s="49"/>
    </row>
    <row r="57" spans="1:17" x14ac:dyDescent="0.25">
      <c r="A57" s="21"/>
      <c r="B57" s="44"/>
      <c r="C57" s="45"/>
      <c r="D57" s="46"/>
    </row>
    <row r="58" spans="1:17" x14ac:dyDescent="0.25">
      <c r="A58" s="21" t="s">
        <v>5</v>
      </c>
      <c r="B58" s="47"/>
      <c r="C58" s="48"/>
      <c r="D58" s="49"/>
    </row>
    <row r="59" spans="1:17" x14ac:dyDescent="0.25">
      <c r="A59" s="21"/>
      <c r="B59" s="44"/>
      <c r="C59" s="45"/>
      <c r="D59" s="46"/>
    </row>
    <row r="60" spans="1:17" ht="15.75" thickBot="1" x14ac:dyDescent="0.3">
      <c r="A60" s="22" t="s">
        <v>6</v>
      </c>
      <c r="B60" s="35"/>
      <c r="C60" s="36"/>
      <c r="D60" s="37"/>
    </row>
  </sheetData>
  <sheetProtection algorithmName="SHA-512" hashValue="ggGQLIc/uhExtFYjlFP8qnufujcOlGifqvFKeNYPzeJdmLS0a2EX7NAJjreb0ze78Sb6JpQDZ9LT6tlLkR6c1w==" saltValue="FIlHgpYbVgS/EHhB6Hoaqg==" spinCount="100000" sheet="1" objects="1" scenarios="1"/>
  <protectedRanges>
    <protectedRange sqref="A52 B54 B56 B58 B60 C4:C15 C19:C36 C40:C45" name="Bereik1"/>
  </protectedRanges>
  <mergeCells count="16">
    <mergeCell ref="A47:C47"/>
    <mergeCell ref="C48:D48"/>
    <mergeCell ref="B1:D2"/>
    <mergeCell ref="C16:D16"/>
    <mergeCell ref="C37:D37"/>
    <mergeCell ref="C46:D46"/>
    <mergeCell ref="B60:D60"/>
    <mergeCell ref="A50:D50"/>
    <mergeCell ref="A52:D52"/>
    <mergeCell ref="B53:D53"/>
    <mergeCell ref="B54:D54"/>
    <mergeCell ref="B55:D55"/>
    <mergeCell ref="B56:D56"/>
    <mergeCell ref="B57:D57"/>
    <mergeCell ref="B58:D58"/>
    <mergeCell ref="B59:D59"/>
  </mergeCells>
  <pageMargins left="0.70866141732283472" right="0.70866141732283472" top="0.74803149606299213" bottom="0.74803149606299213" header="0.31496062992125984" footer="0.31496062992125984"/>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2021-07-07T14:22:41Z</cp:lastPrinted>
  <dcterms:created xsi:type="dcterms:W3CDTF">2017-09-13T10:33:40Z</dcterms:created>
  <dcterms:modified xsi:type="dcterms:W3CDTF">2021-08-18T08:12:41Z</dcterms:modified>
</cp:coreProperties>
</file>