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713"/>
  <workbookPr showInkAnnotation="0" autoCompressPictures="0"/>
  <mc:AlternateContent xmlns:mc="http://schemas.openxmlformats.org/markup-compatibility/2006">
    <mc:Choice Requires="x15">
      <x15ac:absPath xmlns:x15ac="http://schemas.microsoft.com/office/spreadsheetml/2010/11/ac" url="/Users/jmpisters/Dropbox/Light2020/Gem. Dordrecht/LED armaturen/2020/NvI/3e NVI/"/>
    </mc:Choice>
  </mc:AlternateContent>
  <xr:revisionPtr revIDLastSave="0" documentId="13_ncr:1_{E476B7C7-2ECE-9044-8347-436C8EFEDFDB}" xr6:coauthVersionLast="45" xr6:coauthVersionMax="45" xr10:uidLastSave="{00000000-0000-0000-0000-000000000000}"/>
  <bookViews>
    <workbookView xWindow="6120" yWindow="500" windowWidth="41840" windowHeight="25660" tabRatio="500" activeTab="1" xr2:uid="{00000000-000D-0000-FFFF-FFFF00000000}"/>
  </bookViews>
  <sheets>
    <sheet name="Transparante kap" sheetId="1" r:id="rId1"/>
    <sheet name="Diffuse kap of indirect licht" sheetId="3" r:id="rId2"/>
  </sheet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C16" i="1" l="1"/>
  <c r="C17" i="1"/>
  <c r="C18" i="1" s="1"/>
  <c r="C20" i="1" s="1"/>
  <c r="C16" i="3"/>
  <c r="C17" i="3"/>
  <c r="C18" i="3" s="1"/>
  <c r="C20" i="3" s="1"/>
</calcChain>
</file>

<file path=xl/sharedStrings.xml><?xml version="1.0" encoding="utf-8"?>
<sst xmlns="http://schemas.openxmlformats.org/spreadsheetml/2006/main" count="87" uniqueCount="68">
  <si>
    <t>aantal lenzen:</t>
  </si>
  <si>
    <t>lengte lens [mm]</t>
  </si>
  <si>
    <t>breedte lens [mm]</t>
  </si>
  <si>
    <t>of</t>
  </si>
  <si>
    <t>diameter lens [mm]</t>
  </si>
  <si>
    <t>waarde hoogtste lichtsterkte [cd/klm]</t>
  </si>
  <si>
    <t>waarde totale lichtstroom [lm]</t>
  </si>
  <si>
    <t>uit eulumdat bestand</t>
  </si>
  <si>
    <t>gamma hoek hoogste cd/klm waarde [gr]</t>
  </si>
  <si>
    <t>Maximale lichtsterkte I_max [cd]</t>
  </si>
  <si>
    <t>gemiddelde hoogte [mm]</t>
  </si>
  <si>
    <t>gemiddelde breedte [mm]</t>
  </si>
  <si>
    <t>Schijnbaar lichtgevend oppervlak A [m^2]</t>
  </si>
  <si>
    <t>Luminantie L = I_max/A</t>
  </si>
  <si>
    <t xml:space="preserve">Verblindinggetal X = L x A x 0.25 </t>
  </si>
  <si>
    <t>Meten van de lenzen bijvoorbeeld dmv gebruikmaken van een schuifmaat. Zie foto's voor verschillende typen lenzen en de afmetingen gemeten.</t>
  </si>
  <si>
    <t>Uitleg:</t>
  </si>
  <si>
    <t>zie uitleg</t>
  </si>
  <si>
    <t>Het schijnbaar lichtgevend oppervlak A kan dan berekend worden door de gemiddelde breedte x de gemiddelde hoogte te nemen. Voor de armaturen in het voorbeeld:</t>
  </si>
  <si>
    <t>uit eulumdat bestand, bij gamma hoek 85-90 graden</t>
  </si>
  <si>
    <t>Daarom kan de breedte genomen worden van de uitersten van twee nabij gelegen leds (dus inclusief ruimte tussen de leds).</t>
  </si>
  <si>
    <t>Lees daarom bij aantal lenzen in dit geval aantal set van 2 lenzen. En bij breedte lens neem breedte van twee lenzen plus tussenruimte.</t>
  </si>
  <si>
    <t>ergens tussen de 85 - 90 graden</t>
  </si>
  <si>
    <t xml:space="preserve">Armaturen met transparante kap </t>
  </si>
  <si>
    <t xml:space="preserve">Hierbij zijn Leds direct zichtbaar </t>
  </si>
  <si>
    <t xml:space="preserve">Hierbij zijn Leds niet zichtbaar </t>
  </si>
  <si>
    <t>Deze overnemen in Bijlage - Aan te leveren Datasheet V0.4</t>
  </si>
  <si>
    <t>1)</t>
  </si>
  <si>
    <t>2)</t>
  </si>
  <si>
    <t>3)</t>
  </si>
  <si>
    <t>4)</t>
  </si>
  <si>
    <t>ad 1)</t>
  </si>
  <si>
    <t>ad 2)</t>
  </si>
  <si>
    <t>ad 3)</t>
  </si>
  <si>
    <t>ad 4)</t>
  </si>
  <si>
    <t>Ad 1)</t>
  </si>
  <si>
    <t>Ad 2)</t>
  </si>
  <si>
    <t xml:space="preserve">Het gaat dan vooral om te bepalen uit welk oppervlak veruit de meeste licht komt. Dit blijkt voor armaturen met heldere kap de oppervlakte van de lens te zijn. </t>
  </si>
  <si>
    <t>Links eerste armatuur: som van alle aangegeven oppervlaktes. De lenzen worden gemeten zoals aangegeven.</t>
  </si>
  <si>
    <t>Links tweede armatuur: som van alle gegeven oppervlaktes. De lenzen worden gemeten zoals aangegeven.</t>
  </si>
  <si>
    <t>Links derde armatuur: som van alle gegeven oppervlaktes. De lens heeft twee cirkelvormige delen. De foto op 4 m afstand laat zien dat alleen het middenste cirkelvormige deel significant licht afgeeft. Dit gedeelte wordt gemeten.</t>
  </si>
  <si>
    <t xml:space="preserve">Links 4e (laatste) armatuur: som van de gegeven oppervlaktes: uit de foto op 4 m afstand wordt zichtbaar dat door diffuse werking de ruimtes tussen twee achter erlkaar liggende leds niet als donker deel zichtbaar zijn maar 1 duidelijke lichtvlek vormen. </t>
  </si>
  <si>
    <t xml:space="preserve">2) </t>
  </si>
  <si>
    <t>De gemiddelde breedte "b" is te berekenen door (zie foto voor letters):</t>
  </si>
  <si>
    <t xml:space="preserve">1) </t>
  </si>
  <si>
    <t>De gemiddelde breedte bij dit armatuur is te berekenen zodra men weet hoe de breedte precies is bij welke hoogte. Het is niet een lineair verband (zoals bij armatuur 1 het gedeelte over h12) maar het verband is anders en hier onbekend.</t>
  </si>
  <si>
    <t>Indien bekend is wat het precieze verband is kan de leverancier de gemiddelde breedte berekenen. Het zal ongeveer neerkomen op de breedte ter hoogte van de halve hoogte.</t>
  </si>
  <si>
    <t>Men kan dan uitgaan van de breedte op halve hoogte en de hoogte h zoals aangegeven in de foto. Deze waardes worden ingevuld in het invuldeel van dit blad.</t>
  </si>
  <si>
    <t xml:space="preserve">Dan blijkt dat armaturen met diffuse kap laten geen/nauwelijks vastlopen van lichtintensiteit (Daarmee wordt bedoeld dat bij dit type armaturen in de foto er geen duidelijke plekken zijn die oversaturatie laten zien waarbij de rest veel donkerder afsteekt. Dus het licht komt nu niet zozeer uit een paar kleine plekken maar meer gelijkmatig uit het gehele oppervlak, waardoor je dus nu wel het gehele oppervlak mag meenemen.) zien en het licht komt redelijk gelijkmatig uit het diffuse oppervlak. </t>
  </si>
  <si>
    <t>Uitgangspunt is de inschrijver een foto maakt op 4 m afstand, in die richting waarbij de grootste lichtsterkte gemeten wordt. Deze foto moet het beeld met het oog gezien, correct weergeven.</t>
  </si>
  <si>
    <t>Ad 3)</t>
  </si>
  <si>
    <t xml:space="preserve">3) </t>
  </si>
  <si>
    <t>In dit geval wordt het oppervlak genomen als zijnde de gemiddelde breedte van de diffuse dome en de hoogte ervan. Dus níet van de heldere kap, alléén van de dome.</t>
  </si>
  <si>
    <t>Mbt de gemiddelde breedte: zie opmerking bij 2).</t>
  </si>
  <si>
    <t xml:space="preserve">4) </t>
  </si>
  <si>
    <t>Ad 4)</t>
  </si>
  <si>
    <t xml:space="preserve">Bij dit armatuur wordt indirecte verlichting gegeven. Een foto op 4 m (door de fabrikant gemaakt) in de richting van de hoogste lichtsterkte, geeft een redelijk constante helderheid. Het schijnmaar lichtgevend oppervlak A </t>
  </si>
  <si>
    <t>wordt dan berekend door de diameter van de schijf zoals aangegeven, te nemen en van die cirkel het oppervlak te berekenen, en dit maal de cosinus van de gamma hoek waar de hoogste lichtsterkte wordt gevonden.</t>
  </si>
  <si>
    <t>Deze gamma hoek is ergens in het 85 - 90 graden gebied.</t>
  </si>
  <si>
    <t>Dit geheel moet dan worden vermenigvuldigd met de cosinus van de gamma hoek. De gamma hoek is de hoek van de kijkrichting waar de hoogste lichtsterkte uit het armatuur komt, liggende in het gebied 85 - 90 graden.</t>
  </si>
  <si>
    <t xml:space="preserve">5) </t>
  </si>
  <si>
    <t>Ad 5)</t>
  </si>
  <si>
    <t>Bij dit armatuur worden ledbordjes gespiegeld. Afhankelijk van de ruimte is direct zicht op het bord of wordt het licht tegen een wand van de module gereflecteerd. De foto, door de fabrikant opgesteld, op 4 m afstand</t>
  </si>
  <si>
    <t>gezien van de hoek waar de hoogste lichtsterkte komt, gelijkend op hoe de ogen het zelf zouden ervaren, moet aangeven welke oppervlakte veruit het meeste helder zijn.</t>
  </si>
  <si>
    <t>In het aangegeven geval geldt tweemaal de oppervlakte van het ledbord voor het linkse compartiment plus 1x de oppervlakte van 1 zijde van het tweede compartiment.</t>
  </si>
  <si>
    <t>Het totaal aan schijnbaar lichtgevend oppervlak A dient berekend te worden. Eenmaal het oppervlak berekend, kan een lengte en breedte berekend worden als volgt, en deze dan ingevuld in de invulvelden linksboven.</t>
  </si>
  <si>
    <t>Een armatuur waarbij de ledplaat voorzien is van een diffuse kap. De leds zijn niet meer zichtbaar. De diffuse kap zit weer in een heldere kap.</t>
  </si>
  <si>
    <t>Armaturen met diffuse kap of indirect licht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</si>
</sst>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b/>
      <sz val="18"/>
      <color theme="1"/>
      <name val="Calibri"/>
      <family val="2"/>
      <scheme val="minor"/>
    </font>
    <font>
      <sz val="12"/>
      <color rgb="FF000000"/>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3">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8">
    <xf numFmtId="0" fontId="0" fillId="0" borderId="0" xfId="0"/>
    <xf numFmtId="0" fontId="1" fillId="0" borderId="0" xfId="0" applyFont="1"/>
    <xf numFmtId="0" fontId="0" fillId="0" borderId="0" xfId="0" applyFill="1"/>
    <xf numFmtId="0" fontId="4" fillId="0" borderId="0" xfId="0" applyFont="1"/>
    <xf numFmtId="0" fontId="5" fillId="0" borderId="0" xfId="0" applyFont="1"/>
    <xf numFmtId="1" fontId="0" fillId="0" borderId="0" xfId="0" applyNumberFormat="1"/>
    <xf numFmtId="0" fontId="0" fillId="2" borderId="1" xfId="0" applyFill="1" applyBorder="1"/>
    <xf numFmtId="0" fontId="0" fillId="0" borderId="0" xfId="0" applyFont="1"/>
  </cellXfs>
  <cellStyles count="23">
    <cellStyle name="Gevolgde hyperlink" xfId="2" builtinId="9" hidden="1"/>
    <cellStyle name="Gevolgde hyperlink" xfId="4" builtinId="9" hidden="1"/>
    <cellStyle name="Gevolgde hyperlink" xfId="6" builtinId="9" hidden="1"/>
    <cellStyle name="Gevolgde hyperlink" xfId="8" builtinId="9" hidden="1"/>
    <cellStyle name="Gevolgde hyperlink" xfId="10" builtinId="9" hidden="1"/>
    <cellStyle name="Gevolgde hyperlink" xfId="12" builtinId="9" hidden="1"/>
    <cellStyle name="Gevolgde hyperlink" xfId="14" builtinId="9" hidden="1"/>
    <cellStyle name="Gevolgde hyperlink" xfId="16" builtinId="9" hidden="1"/>
    <cellStyle name="Gevolgde hyperlink" xfId="18" builtinId="9" hidden="1"/>
    <cellStyle name="Gevolgde hyperlink" xfId="20" builtinId="9" hidden="1"/>
    <cellStyle name="Gevolgde hyperlink" xfId="2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Standaard"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g"/><Relationship Id="rId3" Type="http://schemas.openxmlformats.org/officeDocument/2006/relationships/image" Target="../media/image3.jpg"/><Relationship Id="rId7" Type="http://schemas.openxmlformats.org/officeDocument/2006/relationships/image" Target="../media/image7.jp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jpg"/><Relationship Id="rId5" Type="http://schemas.openxmlformats.org/officeDocument/2006/relationships/image" Target="../media/image5.jpg"/><Relationship Id="rId10" Type="http://schemas.openxmlformats.org/officeDocument/2006/relationships/image" Target="../media/image10.jpg"/><Relationship Id="rId4" Type="http://schemas.openxmlformats.org/officeDocument/2006/relationships/image" Target="../media/image4.jpg"/><Relationship Id="rId9" Type="http://schemas.openxmlformats.org/officeDocument/2006/relationships/image" Target="../media/image9.jpg"/></Relationships>
</file>

<file path=xl/drawings/_rels/drawing2.xml.rels><?xml version="1.0" encoding="UTF-8" standalone="yes"?>
<Relationships xmlns="http://schemas.openxmlformats.org/package/2006/relationships"><Relationship Id="rId8" Type="http://schemas.openxmlformats.org/officeDocument/2006/relationships/image" Target="../media/image18.png"/><Relationship Id="rId3" Type="http://schemas.openxmlformats.org/officeDocument/2006/relationships/image" Target="../media/image13.png"/><Relationship Id="rId7" Type="http://schemas.openxmlformats.org/officeDocument/2006/relationships/image" Target="../media/image17.png"/><Relationship Id="rId2" Type="http://schemas.openxmlformats.org/officeDocument/2006/relationships/image" Target="../media/image12.png"/><Relationship Id="rId1" Type="http://schemas.openxmlformats.org/officeDocument/2006/relationships/image" Target="../media/image11.jpg"/><Relationship Id="rId6" Type="http://schemas.openxmlformats.org/officeDocument/2006/relationships/image" Target="../media/image16.png"/><Relationship Id="rId5" Type="http://schemas.openxmlformats.org/officeDocument/2006/relationships/image" Target="../media/image15.png"/><Relationship Id="rId10" Type="http://schemas.openxmlformats.org/officeDocument/2006/relationships/image" Target="../media/image20.png"/><Relationship Id="rId4" Type="http://schemas.openxmlformats.org/officeDocument/2006/relationships/image" Target="../media/image14.png"/><Relationship Id="rId9"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twoCellAnchor editAs="oneCell">
    <xdr:from>
      <xdr:col>21</xdr:col>
      <xdr:colOff>787400</xdr:colOff>
      <xdr:row>12</xdr:row>
      <xdr:rowOff>25400</xdr:rowOff>
    </xdr:from>
    <xdr:to>
      <xdr:col>37</xdr:col>
      <xdr:colOff>279400</xdr:colOff>
      <xdr:row>42</xdr:row>
      <xdr:rowOff>25400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9977100" y="2120900"/>
          <a:ext cx="12700000" cy="5715000"/>
        </a:xfrm>
        <a:prstGeom prst="rect">
          <a:avLst/>
        </a:prstGeom>
      </xdr:spPr>
    </xdr:pic>
    <xdr:clientData/>
  </xdr:twoCellAnchor>
  <xdr:twoCellAnchor editAs="oneCell">
    <xdr:from>
      <xdr:col>37</xdr:col>
      <xdr:colOff>292100</xdr:colOff>
      <xdr:row>12</xdr:row>
      <xdr:rowOff>38100</xdr:rowOff>
    </xdr:from>
    <xdr:to>
      <xdr:col>52</xdr:col>
      <xdr:colOff>609600</xdr:colOff>
      <xdr:row>42</xdr:row>
      <xdr:rowOff>38100</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35204400" y="2425700"/>
          <a:ext cx="12890500" cy="5715000"/>
        </a:xfrm>
        <a:prstGeom prst="rect">
          <a:avLst/>
        </a:prstGeom>
      </xdr:spPr>
    </xdr:pic>
    <xdr:clientData/>
  </xdr:twoCellAnchor>
  <xdr:twoCellAnchor editAs="oneCell">
    <xdr:from>
      <xdr:col>21</xdr:col>
      <xdr:colOff>800100</xdr:colOff>
      <xdr:row>44</xdr:row>
      <xdr:rowOff>0</xdr:rowOff>
    </xdr:from>
    <xdr:to>
      <xdr:col>37</xdr:col>
      <xdr:colOff>292100</xdr:colOff>
      <xdr:row>74</xdr:row>
      <xdr:rowOff>0</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19989800" y="8191500"/>
          <a:ext cx="12700000" cy="5715000"/>
        </a:xfrm>
        <a:prstGeom prst="rect">
          <a:avLst/>
        </a:prstGeom>
      </xdr:spPr>
    </xdr:pic>
    <xdr:clientData/>
  </xdr:twoCellAnchor>
  <xdr:twoCellAnchor editAs="oneCell">
    <xdr:from>
      <xdr:col>37</xdr:col>
      <xdr:colOff>304800</xdr:colOff>
      <xdr:row>44</xdr:row>
      <xdr:rowOff>0</xdr:rowOff>
    </xdr:from>
    <xdr:to>
      <xdr:col>52</xdr:col>
      <xdr:colOff>635000</xdr:colOff>
      <xdr:row>74</xdr:row>
      <xdr:rowOff>0</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xfrm>
          <a:off x="35217100" y="8483600"/>
          <a:ext cx="12903200" cy="5715000"/>
        </a:xfrm>
        <a:prstGeom prst="rect">
          <a:avLst/>
        </a:prstGeom>
      </xdr:spPr>
    </xdr:pic>
    <xdr:clientData/>
  </xdr:twoCellAnchor>
  <xdr:twoCellAnchor editAs="oneCell">
    <xdr:from>
      <xdr:col>21</xdr:col>
      <xdr:colOff>812800</xdr:colOff>
      <xdr:row>98</xdr:row>
      <xdr:rowOff>0</xdr:rowOff>
    </xdr:from>
    <xdr:to>
      <xdr:col>34</xdr:col>
      <xdr:colOff>152400</xdr:colOff>
      <xdr:row>144</xdr:row>
      <xdr:rowOff>12325</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xfrm>
          <a:off x="22313900" y="18770600"/>
          <a:ext cx="10236200" cy="8775325"/>
        </a:xfrm>
        <a:prstGeom prst="rect">
          <a:avLst/>
        </a:prstGeom>
      </xdr:spPr>
    </xdr:pic>
    <xdr:clientData/>
  </xdr:twoCellAnchor>
  <xdr:twoCellAnchor editAs="oneCell">
    <xdr:from>
      <xdr:col>6</xdr:col>
      <xdr:colOff>457200</xdr:colOff>
      <xdr:row>12</xdr:row>
      <xdr:rowOff>12700</xdr:rowOff>
    </xdr:from>
    <xdr:to>
      <xdr:col>21</xdr:col>
      <xdr:colOff>774700</xdr:colOff>
      <xdr:row>42</xdr:row>
      <xdr:rowOff>12700</xdr:rowOff>
    </xdr:to>
    <xdr:pic>
      <xdr:nvPicPr>
        <xdr:cNvPr id="9" name="Pictur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6"/>
        <a:stretch>
          <a:fillRect/>
        </a:stretch>
      </xdr:blipFill>
      <xdr:spPr>
        <a:xfrm>
          <a:off x="8064500" y="2209800"/>
          <a:ext cx="12700000" cy="5715000"/>
        </a:xfrm>
        <a:prstGeom prst="rect">
          <a:avLst/>
        </a:prstGeom>
      </xdr:spPr>
    </xdr:pic>
    <xdr:clientData/>
  </xdr:twoCellAnchor>
  <xdr:twoCellAnchor editAs="oneCell">
    <xdr:from>
      <xdr:col>6</xdr:col>
      <xdr:colOff>469900</xdr:colOff>
      <xdr:row>98</xdr:row>
      <xdr:rowOff>0</xdr:rowOff>
    </xdr:from>
    <xdr:to>
      <xdr:col>21</xdr:col>
      <xdr:colOff>787400</xdr:colOff>
      <xdr:row>144</xdr:row>
      <xdr:rowOff>25400</xdr:rowOff>
    </xdr:to>
    <xdr:pic>
      <xdr:nvPicPr>
        <xdr:cNvPr id="14" name="Picture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7"/>
        <a:stretch>
          <a:fillRect/>
        </a:stretch>
      </xdr:blipFill>
      <xdr:spPr>
        <a:xfrm>
          <a:off x="9398000" y="18770600"/>
          <a:ext cx="12890500" cy="8788400"/>
        </a:xfrm>
        <a:prstGeom prst="rect">
          <a:avLst/>
        </a:prstGeom>
      </xdr:spPr>
    </xdr:pic>
    <xdr:clientData/>
  </xdr:twoCellAnchor>
  <xdr:twoCellAnchor editAs="oneCell">
    <xdr:from>
      <xdr:col>6</xdr:col>
      <xdr:colOff>533400</xdr:colOff>
      <xdr:row>147</xdr:row>
      <xdr:rowOff>12700</xdr:rowOff>
    </xdr:from>
    <xdr:to>
      <xdr:col>22</xdr:col>
      <xdr:colOff>12700</xdr:colOff>
      <xdr:row>199</xdr:row>
      <xdr:rowOff>177800</xdr:rowOff>
    </xdr:to>
    <xdr:pic>
      <xdr:nvPicPr>
        <xdr:cNvPr id="15" name="Pictur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8"/>
        <a:stretch>
          <a:fillRect/>
        </a:stretch>
      </xdr:blipFill>
      <xdr:spPr>
        <a:xfrm>
          <a:off x="9461500" y="28117800"/>
          <a:ext cx="12890500" cy="10071100"/>
        </a:xfrm>
        <a:prstGeom prst="rect">
          <a:avLst/>
        </a:prstGeom>
      </xdr:spPr>
    </xdr:pic>
    <xdr:clientData/>
  </xdr:twoCellAnchor>
  <xdr:twoCellAnchor editAs="oneCell">
    <xdr:from>
      <xdr:col>22</xdr:col>
      <xdr:colOff>12700</xdr:colOff>
      <xdr:row>147</xdr:row>
      <xdr:rowOff>25399</xdr:rowOff>
    </xdr:from>
    <xdr:to>
      <xdr:col>28</xdr:col>
      <xdr:colOff>139700</xdr:colOff>
      <xdr:row>199</xdr:row>
      <xdr:rowOff>163944</xdr:rowOff>
    </xdr:to>
    <xdr:pic>
      <xdr:nvPicPr>
        <xdr:cNvPr id="16" name="Picture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9"/>
        <a:stretch>
          <a:fillRect/>
        </a:stretch>
      </xdr:blipFill>
      <xdr:spPr>
        <a:xfrm>
          <a:off x="22352000" y="28130499"/>
          <a:ext cx="5156200" cy="10044545"/>
        </a:xfrm>
        <a:prstGeom prst="rect">
          <a:avLst/>
        </a:prstGeom>
      </xdr:spPr>
    </xdr:pic>
    <xdr:clientData/>
  </xdr:twoCellAnchor>
  <xdr:twoCellAnchor editAs="oneCell">
    <xdr:from>
      <xdr:col>6</xdr:col>
      <xdr:colOff>444500</xdr:colOff>
      <xdr:row>44</xdr:row>
      <xdr:rowOff>0</xdr:rowOff>
    </xdr:from>
    <xdr:to>
      <xdr:col>22</xdr:col>
      <xdr:colOff>0</xdr:colOff>
      <xdr:row>95</xdr:row>
      <xdr:rowOff>100292</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0"/>
        <a:stretch>
          <a:fillRect/>
        </a:stretch>
      </xdr:blipFill>
      <xdr:spPr>
        <a:xfrm>
          <a:off x="9372600" y="8483600"/>
          <a:ext cx="12966700" cy="981579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12700</xdr:colOff>
      <xdr:row>95</xdr:row>
      <xdr:rowOff>12700</xdr:rowOff>
    </xdr:from>
    <xdr:to>
      <xdr:col>24</xdr:col>
      <xdr:colOff>533400</xdr:colOff>
      <xdr:row>150</xdr:row>
      <xdr:rowOff>63500</xdr:rowOff>
    </xdr:to>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9423400" y="14414500"/>
          <a:ext cx="13931900" cy="10528300"/>
        </a:xfrm>
        <a:prstGeom prst="rect">
          <a:avLst/>
        </a:prstGeom>
      </xdr:spPr>
    </xdr:pic>
    <xdr:clientData/>
  </xdr:twoCellAnchor>
  <xdr:twoCellAnchor editAs="oneCell">
    <xdr:from>
      <xdr:col>8</xdr:col>
      <xdr:colOff>0</xdr:colOff>
      <xdr:row>44</xdr:row>
      <xdr:rowOff>0</xdr:rowOff>
    </xdr:from>
    <xdr:to>
      <xdr:col>22</xdr:col>
      <xdr:colOff>342900</xdr:colOff>
      <xdr:row>93</xdr:row>
      <xdr:rowOff>50800</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9410700" y="4686300"/>
          <a:ext cx="12077700" cy="9385300"/>
        </a:xfrm>
        <a:prstGeom prst="rect">
          <a:avLst/>
        </a:prstGeom>
      </xdr:spPr>
    </xdr:pic>
    <xdr:clientData/>
  </xdr:twoCellAnchor>
  <xdr:twoCellAnchor editAs="oneCell">
    <xdr:from>
      <xdr:col>8</xdr:col>
      <xdr:colOff>63499</xdr:colOff>
      <xdr:row>5</xdr:row>
      <xdr:rowOff>25400</xdr:rowOff>
    </xdr:from>
    <xdr:to>
      <xdr:col>13</xdr:col>
      <xdr:colOff>251992</xdr:colOff>
      <xdr:row>8</xdr:row>
      <xdr:rowOff>114300</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9474199" y="1079500"/>
          <a:ext cx="4379493" cy="660400"/>
        </a:xfrm>
        <a:prstGeom prst="rect">
          <a:avLst/>
        </a:prstGeom>
      </xdr:spPr>
    </xdr:pic>
    <xdr:clientData/>
  </xdr:twoCellAnchor>
  <xdr:twoCellAnchor editAs="oneCell">
    <xdr:from>
      <xdr:col>7</xdr:col>
      <xdr:colOff>825500</xdr:colOff>
      <xdr:row>204</xdr:row>
      <xdr:rowOff>0</xdr:rowOff>
    </xdr:from>
    <xdr:to>
      <xdr:col>15</xdr:col>
      <xdr:colOff>596900</xdr:colOff>
      <xdr:row>259</xdr:row>
      <xdr:rowOff>165100</xdr:rowOff>
    </xdr:to>
    <xdr:pic>
      <xdr:nvPicPr>
        <xdr:cNvPr id="8" name="Pictur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4"/>
        <a:stretch>
          <a:fillRect/>
        </a:stretch>
      </xdr:blipFill>
      <xdr:spPr>
        <a:xfrm>
          <a:off x="10185400" y="35166300"/>
          <a:ext cx="6477000" cy="10642600"/>
        </a:xfrm>
        <a:prstGeom prst="rect">
          <a:avLst/>
        </a:prstGeom>
      </xdr:spPr>
    </xdr:pic>
    <xdr:clientData/>
  </xdr:twoCellAnchor>
  <xdr:twoCellAnchor editAs="oneCell">
    <xdr:from>
      <xdr:col>7</xdr:col>
      <xdr:colOff>825500</xdr:colOff>
      <xdr:row>153</xdr:row>
      <xdr:rowOff>12700</xdr:rowOff>
    </xdr:from>
    <xdr:to>
      <xdr:col>18</xdr:col>
      <xdr:colOff>38100</xdr:colOff>
      <xdr:row>202</xdr:row>
      <xdr:rowOff>25400</xdr:rowOff>
    </xdr:to>
    <xdr:pic>
      <xdr:nvPicPr>
        <xdr:cNvPr id="9" name="Pictur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5"/>
        <a:stretch>
          <a:fillRect/>
        </a:stretch>
      </xdr:blipFill>
      <xdr:spPr>
        <a:xfrm>
          <a:off x="10185400" y="25463500"/>
          <a:ext cx="8432800" cy="9347200"/>
        </a:xfrm>
        <a:prstGeom prst="rect">
          <a:avLst/>
        </a:prstGeom>
      </xdr:spPr>
    </xdr:pic>
    <xdr:clientData/>
  </xdr:twoCellAnchor>
  <xdr:twoCellAnchor editAs="oneCell">
    <xdr:from>
      <xdr:col>8</xdr:col>
      <xdr:colOff>38100</xdr:colOff>
      <xdr:row>24</xdr:row>
      <xdr:rowOff>76200</xdr:rowOff>
    </xdr:from>
    <xdr:to>
      <xdr:col>12</xdr:col>
      <xdr:colOff>266700</xdr:colOff>
      <xdr:row>28</xdr:row>
      <xdr:rowOff>58387</xdr:rowOff>
    </xdr:to>
    <xdr:pic>
      <xdr:nvPicPr>
        <xdr:cNvPr id="11" name="Pictur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6"/>
        <a:stretch>
          <a:fillRect/>
        </a:stretch>
      </xdr:blipFill>
      <xdr:spPr>
        <a:xfrm>
          <a:off x="10236200" y="4572000"/>
          <a:ext cx="3581400" cy="744187"/>
        </a:xfrm>
        <a:prstGeom prst="rect">
          <a:avLst/>
        </a:prstGeom>
      </xdr:spPr>
    </xdr:pic>
    <xdr:clientData/>
  </xdr:twoCellAnchor>
  <xdr:twoCellAnchor editAs="oneCell">
    <xdr:from>
      <xdr:col>7</xdr:col>
      <xdr:colOff>812800</xdr:colOff>
      <xdr:row>16</xdr:row>
      <xdr:rowOff>152400</xdr:rowOff>
    </xdr:from>
    <xdr:to>
      <xdr:col>12</xdr:col>
      <xdr:colOff>533400</xdr:colOff>
      <xdr:row>20</xdr:row>
      <xdr:rowOff>121540</xdr:rowOff>
    </xdr:to>
    <xdr:pic>
      <xdr:nvPicPr>
        <xdr:cNvPr id="12" name="Picture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7"/>
        <a:stretch>
          <a:fillRect/>
        </a:stretch>
      </xdr:blipFill>
      <xdr:spPr>
        <a:xfrm>
          <a:off x="10172700" y="3124200"/>
          <a:ext cx="3911600" cy="731140"/>
        </a:xfrm>
        <a:prstGeom prst="rect">
          <a:avLst/>
        </a:prstGeom>
      </xdr:spPr>
    </xdr:pic>
    <xdr:clientData/>
  </xdr:twoCellAnchor>
  <xdr:twoCellAnchor editAs="oneCell">
    <xdr:from>
      <xdr:col>7</xdr:col>
      <xdr:colOff>825500</xdr:colOff>
      <xdr:row>262</xdr:row>
      <xdr:rowOff>50800</xdr:rowOff>
    </xdr:from>
    <xdr:to>
      <xdr:col>28</xdr:col>
      <xdr:colOff>139700</xdr:colOff>
      <xdr:row>297</xdr:row>
      <xdr:rowOff>12700</xdr:rowOff>
    </xdr:to>
    <xdr:pic>
      <xdr:nvPicPr>
        <xdr:cNvPr id="13" name="Picture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8"/>
        <a:stretch>
          <a:fillRect/>
        </a:stretch>
      </xdr:blipFill>
      <xdr:spPr>
        <a:xfrm>
          <a:off x="10185400" y="49885600"/>
          <a:ext cx="16916400" cy="6629400"/>
        </a:xfrm>
        <a:prstGeom prst="rect">
          <a:avLst/>
        </a:prstGeom>
      </xdr:spPr>
    </xdr:pic>
    <xdr:clientData/>
  </xdr:twoCellAnchor>
  <xdr:twoCellAnchor editAs="oneCell">
    <xdr:from>
      <xdr:col>8</xdr:col>
      <xdr:colOff>76200</xdr:colOff>
      <xdr:row>33</xdr:row>
      <xdr:rowOff>114300</xdr:rowOff>
    </xdr:from>
    <xdr:to>
      <xdr:col>10</xdr:col>
      <xdr:colOff>787400</xdr:colOff>
      <xdr:row>36</xdr:row>
      <xdr:rowOff>12700</xdr:rowOff>
    </xdr:to>
    <xdr:pic>
      <xdr:nvPicPr>
        <xdr:cNvPr id="16" name="Picture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9"/>
        <a:stretch>
          <a:fillRect/>
        </a:stretch>
      </xdr:blipFill>
      <xdr:spPr>
        <a:xfrm>
          <a:off x="10274300" y="6324600"/>
          <a:ext cx="2387600" cy="469900"/>
        </a:xfrm>
        <a:prstGeom prst="rect">
          <a:avLst/>
        </a:prstGeom>
      </xdr:spPr>
    </xdr:pic>
    <xdr:clientData/>
  </xdr:twoCellAnchor>
  <xdr:twoCellAnchor editAs="oneCell">
    <xdr:from>
      <xdr:col>8</xdr:col>
      <xdr:colOff>25400</xdr:colOff>
      <xdr:row>295</xdr:row>
      <xdr:rowOff>25399</xdr:rowOff>
    </xdr:from>
    <xdr:to>
      <xdr:col>25</xdr:col>
      <xdr:colOff>330200</xdr:colOff>
      <xdr:row>348</xdr:row>
      <xdr:rowOff>110006</xdr:rowOff>
    </xdr:to>
    <xdr:pic>
      <xdr:nvPicPr>
        <xdr:cNvPr id="17" name="Picture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10"/>
        <a:stretch>
          <a:fillRect/>
        </a:stretch>
      </xdr:blipFill>
      <xdr:spPr>
        <a:xfrm>
          <a:off x="10223500" y="56146699"/>
          <a:ext cx="14554200" cy="1018110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48"/>
  <sheetViews>
    <sheetView topLeftCell="A177" workbookViewId="0">
      <selection activeCell="A4" sqref="A4"/>
    </sheetView>
  </sheetViews>
  <sheetFormatPr baseColWidth="10" defaultColWidth="11" defaultRowHeight="16"/>
  <cols>
    <col min="1" max="1" width="45.6640625" customWidth="1"/>
    <col min="5" max="5" width="27.5" customWidth="1"/>
  </cols>
  <sheetData>
    <row r="1" spans="1:10" ht="24">
      <c r="A1" s="3" t="s">
        <v>23</v>
      </c>
    </row>
    <row r="2" spans="1:10">
      <c r="A2" t="s">
        <v>24</v>
      </c>
      <c r="G2" s="1" t="s">
        <v>16</v>
      </c>
      <c r="H2" t="s">
        <v>49</v>
      </c>
    </row>
    <row r="3" spans="1:10">
      <c r="H3" s="7" t="s">
        <v>37</v>
      </c>
    </row>
    <row r="4" spans="1:10">
      <c r="A4" t="s">
        <v>0</v>
      </c>
      <c r="C4" s="6"/>
      <c r="H4" t="s">
        <v>15</v>
      </c>
    </row>
    <row r="5" spans="1:10">
      <c r="A5" t="s">
        <v>1</v>
      </c>
      <c r="C5" s="6"/>
      <c r="D5" t="s">
        <v>17</v>
      </c>
    </row>
    <row r="6" spans="1:10">
      <c r="A6" t="s">
        <v>2</v>
      </c>
      <c r="C6" s="6"/>
      <c r="D6" t="s">
        <v>17</v>
      </c>
      <c r="G6" t="s">
        <v>27</v>
      </c>
      <c r="H6" t="s">
        <v>38</v>
      </c>
    </row>
    <row r="7" spans="1:10">
      <c r="A7" s="1" t="s">
        <v>3</v>
      </c>
      <c r="G7" t="s">
        <v>28</v>
      </c>
      <c r="H7" t="s">
        <v>39</v>
      </c>
    </row>
    <row r="8" spans="1:10">
      <c r="A8" t="s">
        <v>4</v>
      </c>
      <c r="C8" s="6"/>
      <c r="D8" s="4" t="s">
        <v>17</v>
      </c>
      <c r="G8" t="s">
        <v>29</v>
      </c>
      <c r="H8" t="s">
        <v>40</v>
      </c>
    </row>
    <row r="9" spans="1:10">
      <c r="G9" t="s">
        <v>30</v>
      </c>
      <c r="H9" t="s">
        <v>41</v>
      </c>
    </row>
    <row r="10" spans="1:10">
      <c r="A10" t="s">
        <v>8</v>
      </c>
      <c r="C10" s="6"/>
      <c r="D10" t="s">
        <v>22</v>
      </c>
      <c r="J10" t="s">
        <v>20</v>
      </c>
    </row>
    <row r="11" spans="1:10">
      <c r="A11" t="s">
        <v>5</v>
      </c>
      <c r="C11" s="6"/>
      <c r="D11" t="s">
        <v>7</v>
      </c>
      <c r="J11" t="s">
        <v>21</v>
      </c>
    </row>
    <row r="12" spans="1:10">
      <c r="A12" t="s">
        <v>6</v>
      </c>
      <c r="C12" s="6"/>
      <c r="D12" t="s">
        <v>7</v>
      </c>
    </row>
    <row r="13" spans="1:10">
      <c r="G13" t="s">
        <v>31</v>
      </c>
    </row>
    <row r="16" spans="1:10">
      <c r="A16" t="s">
        <v>12</v>
      </c>
      <c r="C16">
        <f>C4*MAX(C5*C6/1000000,PI()*C8*C8/4/1000000)*COS(2*PI()/360*C10)</f>
        <v>0</v>
      </c>
      <c r="D16" t="s">
        <v>26</v>
      </c>
    </row>
    <row r="17" spans="1:4">
      <c r="A17" t="s">
        <v>9</v>
      </c>
      <c r="C17">
        <f>C11*C12/1000</f>
        <v>0</v>
      </c>
    </row>
    <row r="18" spans="1:4">
      <c r="A18" t="s">
        <v>13</v>
      </c>
      <c r="C18" s="5" t="e">
        <f>C17/C16</f>
        <v>#DIV/0!</v>
      </c>
      <c r="D18" t="s">
        <v>26</v>
      </c>
    </row>
    <row r="20" spans="1:4">
      <c r="A20" s="1" t="s">
        <v>14</v>
      </c>
      <c r="B20" s="1"/>
      <c r="C20" s="1" t="e">
        <f>C18*C16*0.25</f>
        <v>#DIV/0!</v>
      </c>
      <c r="D20" t="s">
        <v>26</v>
      </c>
    </row>
    <row r="45" spans="7:7">
      <c r="G45" t="s">
        <v>32</v>
      </c>
    </row>
    <row r="99" spans="7:7">
      <c r="G99" t="s">
        <v>33</v>
      </c>
    </row>
    <row r="148" spans="7:7">
      <c r="G148" t="s">
        <v>34</v>
      </c>
    </row>
  </sheetData>
  <pageMargins left="0.75" right="0.75" top="1" bottom="1" header="0.5" footer="0.5"/>
  <pageSetup paperSize="9" orientation="portrait" horizontalDpi="4294967292" verticalDpi="4294967292"/>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63"/>
  <sheetViews>
    <sheetView tabSelected="1" workbookViewId="0">
      <selection activeCell="C61" sqref="C61"/>
    </sheetView>
  </sheetViews>
  <sheetFormatPr baseColWidth="10" defaultColWidth="11" defaultRowHeight="16"/>
  <cols>
    <col min="1" max="1" width="46.5" bestFit="1" customWidth="1"/>
    <col min="7" max="7" width="21.33203125" customWidth="1"/>
  </cols>
  <sheetData>
    <row r="1" spans="1:9" ht="24">
      <c r="A1" s="3" t="s">
        <v>67</v>
      </c>
    </row>
    <row r="2" spans="1:9">
      <c r="A2" s="4" t="s">
        <v>25</v>
      </c>
      <c r="B2" s="4"/>
      <c r="C2" s="4"/>
      <c r="D2" s="4"/>
      <c r="E2" s="4"/>
      <c r="F2" s="4"/>
      <c r="G2" s="4"/>
      <c r="H2" s="1" t="s">
        <v>16</v>
      </c>
      <c r="I2" t="s">
        <v>49</v>
      </c>
    </row>
    <row r="3" spans="1:9">
      <c r="I3" t="s">
        <v>48</v>
      </c>
    </row>
    <row r="4" spans="1:9">
      <c r="C4" s="2"/>
      <c r="I4" t="s">
        <v>18</v>
      </c>
    </row>
    <row r="5" spans="1:9">
      <c r="A5" t="s">
        <v>11</v>
      </c>
      <c r="C5" s="6"/>
      <c r="D5" t="s">
        <v>17</v>
      </c>
      <c r="H5" t="s">
        <v>44</v>
      </c>
      <c r="I5" t="s">
        <v>43</v>
      </c>
    </row>
    <row r="6" spans="1:9">
      <c r="A6" t="s">
        <v>10</v>
      </c>
      <c r="C6" s="6"/>
      <c r="D6" t="s">
        <v>17</v>
      </c>
    </row>
    <row r="7" spans="1:9">
      <c r="A7" s="1"/>
    </row>
    <row r="8" spans="1:9">
      <c r="C8" s="2"/>
    </row>
    <row r="10" spans="1:9">
      <c r="C10" s="2"/>
      <c r="H10" t="s">
        <v>42</v>
      </c>
      <c r="I10" t="s">
        <v>45</v>
      </c>
    </row>
    <row r="11" spans="1:9">
      <c r="A11" t="s">
        <v>5</v>
      </c>
      <c r="C11" s="6"/>
      <c r="D11" t="s">
        <v>19</v>
      </c>
      <c r="I11" t="s">
        <v>46</v>
      </c>
    </row>
    <row r="12" spans="1:9">
      <c r="A12" t="s">
        <v>6</v>
      </c>
      <c r="C12" s="6"/>
      <c r="D12" t="s">
        <v>7</v>
      </c>
      <c r="I12" t="s">
        <v>47</v>
      </c>
    </row>
    <row r="14" spans="1:9">
      <c r="H14" t="s">
        <v>51</v>
      </c>
      <c r="I14" t="s">
        <v>66</v>
      </c>
    </row>
    <row r="15" spans="1:9">
      <c r="I15" t="s">
        <v>52</v>
      </c>
    </row>
    <row r="16" spans="1:9">
      <c r="A16" t="s">
        <v>12</v>
      </c>
      <c r="C16">
        <f>C5*C6/1000000</f>
        <v>0</v>
      </c>
      <c r="D16" t="s">
        <v>26</v>
      </c>
      <c r="I16" t="s">
        <v>53</v>
      </c>
    </row>
    <row r="17" spans="1:9">
      <c r="A17" t="s">
        <v>9</v>
      </c>
      <c r="C17">
        <f>C11*C12/1000</f>
        <v>0</v>
      </c>
      <c r="I17" t="s">
        <v>59</v>
      </c>
    </row>
    <row r="18" spans="1:9">
      <c r="A18" t="s">
        <v>13</v>
      </c>
      <c r="C18" s="5" t="e">
        <f>C17/C16</f>
        <v>#DIV/0!</v>
      </c>
      <c r="D18" t="s">
        <v>26</v>
      </c>
    </row>
    <row r="20" spans="1:9">
      <c r="A20" s="1" t="s">
        <v>14</v>
      </c>
      <c r="B20" s="1"/>
      <c r="C20" s="1" t="e">
        <f>C18*C16*0.25</f>
        <v>#DIV/0!</v>
      </c>
      <c r="D20" t="s">
        <v>26</v>
      </c>
    </row>
    <row r="22" spans="1:9">
      <c r="H22" t="s">
        <v>54</v>
      </c>
      <c r="I22" t="s">
        <v>56</v>
      </c>
    </row>
    <row r="23" spans="1:9">
      <c r="I23" t="s">
        <v>57</v>
      </c>
    </row>
    <row r="24" spans="1:9">
      <c r="I24" t="s">
        <v>58</v>
      </c>
    </row>
    <row r="30" spans="1:9">
      <c r="H30" t="s">
        <v>60</v>
      </c>
      <c r="I30" t="s">
        <v>62</v>
      </c>
    </row>
    <row r="31" spans="1:9">
      <c r="I31" t="s">
        <v>63</v>
      </c>
    </row>
    <row r="32" spans="1:9">
      <c r="I32" t="s">
        <v>64</v>
      </c>
    </row>
    <row r="33" spans="8:9">
      <c r="I33" t="s">
        <v>65</v>
      </c>
    </row>
    <row r="45" spans="8:9">
      <c r="H45" t="s">
        <v>35</v>
      </c>
    </row>
    <row r="96" spans="8:8">
      <c r="H96" t="s">
        <v>36</v>
      </c>
    </row>
    <row r="154" spans="8:8">
      <c r="H154" t="s">
        <v>50</v>
      </c>
    </row>
    <row r="205" spans="8:8">
      <c r="H205" t="s">
        <v>55</v>
      </c>
    </row>
    <row r="263" spans="8:8">
      <c r="H263" t="s">
        <v>61</v>
      </c>
    </row>
  </sheetData>
  <pageMargins left="0.75" right="0.75" top="1" bottom="1" header="0.5" footer="0.5"/>
  <pageSetup paperSize="9" orientation="portrait" horizontalDpi="4294967292" verticalDpi="4294967292"/>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Werkbladen</vt:lpstr>
      </vt:variant>
      <vt:variant>
        <vt:i4>2</vt:i4>
      </vt:variant>
    </vt:vector>
  </HeadingPairs>
  <TitlesOfParts>
    <vt:vector size="2" baseType="lpstr">
      <vt:lpstr>Transparante kap</vt:lpstr>
      <vt:lpstr>Diffuse kap of indirect licht</vt:lpstr>
    </vt:vector>
  </TitlesOfParts>
  <Company>OEBV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 van der Steen</dc:creator>
  <cp:lastModifiedBy>Jean-Marc Pisters @ BURO-33</cp:lastModifiedBy>
  <dcterms:created xsi:type="dcterms:W3CDTF">2021-06-07T19:11:52Z</dcterms:created>
  <dcterms:modified xsi:type="dcterms:W3CDTF">2021-06-11T10:02:40Z</dcterms:modified>
</cp:coreProperties>
</file>