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 poeder coating/"/>
    </mc:Choice>
  </mc:AlternateContent>
  <xr:revisionPtr revIDLastSave="73" documentId="13_ncr:1_{28B844C1-6F88-4652-A5E5-3B3E3A92ED81}" xr6:coauthVersionLast="47" xr6:coauthVersionMax="47" xr10:uidLastSave="{B824BC84-2634-47D1-8C2C-074155A19F71}"/>
  <bookViews>
    <workbookView xWindow="-110" yWindow="-110" windowWidth="19420" windowHeight="10420" xr2:uid="{FD218B33-7FAA-4120-8D4F-F58FDA56A242}"/>
  </bookViews>
  <sheets>
    <sheet name="Programma van eisen" sheetId="1" r:id="rId1"/>
    <sheet name="Eisen kleuren en afwerking" sheetId="4" r:id="rId2"/>
    <sheet name="Volumes 2019 en 2020" sheetId="2" r:id="rId3"/>
  </sheets>
  <externalReferences>
    <externalReference r:id="rId4"/>
  </externalReferences>
  <definedNames>
    <definedName name="_xlnm.Print_Area" localSheetId="0">'Programma van eisen'!$A$1:$C$49</definedName>
    <definedName name="_xlnm.Print_Titles" localSheetId="0">'Programma van eisen'!$3:$3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6" i="2" l="1"/>
  <c r="D46" i="2"/>
  <c r="F43" i="2"/>
  <c r="F44" i="2"/>
  <c r="F45"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 i="2"/>
  <c r="C48" i="2"/>
  <c r="B5" i="2" l="1"/>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 i="2"/>
</calcChain>
</file>

<file path=xl/sharedStrings.xml><?xml version="1.0" encoding="utf-8"?>
<sst xmlns="http://schemas.openxmlformats.org/spreadsheetml/2006/main" count="214" uniqueCount="168">
  <si>
    <t>Nr. Eis</t>
  </si>
  <si>
    <t>Omschrijving</t>
  </si>
  <si>
    <t>De publicatie met bijbehorende aanbestedingsstukken is geen opdracht en kan ook niet als zodanig worden uitgelegd.</t>
  </si>
  <si>
    <t xml:space="preserve">Rijnvicus behoudt zich het recht voor om de aanbesteding geheel of gedeeltelijk, tijdelijk of definitief te stoppen. U heeft ook in een dergelijke situatie geen recht op vergoeding van enigerlei kosten gemaakt in het kader van deze aanbesteding. Ook eventuele schades zijn voor uw eigen risico. </t>
  </si>
  <si>
    <t xml:space="preserve">De inschrijving en alle verdere communicatie, met inbegrip van de communicatie die gedurende de looptijd van de overeenkomst vereist is, geschiedt in de Nederlandse taal. </t>
  </si>
  <si>
    <t xml:space="preserve">Het verantwoordelijke management en de met de uitvoering van de opdracht belaste personeelsleden beheersen de Nederlandse taal in woord en geschrift in voldoende mate voor zover relevant voor de uitvoering van de onderhavige werkzaamheden en de eventuele contractuele verplichtingen. </t>
  </si>
  <si>
    <t>Vanuit uw onderneming zal geen enkele informatie welke in het kader van deze opdracht beschikbaar komt, aan derden ter beschikking worden gesteld, met uitzondering van voor het onderhavige project door uw onderneming in te schakelen partners, onderaannemers en/ of hulppersonen; in een dergelijk geval blijft u verantwoordelijk voor de geheimhouding door die in te schakelen partners, onderaannemers en/ of hulppersonen.</t>
  </si>
  <si>
    <t xml:space="preserve">U gaat er mee akkoord dat u de gestanddoeningstermijn van uw inschrijving, in het geval een kort geding wordt aangespannen, verlengt tot minimaal twee weken na de datum van de uitspraak in het kort geding. </t>
  </si>
  <si>
    <t xml:space="preserve">Alle door uw onderneming overgelegde gegevens zijn naar waarheid ingevuld en kunnen door u gestand worden gedaan. Rijnvicus behoudt zich het recht op schadevergoeding voor in geval van onjuiste en/of onvolledige informatie en/of het niet kunnen nakomen van hetgeen door een inschrijver is aangeboden. De schadevergoeding omvat tenminste de door Rijnvicus bepaalde in- en externe kosten van (her-)aanbesteding. </t>
  </si>
  <si>
    <t>U gaat ermee akkoord dat opdrachtgever geen verplichting heeft tot het afnemen van een minimum aantal te epoxeren artikelen, ook niet per artikel, tenzij dit in de contractuele fase is aangegeven en geaccepteerd door Rijnvicus.</t>
  </si>
  <si>
    <t>Algemeen</t>
  </si>
  <si>
    <t>Opdrachtgever heeft de intentie met één inschrijver een overeenkomst aan te gaan. Daarnaast hecht opdrachtgever aan continuïteit van levering. Dat levert op dat opdrachtnemer bij voorkeur beschikt over meer locaties waar de opgedragen werkzaamheden verwerkt kunnen worden. Indien inschrijver beschikt over slechts één locatie voor het epoxeren, dient hij zich tevoren te verzekeren van opvolging van de opdrachten in geval van calamiteit. De condities van levering worden echter afgesproken met opdrachtnemer en kunnen onder geen enkele voorwaarde worden aangepast. Inschrijver dient conform voorgaande te verklaren. U geeft hiernaast aan hoe u continuiteit kunt garanderen.</t>
  </si>
  <si>
    <t>Continuiteit</t>
  </si>
  <si>
    <t>Geen crimineel verleden. Dit dient bewezen te worden d.m.v. het overleggen van een GVA. Inschrijver kan door middel van een gedragsverklaring aanbesteden zoals bedoeld in artikel 4.1 van de Aanbestedingswet 2012, die op het tijdstip van het indienen van het verzoek tot deelneming of de inschrijving niet ouder is dan twee jaar, aantonen dat deze uitsluitingsgrond op hem niet van toepassing is.</t>
  </si>
  <si>
    <t>Geen surseance van betaling.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</si>
  <si>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t>Betalingen premies. De onderneming of een bestuurder ervan heeft voldaan aan verplichtingen op grond van op hem van toepassing zijnde wettelijke bepalingen met betrekking tot betaling van sociale zekerheidspremies.</t>
  </si>
  <si>
    <t>Geen valse verklaringen. De onderneming of een bestuurder verklaart dat hij zich niet in ernstige mate schuldig heeft gemaakt aan valse verklaringen of dat hij geen informatie of onvolledige informatie heeft verstrekt.</t>
  </si>
  <si>
    <t>Geen ernstige beroepsfout. De onderneming of een bestuurder ervan heeft in de afgelopen vier jaar in de uitoefening van zijn beroep geen een ernstige fout begaan.</t>
  </si>
  <si>
    <t>Economische en financiele draagkracht</t>
  </si>
  <si>
    <t>Vakbekwaamheid</t>
  </si>
  <si>
    <t>Eisen aan de coating</t>
  </si>
  <si>
    <t>Emissiegrenswaarden coating. De  gebruikte coating moet voldoen aan NEN 71-3 (grenswaarden voor emissie van antimonium, arseen, barium, cadmium, chroom, lood, kwik en selenium). Verificatie: de inschrijver kan worden/wordt gevraagd om bij levering een verklaring af te geven waaruit blijkt dat wordt voldaan aan de eis (per kleur).</t>
  </si>
  <si>
    <t>Van de aangeboden kleuren dienen de kleurstalen vergezeld te gaan van het product informatie blad en het veiligheidsblad.</t>
  </si>
  <si>
    <t>De inschrijver dient ook andere dan de standaard Rijnvicus-kleuren te kunnen leveren.</t>
  </si>
  <si>
    <t>Inschrijver hanteert één prijs voor alle kleuren.</t>
  </si>
  <si>
    <t>De inschrijver voert een gedegen eindcontrole uit. Op verzoek van Rijnvicus wordt het rapport van een specifieke inkoopregel aangeleverd. Bij gebleken gebrek volgt op signalering herstel van het gemankeerde product en levering binnen twee dagen.</t>
  </si>
  <si>
    <t>Glansgraad volgens ISO 2813 (1999), de glansgraad op structuurlakken wordt visueel gecontroleerd door vergelijking met een goedgekeurd monster.</t>
  </si>
  <si>
    <t>De baden van de voorbehandeling worden minimaal 1x per dag gecontroleerd en op sterkte gebracht.</t>
  </si>
  <si>
    <t>Kwaliteitseisen</t>
  </si>
  <si>
    <t>Percentage</t>
  </si>
  <si>
    <t>Eindtotaal</t>
  </si>
  <si>
    <t>gebonderd</t>
  </si>
  <si>
    <t>Parelmoerdonkergrijs</t>
  </si>
  <si>
    <t>metallic</t>
  </si>
  <si>
    <t>RAL9023</t>
  </si>
  <si>
    <t>Zuiver wit</t>
  </si>
  <si>
    <t>polyester</t>
  </si>
  <si>
    <t>RAL9010</t>
  </si>
  <si>
    <t>Grijs aluminiumkleurig</t>
  </si>
  <si>
    <t>epoxie</t>
  </si>
  <si>
    <t>RAL9007</t>
  </si>
  <si>
    <t>Eloxalsilber Zilver Tiger</t>
  </si>
  <si>
    <t>RAL9006</t>
  </si>
  <si>
    <t>Gitzwart</t>
  </si>
  <si>
    <t>RAL9005</t>
  </si>
  <si>
    <t>Signaalwit</t>
  </si>
  <si>
    <t>RAL9003</t>
  </si>
  <si>
    <t>Crèmewit</t>
  </si>
  <si>
    <t>RAL9001</t>
  </si>
  <si>
    <t>Antracietgrijs</t>
  </si>
  <si>
    <t>RAL7016</t>
  </si>
  <si>
    <t>Geelgroen</t>
  </si>
  <si>
    <t>RAL6018</t>
  </si>
  <si>
    <t>Geel olijfgroen</t>
  </si>
  <si>
    <t>RAL6014</t>
  </si>
  <si>
    <t xml:space="preserve">Patinagroen </t>
  </si>
  <si>
    <t>RAL6000</t>
  </si>
  <si>
    <t>Nachtblauw</t>
  </si>
  <si>
    <t>RAL5022</t>
  </si>
  <si>
    <t>Verkeersblauw</t>
  </si>
  <si>
    <t>RAL5017</t>
  </si>
  <si>
    <t>Hemelsblauw</t>
  </si>
  <si>
    <t>RAL5015</t>
  </si>
  <si>
    <t>Gentiaanblauw</t>
  </si>
  <si>
    <t>RAL5010</t>
  </si>
  <si>
    <t>Ultramarijnblauw</t>
  </si>
  <si>
    <t>RAL5002</t>
  </si>
  <si>
    <t>Licht roodoranje</t>
  </si>
  <si>
    <t>RAL2008</t>
  </si>
  <si>
    <t>Zuiver oranje</t>
  </si>
  <si>
    <t>RAL2004</t>
  </si>
  <si>
    <t xml:space="preserve">Verkeersgeel </t>
  </si>
  <si>
    <t>RAL1023</t>
  </si>
  <si>
    <t>DB 703 Dark Grey</t>
  </si>
  <si>
    <t>structuur</t>
  </si>
  <si>
    <t>Kwaliteit</t>
  </si>
  <si>
    <t>Glansgraad</t>
  </si>
  <si>
    <t>Kleur</t>
  </si>
  <si>
    <t>Kleuren en specificaties</t>
  </si>
  <si>
    <t>Akkoord inschrijvende partij</t>
  </si>
  <si>
    <t>Opmerking</t>
  </si>
  <si>
    <t>Benoemen 3 relevante referenties waar Rijnvicus indien wenselijk contact mee kan zoeken voor verificatie.</t>
  </si>
  <si>
    <t>Een minimale laagdikte van 70 µm, tenzij in overleg anders is afgesproken. De kleur is gelijkmatig en dekkend aangebracht. Elk product wordt visueel door leverancier gecontroleerd.</t>
  </si>
  <si>
    <t>Bijlage 1: Programma van eisen Aanbesteding expoxeren (poeder coaten) Rijnvicus</t>
  </si>
  <si>
    <t xml:space="preserve">Opdrachtgever hanteert de Kwaliteit voor poedercoating en natlakken van V-ION (http://vereniging-ion.nl/ion-voorwaarden), klasse drie. U dient te garanderen dat u aan deze kwaliteitseisen kunt voldoen. </t>
  </si>
  <si>
    <t xml:space="preserve">U bent bekend en gaat akkoord met de door de Rijnvicus gehanteerde beoordelingsmethodiek, beschreven in paragraaf 3.4 van het aanbestedingsdocument.
</t>
  </si>
  <si>
    <t>Geen faillissement.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</si>
  <si>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t>kleurloos transparant</t>
  </si>
  <si>
    <t>Black antique</t>
  </si>
  <si>
    <t>goudkleur</t>
  </si>
  <si>
    <t>platina</t>
  </si>
  <si>
    <t>metallic donker</t>
  </si>
  <si>
    <t>RAL9016</t>
  </si>
  <si>
    <t>verkeerswit mat</t>
  </si>
  <si>
    <t>EX01</t>
  </si>
  <si>
    <t>EX02</t>
  </si>
  <si>
    <t>EX03</t>
  </si>
  <si>
    <t>EX04</t>
  </si>
  <si>
    <t>EX05</t>
  </si>
  <si>
    <t>EX06</t>
  </si>
  <si>
    <t>EX07</t>
  </si>
  <si>
    <t>EX08</t>
  </si>
  <si>
    <t>EX09</t>
  </si>
  <si>
    <t>EX10</t>
  </si>
  <si>
    <t>EX11</t>
  </si>
  <si>
    <t>EX12</t>
  </si>
  <si>
    <t>EX13</t>
  </si>
  <si>
    <t>EX14</t>
  </si>
  <si>
    <t>EX15</t>
  </si>
  <si>
    <t>EX16</t>
  </si>
  <si>
    <t>EX17</t>
  </si>
  <si>
    <t>EX18</t>
  </si>
  <si>
    <t>EX19</t>
  </si>
  <si>
    <t>EX20</t>
  </si>
  <si>
    <t>EX21</t>
  </si>
  <si>
    <t>EX22</t>
  </si>
  <si>
    <t>EX23</t>
  </si>
  <si>
    <t>EX24</t>
  </si>
  <si>
    <t>EX25</t>
  </si>
  <si>
    <t>EX26</t>
  </si>
  <si>
    <t>EX27</t>
  </si>
  <si>
    <t>EX28</t>
  </si>
  <si>
    <t>EX29</t>
  </si>
  <si>
    <t>EX30</t>
  </si>
  <si>
    <t>EX31</t>
  </si>
  <si>
    <t>EX32</t>
  </si>
  <si>
    <t>EX33</t>
  </si>
  <si>
    <t>EX34</t>
  </si>
  <si>
    <t>EX35</t>
  </si>
  <si>
    <t>EX37</t>
  </si>
  <si>
    <t>EX42</t>
  </si>
  <si>
    <t>EX44</t>
  </si>
  <si>
    <t>EX46</t>
  </si>
  <si>
    <t>EX47</t>
  </si>
  <si>
    <t>EX48</t>
  </si>
  <si>
    <t>EXPM</t>
  </si>
  <si>
    <t>Type</t>
  </si>
  <si>
    <r>
      <t>Inschrijver is verzekerd voor bedrijfsaansprakelijkheid voor minimaal € 1.250.000,00 per gebeurtenis en twee gebeurtenissen per jaar.</t>
    </r>
    <r>
      <rPr>
        <sz val="11"/>
        <color theme="4"/>
        <rFont val="Calibri"/>
        <family val="2"/>
        <scheme val="minor"/>
      </rPr>
      <t xml:space="preserve"> </t>
    </r>
  </si>
  <si>
    <t>Financieel gezond, om contractperiode zonder problemen door te komen. Inschrijvende onderneming is voldoende omvang om, ook zonder de omzet van Rijnvicus, zonder problemen voort te bestaan. Inschrijver verklaart dat niet meer dan 20% van de omzet door Rijnvicus zal worden gemaakt. Hiervoor geldt de gemiddelde omzet over de laatste drie jaar.</t>
  </si>
  <si>
    <t xml:space="preserve">Technische en beroepsbekwaamheid. Overleggen van 3 relevante referenties waaruit blijkt dat u voldoet aan de kerncompetenties leverbetrouwbaarheid, kwaliteit, flexibiliteit en continuïteit. Onder relevant wordt verstaan: Opdrachten met een gelijksoortige omvang en complexiteit als de onderhavige. </t>
  </si>
  <si>
    <r>
      <t>De inschrijver dient op verzoek binnen 15 werkdagen documenten en proefplaatjes aan te leveren voor de top 10 kleuren van</t>
    </r>
    <r>
      <rPr>
        <sz val="11"/>
        <rFont val="Calibri"/>
        <family val="2"/>
        <scheme val="minor"/>
      </rPr>
      <t xml:space="preserve"> 2019</t>
    </r>
    <r>
      <rPr>
        <sz val="11"/>
        <color theme="1"/>
        <rFont val="Calibri"/>
        <family val="2"/>
        <scheme val="minor"/>
      </rPr>
      <t xml:space="preserve"> en/of 2020 (zie sheet eisen kleuren en afwerking) voor een kleur die geen RAL-codering heeft zal Rijnvicus een kleurstaal ter beschikking stellen.</t>
    </r>
  </si>
  <si>
    <t>De doorlooptijd (inclusief transport) is maximaal 5 werkdagen. Incidenteel zal een kortere levertijd gevraagd worden. In geval van een door de inschrijver langer gewenste levertijd dient altijd overleg te worden gevoerd met Rijnvicus.</t>
  </si>
  <si>
    <t>Uw inschrijving is compleet wat betekent dat Bijlage 1, 2 en 3 volledig zijn ingevuld</t>
  </si>
  <si>
    <t xml:space="preserve">GVA bijsluiten, of als nog niet beschikbaar, het bewijs van aanvraag
</t>
  </si>
  <si>
    <t>Betalen belastingen. De onderneming of een bestuurder ervan heeft voldaan aan verplichtingen op grond van op hem van toepassing zijnde wettelijke bepalingen met betrekking tot betaling van belastingen. Het bewijs dat hiervoor wordt aangeleverd is een kopie 'Verklaring nakoming fiscale verplichtingen'.</t>
  </si>
  <si>
    <t xml:space="preserve">Kopie Verklaring nakoming fiscale verplichtingen bijsluiten of aanvraag hiervan.
</t>
  </si>
  <si>
    <t>Aantal stuks</t>
  </si>
  <si>
    <t>Gemiddelde 2019 en 2020</t>
  </si>
  <si>
    <t>Volumes 2019 en 2020</t>
  </si>
  <si>
    <t>Inschrijver gaat akkoord met de Algemene Inkoopvoorwaarden van Rijnvicus (versie 0.2 van 24-03-2020), bijlage 4. Bij afwijkingen hiervan geeft de inschrijver dit aan in het gele invulveld in kolom D.</t>
  </si>
  <si>
    <t>Beschrijven hoe de continuiteit gegarandeerd wordt.</t>
  </si>
  <si>
    <t>000</t>
  </si>
  <si>
    <t>Gitzwart - mat</t>
  </si>
  <si>
    <t>Onderstaand percentage geeft een indruk van de onderlinge verhoudingen</t>
  </si>
  <si>
    <t>Dit is geen cijfer waar rechten aan ontleend kunnen worden/geeft geen voorspelling voor de te verwachten opdrachten</t>
  </si>
  <si>
    <t xml:space="preserve">Blanc aluminiumkleurig </t>
  </si>
  <si>
    <t>Blanc aluminiumkleurig</t>
  </si>
  <si>
    <r>
      <rPr>
        <sz val="11"/>
        <rFont val="Calibri"/>
        <family val="2"/>
        <scheme val="minor"/>
      </rPr>
      <t xml:space="preserve">De inschrijver doet zijn aanbieding </t>
    </r>
    <r>
      <rPr>
        <u/>
        <sz val="11"/>
        <rFont val="Calibri"/>
        <family val="2"/>
        <scheme val="minor"/>
      </rPr>
      <t>inclusief</t>
    </r>
    <r>
      <rPr>
        <sz val="11"/>
        <rFont val="Calibri"/>
        <family val="2"/>
        <scheme val="minor"/>
      </rPr>
      <t xml:space="preserve"> de transportcomponent. De inschrijver vult de in de sheet 'prijzenblad' de gele cel (cel E6) in en gaat akkoord met alle daar automatisch aan de hand van die opgave ingevulde prijzen. </t>
    </r>
  </si>
  <si>
    <t>Toelichting</t>
  </si>
  <si>
    <t>Als inschrijver niet akkoord gaat met de Algemene inkoopvoorwaarden dient in deze cel aangegeven te worden waar men niet akkoord mee gaat en wat de reden hiervan is.</t>
  </si>
  <si>
    <t>Volume van een betreffend item in stuks t.o.v. het totaal</t>
  </si>
  <si>
    <t>Aan uw inschrijving zijn voor Rijnvicus geen kosten verbonden, ongeacht of eventuele onderhandelingen leiden tot het sluiten van een overeenkomst. In de precontractuele fase draagt u uw eigen kosten. Zolang er geen overeenstemming is bereikt en een schriftelijke, door beide partijen ondertekende overeenkomst tot stand is gekomen, is er geen sprake van enige gebondenheid van Rijnvicus en is er geen enkele verplichting tot vergoeding van welke schade of kosten dan ook.</t>
  </si>
  <si>
    <t>U gaat ermee akkoord dat Rijnvicus zich het recht voorbehoudt, in het geval u in aanmerking komt voor gunning van de opdracht, na het voornemen tot gunning, om officiële bewijsstukken te overleggen. Indien deze bewijsstukken niet overeenkomen met hetgeen in de verklaringen wordt verklaard, dan wordt de onderneming verder uitgesloten van gunning, zonder recht op vergoeding van welke kosten dan ook.</t>
  </si>
  <si>
    <t>De persoon die uw inschrijving indient bevoegd is om uw onderneming daadwerkelijk te vertegenwoordigen.</t>
  </si>
  <si>
    <t>Uw inschrijving heeft een gestanddoeningstermijn van minimaal 6 maanden na de datum waarop de inschrijvingen uiterlijk ingediend dienen te worden. Tijdens deze periode heeft uw inschrijving het karakter van een onherroepelijk aanbod.</t>
  </si>
  <si>
    <t>In de tabel in de sheet 'Opdrachten 2019 en 2020' doen wij opgave van de in 2019 en 2020 geplaatste opdrachten. Gegeven de aard van het bedrijf Rijnvicus wordt geen garantie gegeven voor consistentie van omvang en aantal orders, te verstrekken binnen de nieuwe overeenkomst. Op jaarbasis betreft het circa 120.000 items van allerlei vormen en maten, i.v.m. seizoensinvloeden kunnen pieken ontstaan van 15.000 stuks per maand. Door inschrijving  geeft u aan dat dit volumes zijn die u volgens de gestelde eisen kunt verwerken.</t>
  </si>
  <si>
    <t>U kan alle gewenste kleuren, glansgraad, kwaliteit en afwerking leveren die in de sheet 'Eisen kleuren en afwerking' zijn benoemd. Zo niet dan geeft u dit aan in het gele veld in kolom G in het betreffende werkblad. De kolom “percentage” is een indicatie van de bestelhoeveelheid per jaar. Kolom G in het werkblad 'Eisen kleuren en afwerking' dient volledig te worden ingevuld.</t>
  </si>
  <si>
    <t>Alle gele cellen dienen te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</si>
</sst>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theme="4"/>
      <name val="Calibri"/>
      <family val="2"/>
      <scheme val="minor"/>
    </font>
    <font>
      <i/>
      <sz val="11"/>
      <color theme="4"/>
      <name val="Calibri"/>
      <family val="2"/>
      <scheme val="minor"/>
    </font>
    <font>
      <sz val="11"/>
      <color theme="1"/>
      <name val="Symbol"/>
      <family val="1"/>
      <charset val="2"/>
    </font>
    <font>
      <b/>
      <sz val="11"/>
      <color theme="0"/>
      <name val="Calibri"/>
      <family val="2"/>
      <scheme val="minor"/>
    </font>
    <font>
      <sz val="11"/>
      <color theme="0"/>
      <name val="Calibri"/>
      <family val="2"/>
      <scheme val="minor"/>
    </font>
    <font>
      <sz val="10"/>
      <color theme="1"/>
      <name val="Calibri"/>
      <family val="2"/>
      <scheme val="minor"/>
    </font>
    <font>
      <b/>
      <sz val="11"/>
      <color rgb="FFFFFFFF"/>
      <name val="Calibri"/>
      <family val="2"/>
      <scheme val="minor"/>
    </font>
    <font>
      <b/>
      <sz val="12"/>
      <color rgb="FF000000"/>
      <name val="Calibri"/>
      <family val="2"/>
      <scheme val="minor"/>
    </font>
    <font>
      <sz val="11"/>
      <name val="Calibri"/>
      <family val="2"/>
      <scheme val="minor"/>
    </font>
    <font>
      <i/>
      <sz val="11"/>
      <color theme="1"/>
      <name val="Calibri"/>
      <family val="2"/>
      <scheme val="minor"/>
    </font>
    <font>
      <b/>
      <sz val="11"/>
      <name val="Calibri"/>
      <family val="2"/>
      <scheme val="minor"/>
    </font>
    <font>
      <b/>
      <i/>
      <sz val="11"/>
      <name val="Calibri"/>
      <family val="2"/>
      <scheme val="minor"/>
    </font>
    <font>
      <i/>
      <sz val="10"/>
      <color theme="1"/>
      <name val="Calibri"/>
      <family val="2"/>
      <scheme val="minor"/>
    </font>
    <font>
      <b/>
      <i/>
      <sz val="11"/>
      <color rgb="FFFFFFFF"/>
      <name val="Calibri"/>
      <family val="2"/>
      <scheme val="minor"/>
    </font>
    <font>
      <i/>
      <sz val="11"/>
      <color rgb="FF000000"/>
      <name val="Calibri"/>
      <family val="2"/>
      <scheme val="minor"/>
    </font>
    <font>
      <u/>
      <sz val="11"/>
      <name val="Calibri"/>
      <family val="2"/>
      <scheme val="minor"/>
    </font>
  </fonts>
  <fills count="8">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68">
    <xf numFmtId="0" fontId="0" fillId="0" borderId="0" xfId="0"/>
    <xf numFmtId="0" fontId="10" fillId="2" borderId="1" xfId="0" applyFont="1" applyFill="1" applyBorder="1" applyAlignment="1">
      <alignment vertical="center"/>
    </xf>
    <xf numFmtId="0" fontId="1" fillId="0" borderId="0" xfId="0" applyFont="1"/>
    <xf numFmtId="0" fontId="10" fillId="2" borderId="2" xfId="0" applyFont="1" applyFill="1" applyBorder="1" applyAlignment="1">
      <alignment vertical="center"/>
    </xf>
    <xf numFmtId="0" fontId="2" fillId="5" borderId="0" xfId="0" applyFont="1" applyFill="1" applyAlignment="1">
      <alignment horizontal="left" vertical="top"/>
    </xf>
    <xf numFmtId="0" fontId="0" fillId="3" borderId="3" xfId="0" applyFill="1" applyBorder="1"/>
    <xf numFmtId="0" fontId="13" fillId="0" borderId="0" xfId="0" applyFont="1"/>
    <xf numFmtId="0" fontId="0" fillId="0" borderId="0" xfId="0" applyFont="1"/>
    <xf numFmtId="0" fontId="12" fillId="0" borderId="0" xfId="0" applyFont="1"/>
    <xf numFmtId="3" fontId="12" fillId="0" borderId="0" xfId="0" applyNumberFormat="1" applyFont="1"/>
    <xf numFmtId="9" fontId="0" fillId="0" borderId="0" xfId="0" applyNumberFormat="1" applyFont="1"/>
    <xf numFmtId="0" fontId="12" fillId="7" borderId="0" xfId="0" applyFont="1" applyFill="1"/>
    <xf numFmtId="3" fontId="12" fillId="7" borderId="0" xfId="0" applyNumberFormat="1" applyFont="1" applyFill="1"/>
    <xf numFmtId="3" fontId="12" fillId="0" borderId="0" xfId="0" applyNumberFormat="1" applyFont="1" applyFill="1"/>
    <xf numFmtId="0" fontId="14" fillId="0" borderId="0" xfId="0" applyFont="1"/>
    <xf numFmtId="3" fontId="14" fillId="0" borderId="0" xfId="0" applyNumberFormat="1" applyFont="1"/>
    <xf numFmtId="3" fontId="15" fillId="0" borderId="0" xfId="0" applyNumberFormat="1" applyFont="1"/>
    <xf numFmtId="0" fontId="10" fillId="2" borderId="1" xfId="0" applyFont="1" applyFill="1" applyBorder="1" applyAlignment="1">
      <alignment vertical="center" wrapText="1"/>
    </xf>
    <xf numFmtId="0" fontId="10" fillId="2" borderId="1" xfId="0" applyFont="1" applyFill="1" applyBorder="1" applyAlignment="1">
      <alignment horizontal="center" vertical="center"/>
    </xf>
    <xf numFmtId="0" fontId="0" fillId="0" borderId="0" xfId="0" applyProtection="1">
      <protection locked="0"/>
    </xf>
    <xf numFmtId="0" fontId="0" fillId="0" borderId="0" xfId="0" applyAlignment="1" applyProtection="1">
      <alignment horizontal="left" vertical="top"/>
      <protection locked="0"/>
    </xf>
    <xf numFmtId="0" fontId="10" fillId="2" borderId="2" xfId="0" applyFont="1" applyFill="1" applyBorder="1" applyAlignment="1" applyProtection="1">
      <alignment vertical="center"/>
      <protection locked="0"/>
    </xf>
    <xf numFmtId="0" fontId="0" fillId="3" borderId="3" xfId="0" applyFill="1" applyBorder="1" applyAlignment="1" applyProtection="1">
      <alignment horizontal="left" vertical="top"/>
      <protection locked="0"/>
    </xf>
    <xf numFmtId="0" fontId="8" fillId="4" borderId="0" xfId="0" applyFont="1" applyFill="1" applyAlignment="1" applyProtection="1">
      <alignment horizontal="left" vertical="top"/>
      <protection locked="0"/>
    </xf>
    <xf numFmtId="0" fontId="0" fillId="0" borderId="3" xfId="0" applyFill="1" applyBorder="1" applyAlignment="1" applyProtection="1">
      <alignment horizontal="left" vertical="top"/>
      <protection locked="0"/>
    </xf>
    <xf numFmtId="0" fontId="0" fillId="0" borderId="0" xfId="0" applyFill="1" applyAlignment="1" applyProtection="1">
      <alignment horizontal="left" vertical="top"/>
      <protection locked="0"/>
    </xf>
    <xf numFmtId="0" fontId="13" fillId="3" borderId="3" xfId="0" applyFont="1"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1" fillId="3" borderId="3" xfId="0" applyFont="1" applyFill="1" applyBorder="1" applyAlignment="1" applyProtection="1">
      <alignment horizontal="left" vertical="top"/>
      <protection locked="0"/>
    </xf>
    <xf numFmtId="0" fontId="5" fillId="3" borderId="3" xfId="0" applyFont="1"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2" fillId="5" borderId="0" xfId="0" applyFont="1" applyFill="1" applyAlignment="1" applyProtection="1">
      <alignment horizontal="left" vertical="top"/>
    </xf>
    <xf numFmtId="0" fontId="2" fillId="5" borderId="0" xfId="0" applyFont="1" applyFill="1" applyAlignment="1" applyProtection="1">
      <alignment vertical="top"/>
    </xf>
    <xf numFmtId="0" fontId="7" fillId="4" borderId="0" xfId="0" applyFont="1" applyFill="1" applyAlignment="1" applyProtection="1">
      <alignment horizontal="left" vertical="top"/>
    </xf>
    <xf numFmtId="0" fontId="7" fillId="4" borderId="0" xfId="0" applyFont="1" applyFill="1" applyAlignment="1" applyProtection="1">
      <alignment vertical="top"/>
    </xf>
    <xf numFmtId="0" fontId="0" fillId="0" borderId="0" xfId="0" applyAlignment="1" applyProtection="1">
      <alignment horizontal="left" vertical="top"/>
    </xf>
    <xf numFmtId="0" fontId="3" fillId="0" borderId="0" xfId="0" applyFont="1" applyAlignment="1" applyProtection="1">
      <alignment vertical="top" wrapText="1"/>
    </xf>
    <xf numFmtId="0" fontId="12" fillId="0" borderId="0" xfId="0" applyFont="1" applyAlignment="1" applyProtection="1">
      <alignment vertical="top" wrapText="1"/>
    </xf>
    <xf numFmtId="0" fontId="8" fillId="4" borderId="0" xfId="0" applyFont="1" applyFill="1" applyAlignment="1" applyProtection="1">
      <alignment vertical="top" wrapText="1"/>
    </xf>
    <xf numFmtId="0" fontId="0" fillId="0" borderId="0" xfId="0" applyAlignment="1" applyProtection="1">
      <alignment vertical="top" wrapText="1"/>
    </xf>
    <xf numFmtId="0" fontId="0" fillId="0" borderId="0" xfId="0" applyFont="1" applyAlignment="1" applyProtection="1">
      <alignment vertical="top" wrapText="1"/>
    </xf>
    <xf numFmtId="0" fontId="8" fillId="4" borderId="0" xfId="0" applyFont="1" applyFill="1" applyAlignment="1" applyProtection="1">
      <alignment vertical="top"/>
    </xf>
    <xf numFmtId="0" fontId="7" fillId="4" borderId="0" xfId="0" applyFont="1" applyFill="1" applyAlignment="1" applyProtection="1">
      <alignment vertical="top" wrapText="1"/>
    </xf>
    <xf numFmtId="0" fontId="0" fillId="0" borderId="0" xfId="0" applyFill="1" applyBorder="1" applyAlignment="1" applyProtection="1">
      <alignment horizontal="left" vertical="top"/>
    </xf>
    <xf numFmtId="0" fontId="0" fillId="0" borderId="0" xfId="0" applyFill="1" applyBorder="1" applyAlignment="1" applyProtection="1">
      <alignment vertical="top" wrapText="1"/>
    </xf>
    <xf numFmtId="0" fontId="0" fillId="0" borderId="0" xfId="0" applyFont="1" applyAlignment="1" applyProtection="1">
      <alignment vertical="top"/>
    </xf>
    <xf numFmtId="0" fontId="0" fillId="0" borderId="0" xfId="0" applyAlignment="1" applyProtection="1">
      <alignment horizontal="left" vertical="top" wrapText="1"/>
    </xf>
    <xf numFmtId="0" fontId="12" fillId="0" borderId="0" xfId="0" applyFont="1" applyAlignment="1" applyProtection="1">
      <alignment horizontal="left" vertical="top" wrapText="1"/>
    </xf>
    <xf numFmtId="0" fontId="6" fillId="0" borderId="0" xfId="0" applyFont="1" applyAlignment="1" applyProtection="1">
      <alignment horizontal="left" vertical="center" indent="4"/>
    </xf>
    <xf numFmtId="0" fontId="0" fillId="0" borderId="0" xfId="0" applyAlignment="1" applyProtection="1">
      <alignment vertical="top"/>
    </xf>
    <xf numFmtId="0" fontId="11" fillId="0" borderId="0" xfId="0" applyFont="1" applyAlignment="1" applyProtection="1">
      <alignment vertical="center"/>
    </xf>
    <xf numFmtId="0" fontId="9" fillId="0" borderId="0" xfId="0" applyFont="1" applyProtection="1"/>
    <xf numFmtId="0" fontId="16" fillId="0" borderId="0" xfId="0" applyFont="1" applyProtection="1"/>
    <xf numFmtId="0" fontId="10" fillId="2" borderId="5" xfId="0" applyFont="1" applyFill="1" applyBorder="1" applyAlignment="1" applyProtection="1">
      <alignment vertical="center"/>
    </xf>
    <xf numFmtId="0" fontId="10" fillId="2" borderId="6" xfId="0" applyFont="1" applyFill="1" applyBorder="1" applyAlignment="1" applyProtection="1">
      <alignment vertical="center"/>
    </xf>
    <xf numFmtId="0" fontId="17" fillId="2" borderId="6" xfId="0" applyFont="1" applyFill="1" applyBorder="1" applyAlignment="1" applyProtection="1">
      <alignment vertical="center"/>
    </xf>
    <xf numFmtId="0" fontId="3" fillId="0" borderId="3" xfId="0" quotePrefix="1" applyFont="1" applyBorder="1" applyAlignment="1" applyProtection="1">
      <alignment horizontal="left" vertical="center"/>
    </xf>
    <xf numFmtId="0" fontId="3" fillId="0" borderId="3" xfId="0" applyFont="1" applyBorder="1" applyAlignment="1" applyProtection="1">
      <alignment vertical="center"/>
    </xf>
    <xf numFmtId="49" fontId="0" fillId="0" borderId="3" xfId="0" applyNumberFormat="1" applyFont="1" applyBorder="1" applyProtection="1"/>
    <xf numFmtId="10" fontId="18" fillId="0" borderId="3" xfId="0" applyNumberFormat="1" applyFont="1" applyBorder="1" applyAlignment="1" applyProtection="1">
      <alignment horizontal="right" vertical="center"/>
    </xf>
    <xf numFmtId="0" fontId="3" fillId="0" borderId="3" xfId="0" applyFont="1" applyBorder="1" applyAlignment="1" applyProtection="1">
      <alignment horizontal="left" vertical="center"/>
    </xf>
    <xf numFmtId="0" fontId="0" fillId="0" borderId="3" xfId="0" applyBorder="1" applyAlignment="1" applyProtection="1">
      <alignment horizontal="left"/>
    </xf>
    <xf numFmtId="49" fontId="0" fillId="6" borderId="3" xfId="0" applyNumberFormat="1" applyFont="1" applyFill="1" applyBorder="1" applyProtection="1"/>
    <xf numFmtId="0" fontId="18" fillId="0" borderId="3" xfId="0" applyFont="1" applyBorder="1" applyAlignment="1" applyProtection="1">
      <alignment vertical="center"/>
    </xf>
    <xf numFmtId="10" fontId="18" fillId="0" borderId="0" xfId="0" applyNumberFormat="1" applyFont="1" applyAlignment="1" applyProtection="1">
      <alignment horizontal="right" vertical="center"/>
    </xf>
    <xf numFmtId="0" fontId="0" fillId="0" borderId="0" xfId="0" applyProtection="1"/>
    <xf numFmtId="0" fontId="13" fillId="0" borderId="0" xfId="0" applyFo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jnvicus_aanbesteding%20poedercoating_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blad"/>
      <sheetName val="Actielijst"/>
      <sheetName val="Planning"/>
      <sheetName val="Planning OUD"/>
      <sheetName val="Partijen"/>
      <sheetName val="~EF06_Lijstinhoud"/>
      <sheetName val="~EF06_Lijstinhoud MD"/>
      <sheetName val="Aantallen en prijzen"/>
      <sheetName val="~BFF8_Lijstinhoud"/>
    </sheetNames>
    <sheetDataSet>
      <sheetData sheetId="0"/>
      <sheetData sheetId="1"/>
      <sheetData sheetId="2"/>
      <sheetData sheetId="3"/>
      <sheetData sheetId="4"/>
      <sheetData sheetId="5"/>
      <sheetData sheetId="6">
        <row r="2">
          <cell r="A2" t="str">
            <v>EX01</v>
          </cell>
          <cell r="B2" t="str">
            <v>EPX SPECIALE PRIJS</v>
          </cell>
        </row>
        <row r="3">
          <cell r="A3" t="str">
            <v>EX02</v>
          </cell>
          <cell r="B3" t="str">
            <v>??-VAKS KOOI &lt;36</v>
          </cell>
        </row>
        <row r="4">
          <cell r="A4" t="str">
            <v>EX03</v>
          </cell>
          <cell r="B4" t="str">
            <v>??-VAKS KOOI &gt;36</v>
          </cell>
        </row>
        <row r="5">
          <cell r="A5" t="str">
            <v>EX04</v>
          </cell>
          <cell r="B5" t="str">
            <v>BUIS ????/???</v>
          </cell>
        </row>
        <row r="6">
          <cell r="A6" t="str">
            <v>EX05</v>
          </cell>
          <cell r="B6" t="str">
            <v>VOET ???D/Z</v>
          </cell>
        </row>
        <row r="7">
          <cell r="A7" t="str">
            <v>EX06</v>
          </cell>
          <cell r="B7" t="str">
            <v>?? VAKS BAKRIJ</v>
          </cell>
        </row>
        <row r="8">
          <cell r="A8" t="str">
            <v>EX07</v>
          </cell>
          <cell r="B8" t="str">
            <v>TPH</v>
          </cell>
        </row>
        <row r="9">
          <cell r="A9" t="str">
            <v>EX08</v>
          </cell>
          <cell r="B9" t="str">
            <v>EPX BINNENWERK</v>
          </cell>
        </row>
        <row r="10">
          <cell r="A10" t="str">
            <v>EX09</v>
          </cell>
          <cell r="B10" t="str">
            <v>VOET TBSTD</v>
          </cell>
        </row>
        <row r="11">
          <cell r="A11" t="str">
            <v>EX10</v>
          </cell>
          <cell r="B11" t="str">
            <v>??-VAKS TBKOOI / HM MND SCHAP</v>
          </cell>
        </row>
        <row r="12">
          <cell r="A12" t="str">
            <v>EX11</v>
          </cell>
          <cell r="B12" t="str">
            <v>EPX WANDREK</v>
          </cell>
        </row>
        <row r="13">
          <cell r="A13" t="str">
            <v>EX12</v>
          </cell>
          <cell r="B13" t="str">
            <v>EPX MAND/ SCHAP klein</v>
          </cell>
        </row>
        <row r="14">
          <cell r="A14" t="str">
            <v>EX13</v>
          </cell>
          <cell r="B14" t="str">
            <v>EPX MAND GROOT</v>
          </cell>
        </row>
        <row r="15">
          <cell r="A15" t="str">
            <v>EX14</v>
          </cell>
          <cell r="B15" t="str">
            <v>EPX REK</v>
          </cell>
        </row>
        <row r="16">
          <cell r="A16" t="str">
            <v>EX15</v>
          </cell>
          <cell r="B16" t="str">
            <v>STELBUS/ DEEL WINDBEUGEL</v>
          </cell>
        </row>
        <row r="17">
          <cell r="A17" t="str">
            <v>EX16</v>
          </cell>
          <cell r="B17" t="str">
            <v>EPX OP RIJ 1mm&lt;EUROHAAK&lt;150mm</v>
          </cell>
        </row>
        <row r="18">
          <cell r="A18" t="str">
            <v>EX17</v>
          </cell>
          <cell r="B18" t="str">
            <v>EPX WANDREK GROOT</v>
          </cell>
        </row>
        <row r="19">
          <cell r="A19" t="str">
            <v>EX18</v>
          </cell>
          <cell r="B19" t="str">
            <v>EPX 150mm&lt;ART OP RIJ&lt;350</v>
          </cell>
        </row>
        <row r="20">
          <cell r="A20" t="str">
            <v>EX19</v>
          </cell>
          <cell r="B20" t="str">
            <v>EPX REK GROOT</v>
          </cell>
        </row>
        <row r="21">
          <cell r="A21" t="str">
            <v>EX20</v>
          </cell>
          <cell r="B21" t="str">
            <v>EPX krant.std.klein</v>
          </cell>
        </row>
        <row r="22">
          <cell r="A22" t="str">
            <v>EX21</v>
          </cell>
          <cell r="B22" t="str">
            <v>EPX krant std med.</v>
          </cell>
        </row>
        <row r="23">
          <cell r="A23" t="str">
            <v>EX22</v>
          </cell>
          <cell r="B23" t="str">
            <v>EPX krant.stnd.groot</v>
          </cell>
        </row>
        <row r="24">
          <cell r="A24" t="str">
            <v>EX23</v>
          </cell>
          <cell r="B24" t="str">
            <v>EPX KRANTSTD XTR GROOT</v>
          </cell>
        </row>
        <row r="25">
          <cell r="A25" t="str">
            <v>EX24</v>
          </cell>
          <cell r="B25" t="str">
            <v>EPX BEUGEL KRNTSTD</v>
          </cell>
        </row>
        <row r="26">
          <cell r="A26" t="str">
            <v>EX25</v>
          </cell>
          <cell r="B26" t="str">
            <v>EPX BEUGEL</v>
          </cell>
        </row>
        <row r="27">
          <cell r="A27" t="str">
            <v>EX26</v>
          </cell>
          <cell r="B27" t="str">
            <v>EPX BAKSTD A4</v>
          </cell>
        </row>
        <row r="28">
          <cell r="A28" t="str">
            <v>EX27</v>
          </cell>
          <cell r="B28" t="str">
            <v>EPX BAKSTD A3</v>
          </cell>
        </row>
        <row r="29">
          <cell r="A29" t="str">
            <v>EX28</v>
          </cell>
          <cell r="B29" t="str">
            <v>PERFOKOOI GROOT</v>
          </cell>
        </row>
        <row r="30">
          <cell r="A30" t="str">
            <v>EX29</v>
          </cell>
          <cell r="B30" t="str">
            <v>BI-WERK DRAAD/ DEEL WINDBEUGEL</v>
          </cell>
        </row>
        <row r="31">
          <cell r="A31" t="str">
            <v>EX30</v>
          </cell>
          <cell r="B31" t="str">
            <v>EPX KRANTSTD GROOT</v>
          </cell>
        </row>
        <row r="32">
          <cell r="A32" t="str">
            <v>EX31</v>
          </cell>
          <cell r="B32" t="str">
            <v>EPX STD SPECIAAL</v>
          </cell>
        </row>
        <row r="33">
          <cell r="A33" t="str">
            <v>EX32</v>
          </cell>
          <cell r="B33" t="str">
            <v>EPX STD SPECIAAL</v>
          </cell>
        </row>
        <row r="34">
          <cell r="A34" t="str">
            <v>EX33</v>
          </cell>
          <cell r="B34" t="str">
            <v>EPX DISPLAY 2000MM</v>
          </cell>
        </row>
        <row r="35">
          <cell r="A35" t="str">
            <v>EX34</v>
          </cell>
          <cell r="B35" t="str">
            <v>POOT COMBI BUIS / VOET</v>
          </cell>
        </row>
        <row r="36">
          <cell r="A36" t="str">
            <v>EX35</v>
          </cell>
          <cell r="B36" t="str">
            <v>PLAATWERK</v>
          </cell>
        </row>
        <row r="37">
          <cell r="A37" t="str">
            <v>EX36</v>
          </cell>
          <cell r="B37" t="str">
            <v>KAST MIDDELGROOT</v>
          </cell>
        </row>
        <row r="38">
          <cell r="A38" t="str">
            <v>EX37</v>
          </cell>
          <cell r="B38" t="str">
            <v>HM RAL7016 ??-VAKS KOOI&lt;36 &lt;2M</v>
          </cell>
        </row>
        <row r="39">
          <cell r="A39" t="str">
            <v>EX38</v>
          </cell>
          <cell r="B39" t="str">
            <v>HM RAL7016 0.5M&lt;BAKRIJ&lt;2M</v>
          </cell>
        </row>
        <row r="40">
          <cell r="A40" t="str">
            <v>EX39</v>
          </cell>
          <cell r="B40" t="str">
            <v>LEEG</v>
          </cell>
        </row>
        <row r="41">
          <cell r="A41" t="str">
            <v>EX40</v>
          </cell>
          <cell r="B41" t="str">
            <v>HALLMARK BUIS/BINNENWERK&lt;500</v>
          </cell>
        </row>
        <row r="42">
          <cell r="A42" t="str">
            <v>EX41</v>
          </cell>
          <cell r="B42" t="str">
            <v>HALLMARK VOET ???D/Z</v>
          </cell>
        </row>
        <row r="43">
          <cell r="A43" t="str">
            <v>EX42</v>
          </cell>
          <cell r="B43" t="str">
            <v>HALLMARK WANDREK</v>
          </cell>
        </row>
        <row r="44">
          <cell r="A44" t="str">
            <v>EX44</v>
          </cell>
          <cell r="B44" t="str">
            <v>KOOI KLEIN&amp;LAAG</v>
          </cell>
        </row>
        <row r="45">
          <cell r="A45" t="str">
            <v>EX45</v>
          </cell>
          <cell r="B45" t="str">
            <v>HALLMARK TPH RAL7016 &lt;500MM</v>
          </cell>
        </row>
        <row r="46">
          <cell r="A46" t="str">
            <v>EX46</v>
          </cell>
          <cell r="B46" t="str">
            <v>HOGE MAND middel</v>
          </cell>
        </row>
        <row r="47">
          <cell r="A47" t="str">
            <v>EX47</v>
          </cell>
          <cell r="B47" t="str">
            <v>KLEIN DRAADWERK</v>
          </cell>
        </row>
        <row r="48">
          <cell r="A48" t="str">
            <v>EX48</v>
          </cell>
          <cell r="B48" t="str">
            <v>EPX PLAATWERK</v>
          </cell>
        </row>
        <row r="49">
          <cell r="A49" t="str">
            <v>EXPM</v>
          </cell>
          <cell r="B49" t="str">
            <v>72-VAKS VLKOOI INCL.PLT 186X90</v>
          </cell>
        </row>
      </sheetData>
      <sheetData sheetId="7"/>
      <sheetData sheetId="8"/>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DA88-A19A-4541-9F5A-F0082EE6BD2B}">
  <sheetPr>
    <pageSetUpPr fitToPage="1"/>
  </sheetPr>
  <dimension ref="A1:G53"/>
  <sheetViews>
    <sheetView tabSelected="1" workbookViewId="0">
      <selection activeCell="C4" sqref="C4"/>
    </sheetView>
  </sheetViews>
  <sheetFormatPr defaultRowHeight="14.5" x14ac:dyDescent="0.35"/>
  <cols>
    <col min="1" max="1" width="7.54296875" style="36" customWidth="1"/>
    <col min="2" max="2" width="104.453125" style="50" customWidth="1"/>
    <col min="3" max="3" width="24.81640625" style="20" bestFit="1" customWidth="1"/>
    <col min="4" max="4" width="28.36328125" style="20" customWidth="1"/>
    <col min="5" max="16384" width="8.7265625" style="20"/>
  </cols>
  <sheetData>
    <row r="1" spans="1:4" x14ac:dyDescent="0.35">
      <c r="A1" s="32" t="s">
        <v>83</v>
      </c>
      <c r="B1" s="33"/>
      <c r="C1" s="19" t="s">
        <v>167</v>
      </c>
    </row>
    <row r="3" spans="1:4" x14ac:dyDescent="0.35">
      <c r="A3" s="34" t="s">
        <v>0</v>
      </c>
      <c r="B3" s="35" t="s">
        <v>1</v>
      </c>
      <c r="C3" s="21" t="s">
        <v>79</v>
      </c>
      <c r="D3" s="21" t="s">
        <v>158</v>
      </c>
    </row>
    <row r="4" spans="1:4" ht="18.5" customHeight="1" x14ac:dyDescent="0.35">
      <c r="A4" s="36">
        <v>1</v>
      </c>
      <c r="B4" s="37" t="s">
        <v>2</v>
      </c>
      <c r="C4" s="22"/>
    </row>
    <row r="5" spans="1:4" ht="64.5" customHeight="1" x14ac:dyDescent="0.35">
      <c r="A5" s="36">
        <v>2</v>
      </c>
      <c r="B5" s="37" t="s">
        <v>161</v>
      </c>
      <c r="C5" s="22"/>
    </row>
    <row r="6" spans="1:4" ht="46.5" customHeight="1" x14ac:dyDescent="0.35">
      <c r="A6" s="36">
        <v>3</v>
      </c>
      <c r="B6" s="37" t="s">
        <v>3</v>
      </c>
      <c r="C6" s="22"/>
    </row>
    <row r="7" spans="1:4" ht="47" customHeight="1" x14ac:dyDescent="0.35">
      <c r="A7" s="36">
        <v>4</v>
      </c>
      <c r="B7" s="37" t="s">
        <v>162</v>
      </c>
      <c r="C7" s="22"/>
    </row>
    <row r="8" spans="1:4" ht="22" customHeight="1" x14ac:dyDescent="0.35">
      <c r="A8" s="36">
        <v>5</v>
      </c>
      <c r="B8" s="38" t="s">
        <v>142</v>
      </c>
      <c r="C8" s="22"/>
    </row>
    <row r="9" spans="1:4" ht="21" customHeight="1" x14ac:dyDescent="0.35">
      <c r="A9" s="36">
        <v>6</v>
      </c>
      <c r="B9" s="37" t="s">
        <v>163</v>
      </c>
      <c r="C9" s="22"/>
    </row>
    <row r="10" spans="1:4" ht="33" customHeight="1" x14ac:dyDescent="0.35">
      <c r="A10" s="36">
        <v>7</v>
      </c>
      <c r="B10" s="37" t="s">
        <v>4</v>
      </c>
      <c r="C10" s="22"/>
    </row>
    <row r="11" spans="1:4" ht="45" customHeight="1" x14ac:dyDescent="0.35">
      <c r="A11" s="36">
        <v>8</v>
      </c>
      <c r="B11" s="37" t="s">
        <v>5</v>
      </c>
      <c r="C11" s="22"/>
    </row>
    <row r="12" spans="1:4" ht="33.5" customHeight="1" x14ac:dyDescent="0.35">
      <c r="A12" s="36">
        <v>9</v>
      </c>
      <c r="B12" s="38" t="s">
        <v>85</v>
      </c>
      <c r="C12" s="22"/>
    </row>
    <row r="13" spans="1:4" ht="60" customHeight="1" x14ac:dyDescent="0.35">
      <c r="A13" s="36">
        <v>10</v>
      </c>
      <c r="B13" s="37" t="s">
        <v>6</v>
      </c>
      <c r="C13" s="22"/>
    </row>
    <row r="14" spans="1:4" ht="33" customHeight="1" x14ac:dyDescent="0.35">
      <c r="A14" s="36">
        <v>11</v>
      </c>
      <c r="B14" s="37" t="s">
        <v>164</v>
      </c>
      <c r="C14" s="22"/>
    </row>
    <row r="15" spans="1:4" ht="33" customHeight="1" x14ac:dyDescent="0.35">
      <c r="A15" s="36">
        <v>12</v>
      </c>
      <c r="B15" s="37" t="s">
        <v>7</v>
      </c>
      <c r="C15" s="22"/>
    </row>
    <row r="16" spans="1:4" ht="62.5" customHeight="1" x14ac:dyDescent="0.35">
      <c r="A16" s="36">
        <v>13</v>
      </c>
      <c r="B16" s="37" t="s">
        <v>8</v>
      </c>
      <c r="C16" s="22"/>
    </row>
    <row r="17" spans="1:7" x14ac:dyDescent="0.35">
      <c r="A17" s="34" t="s">
        <v>10</v>
      </c>
      <c r="B17" s="39"/>
      <c r="C17" s="23"/>
    </row>
    <row r="18" spans="1:7" ht="33" customHeight="1" x14ac:dyDescent="0.35">
      <c r="A18" s="36">
        <v>14</v>
      </c>
      <c r="B18" s="37" t="s">
        <v>9</v>
      </c>
      <c r="C18" s="22"/>
      <c r="D18" s="24"/>
      <c r="E18" s="25"/>
      <c r="F18" s="25"/>
      <c r="G18" s="25"/>
    </row>
    <row r="19" spans="1:7" ht="87" x14ac:dyDescent="0.35">
      <c r="A19" s="36">
        <v>15</v>
      </c>
      <c r="B19" s="37" t="s">
        <v>149</v>
      </c>
      <c r="C19" s="22"/>
      <c r="D19" s="26" t="s">
        <v>159</v>
      </c>
      <c r="E19" s="25"/>
      <c r="F19" s="25"/>
      <c r="G19" s="25"/>
    </row>
    <row r="20" spans="1:7" x14ac:dyDescent="0.35">
      <c r="A20" s="34" t="s">
        <v>12</v>
      </c>
      <c r="B20" s="39"/>
      <c r="C20" s="23"/>
    </row>
    <row r="21" spans="1:7" ht="95" customHeight="1" x14ac:dyDescent="0.35">
      <c r="A21" s="36">
        <v>16</v>
      </c>
      <c r="B21" s="40" t="s">
        <v>11</v>
      </c>
      <c r="C21" s="27"/>
      <c r="D21" s="26" t="s">
        <v>150</v>
      </c>
    </row>
    <row r="22" spans="1:7" ht="64.5" customHeight="1" x14ac:dyDescent="0.35">
      <c r="A22" s="36">
        <v>17</v>
      </c>
      <c r="B22" s="41" t="s">
        <v>13</v>
      </c>
      <c r="C22" s="27"/>
      <c r="D22" s="26" t="s">
        <v>143</v>
      </c>
    </row>
    <row r="23" spans="1:7" ht="79.5" customHeight="1" x14ac:dyDescent="0.35">
      <c r="A23" s="36">
        <v>18</v>
      </c>
      <c r="B23" s="41" t="s">
        <v>86</v>
      </c>
      <c r="C23" s="22"/>
    </row>
    <row r="24" spans="1:7" ht="78.5" customHeight="1" x14ac:dyDescent="0.35">
      <c r="A24" s="36">
        <v>19</v>
      </c>
      <c r="B24" s="41" t="s">
        <v>14</v>
      </c>
      <c r="C24" s="22"/>
    </row>
    <row r="25" spans="1:7" ht="32.5" customHeight="1" x14ac:dyDescent="0.35">
      <c r="A25" s="36">
        <v>20</v>
      </c>
      <c r="B25" s="40" t="s">
        <v>15</v>
      </c>
      <c r="C25" s="22"/>
    </row>
    <row r="26" spans="1:7" ht="53" customHeight="1" x14ac:dyDescent="0.35">
      <c r="A26" s="36">
        <v>21</v>
      </c>
      <c r="B26" s="40" t="s">
        <v>144</v>
      </c>
      <c r="C26" s="28"/>
      <c r="D26" s="26" t="s">
        <v>145</v>
      </c>
    </row>
    <row r="27" spans="1:7" ht="33" customHeight="1" x14ac:dyDescent="0.35">
      <c r="A27" s="36">
        <v>22</v>
      </c>
      <c r="B27" s="41" t="s">
        <v>16</v>
      </c>
      <c r="C27" s="22"/>
    </row>
    <row r="28" spans="1:7" ht="32.5" customHeight="1" x14ac:dyDescent="0.35">
      <c r="A28" s="36">
        <v>23</v>
      </c>
      <c r="B28" s="40" t="s">
        <v>17</v>
      </c>
      <c r="C28" s="22"/>
    </row>
    <row r="29" spans="1:7" x14ac:dyDescent="0.35">
      <c r="A29" s="34" t="s">
        <v>18</v>
      </c>
      <c r="B29" s="42"/>
      <c r="C29" s="23"/>
    </row>
    <row r="30" spans="1:7" ht="35.5" customHeight="1" x14ac:dyDescent="0.35">
      <c r="A30" s="36">
        <v>24</v>
      </c>
      <c r="B30" s="40" t="s">
        <v>137</v>
      </c>
      <c r="C30" s="29"/>
    </row>
    <row r="31" spans="1:7" ht="48.5" customHeight="1" x14ac:dyDescent="0.35">
      <c r="A31" s="36">
        <v>25</v>
      </c>
      <c r="B31" s="40" t="s">
        <v>138</v>
      </c>
      <c r="C31" s="29"/>
    </row>
    <row r="32" spans="1:7" x14ac:dyDescent="0.35">
      <c r="A32" s="34" t="s">
        <v>19</v>
      </c>
      <c r="B32" s="43"/>
      <c r="C32" s="23"/>
    </row>
    <row r="33" spans="1:4" s="25" customFormat="1" ht="64" customHeight="1" x14ac:dyDescent="0.35">
      <c r="A33" s="44">
        <v>26</v>
      </c>
      <c r="B33" s="45" t="s">
        <v>139</v>
      </c>
      <c r="C33" s="30"/>
      <c r="D33" s="26" t="s">
        <v>81</v>
      </c>
    </row>
    <row r="34" spans="1:4" x14ac:dyDescent="0.35">
      <c r="A34" s="34" t="s">
        <v>20</v>
      </c>
      <c r="B34" s="42"/>
      <c r="C34" s="23"/>
    </row>
    <row r="35" spans="1:4" ht="47.5" customHeight="1" x14ac:dyDescent="0.35">
      <c r="A35" s="36">
        <v>27</v>
      </c>
      <c r="B35" s="40" t="s">
        <v>21</v>
      </c>
      <c r="C35" s="22"/>
    </row>
    <row r="36" spans="1:4" ht="43.5" x14ac:dyDescent="0.35">
      <c r="A36" s="36">
        <v>28</v>
      </c>
      <c r="B36" s="41" t="s">
        <v>140</v>
      </c>
      <c r="C36" s="22"/>
    </row>
    <row r="37" spans="1:4" ht="22" customHeight="1" x14ac:dyDescent="0.35">
      <c r="A37" s="36">
        <v>29</v>
      </c>
      <c r="B37" s="41" t="s">
        <v>22</v>
      </c>
      <c r="C37" s="22"/>
    </row>
    <row r="38" spans="1:4" ht="20" customHeight="1" x14ac:dyDescent="0.35">
      <c r="A38" s="36">
        <v>30</v>
      </c>
      <c r="B38" s="46" t="s">
        <v>23</v>
      </c>
      <c r="C38" s="22"/>
    </row>
    <row r="39" spans="1:4" ht="18" customHeight="1" x14ac:dyDescent="0.35">
      <c r="A39" s="36">
        <v>31</v>
      </c>
      <c r="B39" s="46" t="s">
        <v>24</v>
      </c>
      <c r="C39" s="22"/>
    </row>
    <row r="40" spans="1:4" ht="36" customHeight="1" x14ac:dyDescent="0.35">
      <c r="A40" s="36">
        <v>32</v>
      </c>
      <c r="B40" s="41" t="s">
        <v>82</v>
      </c>
      <c r="C40" s="22"/>
    </row>
    <row r="41" spans="1:4" ht="32.5" customHeight="1" x14ac:dyDescent="0.35">
      <c r="A41" s="36">
        <v>33</v>
      </c>
      <c r="B41" s="41" t="s">
        <v>25</v>
      </c>
      <c r="C41" s="22"/>
    </row>
    <row r="42" spans="1:4" ht="34" customHeight="1" x14ac:dyDescent="0.35">
      <c r="A42" s="36">
        <v>34</v>
      </c>
      <c r="B42" s="40" t="s">
        <v>26</v>
      </c>
      <c r="C42" s="22"/>
    </row>
    <row r="43" spans="1:4" ht="21.5" customHeight="1" x14ac:dyDescent="0.35">
      <c r="A43" s="36">
        <v>35</v>
      </c>
      <c r="B43" s="46" t="s">
        <v>27</v>
      </c>
      <c r="C43" s="22"/>
    </row>
    <row r="44" spans="1:4" x14ac:dyDescent="0.35">
      <c r="A44" s="34" t="s">
        <v>28</v>
      </c>
      <c r="B44" s="42"/>
      <c r="C44" s="23"/>
    </row>
    <row r="45" spans="1:4" ht="37" customHeight="1" x14ac:dyDescent="0.35">
      <c r="A45" s="36">
        <v>36</v>
      </c>
      <c r="B45" s="47" t="s">
        <v>84</v>
      </c>
      <c r="C45" s="22"/>
    </row>
    <row r="46" spans="1:4" ht="75" customHeight="1" x14ac:dyDescent="0.35">
      <c r="A46" s="36">
        <v>37</v>
      </c>
      <c r="B46" s="38" t="s">
        <v>165</v>
      </c>
      <c r="C46" s="22"/>
    </row>
    <row r="47" spans="1:4" ht="59.5" customHeight="1" x14ac:dyDescent="0.35">
      <c r="A47" s="36">
        <v>38</v>
      </c>
      <c r="B47" s="40" t="s">
        <v>166</v>
      </c>
      <c r="C47" s="22"/>
      <c r="D47" s="31"/>
    </row>
    <row r="48" spans="1:4" ht="38" customHeight="1" x14ac:dyDescent="0.35">
      <c r="A48" s="36">
        <v>39</v>
      </c>
      <c r="B48" s="48" t="s">
        <v>157</v>
      </c>
      <c r="C48" s="22"/>
    </row>
    <row r="49" spans="1:3" ht="33" customHeight="1" x14ac:dyDescent="0.35">
      <c r="A49" s="36">
        <v>40</v>
      </c>
      <c r="B49" s="38" t="s">
        <v>141</v>
      </c>
      <c r="C49" s="22"/>
    </row>
    <row r="50" spans="1:3" x14ac:dyDescent="0.35">
      <c r="B50" s="49"/>
    </row>
    <row r="51" spans="1:3" x14ac:dyDescent="0.35">
      <c r="B51" s="49"/>
    </row>
    <row r="52" spans="1:3" x14ac:dyDescent="0.35">
      <c r="B52" s="49"/>
    </row>
    <row r="53" spans="1:3" x14ac:dyDescent="0.35">
      <c r="B53" s="49"/>
    </row>
  </sheetData>
  <sheetProtection algorithmName="SHA-512" hashValue="Js9wmtgMloHur7RsTVbndkeNyuH0qLMBwK+QPQUQj4kgmNkgloibqdweJIExJgqYkrHHahk5CFbCvcjwbliVWg==" saltValue="d1xp53XXWFED3X5jWIw9Ww==" spinCount="100000" sheet="1" objects="1" scenarios="1"/>
  <pageMargins left="0.23622047244094491" right="0.23622047244094491" top="0.74803149606299213" bottom="0.74803149606299213" header="0.31496062992125984" footer="0.31496062992125984"/>
  <pageSetup paperSize="9" scale="7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2F02-EF90-466C-82DB-5724EB3898A5}">
  <dimension ref="A1:G35"/>
  <sheetViews>
    <sheetView workbookViewId="0">
      <selection activeCell="G4" sqref="G4"/>
    </sheetView>
  </sheetViews>
  <sheetFormatPr defaultRowHeight="14.5" x14ac:dyDescent="0.35"/>
  <cols>
    <col min="1" max="1" width="13.453125" style="66" customWidth="1"/>
    <col min="2" max="2" width="10.1796875" style="66" bestFit="1" customWidth="1"/>
    <col min="3" max="3" width="12.90625" style="66" customWidth="1"/>
    <col min="4" max="4" width="26.7265625" style="66" bestFit="1" customWidth="1"/>
    <col min="5" max="5" width="10.90625" style="66" customWidth="1"/>
    <col min="6" max="6" width="10.1796875" style="67" bestFit="1" customWidth="1"/>
    <col min="7" max="7" width="24.81640625" bestFit="1" customWidth="1"/>
  </cols>
  <sheetData>
    <row r="1" spans="1:7" ht="15.5" x14ac:dyDescent="0.35">
      <c r="A1" s="32" t="s">
        <v>78</v>
      </c>
      <c r="B1" s="32"/>
      <c r="C1" s="51"/>
      <c r="D1" s="52"/>
      <c r="E1" s="52"/>
      <c r="F1" s="53" t="s">
        <v>153</v>
      </c>
    </row>
    <row r="2" spans="1:7" ht="15" thickBot="1" x14ac:dyDescent="0.4">
      <c r="A2" s="52"/>
      <c r="B2" s="52"/>
      <c r="C2" s="52"/>
      <c r="D2" s="52"/>
      <c r="E2" s="52"/>
      <c r="F2" s="53" t="s">
        <v>154</v>
      </c>
    </row>
    <row r="3" spans="1:7" x14ac:dyDescent="0.35">
      <c r="A3" s="54" t="s">
        <v>77</v>
      </c>
      <c r="B3" s="55" t="s">
        <v>76</v>
      </c>
      <c r="C3" s="55" t="s">
        <v>75</v>
      </c>
      <c r="D3" s="55" t="s">
        <v>1</v>
      </c>
      <c r="E3" s="55" t="s">
        <v>80</v>
      </c>
      <c r="F3" s="56" t="s">
        <v>29</v>
      </c>
      <c r="G3" s="3" t="s">
        <v>79</v>
      </c>
    </row>
    <row r="4" spans="1:7" x14ac:dyDescent="0.35">
      <c r="A4" s="57" t="s">
        <v>151</v>
      </c>
      <c r="B4" s="58">
        <v>90</v>
      </c>
      <c r="C4" s="58" t="s">
        <v>36</v>
      </c>
      <c r="D4" s="59" t="s">
        <v>87</v>
      </c>
      <c r="E4" s="58"/>
      <c r="F4" s="60"/>
      <c r="G4" s="5"/>
    </row>
    <row r="5" spans="1:7" x14ac:dyDescent="0.35">
      <c r="A5" s="61">
        <v>100</v>
      </c>
      <c r="B5" s="58">
        <v>60</v>
      </c>
      <c r="C5" s="58" t="s">
        <v>74</v>
      </c>
      <c r="D5" s="59" t="s">
        <v>88</v>
      </c>
      <c r="E5" s="58"/>
      <c r="F5" s="60">
        <v>4.2999999999999997E-2</v>
      </c>
      <c r="G5" s="5"/>
    </row>
    <row r="6" spans="1:7" x14ac:dyDescent="0.35">
      <c r="A6" s="61">
        <v>100</v>
      </c>
      <c r="B6" s="58">
        <v>90</v>
      </c>
      <c r="C6" s="58" t="s">
        <v>33</v>
      </c>
      <c r="D6" s="59" t="s">
        <v>90</v>
      </c>
      <c r="E6" s="58" t="s">
        <v>31</v>
      </c>
      <c r="F6" s="60"/>
      <c r="G6" s="5"/>
    </row>
    <row r="7" spans="1:7" x14ac:dyDescent="0.35">
      <c r="A7" s="62">
        <v>200</v>
      </c>
      <c r="B7" s="58">
        <v>90</v>
      </c>
      <c r="C7" s="58" t="s">
        <v>33</v>
      </c>
      <c r="D7" s="63" t="s">
        <v>89</v>
      </c>
      <c r="E7" s="58" t="s">
        <v>31</v>
      </c>
      <c r="F7" s="60"/>
      <c r="G7" s="5"/>
    </row>
    <row r="8" spans="1:7" x14ac:dyDescent="0.35">
      <c r="A8" s="61">
        <v>900</v>
      </c>
      <c r="B8" s="58">
        <v>30</v>
      </c>
      <c r="C8" s="58" t="s">
        <v>33</v>
      </c>
      <c r="D8" s="58" t="s">
        <v>73</v>
      </c>
      <c r="E8" s="58" t="s">
        <v>31</v>
      </c>
      <c r="F8" s="60">
        <v>1.6E-2</v>
      </c>
      <c r="G8" s="5"/>
    </row>
    <row r="9" spans="1:7" x14ac:dyDescent="0.35">
      <c r="A9" s="61">
        <v>900</v>
      </c>
      <c r="B9" s="58">
        <v>60</v>
      </c>
      <c r="C9" s="58" t="s">
        <v>33</v>
      </c>
      <c r="D9" s="63" t="s">
        <v>91</v>
      </c>
      <c r="E9" s="58"/>
      <c r="F9" s="60"/>
      <c r="G9" s="5"/>
    </row>
    <row r="10" spans="1:7" x14ac:dyDescent="0.35">
      <c r="A10" s="58" t="s">
        <v>72</v>
      </c>
      <c r="B10" s="58">
        <v>85</v>
      </c>
      <c r="C10" s="58" t="s">
        <v>36</v>
      </c>
      <c r="D10" s="58" t="s">
        <v>71</v>
      </c>
      <c r="E10" s="58"/>
      <c r="F10" s="60">
        <v>1.2E-2</v>
      </c>
      <c r="G10" s="5"/>
    </row>
    <row r="11" spans="1:7" x14ac:dyDescent="0.35">
      <c r="A11" s="58" t="s">
        <v>70</v>
      </c>
      <c r="B11" s="58">
        <v>70</v>
      </c>
      <c r="C11" s="58" t="s">
        <v>36</v>
      </c>
      <c r="D11" s="58" t="s">
        <v>69</v>
      </c>
      <c r="E11" s="58"/>
      <c r="F11" s="60">
        <v>4.0000000000000001E-3</v>
      </c>
      <c r="G11" s="5"/>
    </row>
    <row r="12" spans="1:7" x14ac:dyDescent="0.35">
      <c r="A12" s="58" t="s">
        <v>68</v>
      </c>
      <c r="B12" s="58">
        <v>70</v>
      </c>
      <c r="C12" s="58" t="s">
        <v>36</v>
      </c>
      <c r="D12" s="58" t="s">
        <v>67</v>
      </c>
      <c r="E12" s="58"/>
      <c r="F12" s="60">
        <v>4.0000000000000001E-3</v>
      </c>
      <c r="G12" s="5"/>
    </row>
    <row r="13" spans="1:7" x14ac:dyDescent="0.35">
      <c r="A13" s="58" t="s">
        <v>66</v>
      </c>
      <c r="B13" s="58">
        <v>70</v>
      </c>
      <c r="C13" s="58" t="s">
        <v>36</v>
      </c>
      <c r="D13" s="58" t="s">
        <v>65</v>
      </c>
      <c r="E13" s="58"/>
      <c r="F13" s="60">
        <v>7.5999999999999998E-2</v>
      </c>
      <c r="G13" s="5"/>
    </row>
    <row r="14" spans="1:7" x14ac:dyDescent="0.35">
      <c r="A14" s="58" t="s">
        <v>64</v>
      </c>
      <c r="B14" s="58">
        <v>70</v>
      </c>
      <c r="C14" s="58" t="s">
        <v>36</v>
      </c>
      <c r="D14" s="58" t="s">
        <v>63</v>
      </c>
      <c r="E14" s="58"/>
      <c r="F14" s="64"/>
      <c r="G14" s="5"/>
    </row>
    <row r="15" spans="1:7" x14ac:dyDescent="0.35">
      <c r="A15" s="58" t="s">
        <v>62</v>
      </c>
      <c r="B15" s="58">
        <v>70</v>
      </c>
      <c r="C15" s="58" t="s">
        <v>36</v>
      </c>
      <c r="D15" s="58" t="s">
        <v>61</v>
      </c>
      <c r="E15" s="58"/>
      <c r="F15" s="64"/>
      <c r="G15" s="5"/>
    </row>
    <row r="16" spans="1:7" x14ac:dyDescent="0.35">
      <c r="A16" s="58" t="s">
        <v>60</v>
      </c>
      <c r="B16" s="58">
        <v>70</v>
      </c>
      <c r="C16" s="58" t="s">
        <v>36</v>
      </c>
      <c r="D16" s="58" t="s">
        <v>59</v>
      </c>
      <c r="E16" s="58"/>
      <c r="F16" s="60">
        <v>3.0000000000000001E-3</v>
      </c>
      <c r="G16" s="5"/>
    </row>
    <row r="17" spans="1:7" x14ac:dyDescent="0.35">
      <c r="A17" s="58" t="s">
        <v>58</v>
      </c>
      <c r="B17" s="58">
        <v>70</v>
      </c>
      <c r="C17" s="58" t="s">
        <v>36</v>
      </c>
      <c r="D17" s="58" t="s">
        <v>57</v>
      </c>
      <c r="E17" s="58"/>
      <c r="F17" s="64"/>
      <c r="G17" s="5"/>
    </row>
    <row r="18" spans="1:7" x14ac:dyDescent="0.35">
      <c r="A18" s="58" t="s">
        <v>56</v>
      </c>
      <c r="B18" s="58">
        <v>85</v>
      </c>
      <c r="C18" s="58" t="s">
        <v>36</v>
      </c>
      <c r="D18" s="58" t="s">
        <v>55</v>
      </c>
      <c r="E18" s="58"/>
      <c r="F18" s="64"/>
      <c r="G18" s="5"/>
    </row>
    <row r="19" spans="1:7" x14ac:dyDescent="0.35">
      <c r="A19" s="58" t="s">
        <v>54</v>
      </c>
      <c r="B19" s="58">
        <v>70</v>
      </c>
      <c r="C19" s="58" t="s">
        <v>36</v>
      </c>
      <c r="D19" s="58" t="s">
        <v>53</v>
      </c>
      <c r="E19" s="58"/>
      <c r="F19" s="64"/>
      <c r="G19" s="5"/>
    </row>
    <row r="20" spans="1:7" x14ac:dyDescent="0.35">
      <c r="A20" s="58" t="s">
        <v>52</v>
      </c>
      <c r="B20" s="58">
        <v>70</v>
      </c>
      <c r="C20" s="58" t="s">
        <v>36</v>
      </c>
      <c r="D20" s="58" t="s">
        <v>51</v>
      </c>
      <c r="E20" s="58"/>
      <c r="F20" s="60">
        <v>2E-3</v>
      </c>
      <c r="G20" s="5"/>
    </row>
    <row r="21" spans="1:7" x14ac:dyDescent="0.35">
      <c r="A21" s="58" t="s">
        <v>50</v>
      </c>
      <c r="B21" s="58">
        <v>70</v>
      </c>
      <c r="C21" s="58" t="s">
        <v>39</v>
      </c>
      <c r="D21" s="58" t="s">
        <v>49</v>
      </c>
      <c r="E21" s="58"/>
      <c r="F21" s="60">
        <v>0.36599999999999999</v>
      </c>
      <c r="G21" s="5"/>
    </row>
    <row r="22" spans="1:7" x14ac:dyDescent="0.35">
      <c r="A22" s="58" t="s">
        <v>48</v>
      </c>
      <c r="B22" s="58">
        <v>70</v>
      </c>
      <c r="C22" s="58" t="s">
        <v>36</v>
      </c>
      <c r="D22" s="58" t="s">
        <v>47</v>
      </c>
      <c r="E22" s="58"/>
      <c r="F22" s="60">
        <v>4.0000000000000001E-3</v>
      </c>
      <c r="G22" s="5"/>
    </row>
    <row r="23" spans="1:7" x14ac:dyDescent="0.35">
      <c r="A23" s="58" t="s">
        <v>46</v>
      </c>
      <c r="B23" s="58">
        <v>70</v>
      </c>
      <c r="C23" s="58" t="s">
        <v>36</v>
      </c>
      <c r="D23" s="58" t="s">
        <v>45</v>
      </c>
      <c r="E23" s="58"/>
      <c r="F23" s="64"/>
      <c r="G23" s="5"/>
    </row>
    <row r="24" spans="1:7" x14ac:dyDescent="0.35">
      <c r="A24" s="58" t="s">
        <v>44</v>
      </c>
      <c r="B24" s="58">
        <v>40</v>
      </c>
      <c r="C24" s="58" t="s">
        <v>36</v>
      </c>
      <c r="D24" s="58" t="s">
        <v>43</v>
      </c>
      <c r="E24" s="58"/>
      <c r="F24" s="60">
        <v>0.121</v>
      </c>
      <c r="G24" s="5"/>
    </row>
    <row r="25" spans="1:7" x14ac:dyDescent="0.35">
      <c r="A25" s="58" t="s">
        <v>44</v>
      </c>
      <c r="B25" s="58">
        <v>40</v>
      </c>
      <c r="C25" s="58" t="s">
        <v>36</v>
      </c>
      <c r="D25" s="58" t="s">
        <v>152</v>
      </c>
      <c r="E25" s="58"/>
      <c r="F25" s="60">
        <v>6.8000000000000005E-2</v>
      </c>
      <c r="G25" s="5"/>
    </row>
    <row r="26" spans="1:7" x14ac:dyDescent="0.35">
      <c r="A26" s="58" t="s">
        <v>42</v>
      </c>
      <c r="B26" s="58">
        <v>70</v>
      </c>
      <c r="C26" s="58" t="s">
        <v>36</v>
      </c>
      <c r="D26" s="58" t="s">
        <v>155</v>
      </c>
      <c r="E26" s="58" t="s">
        <v>31</v>
      </c>
      <c r="F26" s="60">
        <v>4.0000000000000001E-3</v>
      </c>
      <c r="G26" s="5"/>
    </row>
    <row r="27" spans="1:7" x14ac:dyDescent="0.35">
      <c r="A27" s="58" t="s">
        <v>42</v>
      </c>
      <c r="B27" s="58">
        <v>80</v>
      </c>
      <c r="C27" s="58" t="s">
        <v>39</v>
      </c>
      <c r="D27" s="58" t="s">
        <v>156</v>
      </c>
      <c r="E27" s="58"/>
      <c r="F27" s="60">
        <v>8.7999999999999995E-2</v>
      </c>
      <c r="G27" s="5"/>
    </row>
    <row r="28" spans="1:7" x14ac:dyDescent="0.35">
      <c r="A28" s="58" t="s">
        <v>42</v>
      </c>
      <c r="B28" s="58">
        <v>30</v>
      </c>
      <c r="C28" s="58" t="s">
        <v>33</v>
      </c>
      <c r="D28" s="58" t="s">
        <v>155</v>
      </c>
      <c r="E28" s="58" t="s">
        <v>31</v>
      </c>
      <c r="F28" s="60">
        <v>8.9999999999999993E-3</v>
      </c>
      <c r="G28" s="5"/>
    </row>
    <row r="29" spans="1:7" x14ac:dyDescent="0.35">
      <c r="A29" s="58" t="s">
        <v>42</v>
      </c>
      <c r="B29" s="58">
        <v>90</v>
      </c>
      <c r="C29" s="58" t="s">
        <v>39</v>
      </c>
      <c r="D29" s="58" t="s">
        <v>155</v>
      </c>
      <c r="E29" s="58" t="s">
        <v>31</v>
      </c>
      <c r="F29" s="60">
        <v>3.5000000000000003E-2</v>
      </c>
      <c r="G29" s="5"/>
    </row>
    <row r="30" spans="1:7" x14ac:dyDescent="0.35">
      <c r="A30" s="58" t="s">
        <v>42</v>
      </c>
      <c r="B30" s="58">
        <v>90</v>
      </c>
      <c r="C30" s="58" t="s">
        <v>33</v>
      </c>
      <c r="D30" s="58" t="s">
        <v>41</v>
      </c>
      <c r="E30" s="58" t="s">
        <v>31</v>
      </c>
      <c r="F30" s="60">
        <v>3.1E-2</v>
      </c>
      <c r="G30" s="5"/>
    </row>
    <row r="31" spans="1:7" x14ac:dyDescent="0.35">
      <c r="A31" s="58" t="s">
        <v>40</v>
      </c>
      <c r="B31" s="58">
        <v>80</v>
      </c>
      <c r="C31" s="58" t="s">
        <v>39</v>
      </c>
      <c r="D31" s="58" t="s">
        <v>38</v>
      </c>
      <c r="E31" s="58" t="s">
        <v>31</v>
      </c>
      <c r="F31" s="60">
        <v>5.0999999999999997E-2</v>
      </c>
      <c r="G31" s="5"/>
    </row>
    <row r="32" spans="1:7" x14ac:dyDescent="0.35">
      <c r="A32" s="58" t="s">
        <v>37</v>
      </c>
      <c r="B32" s="58">
        <v>90</v>
      </c>
      <c r="C32" s="58" t="s">
        <v>36</v>
      </c>
      <c r="D32" s="58" t="s">
        <v>35</v>
      </c>
      <c r="E32" s="58"/>
      <c r="F32" s="60">
        <v>3.6999999999999998E-2</v>
      </c>
      <c r="G32" s="5"/>
    </row>
    <row r="33" spans="1:7" x14ac:dyDescent="0.35">
      <c r="A33" s="58" t="s">
        <v>92</v>
      </c>
      <c r="B33" s="58">
        <v>30</v>
      </c>
      <c r="C33" s="58" t="s">
        <v>36</v>
      </c>
      <c r="D33" s="63" t="s">
        <v>93</v>
      </c>
      <c r="E33" s="58"/>
      <c r="F33" s="60"/>
      <c r="G33" s="5"/>
    </row>
    <row r="34" spans="1:7" x14ac:dyDescent="0.35">
      <c r="A34" s="58" t="s">
        <v>34</v>
      </c>
      <c r="B34" s="58">
        <v>80</v>
      </c>
      <c r="C34" s="58" t="s">
        <v>33</v>
      </c>
      <c r="D34" s="58" t="s">
        <v>32</v>
      </c>
      <c r="E34" s="58" t="s">
        <v>31</v>
      </c>
      <c r="F34" s="64"/>
      <c r="G34" s="5"/>
    </row>
    <row r="35" spans="1:7" x14ac:dyDescent="0.35">
      <c r="A35" s="52"/>
      <c r="B35" s="52"/>
      <c r="C35" s="52"/>
      <c r="D35" s="52"/>
      <c r="E35" s="52"/>
      <c r="F35" s="65">
        <v>0.97399999999999998</v>
      </c>
    </row>
  </sheetData>
  <sheetProtection algorithmName="SHA-512" hashValue="xAOdndwcfhIbWHQLt186oHsif05QiACrVpSO6Iv6MxFzprLON2BikdIC31ItUGV7hYku4QuTYzS8bXmSl3Pv/w==" saltValue="2ODTwjSb8mKMSjPdkV4WWA==" spinCount="100000" sheet="1" objects="1" scenarios="1"/>
  <protectedRanges>
    <protectedRange sqref="G1:G1048576" name="Bereik1"/>
  </protectedRange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0BE2-9AE2-4488-8D66-B1B38E959A0F}">
  <dimension ref="A1:F48"/>
  <sheetViews>
    <sheetView workbookViewId="0"/>
  </sheetViews>
  <sheetFormatPr defaultRowHeight="14.5" x14ac:dyDescent="0.35"/>
  <cols>
    <col min="1" max="1" width="8.453125" style="7" bestFit="1" customWidth="1"/>
    <col min="2" max="2" width="30.90625" style="7" customWidth="1"/>
    <col min="3" max="3" width="10.90625" style="7" bestFit="1" customWidth="1"/>
    <col min="4" max="4" width="14" style="7" bestFit="1" customWidth="1"/>
    <col min="5" max="5" width="8.7265625" style="7"/>
    <col min="6" max="6" width="14" style="7" bestFit="1" customWidth="1"/>
    <col min="7" max="16384" width="8.7265625" style="7"/>
  </cols>
  <sheetData>
    <row r="1" spans="1:6" x14ac:dyDescent="0.35">
      <c r="A1" s="4" t="s">
        <v>148</v>
      </c>
      <c r="B1" s="4"/>
      <c r="F1" s="2"/>
    </row>
    <row r="2" spans="1:6" ht="15" thickBot="1" x14ac:dyDescent="0.4">
      <c r="C2" s="7" t="s">
        <v>146</v>
      </c>
    </row>
    <row r="3" spans="1:6" ht="66.5" customHeight="1" thickBot="1" x14ac:dyDescent="0.4">
      <c r="A3" s="1" t="s">
        <v>136</v>
      </c>
      <c r="B3" s="1" t="s">
        <v>1</v>
      </c>
      <c r="C3" s="18">
        <v>2019</v>
      </c>
      <c r="D3" s="17" t="s">
        <v>160</v>
      </c>
      <c r="E3" s="18">
        <v>2020</v>
      </c>
      <c r="F3" s="17" t="s">
        <v>160</v>
      </c>
    </row>
    <row r="4" spans="1:6" x14ac:dyDescent="0.35">
      <c r="A4" s="8" t="s">
        <v>94</v>
      </c>
      <c r="B4" s="8" t="str">
        <f>VLOOKUP($A4,'[1]~EF06_Lijstinhoud MD'!A$2:B$49,2,0)</f>
        <v>EPX SPECIALE PRIJS</v>
      </c>
      <c r="C4" s="9">
        <v>100</v>
      </c>
      <c r="D4" s="10">
        <f t="shared" ref="D4:D45" si="0">C4/$C$46</f>
        <v>6.280105254564066E-4</v>
      </c>
      <c r="E4" s="9">
        <v>696</v>
      </c>
      <c r="F4" s="10">
        <f t="shared" ref="F4:F45" si="1">E4/$E$46</f>
        <v>6.4485643605636939E-3</v>
      </c>
    </row>
    <row r="5" spans="1:6" x14ac:dyDescent="0.35">
      <c r="A5" s="8" t="s">
        <v>95</v>
      </c>
      <c r="B5" s="8" t="str">
        <f>VLOOKUP($A5,'[1]~EF06_Lijstinhoud MD'!A$2:B$49,2,0)</f>
        <v>??-VAKS KOOI &lt;36</v>
      </c>
      <c r="C5" s="9">
        <v>5044</v>
      </c>
      <c r="D5" s="10">
        <f t="shared" si="0"/>
        <v>3.1676850904021149E-2</v>
      </c>
      <c r="E5" s="9">
        <v>1519</v>
      </c>
      <c r="F5" s="10">
        <f t="shared" si="1"/>
        <v>1.4073806413356682E-2</v>
      </c>
    </row>
    <row r="6" spans="1:6" x14ac:dyDescent="0.35">
      <c r="A6" s="8" t="s">
        <v>96</v>
      </c>
      <c r="B6" s="8" t="str">
        <f>VLOOKUP($A6,'[1]~EF06_Lijstinhoud MD'!A$2:B$49,2,0)</f>
        <v>??-VAKS KOOI &gt;36</v>
      </c>
      <c r="C6" s="9">
        <v>10041</v>
      </c>
      <c r="D6" s="10">
        <f t="shared" si="0"/>
        <v>6.3058536861077791E-2</v>
      </c>
      <c r="E6" s="9">
        <v>4444</v>
      </c>
      <c r="F6" s="10">
        <f t="shared" si="1"/>
        <v>4.1174454049346339E-2</v>
      </c>
    </row>
    <row r="7" spans="1:6" x14ac:dyDescent="0.35">
      <c r="A7" s="11" t="s">
        <v>97</v>
      </c>
      <c r="B7" s="11" t="str">
        <f>VLOOKUP($A7,'[1]~EF06_Lijstinhoud MD'!A$2:B$49,2,0)</f>
        <v>BUIS ????/???</v>
      </c>
      <c r="C7" s="12">
        <v>21181</v>
      </c>
      <c r="D7" s="10">
        <f t="shared" si="0"/>
        <v>0.13301890939692149</v>
      </c>
      <c r="E7" s="12">
        <v>10648</v>
      </c>
      <c r="F7" s="10">
        <f t="shared" si="1"/>
        <v>9.8655622573681337E-2</v>
      </c>
    </row>
    <row r="8" spans="1:6" x14ac:dyDescent="0.35">
      <c r="A8" s="11" t="s">
        <v>98</v>
      </c>
      <c r="B8" s="11" t="str">
        <f>VLOOKUP($A8,'[1]~EF06_Lijstinhoud MD'!A$2:B$49,2,0)</f>
        <v>VOET ???D/Z</v>
      </c>
      <c r="C8" s="12">
        <v>17643</v>
      </c>
      <c r="D8" s="10">
        <f t="shared" si="0"/>
        <v>0.11079989700627382</v>
      </c>
      <c r="E8" s="12">
        <v>8894</v>
      </c>
      <c r="F8" s="10">
        <f t="shared" si="1"/>
        <v>8.2404499170766504E-2</v>
      </c>
    </row>
    <row r="9" spans="1:6" x14ac:dyDescent="0.35">
      <c r="A9" s="11" t="s">
        <v>99</v>
      </c>
      <c r="B9" s="11" t="str">
        <f>VLOOKUP($A9,'[1]~EF06_Lijstinhoud MD'!A$2:B$49,2,0)</f>
        <v>?? VAKS BAKRIJ</v>
      </c>
      <c r="C9" s="12">
        <v>37103</v>
      </c>
      <c r="D9" s="10">
        <f t="shared" si="0"/>
        <v>0.23301074526009055</v>
      </c>
      <c r="E9" s="12">
        <v>40231</v>
      </c>
      <c r="F9" s="10">
        <f t="shared" si="1"/>
        <v>0.37274740343367524</v>
      </c>
    </row>
    <row r="10" spans="1:6" x14ac:dyDescent="0.35">
      <c r="A10" s="11" t="s">
        <v>100</v>
      </c>
      <c r="B10" s="11" t="str">
        <f>VLOOKUP($A10,'[1]~EF06_Lijstinhoud MD'!A$2:B$49,2,0)</f>
        <v>TPH</v>
      </c>
      <c r="C10" s="12">
        <v>12395</v>
      </c>
      <c r="D10" s="10">
        <f t="shared" si="0"/>
        <v>7.7841904630321604E-2</v>
      </c>
      <c r="E10" s="13">
        <v>3965</v>
      </c>
      <c r="F10" s="10">
        <f t="shared" si="1"/>
        <v>3.6736433462119314E-2</v>
      </c>
    </row>
    <row r="11" spans="1:6" x14ac:dyDescent="0.35">
      <c r="A11" s="11" t="s">
        <v>101</v>
      </c>
      <c r="B11" s="11" t="str">
        <f>VLOOKUP($A11,'[1]~EF06_Lijstinhoud MD'!A$2:B$49,2,0)</f>
        <v>EPX BINNENWERK</v>
      </c>
      <c r="C11" s="13">
        <v>9942</v>
      </c>
      <c r="D11" s="10">
        <f t="shared" si="0"/>
        <v>6.2436806440875951E-2</v>
      </c>
      <c r="E11" s="12">
        <v>11900</v>
      </c>
      <c r="F11" s="10">
        <f t="shared" si="1"/>
        <v>0.1102556262797528</v>
      </c>
    </row>
    <row r="12" spans="1:6" x14ac:dyDescent="0.35">
      <c r="A12" s="8" t="s">
        <v>102</v>
      </c>
      <c r="B12" s="8" t="str">
        <f>VLOOKUP($A12,'[1]~EF06_Lijstinhoud MD'!A$2:B$49,2,0)</f>
        <v>VOET TBSTD</v>
      </c>
      <c r="C12" s="9">
        <v>3389</v>
      </c>
      <c r="D12" s="10">
        <f t="shared" si="0"/>
        <v>2.1283276707717621E-2</v>
      </c>
      <c r="E12" s="9">
        <v>4779</v>
      </c>
      <c r="F12" s="10">
        <f t="shared" si="1"/>
        <v>4.427828890680157E-2</v>
      </c>
    </row>
    <row r="13" spans="1:6" x14ac:dyDescent="0.35">
      <c r="A13" s="8" t="s">
        <v>103</v>
      </c>
      <c r="B13" s="8" t="str">
        <f>VLOOKUP($A13,'[1]~EF06_Lijstinhoud MD'!A$2:B$49,2,0)</f>
        <v>??-VAKS TBKOOI / HM MND SCHAP</v>
      </c>
      <c r="C13" s="9">
        <v>4309</v>
      </c>
      <c r="D13" s="10">
        <f t="shared" si="0"/>
        <v>2.7060973541916562E-2</v>
      </c>
      <c r="E13" s="9">
        <v>1367</v>
      </c>
      <c r="F13" s="10">
        <f t="shared" si="1"/>
        <v>1.2665499254153117E-2</v>
      </c>
    </row>
    <row r="14" spans="1:6" x14ac:dyDescent="0.35">
      <c r="A14" s="8" t="s">
        <v>104</v>
      </c>
      <c r="B14" s="8" t="str">
        <f>VLOOKUP($A14,'[1]~EF06_Lijstinhoud MD'!A$2:B$49,2,0)</f>
        <v>EPX WANDREK</v>
      </c>
      <c r="C14" s="9">
        <v>9956</v>
      </c>
      <c r="D14" s="10">
        <f t="shared" si="0"/>
        <v>6.2524727914439845E-2</v>
      </c>
      <c r="E14" s="9">
        <v>3940</v>
      </c>
      <c r="F14" s="10">
        <f t="shared" si="1"/>
        <v>3.6504803995145045E-2</v>
      </c>
    </row>
    <row r="15" spans="1:6" x14ac:dyDescent="0.35">
      <c r="A15" s="8" t="s">
        <v>105</v>
      </c>
      <c r="B15" s="8" t="str">
        <f>VLOOKUP($A15,'[1]~EF06_Lijstinhoud MD'!A$2:B$49,2,0)</f>
        <v>EPX MAND/ SCHAP klein</v>
      </c>
      <c r="C15" s="9">
        <v>4185</v>
      </c>
      <c r="D15" s="10">
        <f t="shared" si="0"/>
        <v>2.628224049035062E-2</v>
      </c>
      <c r="E15" s="9">
        <v>2181</v>
      </c>
      <c r="F15" s="10">
        <f t="shared" si="1"/>
        <v>2.0207354698835368E-2</v>
      </c>
    </row>
    <row r="16" spans="1:6" x14ac:dyDescent="0.35">
      <c r="A16" s="8" t="s">
        <v>106</v>
      </c>
      <c r="B16" s="8" t="str">
        <f>VLOOKUP($A16,'[1]~EF06_Lijstinhoud MD'!A$2:B$49,2,0)</f>
        <v>EPX MAND GROOT</v>
      </c>
      <c r="C16" s="9">
        <v>895</v>
      </c>
      <c r="D16" s="10">
        <f t="shared" si="0"/>
        <v>5.6206942028348399E-3</v>
      </c>
      <c r="E16" s="9">
        <v>280</v>
      </c>
      <c r="F16" s="10">
        <f t="shared" si="1"/>
        <v>2.5942500301118308E-3</v>
      </c>
    </row>
    <row r="17" spans="1:6" x14ac:dyDescent="0.35">
      <c r="A17" s="8" t="s">
        <v>107</v>
      </c>
      <c r="B17" s="8" t="str">
        <f>VLOOKUP($A17,'[1]~EF06_Lijstinhoud MD'!A$2:B$49,2,0)</f>
        <v>EPX REK</v>
      </c>
      <c r="C17" s="9">
        <v>215</v>
      </c>
      <c r="D17" s="10">
        <f t="shared" si="0"/>
        <v>1.3502226297312744E-3</v>
      </c>
      <c r="E17" s="9">
        <v>50</v>
      </c>
      <c r="F17" s="10">
        <f t="shared" si="1"/>
        <v>4.632589339485412E-4</v>
      </c>
    </row>
    <row r="18" spans="1:6" x14ac:dyDescent="0.35">
      <c r="A18" s="8" t="s">
        <v>108</v>
      </c>
      <c r="B18" s="8" t="str">
        <f>VLOOKUP($A18,'[1]~EF06_Lijstinhoud MD'!A$2:B$49,2,0)</f>
        <v>STELBUS/ DEEL WINDBEUGEL</v>
      </c>
      <c r="C18" s="9">
        <v>1436</v>
      </c>
      <c r="D18" s="10">
        <f t="shared" si="0"/>
        <v>9.0182311455539992E-3</v>
      </c>
      <c r="E18" s="9">
        <v>1434</v>
      </c>
      <c r="F18" s="10">
        <f t="shared" si="1"/>
        <v>1.3286266225644161E-2</v>
      </c>
    </row>
    <row r="19" spans="1:6" x14ac:dyDescent="0.35">
      <c r="A19" s="8" t="s">
        <v>109</v>
      </c>
      <c r="B19" s="8" t="str">
        <f>VLOOKUP($A19,'[1]~EF06_Lijstinhoud MD'!A$2:B$49,2,0)</f>
        <v>EPX OP RIJ 1mm&lt;EUROHAAK&lt;150mm</v>
      </c>
      <c r="C19" s="9">
        <v>1097</v>
      </c>
      <c r="D19" s="10">
        <f t="shared" si="0"/>
        <v>6.8892754642567808E-3</v>
      </c>
      <c r="E19" s="9">
        <v>1685</v>
      </c>
      <c r="F19" s="10">
        <f t="shared" si="1"/>
        <v>1.5611826074065839E-2</v>
      </c>
    </row>
    <row r="20" spans="1:6" x14ac:dyDescent="0.35">
      <c r="A20" s="8" t="s">
        <v>110</v>
      </c>
      <c r="B20" s="8" t="str">
        <f>VLOOKUP($A20,'[1]~EF06_Lijstinhoud MD'!A$2:B$49,2,0)</f>
        <v>EPX WANDREK GROOT</v>
      </c>
      <c r="C20" s="9">
        <v>21</v>
      </c>
      <c r="D20" s="10">
        <f t="shared" si="0"/>
        <v>1.3188221034584539E-4</v>
      </c>
      <c r="E20" s="9">
        <v>311</v>
      </c>
      <c r="F20" s="10">
        <f t="shared" si="1"/>
        <v>2.8814705691599263E-3</v>
      </c>
    </row>
    <row r="21" spans="1:6" x14ac:dyDescent="0.35">
      <c r="A21" s="8" t="s">
        <v>111</v>
      </c>
      <c r="B21" s="8" t="str">
        <f>VLOOKUP($A21,'[1]~EF06_Lijstinhoud MD'!A$2:B$49,2,0)</f>
        <v>EPX 150mm&lt;ART OP RIJ&lt;350</v>
      </c>
      <c r="C21" s="9">
        <v>209</v>
      </c>
      <c r="D21" s="10">
        <f t="shared" si="0"/>
        <v>1.31254199820389E-3</v>
      </c>
      <c r="E21" s="9">
        <v>256</v>
      </c>
      <c r="F21" s="10">
        <f t="shared" si="1"/>
        <v>2.3718857418165307E-3</v>
      </c>
    </row>
    <row r="22" spans="1:6" x14ac:dyDescent="0.35">
      <c r="A22" s="8" t="s">
        <v>112</v>
      </c>
      <c r="B22" s="8" t="str">
        <f>VLOOKUP($A22,'[1]~EF06_Lijstinhoud MD'!A$2:B$49,2,0)</f>
        <v>EPX REK GROOT</v>
      </c>
      <c r="C22" s="9">
        <v>3001</v>
      </c>
      <c r="D22" s="10">
        <f t="shared" si="0"/>
        <v>1.8846595868946762E-2</v>
      </c>
      <c r="E22" s="9">
        <v>1838</v>
      </c>
      <c r="F22" s="10">
        <f t="shared" si="1"/>
        <v>1.7029398411948376E-2</v>
      </c>
    </row>
    <row r="23" spans="1:6" x14ac:dyDescent="0.35">
      <c r="A23" s="8" t="s">
        <v>113</v>
      </c>
      <c r="B23" s="8" t="str">
        <f>VLOOKUP($A23,'[1]~EF06_Lijstinhoud MD'!A$2:B$49,2,0)</f>
        <v>EPX krant.std.klein</v>
      </c>
      <c r="C23" s="9">
        <v>689</v>
      </c>
      <c r="D23" s="10">
        <f t="shared" si="0"/>
        <v>4.3269925203946414E-3</v>
      </c>
      <c r="E23" s="9">
        <v>598</v>
      </c>
      <c r="F23" s="10">
        <f t="shared" si="1"/>
        <v>5.5405768500245527E-3</v>
      </c>
    </row>
    <row r="24" spans="1:6" x14ac:dyDescent="0.35">
      <c r="A24" s="8" t="s">
        <v>114</v>
      </c>
      <c r="B24" s="8" t="str">
        <f>VLOOKUP($A24,'[1]~EF06_Lijstinhoud MD'!A$2:B$49,2,0)</f>
        <v>EPX krant std med.</v>
      </c>
      <c r="C24" s="9">
        <v>2095</v>
      </c>
      <c r="D24" s="10">
        <f t="shared" si="0"/>
        <v>1.3156820508311719E-2</v>
      </c>
      <c r="E24" s="9">
        <v>652</v>
      </c>
      <c r="F24" s="10">
        <f t="shared" si="1"/>
        <v>6.0408964986889769E-3</v>
      </c>
    </row>
    <row r="25" spans="1:6" x14ac:dyDescent="0.35">
      <c r="A25" s="8" t="s">
        <v>115</v>
      </c>
      <c r="B25" s="8" t="str">
        <f>VLOOKUP($A25,'[1]~EF06_Lijstinhoud MD'!A$2:B$49,2,0)</f>
        <v>EPX krant.stnd.groot</v>
      </c>
      <c r="C25" s="9">
        <v>543</v>
      </c>
      <c r="D25" s="10">
        <f t="shared" si="0"/>
        <v>3.4100971532282881E-3</v>
      </c>
      <c r="E25" s="9">
        <v>144</v>
      </c>
      <c r="F25" s="10">
        <f t="shared" si="1"/>
        <v>1.3341857297717986E-3</v>
      </c>
    </row>
    <row r="26" spans="1:6" x14ac:dyDescent="0.35">
      <c r="A26" s="8" t="s">
        <v>116</v>
      </c>
      <c r="B26" s="8" t="str">
        <f>VLOOKUP($A26,'[1]~EF06_Lijstinhoud MD'!A$2:B$49,2,0)</f>
        <v>EPX KRANTSTD XTR GROOT</v>
      </c>
      <c r="C26" s="9">
        <v>160</v>
      </c>
      <c r="D26" s="10">
        <f t="shared" si="0"/>
        <v>1.0048168407302506E-3</v>
      </c>
      <c r="E26" s="9">
        <v>0</v>
      </c>
      <c r="F26" s="10">
        <f t="shared" si="1"/>
        <v>0</v>
      </c>
    </row>
    <row r="27" spans="1:6" x14ac:dyDescent="0.35">
      <c r="A27" s="8" t="s">
        <v>117</v>
      </c>
      <c r="B27" s="8" t="str">
        <f>VLOOKUP($A27,'[1]~EF06_Lijstinhoud MD'!A$2:B$49,2,0)</f>
        <v>EPX BEUGEL KRNTSTD</v>
      </c>
      <c r="C27" s="9">
        <v>450</v>
      </c>
      <c r="D27" s="10">
        <f t="shared" si="0"/>
        <v>2.8260473645538298E-3</v>
      </c>
      <c r="E27" s="9">
        <v>210</v>
      </c>
      <c r="F27" s="10">
        <f t="shared" si="1"/>
        <v>1.9456875225838731E-3</v>
      </c>
    </row>
    <row r="28" spans="1:6" x14ac:dyDescent="0.35">
      <c r="A28" s="8" t="s">
        <v>118</v>
      </c>
      <c r="B28" s="8" t="str">
        <f>VLOOKUP($A28,'[1]~EF06_Lijstinhoud MD'!A$2:B$49,2,0)</f>
        <v>EPX BEUGEL</v>
      </c>
      <c r="C28" s="9">
        <v>70</v>
      </c>
      <c r="D28" s="10">
        <f t="shared" si="0"/>
        <v>4.3960736781948468E-4</v>
      </c>
      <c r="E28" s="9">
        <v>10</v>
      </c>
      <c r="F28" s="10">
        <f t="shared" si="1"/>
        <v>9.2651786789708245E-5</v>
      </c>
    </row>
    <row r="29" spans="1:6" x14ac:dyDescent="0.35">
      <c r="A29" s="8" t="s">
        <v>119</v>
      </c>
      <c r="B29" s="8" t="str">
        <f>VLOOKUP($A29,'[1]~EF06_Lijstinhoud MD'!A$2:B$49,2,0)</f>
        <v>EPX BAKSTD A4</v>
      </c>
      <c r="C29" s="9">
        <v>1</v>
      </c>
      <c r="D29" s="10">
        <f t="shared" si="0"/>
        <v>6.2801052545640664E-6</v>
      </c>
      <c r="E29" s="9">
        <v>50</v>
      </c>
      <c r="F29" s="10">
        <f t="shared" si="1"/>
        <v>4.632589339485412E-4</v>
      </c>
    </row>
    <row r="30" spans="1:6" x14ac:dyDescent="0.35">
      <c r="A30" s="8" t="s">
        <v>120</v>
      </c>
      <c r="B30" s="8" t="str">
        <f>VLOOKUP($A30,'[1]~EF06_Lijstinhoud MD'!A$2:B$49,2,0)</f>
        <v>EPX BAKSTD A3</v>
      </c>
      <c r="C30" s="9">
        <v>1098</v>
      </c>
      <c r="D30" s="10">
        <f t="shared" si="0"/>
        <v>6.8955555695113446E-3</v>
      </c>
      <c r="E30" s="9">
        <v>924</v>
      </c>
      <c r="F30" s="10">
        <f t="shared" si="1"/>
        <v>8.5610250993690407E-3</v>
      </c>
    </row>
    <row r="31" spans="1:6" x14ac:dyDescent="0.35">
      <c r="A31" s="8" t="s">
        <v>121</v>
      </c>
      <c r="B31" s="8" t="str">
        <f>VLOOKUP($A31,'[1]~EF06_Lijstinhoud MD'!A$2:B$49,2,0)</f>
        <v>PERFOKOOI GROOT</v>
      </c>
      <c r="C31" s="9"/>
      <c r="D31" s="10">
        <f t="shared" si="0"/>
        <v>0</v>
      </c>
      <c r="E31" s="9">
        <v>51</v>
      </c>
      <c r="F31" s="10">
        <f t="shared" si="1"/>
        <v>4.7252411262751202E-4</v>
      </c>
    </row>
    <row r="32" spans="1:6" x14ac:dyDescent="0.35">
      <c r="A32" s="8" t="s">
        <v>122</v>
      </c>
      <c r="B32" s="8" t="str">
        <f>VLOOKUP($A32,'[1]~EF06_Lijstinhoud MD'!A$2:B$49,2,0)</f>
        <v>BI-WERK DRAAD/ DEEL WINDBEUGEL</v>
      </c>
      <c r="C32" s="9">
        <v>4520</v>
      </c>
      <c r="D32" s="10">
        <f t="shared" si="0"/>
        <v>2.838607575062958E-2</v>
      </c>
      <c r="E32" s="9">
        <v>710</v>
      </c>
      <c r="F32" s="10">
        <f t="shared" si="1"/>
        <v>6.578276862069285E-3</v>
      </c>
    </row>
    <row r="33" spans="1:6" x14ac:dyDescent="0.35">
      <c r="A33" s="8" t="s">
        <v>123</v>
      </c>
      <c r="B33" s="8" t="str">
        <f>VLOOKUP($A33,'[1]~EF06_Lijstinhoud MD'!A$2:B$49,2,0)</f>
        <v>EPX KRANTSTD GROOT</v>
      </c>
      <c r="C33" s="9">
        <v>610</v>
      </c>
      <c r="D33" s="10">
        <f t="shared" si="0"/>
        <v>3.8308642052840808E-3</v>
      </c>
      <c r="E33" s="9">
        <v>61</v>
      </c>
      <c r="F33" s="10">
        <f t="shared" si="1"/>
        <v>5.6517589941722029E-4</v>
      </c>
    </row>
    <row r="34" spans="1:6" x14ac:dyDescent="0.35">
      <c r="A34" s="8" t="s">
        <v>124</v>
      </c>
      <c r="B34" s="8" t="str">
        <f>VLOOKUP($A34,'[1]~EF06_Lijstinhoud MD'!A$2:B$49,2,0)</f>
        <v>EPX STD SPECIAAL</v>
      </c>
      <c r="C34" s="9"/>
      <c r="D34" s="10">
        <f t="shared" si="0"/>
        <v>0</v>
      </c>
      <c r="E34" s="9">
        <v>34</v>
      </c>
      <c r="F34" s="10">
        <f t="shared" si="1"/>
        <v>3.1501607508500803E-4</v>
      </c>
    </row>
    <row r="35" spans="1:6" x14ac:dyDescent="0.35">
      <c r="A35" s="8" t="s">
        <v>125</v>
      </c>
      <c r="B35" s="8" t="str">
        <f>VLOOKUP($A35,'[1]~EF06_Lijstinhoud MD'!A$2:B$49,2,0)</f>
        <v>EPX STD SPECIAAL</v>
      </c>
      <c r="C35" s="9">
        <v>574</v>
      </c>
      <c r="D35" s="10">
        <f t="shared" si="0"/>
        <v>3.6047804161197742E-3</v>
      </c>
      <c r="E35" s="9">
        <v>20</v>
      </c>
      <c r="F35" s="10">
        <f t="shared" si="1"/>
        <v>1.8530357357941649E-4</v>
      </c>
    </row>
    <row r="36" spans="1:6" x14ac:dyDescent="0.35">
      <c r="A36" s="8" t="s">
        <v>126</v>
      </c>
      <c r="B36" s="8" t="str">
        <f>VLOOKUP($A36,'[1]~EF06_Lijstinhoud MD'!A$2:B$49,2,0)</f>
        <v>EPX DISPLAY 2000MM</v>
      </c>
      <c r="C36" s="9">
        <v>101</v>
      </c>
      <c r="D36" s="10">
        <f t="shared" si="0"/>
        <v>6.3429063071097067E-4</v>
      </c>
      <c r="E36" s="9"/>
      <c r="F36" s="10">
        <f t="shared" si="1"/>
        <v>0</v>
      </c>
    </row>
    <row r="37" spans="1:6" x14ac:dyDescent="0.35">
      <c r="A37" s="8" t="s">
        <v>127</v>
      </c>
      <c r="B37" s="8" t="str">
        <f>VLOOKUP($A37,'[1]~EF06_Lijstinhoud MD'!A$2:B$49,2,0)</f>
        <v>POOT COMBI BUIS / VOET</v>
      </c>
      <c r="C37" s="9">
        <v>4965</v>
      </c>
      <c r="D37" s="10">
        <f t="shared" si="0"/>
        <v>3.1180722588910591E-2</v>
      </c>
      <c r="E37" s="9">
        <v>1801</v>
      </c>
      <c r="F37" s="10">
        <f t="shared" si="1"/>
        <v>1.6686586800826454E-2</v>
      </c>
    </row>
    <row r="38" spans="1:6" x14ac:dyDescent="0.35">
      <c r="A38" s="8" t="s">
        <v>128</v>
      </c>
      <c r="B38" s="8" t="str">
        <f>VLOOKUP($A38,'[1]~EF06_Lijstinhoud MD'!A$2:B$49,2,0)</f>
        <v>PLAATWERK</v>
      </c>
      <c r="C38" s="9">
        <v>310</v>
      </c>
      <c r="D38" s="10">
        <f t="shared" si="0"/>
        <v>1.9468326289148606E-3</v>
      </c>
      <c r="E38" s="9">
        <v>7</v>
      </c>
      <c r="F38" s="10">
        <f t="shared" si="1"/>
        <v>6.4856250752795769E-5</v>
      </c>
    </row>
    <row r="39" spans="1:6" x14ac:dyDescent="0.35">
      <c r="A39" s="8" t="s">
        <v>129</v>
      </c>
      <c r="B39" s="8" t="str">
        <f>VLOOKUP($A39,'[1]~EF06_Lijstinhoud MD'!A$2:B$49,2,0)</f>
        <v>HM RAL7016 ??-VAKS KOOI&lt;36 &lt;2M</v>
      </c>
      <c r="C39" s="9">
        <v>325</v>
      </c>
      <c r="D39" s="10">
        <f t="shared" si="0"/>
        <v>2.0410342077333216E-3</v>
      </c>
      <c r="E39" s="9">
        <v>399</v>
      </c>
      <c r="F39" s="10">
        <f t="shared" si="1"/>
        <v>3.6968062929093586E-3</v>
      </c>
    </row>
    <row r="40" spans="1:6" x14ac:dyDescent="0.35">
      <c r="A40" s="8" t="s">
        <v>130</v>
      </c>
      <c r="B40" s="8" t="str">
        <f>VLOOKUP($A40,'[1]~EF06_Lijstinhoud MD'!A$2:B$49,2,0)</f>
        <v>HALLMARK WANDREK</v>
      </c>
      <c r="C40" s="9"/>
      <c r="D40" s="10">
        <f t="shared" si="0"/>
        <v>0</v>
      </c>
      <c r="E40" s="9">
        <v>185</v>
      </c>
      <c r="F40" s="10">
        <f t="shared" si="1"/>
        <v>1.7140580556096025E-3</v>
      </c>
    </row>
    <row r="41" spans="1:6" x14ac:dyDescent="0.35">
      <c r="A41" s="8" t="s">
        <v>131</v>
      </c>
      <c r="B41" s="8" t="str">
        <f>VLOOKUP($A41,'[1]~EF06_Lijstinhoud MD'!A$2:B$49,2,0)</f>
        <v>KOOI KLEIN&amp;LAAG</v>
      </c>
      <c r="C41" s="9">
        <v>300</v>
      </c>
      <c r="D41" s="10">
        <f t="shared" si="0"/>
        <v>1.8840315763692199E-3</v>
      </c>
      <c r="E41" s="9">
        <v>656</v>
      </c>
      <c r="F41" s="10">
        <f t="shared" si="1"/>
        <v>6.0779572134048608E-3</v>
      </c>
    </row>
    <row r="42" spans="1:6" x14ac:dyDescent="0.35">
      <c r="A42" s="8" t="s">
        <v>132</v>
      </c>
      <c r="B42" s="8" t="str">
        <f>VLOOKUP($A42,'[1]~EF06_Lijstinhoud MD'!A$2:B$49,2,0)</f>
        <v>HOGE MAND middel</v>
      </c>
      <c r="C42" s="9">
        <v>4</v>
      </c>
      <c r="D42" s="10">
        <f t="shared" si="0"/>
        <v>2.5120421018256265E-5</v>
      </c>
      <c r="E42" s="9">
        <v>1000</v>
      </c>
      <c r="F42" s="10">
        <f t="shared" si="1"/>
        <v>9.2651786789708247E-3</v>
      </c>
    </row>
    <row r="43" spans="1:6" x14ac:dyDescent="0.35">
      <c r="A43" s="8" t="s">
        <v>133</v>
      </c>
      <c r="B43" s="8" t="str">
        <f>VLOOKUP($A43,'[1]~EF06_Lijstinhoud MD'!A$2:B$49,2,0)</f>
        <v>KLEIN DRAADWERK</v>
      </c>
      <c r="C43" s="9">
        <v>255</v>
      </c>
      <c r="D43" s="10">
        <f t="shared" si="0"/>
        <v>1.601426839913837E-3</v>
      </c>
      <c r="E43" s="9"/>
      <c r="F43" s="10">
        <f t="shared" si="1"/>
        <v>0</v>
      </c>
    </row>
    <row r="44" spans="1:6" x14ac:dyDescent="0.35">
      <c r="A44" s="8" t="s">
        <v>134</v>
      </c>
      <c r="B44" s="8" t="str">
        <f>VLOOKUP($A44,'[1]~EF06_Lijstinhoud MD'!A$2:B$49,2,0)</f>
        <v>EPX PLAATWERK</v>
      </c>
      <c r="C44" s="9">
        <v>0</v>
      </c>
      <c r="D44" s="10">
        <f t="shared" si="0"/>
        <v>0</v>
      </c>
      <c r="E44" s="9">
        <v>1</v>
      </c>
      <c r="F44" s="10">
        <f t="shared" si="1"/>
        <v>9.2651786789708232E-6</v>
      </c>
    </row>
    <row r="45" spans="1:6" x14ac:dyDescent="0.35">
      <c r="A45" s="8" t="s">
        <v>135</v>
      </c>
      <c r="B45" s="8" t="str">
        <f>VLOOKUP($A45,'[1]~EF06_Lijstinhoud MD'!A$2:B$49,2,0)</f>
        <v>72-VAKS VLKOOI INCL.PLT 186X90</v>
      </c>
      <c r="C45" s="9">
        <v>1</v>
      </c>
      <c r="D45" s="10">
        <f t="shared" si="0"/>
        <v>6.2801052545640664E-6</v>
      </c>
      <c r="E45" s="9"/>
      <c r="F45" s="10">
        <f t="shared" si="1"/>
        <v>0</v>
      </c>
    </row>
    <row r="46" spans="1:6" x14ac:dyDescent="0.35">
      <c r="A46" s="14" t="s">
        <v>30</v>
      </c>
      <c r="B46" s="14"/>
      <c r="C46" s="15">
        <v>159233</v>
      </c>
      <c r="D46" s="10">
        <f>SUM(D4:D45)</f>
        <v>0.99999999999999978</v>
      </c>
      <c r="E46" s="15">
        <v>107931</v>
      </c>
      <c r="F46" s="10">
        <f>SUM(F4:F45)</f>
        <v>0.99999999999999989</v>
      </c>
    </row>
    <row r="48" spans="1:6" x14ac:dyDescent="0.35">
      <c r="B48" s="6" t="s">
        <v>147</v>
      </c>
      <c r="C48" s="16">
        <f>(C46+E46)/2</f>
        <v>133582</v>
      </c>
    </row>
  </sheetData>
  <sheetProtection algorithmName="SHA-512" hashValue="l7ruFVZffA93GhKGSfeiMnXxi2mY8bTGUwAdg/iNK5pEyBbmAC+f/PwxeGCKR2IhC5VbbrIxc9qa5ap0uwtLfA==" saltValue="8CsBayp9aukAw7G/1D1qm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Programma van eisen</vt:lpstr>
      <vt:lpstr>Eisen kleuren en afwerking</vt:lpstr>
      <vt:lpstr>Volumes 2019 en 2020</vt:lpstr>
      <vt:lpstr>'Programma van eisen'!Afdrukbereik</vt:lpstr>
      <vt:lpstr>'Programma van eisen'!Afdruktitels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cp:lastPrinted>2021-06-15T10:09:31Z</cp:lastPrinted>
  <dcterms:created xsi:type="dcterms:W3CDTF">2021-06-04T13:39:01Z</dcterms:created>
  <dcterms:modified xsi:type="dcterms:W3CDTF">2021-06-23T17:41:27Z</dcterms:modified>
</cp:coreProperties>
</file>