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nkoopprojecten\Infra &amp; Facilitair\2019-14 Beheer en Onderhoud Liften en Roltrappen RS\11. Definitief inschrijvingsleidraad en bijlagen\"/>
    </mc:Choice>
  </mc:AlternateContent>
  <xr:revisionPtr revIDLastSave="0" documentId="10_ncr:100000_{371744C3-5BC9-4350-A3E0-C6EB15871C3E}" xr6:coauthVersionLast="31" xr6:coauthVersionMax="31" xr10:uidLastSave="{00000000-0000-0000-0000-000000000000}"/>
  <bookViews>
    <workbookView xWindow="0" yWindow="0" windowWidth="19200" windowHeight="11505" xr2:uid="{00000000-000D-0000-FFFF-FFFF00000000}"/>
  </bookViews>
  <sheets>
    <sheet name="Inschrijfblad P1-TK" sheetId="11" r:id="rId1"/>
    <sheet name="P1R Preventief" sheetId="10" r:id="rId2"/>
    <sheet name="P1L Preventief" sheetId="1" r:id="rId3"/>
    <sheet name="P1 Tarieven" sheetId="7" r:id="rId4"/>
    <sheet name="P1L Correctief lift OL TK" sheetId="6" r:id="rId5"/>
    <sheet name="P1L Correctief lift NZL TK" sheetId="12" r:id="rId6"/>
    <sheet name="P1R Correctief Victoria" sheetId="8" r:id="rId7"/>
    <sheet name="P1R - Correctief Tugela" sheetId="9" r:id="rId8"/>
    <sheet name="Blad3" sheetId="4" r:id="rId9"/>
  </sheets>
  <externalReferences>
    <externalReference r:id="rId10"/>
    <externalReference r:id="rId11"/>
  </externalReferences>
  <definedNames>
    <definedName name="_xlnm._FilterDatabase" localSheetId="2" hidden="1">'P1L Preventief'!$B$4:$Q$62</definedName>
    <definedName name="_xlnm._FilterDatabase" localSheetId="1" hidden="1">'P1R Preventief'!$B$1:$O$145</definedName>
    <definedName name="aantalposten" localSheetId="5">[1]MJP!$A$145</definedName>
    <definedName name="aantalposten" localSheetId="4">[1]MJP!$A$145</definedName>
    <definedName name="aantalposten">[2]MJP!$A$145</definedName>
    <definedName name="aantalpostenmjp" localSheetId="0">#REF!</definedName>
    <definedName name="aantalpostenmjp" localSheetId="5">#REF!</definedName>
    <definedName name="aantalpostenmjp" localSheetId="4">#REF!</definedName>
    <definedName name="aantalpostenmjp" localSheetId="7">#REF!</definedName>
    <definedName name="aantalpostenmjp" localSheetId="6">#REF!</definedName>
    <definedName name="aantalpostenmjp" localSheetId="1">#REF!</definedName>
    <definedName name="aantalpostenmjp">#REF!</definedName>
    <definedName name="aantalpostentmv" localSheetId="0">#REF!</definedName>
    <definedName name="aantalpostentmv" localSheetId="5">#REF!</definedName>
    <definedName name="aantalpostentmv" localSheetId="4">#REF!</definedName>
    <definedName name="aantalpostentmv" localSheetId="7">#REF!</definedName>
    <definedName name="aantalpostentmv" localSheetId="6">#REF!</definedName>
    <definedName name="aantalpostentmv" localSheetId="1">#REF!</definedName>
    <definedName name="aantalpostentmv">#REF!</definedName>
    <definedName name="_xlnm.Print_Area" localSheetId="0">'Inschrijfblad P1-TK'!$A$1:$F$25</definedName>
    <definedName name="_xlnm.Print_Area" localSheetId="3">'P1 Tarieven'!$A$1:$F$31</definedName>
    <definedName name="_xlnm.Print_Area" localSheetId="5">'P1L Correctief lift NZL TK'!$A$1:$T$69</definedName>
    <definedName name="_xlnm.Print_Area" localSheetId="4">'P1L Correctief lift OL TK'!$A$1:$T$67</definedName>
    <definedName name="_xlnm.Print_Area" localSheetId="2">'P1L Preventief'!$A$1:$Q$71</definedName>
    <definedName name="_xlnm.Print_Area" localSheetId="7">'P1R - Correctief Tugela'!$A$1:$T$67</definedName>
    <definedName name="_xlnm.Print_Area" localSheetId="6">'P1R Correctief Victoria'!$A$1:$T$68</definedName>
    <definedName name="_xlnm.Print_Area" localSheetId="1">'P1R Preventief'!$A$1:$O$155</definedName>
    <definedName name="_xlnm.Print_Titles" localSheetId="1">'P1R Preventief'!$2:$3</definedName>
    <definedName name="Besturing" localSheetId="0">#REF!</definedName>
    <definedName name="Besturing" localSheetId="5">#REF!</definedName>
    <definedName name="Besturing" localSheetId="4">#REF!</definedName>
    <definedName name="Besturing" localSheetId="7">#REF!</definedName>
    <definedName name="Besturing" localSheetId="6">#REF!</definedName>
    <definedName name="Besturing" localSheetId="1">#REF!</definedName>
    <definedName name="Besturing">#REF!</definedName>
    <definedName name="bouwjaar" localSheetId="0">#REF!</definedName>
    <definedName name="bouwjaar" localSheetId="5">'P1L Correctief lift NZL TK'!#REF!</definedName>
    <definedName name="bouwjaar" localSheetId="4">'P1L Correctief lift OL TK'!#REF!</definedName>
    <definedName name="bouwjaar" localSheetId="7">'P1R - Correctief Tugela'!#REF!</definedName>
    <definedName name="bouwjaar" localSheetId="6">'P1R Correctief Victoria'!#REF!</definedName>
    <definedName name="bouwjaar" localSheetId="1">#REF!</definedName>
    <definedName name="bouwjaar">#REF!</definedName>
    <definedName name="complex" localSheetId="0">#REF!</definedName>
    <definedName name="complex" localSheetId="5">#REF!</definedName>
    <definedName name="complex" localSheetId="4">#REF!</definedName>
    <definedName name="complex" localSheetId="7">'P1R - Correctief Tugela'!#REF!</definedName>
    <definedName name="complex" localSheetId="6">'P1R Correctief Victoria'!#REF!</definedName>
    <definedName name="complex" localSheetId="1">#REF!</definedName>
    <definedName name="complex">#REF!</definedName>
    <definedName name="Deuren" localSheetId="0">#REF!</definedName>
    <definedName name="Deuren" localSheetId="5">#REF!</definedName>
    <definedName name="Deuren" localSheetId="4">#REF!</definedName>
    <definedName name="Deuren" localSheetId="7">#REF!</definedName>
    <definedName name="Deuren" localSheetId="6">#REF!</definedName>
    <definedName name="Deuren" localSheetId="1">#REF!</definedName>
    <definedName name="Deuren">#REF!</definedName>
    <definedName name="hefvermogen" localSheetId="0">#REF!</definedName>
    <definedName name="Hefvermogen" localSheetId="5">'P1L Correctief lift NZL TK'!#REF!</definedName>
    <definedName name="Hefvermogen" localSheetId="4">'P1L Correctief lift OL TK'!#REF!</definedName>
    <definedName name="hefvermogen" localSheetId="7">'P1R - Correctief Tugela'!#REF!</definedName>
    <definedName name="hefvermogen" localSheetId="6">'P1R Correctief Victoria'!#REF!</definedName>
    <definedName name="hefvermogen" localSheetId="1">#REF!</definedName>
    <definedName name="hefvermogen">#REF!</definedName>
    <definedName name="liftdoel" localSheetId="0">#REF!</definedName>
    <definedName name="liftdoel" localSheetId="5">#REF!</definedName>
    <definedName name="liftdoel" localSheetId="4">#REF!</definedName>
    <definedName name="liftdoel" localSheetId="7">'P1R - Correctief Tugela'!#REF!</definedName>
    <definedName name="liftdoel" localSheetId="6">'P1R Correctief Victoria'!#REF!</definedName>
    <definedName name="liftdoel" localSheetId="1">#REF!</definedName>
    <definedName name="liftdoel">#REF!</definedName>
    <definedName name="liftnr" localSheetId="0">#REF!</definedName>
    <definedName name="liftnr" localSheetId="5">#REF!</definedName>
    <definedName name="liftnr" localSheetId="4">#REF!</definedName>
    <definedName name="liftnr" localSheetId="7">'P1R - Correctief Tugela'!#REF!</definedName>
    <definedName name="liftnr" localSheetId="6">'P1R Correctief Victoria'!#REF!</definedName>
    <definedName name="liftnr" localSheetId="1">#REF!</definedName>
    <definedName name="liftnr">#REF!</definedName>
    <definedName name="lifttype" localSheetId="0">#REF!</definedName>
    <definedName name="lifttype" localSheetId="5">#REF!</definedName>
    <definedName name="lifttype" localSheetId="4">#REF!</definedName>
    <definedName name="lifttype" localSheetId="7">'P1R - Correctief Tugela'!#REF!</definedName>
    <definedName name="lifttype" localSheetId="6">'P1R Correctief Victoria'!#REF!</definedName>
    <definedName name="lifttype" localSheetId="1">#REF!</definedName>
    <definedName name="lifttype">#REF!</definedName>
    <definedName name="mjpdata" localSheetId="0">#REF!</definedName>
    <definedName name="mjpdata" localSheetId="5">#REF!</definedName>
    <definedName name="mjpdata" localSheetId="4">#REF!</definedName>
    <definedName name="mjpdata" localSheetId="7">#REF!</definedName>
    <definedName name="mjpdata" localSheetId="6">#REF!</definedName>
    <definedName name="mjpdata" localSheetId="1">#REF!</definedName>
    <definedName name="mjpdata">#REF!</definedName>
    <definedName name="NIvLnr" localSheetId="0">#REF!</definedName>
    <definedName name="NIvLnr" localSheetId="5">#REF!</definedName>
    <definedName name="NIvLnr" localSheetId="4">#REF!</definedName>
    <definedName name="NIvLnr" localSheetId="7">'P1R - Correctief Tugela'!#REF!</definedName>
    <definedName name="NIvLnr" localSheetId="6">'P1R Correctief Victoria'!#REF!</definedName>
    <definedName name="NIvLnr" localSheetId="1">#REF!</definedName>
    <definedName name="NIvLnr">#REF!</definedName>
    <definedName name="OLE_LINK1" localSheetId="7">'P1R - Correctief Tugela'!#REF!</definedName>
    <definedName name="OLE_LINK1" localSheetId="6">'P1R Correctief Victoria'!#REF!</definedName>
    <definedName name="posten" localSheetId="0">#REF!</definedName>
    <definedName name="posten" localSheetId="5">#REF!</definedName>
    <definedName name="posten" localSheetId="4">#REF!</definedName>
    <definedName name="posten" localSheetId="7">#REF!</definedName>
    <definedName name="posten" localSheetId="6">#REF!</definedName>
    <definedName name="posten" localSheetId="1">#REF!</definedName>
    <definedName name="posten">#REF!</definedName>
    <definedName name="stopplaatsen" localSheetId="0">#REF!</definedName>
    <definedName name="stopplaatsen" localSheetId="5">'P1L Correctief lift NZL TK'!#REF!</definedName>
    <definedName name="stopplaatsen" localSheetId="4">'P1L Correctief lift OL TK'!#REF!</definedName>
    <definedName name="stopplaatsen" localSheetId="7">'P1R - Correctief Tugela'!#REF!</definedName>
    <definedName name="stopplaatsen" localSheetId="6">'P1R Correctief Victoria'!#REF!</definedName>
    <definedName name="stopplaatsen" localSheetId="1">#REF!</definedName>
    <definedName name="stopplaatsen">#REF!</definedName>
    <definedName name="Terug" localSheetId="0">#REF!</definedName>
    <definedName name="Terug" localSheetId="5">#REF!</definedName>
    <definedName name="Terug" localSheetId="4">#REF!</definedName>
    <definedName name="Terug" localSheetId="7">#REF!</definedName>
    <definedName name="Terug" localSheetId="6">#REF!</definedName>
    <definedName name="Terug" localSheetId="1">#REF!</definedName>
    <definedName name="Terug">#REF!</definedName>
    <definedName name="tmvdata" localSheetId="0">#REF!</definedName>
    <definedName name="tmvdata" localSheetId="5">#REF!</definedName>
    <definedName name="tmvdata" localSheetId="4">#REF!</definedName>
    <definedName name="tmvdata" localSheetId="7">#REF!</definedName>
    <definedName name="tmvdata" localSheetId="6">#REF!</definedName>
    <definedName name="tmvdata" localSheetId="1">#REF!</definedName>
    <definedName name="tmvdata">#REF!</definedName>
  </definedNames>
  <calcPr calcId="179017"/>
</workbook>
</file>

<file path=xl/calcChain.xml><?xml version="1.0" encoding="utf-8"?>
<calcChain xmlns="http://schemas.openxmlformats.org/spreadsheetml/2006/main">
  <c r="O42" i="8" l="1"/>
  <c r="J42" i="8"/>
  <c r="O42" i="9"/>
  <c r="J42" i="9"/>
  <c r="J55" i="9" l="1"/>
  <c r="J54" i="9"/>
  <c r="J32" i="9"/>
  <c r="J31" i="9"/>
  <c r="J30" i="9"/>
  <c r="J29" i="9"/>
  <c r="J28" i="9"/>
  <c r="J45" i="9"/>
  <c r="J44" i="9"/>
  <c r="J43" i="9"/>
  <c r="J41" i="9"/>
  <c r="J40" i="9"/>
  <c r="J39" i="9"/>
  <c r="O55" i="9"/>
  <c r="O54" i="9"/>
  <c r="O45" i="9" l="1"/>
  <c r="O32" i="9"/>
  <c r="O56" i="9"/>
  <c r="O53" i="9"/>
  <c r="O52" i="9"/>
  <c r="O51" i="9"/>
  <c r="O50" i="9"/>
  <c r="O49" i="9"/>
  <c r="O48" i="9"/>
  <c r="O44" i="9"/>
  <c r="O43" i="9"/>
  <c r="O41" i="9"/>
  <c r="O40" i="9"/>
  <c r="O39" i="9"/>
  <c r="O38" i="9"/>
  <c r="O37" i="9"/>
  <c r="O36" i="9"/>
  <c r="O35" i="9"/>
  <c r="O31" i="9"/>
  <c r="O30" i="9"/>
  <c r="O29" i="9"/>
  <c r="O28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0" i="9"/>
  <c r="O9" i="9"/>
  <c r="O8" i="9"/>
  <c r="O7" i="9"/>
  <c r="O6" i="9"/>
  <c r="O5" i="9"/>
  <c r="O4" i="9"/>
  <c r="O3" i="9"/>
  <c r="O57" i="8"/>
  <c r="O56" i="8"/>
  <c r="O55" i="8"/>
  <c r="O54" i="8"/>
  <c r="O53" i="8"/>
  <c r="O52" i="8"/>
  <c r="O51" i="8"/>
  <c r="O50" i="8"/>
  <c r="O49" i="8"/>
  <c r="O46" i="8"/>
  <c r="O45" i="8"/>
  <c r="O44" i="8"/>
  <c r="O43" i="8"/>
  <c r="O41" i="8"/>
  <c r="O40" i="8"/>
  <c r="O39" i="8"/>
  <c r="O38" i="8"/>
  <c r="O37" i="8"/>
  <c r="O36" i="8"/>
  <c r="O32" i="8"/>
  <c r="O31" i="8"/>
  <c r="O30" i="8"/>
  <c r="O29" i="8"/>
  <c r="O28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0" i="8"/>
  <c r="O9" i="8"/>
  <c r="O8" i="8"/>
  <c r="O7" i="8"/>
  <c r="O6" i="8"/>
  <c r="O5" i="8"/>
  <c r="O4" i="8"/>
  <c r="O60" i="8" s="1"/>
  <c r="O3" i="8"/>
  <c r="O53" i="6"/>
  <c r="O46" i="6"/>
  <c r="O55" i="12"/>
  <c r="O54" i="12"/>
  <c r="O53" i="12"/>
  <c r="O52" i="12"/>
  <c r="O51" i="12"/>
  <c r="O48" i="12"/>
  <c r="O47" i="12"/>
  <c r="O46" i="12"/>
  <c r="O45" i="12"/>
  <c r="O44" i="12"/>
  <c r="O43" i="12"/>
  <c r="O42" i="12"/>
  <c r="O41" i="12"/>
  <c r="O38" i="12"/>
  <c r="O37" i="12"/>
  <c r="O34" i="12"/>
  <c r="O33" i="12"/>
  <c r="O32" i="12"/>
  <c r="O31" i="12"/>
  <c r="O30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2" i="12"/>
  <c r="O11" i="12"/>
  <c r="O10" i="12"/>
  <c r="O9" i="12"/>
  <c r="O8" i="12"/>
  <c r="O7" i="12"/>
  <c r="O6" i="12"/>
  <c r="O5" i="12"/>
  <c r="O4" i="12"/>
  <c r="O3" i="12"/>
  <c r="O55" i="6"/>
  <c r="O54" i="6"/>
  <c r="O52" i="6"/>
  <c r="O51" i="6"/>
  <c r="O48" i="6"/>
  <c r="O47" i="6"/>
  <c r="O45" i="6"/>
  <c r="O44" i="6"/>
  <c r="O43" i="6"/>
  <c r="O42" i="6"/>
  <c r="O41" i="6"/>
  <c r="O38" i="6"/>
  <c r="O37" i="6"/>
  <c r="O34" i="6"/>
  <c r="O33" i="6"/>
  <c r="O32" i="6"/>
  <c r="O31" i="6"/>
  <c r="O30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2" i="6"/>
  <c r="O11" i="6"/>
  <c r="O10" i="6"/>
  <c r="O9" i="6"/>
  <c r="O8" i="6"/>
  <c r="O7" i="6"/>
  <c r="O6" i="6"/>
  <c r="O5" i="6"/>
  <c r="O4" i="6"/>
  <c r="O3" i="6"/>
  <c r="O59" i="9" l="1"/>
  <c r="E59" i="9" s="1"/>
  <c r="O58" i="12"/>
  <c r="E58" i="12" s="1"/>
  <c r="E60" i="8"/>
  <c r="J46" i="8" l="1"/>
  <c r="J56" i="8" l="1"/>
  <c r="J55" i="8"/>
  <c r="J54" i="8"/>
  <c r="J55" i="12" l="1"/>
  <c r="J54" i="12"/>
  <c r="J53" i="12"/>
  <c r="A53" i="12"/>
  <c r="J52" i="12"/>
  <c r="J51" i="12"/>
  <c r="J48" i="12"/>
  <c r="J47" i="12"/>
  <c r="J46" i="12"/>
  <c r="J45" i="12"/>
  <c r="J44" i="12"/>
  <c r="J43" i="12"/>
  <c r="J42" i="12"/>
  <c r="J41" i="12"/>
  <c r="J38" i="12"/>
  <c r="J37" i="12"/>
  <c r="J34" i="12"/>
  <c r="J33" i="12"/>
  <c r="J32" i="12"/>
  <c r="J31" i="12"/>
  <c r="J30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2" i="12"/>
  <c r="J11" i="12"/>
  <c r="J10" i="12"/>
  <c r="J9" i="12"/>
  <c r="J8" i="12"/>
  <c r="J7" i="12"/>
  <c r="J6" i="12"/>
  <c r="J5" i="12"/>
  <c r="J4" i="12"/>
  <c r="J3" i="12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E18" i="7"/>
  <c r="F5" i="7"/>
  <c r="O144" i="10"/>
  <c r="O143" i="10"/>
  <c r="O142" i="10"/>
  <c r="O141" i="10"/>
  <c r="O140" i="10"/>
  <c r="O139" i="10"/>
  <c r="O138" i="10"/>
  <c r="O137" i="10"/>
  <c r="O136" i="10"/>
  <c r="O135" i="10"/>
  <c r="O134" i="10"/>
  <c r="O133" i="10"/>
  <c r="O132" i="10"/>
  <c r="O131" i="10"/>
  <c r="O130" i="10"/>
  <c r="O129" i="10"/>
  <c r="O128" i="10"/>
  <c r="O127" i="10"/>
  <c r="O124" i="10"/>
  <c r="O123" i="10"/>
  <c r="O122" i="10"/>
  <c r="O121" i="10"/>
  <c r="O120" i="10"/>
  <c r="O119" i="10"/>
  <c r="O118" i="10"/>
  <c r="O117" i="10"/>
  <c r="O126" i="10"/>
  <c r="O125" i="10"/>
  <c r="O116" i="10"/>
  <c r="O115" i="10"/>
  <c r="O114" i="10"/>
  <c r="O113" i="10"/>
  <c r="O112" i="10"/>
  <c r="O111" i="10"/>
  <c r="O110" i="10"/>
  <c r="O109" i="10"/>
  <c r="O108" i="10"/>
  <c r="O107" i="10"/>
  <c r="O106" i="10"/>
  <c r="O105" i="10"/>
  <c r="O104" i="10"/>
  <c r="O103" i="10"/>
  <c r="O102" i="10"/>
  <c r="O101" i="10"/>
  <c r="O100" i="10"/>
  <c r="O99" i="10"/>
  <c r="O98" i="10"/>
  <c r="O97" i="10"/>
  <c r="O96" i="10"/>
  <c r="O95" i="10"/>
  <c r="O94" i="10"/>
  <c r="O93" i="10"/>
  <c r="O92" i="10"/>
  <c r="O91" i="10"/>
  <c r="O90" i="10"/>
  <c r="O89" i="10"/>
  <c r="O88" i="10"/>
  <c r="O87" i="10"/>
  <c r="O86" i="10"/>
  <c r="O85" i="10"/>
  <c r="O84" i="10"/>
  <c r="O83" i="10"/>
  <c r="O82" i="10"/>
  <c r="O81" i="10"/>
  <c r="O80" i="10"/>
  <c r="O79" i="10"/>
  <c r="O78" i="10"/>
  <c r="O77" i="10"/>
  <c r="O76" i="10"/>
  <c r="O75" i="10"/>
  <c r="O74" i="10"/>
  <c r="O73" i="10"/>
  <c r="O72" i="10"/>
  <c r="O71" i="10"/>
  <c r="O70" i="10"/>
  <c r="O69" i="10"/>
  <c r="O68" i="10"/>
  <c r="O67" i="10"/>
  <c r="O66" i="10"/>
  <c r="O65" i="10"/>
  <c r="O64" i="10"/>
  <c r="O63" i="10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145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146" i="10" l="1"/>
  <c r="F5" i="11"/>
  <c r="E57" i="12"/>
  <c r="D12" i="11"/>
  <c r="F12" i="11" s="1"/>
  <c r="J56" i="9" l="1"/>
  <c r="J53" i="9"/>
  <c r="J52" i="9"/>
  <c r="J51" i="9"/>
  <c r="J50" i="9"/>
  <c r="J49" i="9"/>
  <c r="J48" i="9"/>
  <c r="J38" i="9"/>
  <c r="J37" i="9"/>
  <c r="J3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0" i="9"/>
  <c r="J9" i="9"/>
  <c r="J8" i="9"/>
  <c r="J7" i="9"/>
  <c r="J6" i="9"/>
  <c r="J5" i="9"/>
  <c r="J4" i="9"/>
  <c r="J3" i="9"/>
  <c r="J10" i="8"/>
  <c r="J9" i="8"/>
  <c r="J57" i="8"/>
  <c r="J53" i="8"/>
  <c r="J52" i="8"/>
  <c r="J51" i="8"/>
  <c r="J50" i="8"/>
  <c r="J49" i="8"/>
  <c r="J45" i="8"/>
  <c r="J44" i="8"/>
  <c r="J43" i="8"/>
  <c r="J41" i="8"/>
  <c r="J40" i="8"/>
  <c r="J39" i="8"/>
  <c r="J38" i="8"/>
  <c r="J37" i="8"/>
  <c r="J36" i="8"/>
  <c r="J32" i="8"/>
  <c r="J31" i="8"/>
  <c r="J30" i="8"/>
  <c r="J29" i="8"/>
  <c r="J28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8" i="8"/>
  <c r="J7" i="8"/>
  <c r="J6" i="8"/>
  <c r="J5" i="8"/>
  <c r="J4" i="8"/>
  <c r="J3" i="8"/>
  <c r="J55" i="6"/>
  <c r="J54" i="6"/>
  <c r="J53" i="6"/>
  <c r="J52" i="6"/>
  <c r="J51" i="6"/>
  <c r="J48" i="6"/>
  <c r="J47" i="6"/>
  <c r="J46" i="6"/>
  <c r="J45" i="6"/>
  <c r="J44" i="6"/>
  <c r="J43" i="6"/>
  <c r="J42" i="6"/>
  <c r="J41" i="6"/>
  <c r="J38" i="6"/>
  <c r="J37" i="6"/>
  <c r="J34" i="6"/>
  <c r="J33" i="6"/>
  <c r="J32" i="6"/>
  <c r="J31" i="6"/>
  <c r="J30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2" i="6"/>
  <c r="J11" i="6"/>
  <c r="J10" i="6"/>
  <c r="J9" i="6"/>
  <c r="J8" i="6"/>
  <c r="J7" i="6"/>
  <c r="J6" i="6"/>
  <c r="J5" i="6"/>
  <c r="J4" i="6"/>
  <c r="J3" i="6"/>
  <c r="F13" i="7"/>
  <c r="F12" i="7"/>
  <c r="E19" i="7" s="1"/>
  <c r="F8" i="7"/>
  <c r="F7" i="7"/>
  <c r="F6" i="7"/>
  <c r="E57" i="6" l="1"/>
  <c r="E58" i="9"/>
  <c r="O58" i="6"/>
  <c r="E58" i="6" s="1"/>
  <c r="E22" i="7"/>
  <c r="E20" i="7"/>
  <c r="E21" i="7"/>
  <c r="E23" i="7" s="1"/>
  <c r="E59" i="8"/>
  <c r="F6" i="11"/>
  <c r="F7" i="11"/>
  <c r="F4" i="11" l="1"/>
  <c r="F8" i="11" s="1"/>
  <c r="D14" i="11"/>
  <c r="F14" i="11" s="1"/>
  <c r="D13" i="11"/>
  <c r="F13" i="11" s="1"/>
  <c r="Q7" i="1"/>
  <c r="Q6" i="1"/>
  <c r="A53" i="6"/>
  <c r="Q20" i="1" l="1"/>
  <c r="Q15" i="1"/>
  <c r="Q36" i="1" l="1"/>
  <c r="Q34" i="1"/>
  <c r="Q35" i="1"/>
  <c r="Q33" i="1"/>
  <c r="Q32" i="1"/>
  <c r="Q31" i="1"/>
  <c r="Q30" i="1"/>
  <c r="Q29" i="1"/>
  <c r="Q28" i="1"/>
  <c r="Q27" i="1"/>
  <c r="Q26" i="1"/>
  <c r="Q23" i="1"/>
  <c r="Q25" i="1"/>
  <c r="Q24" i="1"/>
  <c r="Q21" i="1"/>
  <c r="Q22" i="1"/>
  <c r="Q18" i="1"/>
  <c r="Q19" i="1"/>
  <c r="Q14" i="1"/>
  <c r="Q17" i="1"/>
  <c r="Q16" i="1"/>
  <c r="Q13" i="1"/>
  <c r="Q12" i="1"/>
  <c r="Q9" i="1"/>
  <c r="Q10" i="1"/>
  <c r="Q8" i="1"/>
  <c r="Q11" i="1"/>
  <c r="Q5" i="1"/>
  <c r="Q63" i="1" l="1"/>
  <c r="D11" i="11" s="1"/>
  <c r="F11" i="11" s="1"/>
  <c r="F17" i="11" s="1"/>
</calcChain>
</file>

<file path=xl/sharedStrings.xml><?xml version="1.0" encoding="utf-8"?>
<sst xmlns="http://schemas.openxmlformats.org/spreadsheetml/2006/main" count="2114" uniqueCount="799">
  <si>
    <t>Liftadres</t>
  </si>
  <si>
    <t>Bouwjaar</t>
  </si>
  <si>
    <t>Type lift</t>
  </si>
  <si>
    <t>Installatienr.</t>
  </si>
  <si>
    <t>Complexnr.</t>
  </si>
  <si>
    <t>Conditie algemeen</t>
  </si>
  <si>
    <t>Ritten pe dag</t>
  </si>
  <si>
    <t>stopplaatsen</t>
  </si>
  <si>
    <t>Verrijn Stuartweg, Lift 31</t>
  </si>
  <si>
    <t>Weesperplein, Lift 2</t>
  </si>
  <si>
    <t>Weesperplein, Lift 23</t>
  </si>
  <si>
    <t>Weesperplein, Lift 13</t>
  </si>
  <si>
    <t>Waterlooplein, Lift 2</t>
  </si>
  <si>
    <t>Waterlooplein, Lift 31</t>
  </si>
  <si>
    <t>Nieuwmarkt, Lift 34</t>
  </si>
  <si>
    <t>Nieuwmarkt, Lift 31</t>
  </si>
  <si>
    <t>Centraal Station, lift 21</t>
  </si>
  <si>
    <t>Diemen Zuid, Lift 31</t>
  </si>
  <si>
    <t>Wibautstraat, Lift 31</t>
  </si>
  <si>
    <t>Diemen Zuid, Lift 34</t>
  </si>
  <si>
    <t>Venserpolder Lift 33</t>
  </si>
  <si>
    <t>Gein, Lift 34</t>
  </si>
  <si>
    <t>Gein, Lift 31</t>
  </si>
  <si>
    <t>Reigersbos, Lift 31</t>
  </si>
  <si>
    <t>Holendrecht, Lift 31</t>
  </si>
  <si>
    <t>Holendrecht, Lift 34</t>
  </si>
  <si>
    <t>Bullewijk, Lift 34</t>
  </si>
  <si>
    <t>Strandvliet, Lift 34</t>
  </si>
  <si>
    <t>Spaklerweg, Lift 22</t>
  </si>
  <si>
    <t>Spaklerweg, Lift 12</t>
  </si>
  <si>
    <t>Wibautstraat, Lift 2</t>
  </si>
  <si>
    <t>Gaasperplas, Lift 33</t>
  </si>
  <si>
    <t>Perceel</t>
  </si>
  <si>
    <t>Fabricaat</t>
  </si>
  <si>
    <t>Minimum aantal beurten preventief</t>
  </si>
  <si>
    <t>Prijs preventief onderhoud per jaar bij één perceel</t>
  </si>
  <si>
    <t>Prijs preventief onderhoud per beurt bij één perceel</t>
  </si>
  <si>
    <t>Voorstel aantal beurten preventief Opdrachtnemer</t>
  </si>
  <si>
    <t>v.d. Madeweg, Lift 14</t>
  </si>
  <si>
    <t>v.d. Madeweg, Lift 23</t>
  </si>
  <si>
    <t>v.d. Madeweg, Lift 13</t>
  </si>
  <si>
    <t>Objectnummer</t>
  </si>
  <si>
    <t>Lijnnummer</t>
  </si>
  <si>
    <t>OL</t>
  </si>
  <si>
    <t>Centraal Station, lift 31</t>
  </si>
  <si>
    <t>Centraal Station, lift 41</t>
  </si>
  <si>
    <t>Thyssen Krupp</t>
  </si>
  <si>
    <t>NL0250561</t>
  </si>
  <si>
    <t>NL0250562</t>
  </si>
  <si>
    <t>NL0250563</t>
  </si>
  <si>
    <t>NL0250572</t>
  </si>
  <si>
    <t>NL0250570</t>
  </si>
  <si>
    <t>NL0250571</t>
  </si>
  <si>
    <t>NL0250569</t>
  </si>
  <si>
    <t>Nieuwmarkt, Lift 03</t>
  </si>
  <si>
    <t>Nieuwmarkt, lift 01</t>
  </si>
  <si>
    <t>NL0250567</t>
  </si>
  <si>
    <t>NL0250568</t>
  </si>
  <si>
    <t>Weesperplein, Lift 12</t>
  </si>
  <si>
    <t>NL0250577</t>
  </si>
  <si>
    <t>NL0250578</t>
  </si>
  <si>
    <t>NL0250579</t>
  </si>
  <si>
    <t>NL0250580</t>
  </si>
  <si>
    <t>Wibautstraat, Lift 12</t>
  </si>
  <si>
    <t>NL0250564</t>
  </si>
  <si>
    <t>NL0250565</t>
  </si>
  <si>
    <t>NL0250566</t>
  </si>
  <si>
    <t>NL0250581</t>
  </si>
  <si>
    <t>NL0250582</t>
  </si>
  <si>
    <t>NL0250574</t>
  </si>
  <si>
    <t>NL0250576</t>
  </si>
  <si>
    <t>NL0250575</t>
  </si>
  <si>
    <t>NL0250552</t>
  </si>
  <si>
    <t>NL0250555</t>
  </si>
  <si>
    <t>NL0250550</t>
  </si>
  <si>
    <t>NL0250551</t>
  </si>
  <si>
    <t>NL0250553</t>
  </si>
  <si>
    <t>NL0250557</t>
  </si>
  <si>
    <t>NL0250556</t>
  </si>
  <si>
    <t>NL0250573</t>
  </si>
  <si>
    <t>NL0250560</t>
  </si>
  <si>
    <t>NL0250559</t>
  </si>
  <si>
    <t>NL0250554</t>
  </si>
  <si>
    <t>NL0250558</t>
  </si>
  <si>
    <t>fabricaat</t>
  </si>
  <si>
    <t>Omschrijving type en/of specificatie</t>
  </si>
  <si>
    <t>All-in  Verreken- prijs</t>
  </si>
  <si>
    <t>prijs per eenheid</t>
  </si>
  <si>
    <t>Vervang-ingscyclus in jaren</t>
  </si>
  <si>
    <t>Maximaal aantal ritten</t>
  </si>
  <si>
    <t>Maximaal aantal gebruiks uren</t>
  </si>
  <si>
    <t>Garantie in jaren na vervanging door Opdrachtnemer</t>
  </si>
  <si>
    <t>Besturing</t>
  </si>
  <si>
    <t>Minimaal één van deze drie kolommen invullen</t>
  </si>
  <si>
    <t>Microprocessor</t>
  </si>
  <si>
    <t>st.</t>
  </si>
  <si>
    <t>Soepele kabels (rond / vlak)</t>
  </si>
  <si>
    <t>Hoofdstroomrelais</t>
  </si>
  <si>
    <t>Deuren</t>
  </si>
  <si>
    <t>set</t>
  </si>
  <si>
    <t>per verd.</t>
  </si>
  <si>
    <t>sensorlijst</t>
  </si>
  <si>
    <t>Aandrijving</t>
  </si>
  <si>
    <t>Ophanging (1:1 / 2:1)</t>
  </si>
  <si>
    <t>Tractieschijf</t>
  </si>
  <si>
    <t>Draagkabels tot drie stopplaatsen</t>
  </si>
  <si>
    <t>meter</t>
  </si>
  <si>
    <t>Geleiding</t>
  </si>
  <si>
    <t>Kooitableau</t>
  </si>
  <si>
    <t>standaanwijzing digitaal</t>
  </si>
  <si>
    <t>deur open knop</t>
  </si>
  <si>
    <t>deur sluiten knop</t>
  </si>
  <si>
    <t>alarmknop</t>
  </si>
  <si>
    <t>overlastsignalering</t>
  </si>
  <si>
    <t>spreekluister verbinding separaat</t>
  </si>
  <si>
    <t>Schachttableau</t>
  </si>
  <si>
    <t>Installaties in de schacht</t>
  </si>
  <si>
    <t>snelheidsbegrenzer kabel</t>
  </si>
  <si>
    <t>Vanginrichting</t>
  </si>
  <si>
    <t>Schachtverlichting</t>
  </si>
  <si>
    <t>Note:</t>
  </si>
  <si>
    <t>Alle toegepaste materialen dienen van origineel fabricaat en gecertificeerd te zijn .</t>
  </si>
  <si>
    <t>Print microprossor :</t>
  </si>
  <si>
    <t>Thyssenkrupp</t>
  </si>
  <si>
    <t>Type E.COR/MHC (/10)</t>
  </si>
  <si>
    <t>sofware</t>
  </si>
  <si>
    <t>Software tbv besturing</t>
  </si>
  <si>
    <t xml:space="preserve">Print veiligheidsketen </t>
  </si>
  <si>
    <t>MQ1/SR2</t>
  </si>
  <si>
    <t xml:space="preserve"> E.COR/MHC (/10): (inregelen en werkend opleveren)</t>
  </si>
  <si>
    <t xml:space="preserve">Stuurstroom relais </t>
  </si>
  <si>
    <t>Schnieder</t>
  </si>
  <si>
    <t>Type: LC1D32</t>
  </si>
  <si>
    <t>Type:vlak ,24 aders + diameter 0,75</t>
  </si>
  <si>
    <t xml:space="preserve">Frequentie omvormer  </t>
  </si>
  <si>
    <t xml:space="preserve">Type: AYFrequency inverter RPI 18 SYNC output C motor 18 KW </t>
  </si>
  <si>
    <t>Absoluutencoder</t>
  </si>
  <si>
    <t>Leveren absoluut encoder behorende bij genoemde processor( tbv Schachtinformatie)</t>
  </si>
  <si>
    <t>Camera systeem</t>
  </si>
  <si>
    <t>Camera systeem (tbv veiligwerken schachttop Thyssen Krupp)</t>
  </si>
  <si>
    <t>systeem</t>
  </si>
  <si>
    <t>aut. Cabinedeur per stuk</t>
  </si>
  <si>
    <t>Wittur</t>
  </si>
  <si>
    <t>serie 3201-Pegasus Type 11/R-Ltelescoop</t>
  </si>
  <si>
    <t>aut. Schachtdeuren</t>
  </si>
  <si>
    <t xml:space="preserve">deurgeleiding, sloffen </t>
  </si>
  <si>
    <t>serie 3201-Pegasus Type 11/R</t>
  </si>
  <si>
    <t xml:space="preserve">deurrollen (ophanging) </t>
  </si>
  <si>
    <t xml:space="preserve">Koppelkabels  </t>
  </si>
  <si>
    <t xml:space="preserve">Deursloffen </t>
  </si>
  <si>
    <t xml:space="preserve"> Netto Maten ruit :360 x2100 mm  BxH  gelaagd 8mm</t>
  </si>
  <si>
    <t>Deurmotor voor deuraandrijving</t>
  </si>
  <si>
    <t xml:space="preserve"> ATV 559/1</t>
  </si>
  <si>
    <t>Deurregeling</t>
  </si>
  <si>
    <t xml:space="preserve"> voor de ATV 559/1</t>
  </si>
  <si>
    <t>lift werkend opleveren</t>
  </si>
  <si>
    <t xml:space="preserve">Ontgrendel schaats </t>
  </si>
  <si>
    <t>grendel slot en grendelhaak</t>
  </si>
  <si>
    <t xml:space="preserve">serie 3201-Pegasus Type 11/R </t>
  </si>
  <si>
    <t>sensorlijst + versterker Memco</t>
  </si>
  <si>
    <t>Motor type PMC 170 M 006</t>
  </si>
  <si>
    <t>aantal groeven 8  Diameter 320 mm</t>
  </si>
  <si>
    <t>aantal 8 / Warrington kruisslag 8x19  Lengte bij vervanging is voor nu gesteld op = 25 meter</t>
  </si>
  <si>
    <t xml:space="preserve">Vervangen van de rem </t>
  </si>
  <si>
    <t>type Warner</t>
  </si>
  <si>
    <t xml:space="preserve">kooigeleiding: </t>
  </si>
  <si>
    <t xml:space="preserve">leidsloffen/houders/aut. smering </t>
  </si>
  <si>
    <t xml:space="preserve">tegengewichtgeleiding </t>
  </si>
  <si>
    <t>Tegengewichtgeleiding geleidingssloffen aut. Smering</t>
  </si>
  <si>
    <t>bedieningsknoppen</t>
  </si>
  <si>
    <t>ThyssenKrup</t>
  </si>
  <si>
    <t>bedienknop</t>
  </si>
  <si>
    <t xml:space="preserve">standaanwijzing digitaal </t>
  </si>
  <si>
    <t>deur open knop Schaefer</t>
  </si>
  <si>
    <t>deur sluiten knop Schaefer</t>
  </si>
  <si>
    <t xml:space="preserve"> TK overlastsignalering</t>
  </si>
  <si>
    <t>afh.</t>
  </si>
  <si>
    <t>spreekluister verbinding geïntegr.GVB</t>
  </si>
  <si>
    <t>TK schachtableau</t>
  </si>
  <si>
    <t>tweeknops</t>
  </si>
  <si>
    <t>TK schachtdrukknoppen</t>
  </si>
  <si>
    <t>snelheidsbegrenzer</t>
  </si>
  <si>
    <t>6023 AGB 219/2</t>
  </si>
  <si>
    <t xml:space="preserve"> 6,5mm Warrington 6x19 (meter prijs)</t>
  </si>
  <si>
    <t>6071/1 AFV 213/5</t>
  </si>
  <si>
    <t>Buffers</t>
  </si>
  <si>
    <t>Acla</t>
  </si>
  <si>
    <t xml:space="preserve"> 08/208/AP001/300403</t>
  </si>
  <si>
    <t>Kooi Buffer</t>
  </si>
  <si>
    <t xml:space="preserve"> 08/208/AP001/300402</t>
  </si>
  <si>
    <t>-</t>
  </si>
  <si>
    <t>Totaalprijs Preventief Onderhoud</t>
  </si>
  <si>
    <t>weeg factor</t>
  </si>
  <si>
    <t>gewogen</t>
  </si>
  <si>
    <t>Stilstand (in uren)</t>
  </si>
  <si>
    <t>Leveren en vervangen</t>
  </si>
  <si>
    <t>Onderdelen nader te bepalen</t>
  </si>
  <si>
    <t>1</t>
  </si>
  <si>
    <t>Kooideurruit</t>
  </si>
  <si>
    <t xml:space="preserve">Deurmotor en regeling </t>
  </si>
  <si>
    <t>Aandrijving electromotor</t>
  </si>
  <si>
    <t>120</t>
  </si>
  <si>
    <t>Vervangen TL(D)/LED lampen</t>
  </si>
  <si>
    <t>Tarieven werkzaamheden</t>
  </si>
  <si>
    <t>omschrijving</t>
  </si>
  <si>
    <t>Toeslag in %</t>
  </si>
  <si>
    <t>Verreken- tarief</t>
  </si>
  <si>
    <t>Preventief</t>
  </si>
  <si>
    <t>Monteur</t>
  </si>
  <si>
    <t>Standaard tarief (Maandag t/m vrijdag 06:00 t/m 18:00 uur)</t>
  </si>
  <si>
    <t>Maandag t/m vrijdag 18:00 t/m 21:00 uur</t>
  </si>
  <si>
    <t>Maandag t/m vrijdag 21:00 t/m 00:00 uur</t>
  </si>
  <si>
    <t>Maandag t/m vrijdag 00:00 t/m 06:00 uur</t>
  </si>
  <si>
    <t>Voorrijdtarief</t>
  </si>
  <si>
    <t>Voorrijdtarief binnen kantoortijd (dag)</t>
  </si>
  <si>
    <t xml:space="preserve">Voorrijdtarief weekend kantoortijd (za/zo/feest) </t>
  </si>
  <si>
    <t>Bovenstaande tarieven voor werkzaamheden worden geacht all-in te zijn (inclusief auto, gereedschappen, klein materiaal, PM, indirecte kosten etc.)</t>
  </si>
  <si>
    <t xml:space="preserve">Kostprijs totaal  </t>
  </si>
  <si>
    <t xml:space="preserve">Score installatie beschikbaarheid (minus overscheiding norm)   </t>
  </si>
  <si>
    <t>eenheid</t>
  </si>
  <si>
    <t>Tractie - MKL</t>
  </si>
  <si>
    <t xml:space="preserve">ThyssenKrupp </t>
  </si>
  <si>
    <t>SPS computer NL254700131</t>
  </si>
  <si>
    <t xml:space="preserve">Uitbreidingsmodule </t>
  </si>
  <si>
    <t>SPS computer :NL254620041</t>
  </si>
  <si>
    <t>AS-I safetymonitor</t>
  </si>
  <si>
    <t xml:space="preserve"> 2 kanaals NL254640002</t>
  </si>
  <si>
    <t>Compl.</t>
  </si>
  <si>
    <t xml:space="preserve">Centrale eenheid tbv noodstopherstelsysteem </t>
  </si>
  <si>
    <t xml:space="preserve">NL254650018 </t>
  </si>
  <si>
    <t xml:space="preserve">fotocellen tbv het noodstopherstel systeem </t>
  </si>
  <si>
    <t xml:space="preserve">Multifunctioneel bewakingsrelais TSR </t>
  </si>
  <si>
    <t>NL:254610111</t>
  </si>
  <si>
    <t>Stuurstroom relais</t>
  </si>
  <si>
    <t>Type</t>
  </si>
  <si>
    <t>Statische gedeelte</t>
  </si>
  <si>
    <t xml:space="preserve">Treden </t>
  </si>
  <si>
    <t>ThyssenKrupp</t>
  </si>
  <si>
    <r>
      <t>RT trede</t>
    </r>
    <r>
      <rPr>
        <sz val="10"/>
        <rFont val="Trebuchet MS"/>
        <family val="2"/>
      </rPr>
      <t xml:space="preserve"> NL253500047 breedte 1000mm</t>
    </r>
  </si>
  <si>
    <t>1 st.</t>
  </si>
  <si>
    <t>2 tot 5 st.</t>
  </si>
  <si>
    <t>5 tot 10 st.</t>
  </si>
  <si>
    <t>&gt; 10 st.</t>
  </si>
  <si>
    <t xml:space="preserve">Tredenrollen </t>
  </si>
  <si>
    <t>TK Tredenrol FT 932 5</t>
  </si>
  <si>
    <t xml:space="preserve">Smeerautomaat </t>
  </si>
  <si>
    <t>BEKA Fabrnr:04055-01 230V E-58680/6 2712 1110 112990</t>
  </si>
  <si>
    <t>Sokkel borstel</t>
  </si>
  <si>
    <t xml:space="preserve">Sokkelborstel </t>
  </si>
  <si>
    <t>lengte</t>
  </si>
  <si>
    <t>Lightspeed versterker</t>
  </si>
  <si>
    <t xml:space="preserve">glasvezel voor lightspeed </t>
  </si>
  <si>
    <t>set.</t>
  </si>
  <si>
    <t xml:space="preserve">Kamplaten </t>
  </si>
  <si>
    <t>FT 932 5</t>
  </si>
  <si>
    <t xml:space="preserve"> Elektromotor</t>
  </si>
  <si>
    <t xml:space="preserve">EMOD 2M160M6-27/v1 vermogen 16,5KW </t>
  </si>
  <si>
    <t>carterolie roltrap machine</t>
  </si>
  <si>
    <t>Trede ketting</t>
  </si>
  <si>
    <t>Kettenwulf</t>
  </si>
  <si>
    <t>per 4 meter</t>
  </si>
  <si>
    <t xml:space="preserve">Vervangen tredenketting </t>
  </si>
  <si>
    <t>Remarm</t>
  </si>
  <si>
    <t>Leuningband</t>
  </si>
  <si>
    <t>Botcher</t>
  </si>
  <si>
    <t>mtr</t>
  </si>
  <si>
    <t>tractiewiel leuningband aandrijving</t>
  </si>
  <si>
    <t xml:space="preserve">Tandwiel tbv de leuningband aandrijving </t>
  </si>
  <si>
    <t xml:space="preserve">ketting tbv de leuningband aandrijving </t>
  </si>
  <si>
    <t>Leuningband geleiding</t>
  </si>
  <si>
    <t xml:space="preserve">Leuningband inloopdeurtjes </t>
  </si>
  <si>
    <t>Balustrade ruit</t>
  </si>
  <si>
    <t>balustrade kopruit rechtsonder NL251204001</t>
  </si>
  <si>
    <t xml:space="preserve">balustrade ruit recht </t>
  </si>
  <si>
    <t>Balustrade verlichting</t>
  </si>
  <si>
    <t xml:space="preserve"> LED per lengte </t>
  </si>
  <si>
    <t>voedingseenheid balustrade verlichting</t>
  </si>
  <si>
    <t>Voedingseenheid balustrade verlichting</t>
  </si>
  <si>
    <t>Bediening en verlichting</t>
  </si>
  <si>
    <t>start knop</t>
  </si>
  <si>
    <t>Start knop</t>
  </si>
  <si>
    <t>Noodstop knoppen</t>
  </si>
  <si>
    <t>Noodstop knop IP 65 NL254700109</t>
  </si>
  <si>
    <t>stoplicht</t>
  </si>
  <si>
    <t>Zuilverlichting (LED verlichting digitaal)</t>
  </si>
  <si>
    <t>Verwarming in roltrap</t>
  </si>
  <si>
    <t>1000w buiskachel</t>
  </si>
  <si>
    <t>Trede verlichting</t>
  </si>
  <si>
    <t>Trede verlichting tussen de treden</t>
  </si>
  <si>
    <t>Kamplaat verlichting Machinekamer/Spanwagen</t>
  </si>
  <si>
    <t xml:space="preserve">Kamplaat verlichting  LED </t>
  </si>
  <si>
    <t>Opstart Fotocelen</t>
  </si>
  <si>
    <t>Opstart Fotocel Sick in zuil</t>
  </si>
  <si>
    <t>st</t>
  </si>
  <si>
    <t>Uitbouwen, wikkelen en weer inbouwen  elektromotor</t>
  </si>
  <si>
    <t xml:space="preserve">Leuningband </t>
  </si>
  <si>
    <t>ep</t>
  </si>
  <si>
    <t>Lijn</t>
  </si>
  <si>
    <t>Locatie</t>
  </si>
  <si>
    <t>Omschrijving</t>
  </si>
  <si>
    <t>Complexnr. of                CI nr.</t>
  </si>
  <si>
    <t>1R</t>
  </si>
  <si>
    <t>Centraal station Amsterdam</t>
  </si>
  <si>
    <t xml:space="preserve">Thyssen </t>
  </si>
  <si>
    <t>NL0290488</t>
  </si>
  <si>
    <t>NL0290489</t>
  </si>
  <si>
    <t>NL0290487</t>
  </si>
  <si>
    <t>Nieuwmarkt - Geen reizigers</t>
  </si>
  <si>
    <t>Otis</t>
  </si>
  <si>
    <t>61ne3071</t>
  </si>
  <si>
    <t>Nieuwmarkt Amsterdam</t>
  </si>
  <si>
    <t>NL0290497</t>
  </si>
  <si>
    <t>NL0290496</t>
  </si>
  <si>
    <t>NL0290498</t>
  </si>
  <si>
    <t>NL0290499</t>
  </si>
  <si>
    <t>Waterlooplein Amsterdam</t>
  </si>
  <si>
    <t>NL0290510</t>
  </si>
  <si>
    <t>NL0290511</t>
  </si>
  <si>
    <t>NL0290509</t>
  </si>
  <si>
    <t>NL0290512</t>
  </si>
  <si>
    <t>NL0290507</t>
  </si>
  <si>
    <t>NL0290508</t>
  </si>
  <si>
    <t>Weesperplein  Amsterdam</t>
  </si>
  <si>
    <t>NL0290517</t>
  </si>
  <si>
    <t>NL0290515</t>
  </si>
  <si>
    <t>NL0290519</t>
  </si>
  <si>
    <t>NL0290513</t>
  </si>
  <si>
    <t>Wibautstation Amsterdam</t>
  </si>
  <si>
    <t>NL0290523</t>
  </si>
  <si>
    <t>NL0290520</t>
  </si>
  <si>
    <t>NL0290518</t>
  </si>
  <si>
    <t>NL0290522</t>
  </si>
  <si>
    <t>NL0290521</t>
  </si>
  <si>
    <t>Spaklerweg</t>
  </si>
  <si>
    <t>Van der Madeweg</t>
  </si>
  <si>
    <t>NL0290492</t>
  </si>
  <si>
    <t>NL0290502</t>
  </si>
  <si>
    <t>Strandvliet Amsterdam</t>
  </si>
  <si>
    <t>NL0290452</t>
  </si>
  <si>
    <t>NL0290453</t>
  </si>
  <si>
    <t>Bullewijk Amsterdam</t>
  </si>
  <si>
    <t>NL0290484</t>
  </si>
  <si>
    <t>NL0290485</t>
  </si>
  <si>
    <t>Holendrecht Amsterdam</t>
  </si>
  <si>
    <t>NL0290495</t>
  </si>
  <si>
    <t>NL0290494</t>
  </si>
  <si>
    <t>Reigerbos Amsterdam</t>
  </si>
  <si>
    <t>NL0290501</t>
  </si>
  <si>
    <t>Gein Amsterdam</t>
  </si>
  <si>
    <t>NL0290493</t>
  </si>
  <si>
    <t>Venserpolder</t>
  </si>
  <si>
    <t>Diemen Zuid Amsterdam</t>
  </si>
  <si>
    <t>NL0290491</t>
  </si>
  <si>
    <t>NL0290490</t>
  </si>
  <si>
    <t>Verrijn Stuartweg</t>
  </si>
  <si>
    <t>NL0290506</t>
  </si>
  <si>
    <t>Gaasperplas Amsterdam</t>
  </si>
  <si>
    <t>NL0290451</t>
  </si>
  <si>
    <t>NZL</t>
  </si>
  <si>
    <t>Centraal Station Zuid</t>
  </si>
  <si>
    <t>NL0290589 sp12 (1)</t>
  </si>
  <si>
    <t>NL0290589</t>
  </si>
  <si>
    <t>CI0022911</t>
  </si>
  <si>
    <t>NL0290590 sp12 (2)</t>
  </si>
  <si>
    <t>NL0290590</t>
  </si>
  <si>
    <t>CI0022910</t>
  </si>
  <si>
    <t>NL0290591 sp12 (3)</t>
  </si>
  <si>
    <t>NL0290591</t>
  </si>
  <si>
    <t>CI0022909</t>
  </si>
  <si>
    <t>NL0290592 sp13 (1) - rolpad</t>
  </si>
  <si>
    <t>NL0290592</t>
  </si>
  <si>
    <t>CI0022908</t>
  </si>
  <si>
    <t>NL0290593 sp13 (2) - rolpad</t>
  </si>
  <si>
    <t>NL0290593</t>
  </si>
  <si>
    <t>CI0022907</t>
  </si>
  <si>
    <t>NL0290594</t>
  </si>
  <si>
    <t>CI0022906</t>
  </si>
  <si>
    <t>NL0290595</t>
  </si>
  <si>
    <t>CI0022905</t>
  </si>
  <si>
    <t>NL0290604 sp15 (1)</t>
  </si>
  <si>
    <t>NL0290604</t>
  </si>
  <si>
    <t>CI0022904</t>
  </si>
  <si>
    <t>NL0290605 sp15 (2)</t>
  </si>
  <si>
    <t>NL0290605</t>
  </si>
  <si>
    <t>CI0022903</t>
  </si>
  <si>
    <t>NL0290606 sp15 (3)</t>
  </si>
  <si>
    <t>NL0290606</t>
  </si>
  <si>
    <t>CI0022902</t>
  </si>
  <si>
    <t>NL0290607 sp16 (1)</t>
  </si>
  <si>
    <t>NL0290607</t>
  </si>
  <si>
    <t>CI0022901</t>
  </si>
  <si>
    <t>NL0290608 sp16 (2)</t>
  </si>
  <si>
    <t>NL0290608</t>
  </si>
  <si>
    <t>CI0022900</t>
  </si>
  <si>
    <t>NL0290609 sp16 (3)</t>
  </si>
  <si>
    <t>NL0290609</t>
  </si>
  <si>
    <t>CI0022899</t>
  </si>
  <si>
    <t>Centraal Station Noord</t>
  </si>
  <si>
    <t>NL0290596 sp10 (1)</t>
  </si>
  <si>
    <t>NL0290596</t>
  </si>
  <si>
    <t>CI0022880</t>
  </si>
  <si>
    <t>NL0290597 sp10 (2)</t>
  </si>
  <si>
    <t>NL0290597</t>
  </si>
  <si>
    <t>CI0022918</t>
  </si>
  <si>
    <t>NL0290598 sp10 (3)</t>
  </si>
  <si>
    <t>NL0290598</t>
  </si>
  <si>
    <t>CI0022917</t>
  </si>
  <si>
    <t>NL0290599 sp10 (4)</t>
  </si>
  <si>
    <t>NL0290599</t>
  </si>
  <si>
    <t>CI0022916</t>
  </si>
  <si>
    <t>NL0290600 sp11 (1)</t>
  </si>
  <si>
    <t>NL0290600</t>
  </si>
  <si>
    <t>CI0022915</t>
  </si>
  <si>
    <t>NL0290601 sp11 (2)</t>
  </si>
  <si>
    <t>NL0290601</t>
  </si>
  <si>
    <t>CI0022914</t>
  </si>
  <si>
    <t>NL0290602 sp11 (3)</t>
  </si>
  <si>
    <t>NL0290602</t>
  </si>
  <si>
    <t>CI0022913</t>
  </si>
  <si>
    <t>NL0290603 sp11 (4)</t>
  </si>
  <si>
    <t>NL0290603</t>
  </si>
  <si>
    <t>CI0022912</t>
  </si>
  <si>
    <t>NL0290622 sp17 (1)</t>
  </si>
  <si>
    <t>NL0290622</t>
  </si>
  <si>
    <t>CI0022898</t>
  </si>
  <si>
    <t>NL0290623 sp17 (2)</t>
  </si>
  <si>
    <t>NL0290623</t>
  </si>
  <si>
    <t>CI0022897</t>
  </si>
  <si>
    <t>NL0290624 sp17 (3)</t>
  </si>
  <si>
    <t>NL0290624</t>
  </si>
  <si>
    <t>CI0022896</t>
  </si>
  <si>
    <t>NL0290625 sp18 (1)</t>
  </si>
  <si>
    <t>NL0290625</t>
  </si>
  <si>
    <t>CI0022895</t>
  </si>
  <si>
    <t>NL0290626 sp18 (2)</t>
  </si>
  <si>
    <t>NL0290626</t>
  </si>
  <si>
    <t>CI0022894</t>
  </si>
  <si>
    <t>NL0290627 sp18 (3)</t>
  </si>
  <si>
    <t>NL0290627</t>
  </si>
  <si>
    <t>CI0022893</t>
  </si>
  <si>
    <t>NL0290610 sp19 (1)</t>
  </si>
  <si>
    <t>NL0290610</t>
  </si>
  <si>
    <t>CI0022892</t>
  </si>
  <si>
    <t>NL0290611 sp19 (2)</t>
  </si>
  <si>
    <t>NL0290611</t>
  </si>
  <si>
    <t>CI0022891</t>
  </si>
  <si>
    <t>NL0290612 sp19 (3)</t>
  </si>
  <si>
    <t>NL0290612</t>
  </si>
  <si>
    <t>CI0022890</t>
  </si>
  <si>
    <t>NL0290613 sp20 (1)</t>
  </si>
  <si>
    <t>NL0290613</t>
  </si>
  <si>
    <t>CI0022889</t>
  </si>
  <si>
    <t>NL0290614 sp20 (2)</t>
  </si>
  <si>
    <t>NL0290614</t>
  </si>
  <si>
    <t>CI0022888</t>
  </si>
  <si>
    <t>NL0290615 sp20 (3)</t>
  </si>
  <si>
    <t>NL0290615</t>
  </si>
  <si>
    <t>CI0022887</t>
  </si>
  <si>
    <t>NL0290616 sp21 (1)</t>
  </si>
  <si>
    <t>NL0290616</t>
  </si>
  <si>
    <t>CI0022886</t>
  </si>
  <si>
    <t>NL0290617 sp21 (2)</t>
  </si>
  <si>
    <t>NL0290617</t>
  </si>
  <si>
    <t>CI0022885</t>
  </si>
  <si>
    <t>NL0290618 sp21 (3)</t>
  </si>
  <si>
    <t>NL0290618</t>
  </si>
  <si>
    <t>CI0022884</t>
  </si>
  <si>
    <t>NL0290619 sp22 (1)</t>
  </si>
  <si>
    <t>NL0290619</t>
  </si>
  <si>
    <t>CI0022883</t>
  </si>
  <si>
    <t>NL0290620 sp22 (2)</t>
  </si>
  <si>
    <t>NL0290620</t>
  </si>
  <si>
    <t>CI0022881</t>
  </si>
  <si>
    <t>NL0290621 sp22 (3)</t>
  </si>
  <si>
    <t>NL0290621</t>
  </si>
  <si>
    <t>CI0022882</t>
  </si>
  <si>
    <t>DPP</t>
  </si>
  <si>
    <t>De Pijp wand as D DP</t>
  </si>
  <si>
    <t>NL0290657 sp11</t>
  </si>
  <si>
    <t>NL0290657</t>
  </si>
  <si>
    <t>CI0022234</t>
  </si>
  <si>
    <t>NL0290658 sp13</t>
  </si>
  <si>
    <t>NL0290658</t>
  </si>
  <si>
    <t>CI0022236</t>
  </si>
  <si>
    <t>NL0290659 sp15</t>
  </si>
  <si>
    <t>NL0290659</t>
  </si>
  <si>
    <t>CI0022238</t>
  </si>
  <si>
    <t>NL0290660 sp18</t>
  </si>
  <si>
    <t>NL0290660</t>
  </si>
  <si>
    <t>CI0022241</t>
  </si>
  <si>
    <t>NL0290661 sp20</t>
  </si>
  <si>
    <t>NL0290661</t>
  </si>
  <si>
    <t>CI0022243</t>
  </si>
  <si>
    <t>De Pijp wand as D OP</t>
  </si>
  <si>
    <t>NL0290662 sp12</t>
  </si>
  <si>
    <t>NL0290662</t>
  </si>
  <si>
    <t>CI0022235</t>
  </si>
  <si>
    <t>NL0290663 sp14</t>
  </si>
  <si>
    <t>NL0290663</t>
  </si>
  <si>
    <t>CI0022237</t>
  </si>
  <si>
    <t>NL0290664 sp16</t>
  </si>
  <si>
    <t>NL0290664</t>
  </si>
  <si>
    <t>CI0022239</t>
  </si>
  <si>
    <t>NL0290665 sp17</t>
  </si>
  <si>
    <t>NL0290665</t>
  </si>
  <si>
    <t>CI0022240</t>
  </si>
  <si>
    <t>NL0290666 sp19</t>
  </si>
  <si>
    <t>NL0290666</t>
  </si>
  <si>
    <t>CI0022242</t>
  </si>
  <si>
    <t>De Pijp Zuid</t>
  </si>
  <si>
    <t>NL0290667 sp10 (1)</t>
  </si>
  <si>
    <t>NL0290667</t>
  </si>
  <si>
    <t>CI0022231</t>
  </si>
  <si>
    <t>NL0290668 sp10 (2)</t>
  </si>
  <si>
    <t>NL0290668</t>
  </si>
  <si>
    <t>CI0022232</t>
  </si>
  <si>
    <t>NL0290669 sp10 (3)</t>
  </si>
  <si>
    <t>NL0290669</t>
  </si>
  <si>
    <t>CI0022233</t>
  </si>
  <si>
    <t>De Pijp Noord</t>
  </si>
  <si>
    <t>NL0290670 sp21 (1)</t>
  </si>
  <si>
    <t>NL0290670</t>
  </si>
  <si>
    <t>CI0022229</t>
  </si>
  <si>
    <t>NL0290671 sp21 (2)</t>
  </si>
  <si>
    <t>NL0290671</t>
  </si>
  <si>
    <t>CI0022230</t>
  </si>
  <si>
    <t>NL0290672 sp21 (3)</t>
  </si>
  <si>
    <t>NL0290672</t>
  </si>
  <si>
    <t>CI0022228</t>
  </si>
  <si>
    <t>NDP</t>
  </si>
  <si>
    <t>Noorderpark</t>
  </si>
  <si>
    <t>NL0290588 sp10</t>
  </si>
  <si>
    <t>NL0290588</t>
  </si>
  <si>
    <t>CI0022919</t>
  </si>
  <si>
    <t>EPP</t>
  </si>
  <si>
    <t>Europaplein Zuid Station</t>
  </si>
  <si>
    <t>NL0290673 sp10 (1)</t>
  </si>
  <si>
    <t>NL0290673</t>
  </si>
  <si>
    <t>CI0022244</t>
  </si>
  <si>
    <t>NL0290674 sp10 (2)</t>
  </si>
  <si>
    <t>NL0290674</t>
  </si>
  <si>
    <t>CI0022245</t>
  </si>
  <si>
    <t>Europaplein Noord Station</t>
  </si>
  <si>
    <t>NL0290677 sp11</t>
  </si>
  <si>
    <t>NL0290677</t>
  </si>
  <si>
    <t>CI0022246</t>
  </si>
  <si>
    <t>NL0290678 sp12</t>
  </si>
  <si>
    <t>NL0290678</t>
  </si>
  <si>
    <t>CI0022247</t>
  </si>
  <si>
    <t>Europaplein Perron</t>
  </si>
  <si>
    <t>NL0290675 sp13</t>
  </si>
  <si>
    <t>NL0290675</t>
  </si>
  <si>
    <t>CI0022248</t>
  </si>
  <si>
    <t>NL0290676 sp14</t>
  </si>
  <si>
    <t>NL0290676</t>
  </si>
  <si>
    <t>CI0022249</t>
  </si>
  <si>
    <t>NL0290679 sp15</t>
  </si>
  <si>
    <t>NL0290679</t>
  </si>
  <si>
    <t>CI0022250</t>
  </si>
  <si>
    <t>NL0290680 sp16</t>
  </si>
  <si>
    <t>NL0290680</t>
  </si>
  <si>
    <t>CI0022251</t>
  </si>
  <si>
    <t>ND</t>
  </si>
  <si>
    <t>Station Noord</t>
  </si>
  <si>
    <t>NL0290586 sp10</t>
  </si>
  <si>
    <t>NL0290586</t>
  </si>
  <si>
    <t>CI0022227</t>
  </si>
  <si>
    <t>NL0290587 sp11</t>
  </si>
  <si>
    <t>NL0290587</t>
  </si>
  <si>
    <t>CI0022226</t>
  </si>
  <si>
    <t>NL0290779 sp12</t>
  </si>
  <si>
    <t>NL0290779</t>
  </si>
  <si>
    <t>CI0022267</t>
  </si>
  <si>
    <t>SBN</t>
  </si>
  <si>
    <t>Station Noord/Busstation</t>
  </si>
  <si>
    <t>NL0290851 sp13</t>
  </si>
  <si>
    <t>NL0290851</t>
  </si>
  <si>
    <t>CI0031814</t>
  </si>
  <si>
    <t>RKN</t>
  </si>
  <si>
    <t>Rokin Zuid Station</t>
  </si>
  <si>
    <t>NL0290628 sp13 (1)</t>
  </si>
  <si>
    <t>NL0290628</t>
  </si>
  <si>
    <t>CI0015974</t>
  </si>
  <si>
    <t>NL0290629 sp13 (2)</t>
  </si>
  <si>
    <t>NL0290629</t>
  </si>
  <si>
    <t>CI0020346</t>
  </si>
  <si>
    <t>Rokin Noord Station</t>
  </si>
  <si>
    <t>NL0290637 sp10 (1)</t>
  </si>
  <si>
    <t>NL0290637</t>
  </si>
  <si>
    <t>CI0017631</t>
  </si>
  <si>
    <t>NL0290638 sp10 (2)</t>
  </si>
  <si>
    <t>NL0290638</t>
  </si>
  <si>
    <t>CI0016765</t>
  </si>
  <si>
    <t>NL0290635 sp10 (3)</t>
  </si>
  <si>
    <t>NL0290635</t>
  </si>
  <si>
    <t>CI0017042</t>
  </si>
  <si>
    <t>NL0290636 sp11 (1)</t>
  </si>
  <si>
    <t>NL0290636</t>
  </si>
  <si>
    <t>CI0016358</t>
  </si>
  <si>
    <t>NL0290632 sp11 (2)</t>
  </si>
  <si>
    <t>NL0290632</t>
  </si>
  <si>
    <t>CI0020333</t>
  </si>
  <si>
    <t>NL0290633 sp11 (3)</t>
  </si>
  <si>
    <t>NL0290633</t>
  </si>
  <si>
    <t>CI0017175</t>
  </si>
  <si>
    <t>NL0290634 sp12 (1)</t>
  </si>
  <si>
    <t>NL0290634</t>
  </si>
  <si>
    <t>CI0018153</t>
  </si>
  <si>
    <t>NL0290630 sp12 (2)</t>
  </si>
  <si>
    <t>NL0290630</t>
  </si>
  <si>
    <t>CI0017032</t>
  </si>
  <si>
    <t>NL0290631 sp14 (1)</t>
  </si>
  <si>
    <t>NL0290631</t>
  </si>
  <si>
    <t>CI0018261</t>
  </si>
  <si>
    <t>NL0290639 sp14 (2)</t>
  </si>
  <si>
    <t>NL0290639</t>
  </si>
  <si>
    <t>CI0017617</t>
  </si>
  <si>
    <t>NL0290640 sp15 (1)</t>
  </si>
  <si>
    <t>NL0290640</t>
  </si>
  <si>
    <t>CI0017811</t>
  </si>
  <si>
    <t>NL0290641 sp15 (2)</t>
  </si>
  <si>
    <t>NL0290641</t>
  </si>
  <si>
    <t>CI0020391</t>
  </si>
  <si>
    <t>VZG</t>
  </si>
  <si>
    <t>Vijzelgracht</t>
  </si>
  <si>
    <t>NL0290648 sp13 (1)</t>
  </si>
  <si>
    <t>NL0290648</t>
  </si>
  <si>
    <t>CI0022261</t>
  </si>
  <si>
    <t>NL0290650 sp13 (3)</t>
  </si>
  <si>
    <t>NL0290650</t>
  </si>
  <si>
    <t>CI0022263</t>
  </si>
  <si>
    <t>NL0290654 sp14 (1)</t>
  </si>
  <si>
    <t>NL0290654</t>
  </si>
  <si>
    <t>CI0022264</t>
  </si>
  <si>
    <t>NL0290656 sp14 (3)</t>
  </si>
  <si>
    <t>NL0290656</t>
  </si>
  <si>
    <t>CI0022266</t>
  </si>
  <si>
    <t>Vijzelgracht Zuid</t>
  </si>
  <si>
    <t>NL0290642 sp11 (1)</t>
  </si>
  <si>
    <t>NL0290642</t>
  </si>
  <si>
    <t>CI0022254</t>
  </si>
  <si>
    <t>NL0290643 sp11 (2)</t>
  </si>
  <si>
    <t>NL0290643</t>
  </si>
  <si>
    <t>CI0022253</t>
  </si>
  <si>
    <t>NL0290644 sp11 (3)</t>
  </si>
  <si>
    <t>NL0290644</t>
  </si>
  <si>
    <t>CI0022252</t>
  </si>
  <si>
    <t>Vijzelgracht Zuid Oost</t>
  </si>
  <si>
    <t>NL0290645 sp12 (1)</t>
  </si>
  <si>
    <t>NL0290645</t>
  </si>
  <si>
    <t>CI0022258</t>
  </si>
  <si>
    <t>NL0290646 sp12 (2)</t>
  </si>
  <si>
    <t>NL0290646</t>
  </si>
  <si>
    <t>CI0022259</t>
  </si>
  <si>
    <t>NL0290647 sp12 (3)</t>
  </si>
  <si>
    <t>NL0290647</t>
  </si>
  <si>
    <t>CI1022260</t>
  </si>
  <si>
    <t>Vijzelgracht Noord</t>
  </si>
  <si>
    <t>NL0290649 sp13 (2)</t>
  </si>
  <si>
    <t>NL0290649</t>
  </si>
  <si>
    <t>CI0022262</t>
  </si>
  <si>
    <t>NL0290651 sp10 (1)</t>
  </si>
  <si>
    <t>NL0290651</t>
  </si>
  <si>
    <t>CI0022257</t>
  </si>
  <si>
    <t>NL0290652 sp10 (2)</t>
  </si>
  <si>
    <t>NL0290652</t>
  </si>
  <si>
    <t>CI0022256</t>
  </si>
  <si>
    <t>NL0290653 sp10 (3)</t>
  </si>
  <si>
    <t>NL0290653</t>
  </si>
  <si>
    <t>CI0022255</t>
  </si>
  <si>
    <t>NL0290655 sp14 (2)</t>
  </si>
  <si>
    <t>NL0290655</t>
  </si>
  <si>
    <t>CI0022265</t>
  </si>
  <si>
    <t>Bij modulaire opbouw van het onderhoud de gemiddelde jaarprijs delen door het aantal beurten</t>
  </si>
  <si>
    <t>NL0290594 sp14 (1) - rolpad</t>
  </si>
  <si>
    <t>NL0290595 sp14 (2) - rolpad</t>
  </si>
  <si>
    <t>Fictieve berekening kosten storingsopvolging (2 uur per storing)</t>
  </si>
  <si>
    <t>Storingen incl. voorrijdtarief</t>
  </si>
  <si>
    <t>Zaterdag, Zon- en feestdagen 00:00 t/m 24:00 uur</t>
  </si>
  <si>
    <t xml:space="preserve">Voorrijdtarief buiten kantoortijd (avond/nacht) </t>
  </si>
  <si>
    <t>Zaterdag, zon- en feestdagen 00:00 t/m 24:00 uur</t>
  </si>
  <si>
    <t>Installatie beschikbaarheid</t>
  </si>
  <si>
    <t>Gemiddelde waarde</t>
  </si>
  <si>
    <t>Onderdelen matrices</t>
  </si>
  <si>
    <t>Prijs</t>
  </si>
  <si>
    <t>Weging</t>
  </si>
  <si>
    <t>Prijs inschrijving</t>
  </si>
  <si>
    <t>Totaalprijs</t>
  </si>
  <si>
    <t>Totaalprijs fictieve inschrijving</t>
  </si>
  <si>
    <t>Inschrijfblad Perceel 1</t>
  </si>
  <si>
    <t>PL1 - Preventief Onderhoud liften</t>
  </si>
  <si>
    <t>PR1 - Preventief Onderhoud roltrappen</t>
  </si>
  <si>
    <t>P1 - Tarieven Correctief Onderhoud liften + roltrappen</t>
  </si>
  <si>
    <t>NL0250478</t>
  </si>
  <si>
    <t>Centraal Station Oost - SP03-L07</t>
  </si>
  <si>
    <t>Noorderpark - SP01-L03</t>
  </si>
  <si>
    <t>Centraal Station Oost - SP04-L08</t>
  </si>
  <si>
    <t>Centraal Station Oost - SP05-L04</t>
  </si>
  <si>
    <t>Centraal Station Oost - SP06-L05</t>
  </si>
  <si>
    <t>NL0250481</t>
  </si>
  <si>
    <t>Noord SP01-L01</t>
  </si>
  <si>
    <t>Noord SP02-L02</t>
  </si>
  <si>
    <t>Centraal Station Zuid VVCS - SP02-L02</t>
  </si>
  <si>
    <t>Centraal Station Zuid VVCS - SP02-L03</t>
  </si>
  <si>
    <t>Vijzelgracht SP01-L14</t>
  </si>
  <si>
    <t>Vijzelgracht SP02-L15</t>
  </si>
  <si>
    <t>Rokin - SP01-L10</t>
  </si>
  <si>
    <t>Rokin - SP02-L11</t>
  </si>
  <si>
    <t>Rokin - SP03-L12</t>
  </si>
  <si>
    <t>Rokin - SP04-L13</t>
  </si>
  <si>
    <t>De Pijp SP01-L16</t>
  </si>
  <si>
    <t>De Pijp SP02-L17</t>
  </si>
  <si>
    <t>De Pijp SP03-L18</t>
  </si>
  <si>
    <t>De Pijp SP04-L19</t>
  </si>
  <si>
    <t>Europaplein SP01-L20</t>
  </si>
  <si>
    <t>Europaplein SP02-L21</t>
  </si>
  <si>
    <t>Europaplein SP03-L22</t>
  </si>
  <si>
    <t>Europaplein SP04-L23</t>
  </si>
  <si>
    <t>Europaplein SP05-L24</t>
  </si>
  <si>
    <t>Europaplein SP06-L25</t>
  </si>
  <si>
    <t>NL0250476</t>
  </si>
  <si>
    <t>NL0250477</t>
  </si>
  <si>
    <t>NL0250482</t>
  </si>
  <si>
    <t>NL0250483</t>
  </si>
  <si>
    <t>NL0250479</t>
  </si>
  <si>
    <t>NL0250480</t>
  </si>
  <si>
    <t>NL0250485</t>
  </si>
  <si>
    <t>NL0250486</t>
  </si>
  <si>
    <t>NL0250487</t>
  </si>
  <si>
    <t>NL0250488</t>
  </si>
  <si>
    <t>NL0250489</t>
  </si>
  <si>
    <t>NL0250490</t>
  </si>
  <si>
    <t>NL0250491</t>
  </si>
  <si>
    <t>NL0250492</t>
  </si>
  <si>
    <t>NL0250493</t>
  </si>
  <si>
    <t>NL0250494</t>
  </si>
  <si>
    <t>NL0250495</t>
  </si>
  <si>
    <t>NL0250496</t>
  </si>
  <si>
    <t>NL0250497</t>
  </si>
  <si>
    <t>NL0250498</t>
  </si>
  <si>
    <t>NL0250499</t>
  </si>
  <si>
    <t>NL0250500</t>
  </si>
  <si>
    <t>L01</t>
  </si>
  <si>
    <t>L02</t>
  </si>
  <si>
    <t>L03</t>
  </si>
  <si>
    <t>L07</t>
  </si>
  <si>
    <t>L08</t>
  </si>
  <si>
    <t>L04</t>
  </si>
  <si>
    <t>L05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</si>
  <si>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</si>
  <si>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</si>
  <si>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</si>
  <si>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</si>
  <si>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</si>
  <si>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</si>
  <si>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</si>
  <si>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</si>
  <si>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</si>
  <si>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</si>
  <si>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</si>
  <si>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</si>
  <si>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</si>
  <si>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</si>
  <si>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</si>
  <si>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</si>
  <si>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NRD</t>
  </si>
  <si>
    <t>CSO</t>
  </si>
  <si>
    <t>CSZ</t>
  </si>
  <si>
    <t>complete olie wissel. Dus inclusief arbeidsuren en het leveren de benodige carterolie en afvoeren en storten afkomende olie</t>
  </si>
  <si>
    <t>Remarmset voor eerder genoemde machine EMOD</t>
  </si>
  <si>
    <t>EMOD 2M160M6-27/v1 vermogen 16,5KW - Uitbouwen, wikkelen en weer inbouwen  elektromotor</t>
  </si>
  <si>
    <t>Elektromotor aandrijving</t>
  </si>
  <si>
    <t>Fotocel t.b.v. noodstopherstel</t>
  </si>
  <si>
    <t>Zender t.b.v. noodstopherstel</t>
  </si>
  <si>
    <t>Lift Correctief OL TK</t>
  </si>
  <si>
    <t>RT Correctief OL Victoria</t>
  </si>
  <si>
    <t>RT Correctief NZL Tugela</t>
  </si>
  <si>
    <t>Tredenketting - sectie 4 meter</t>
  </si>
  <si>
    <t>Tredenketting - volle lengte</t>
  </si>
  <si>
    <t xml:space="preserve"> 260KN Customer code :700543  Over lengte van 2x45 meter (paar) nieuwe tredeketting Kettenwulf gesmeerd,  inclusief verwijderen, afvoeren en storten oude ketting, inclusief uit- en inbouwen rolrap treden en bijkomende werken.</t>
  </si>
  <si>
    <t xml:space="preserve"> 260KN Customer code :700543  tredenketting Kettenwulf gesmeerd per sectie van 4 meter, inclusief verwijderen, afvoeren en storten oude ketting, inclusief uit- en inbouwen rolrap treden en bijkomende werken.</t>
  </si>
  <si>
    <t xml:space="preserve">Type Keil </t>
  </si>
  <si>
    <t>m1</t>
  </si>
  <si>
    <t>Treden  nieuw</t>
  </si>
  <si>
    <t>Trede nieuw</t>
  </si>
  <si>
    <t>Tredenrol nieuw</t>
  </si>
  <si>
    <t>Tredenrollen nieuw</t>
  </si>
  <si>
    <t>per 4 meter compl.</t>
  </si>
  <si>
    <t>90 meter compl.</t>
  </si>
  <si>
    <t>Installatie dient altijd werkend opgeleverd te worden.</t>
  </si>
  <si>
    <t xml:space="preserve">De in kolom G genoemde verrekenprijs is All-in en compleet inclusief alle mogelijke kosten direct en indirect, etc. </t>
  </si>
  <si>
    <t>Lift Correctief NZL TK</t>
  </si>
  <si>
    <t>Ondertekening:</t>
  </si>
  <si>
    <t>invullen</t>
  </si>
  <si>
    <t>ondertekening:</t>
  </si>
  <si>
    <t>Rollerboog</t>
  </si>
  <si>
    <t>NL0290856</t>
  </si>
  <si>
    <t>NL0290857</t>
  </si>
  <si>
    <t>Maximale stilstand (in klokuren)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</si>
</sst>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_-"/>
    <numFmt numFmtId="165" formatCode="&quot;€&quot;\ #,##0.00_-"/>
    <numFmt numFmtId="166" formatCode="&quot;€&quot;\ #,##0.00"/>
    <numFmt numFmtId="167" formatCode="_-&quot;€&quot;\ * #,##0.00_-;_-&quot;€&quot;\ * #,##0.00\-;_-&quot;€&quot;\ * &quot;-&quot;??_-;_-@_-"/>
    <numFmt numFmtId="168" formatCode="0.0%"/>
  </numFmts>
  <fonts count="26">
    <font>
      <sz val="1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Trebuchet MS"/>
      <family val="2"/>
    </font>
    <font>
      <b/>
      <i/>
      <sz val="10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i/>
      <sz val="9"/>
      <color rgb="FFFF0000"/>
      <name val="Trebuchet MS"/>
      <family val="2"/>
    </font>
    <font>
      <sz val="10"/>
      <color theme="1"/>
      <name val="Trebuchet MS"/>
      <family val="2"/>
    </font>
    <font>
      <sz val="10"/>
      <color indexed="23"/>
      <name val="Trebuchet MS"/>
      <family val="2"/>
    </font>
    <font>
      <b/>
      <sz val="10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0"/>
      <color indexed="40"/>
      <name val="Trebuchet MS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Trebuchet MS"/>
      <family val="2"/>
    </font>
    <font>
      <sz val="10"/>
      <name val="Arial"/>
    </font>
    <font>
      <sz val="10"/>
      <color theme="0"/>
      <name val="Trebuchet MS"/>
      <family val="2"/>
    </font>
    <font>
      <i/>
      <sz val="10"/>
      <color rgb="FFFF0000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92D05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8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0" fontId="1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/>
    <xf numFmtId="9" fontId="23" fillId="0" borderId="0" applyFont="0" applyFill="0" applyBorder="0" applyAlignment="0" applyProtection="0"/>
  </cellStyleXfs>
  <cellXfs count="548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horizontal="center"/>
    </xf>
    <xf numFmtId="1" fontId="3" fillId="2" borderId="2" xfId="0" applyNumberFormat="1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horizontal="center" textRotation="90" wrapText="1"/>
    </xf>
    <xf numFmtId="0" fontId="2" fillId="3" borderId="4" xfId="0" applyFont="1" applyFill="1" applyBorder="1" applyAlignment="1" applyProtection="1">
      <alignment horizontal="left" textRotation="90" wrapText="1"/>
    </xf>
    <xf numFmtId="1" fontId="2" fillId="3" borderId="4" xfId="0" applyNumberFormat="1" applyFont="1" applyFill="1" applyBorder="1" applyAlignment="1" applyProtection="1">
      <alignment horizontal="center" textRotation="90" wrapText="1"/>
    </xf>
    <xf numFmtId="0" fontId="2" fillId="5" borderId="4" xfId="0" applyFont="1" applyFill="1" applyBorder="1" applyAlignment="1" applyProtection="1">
      <alignment horizontal="center" textRotation="90" wrapText="1"/>
    </xf>
    <xf numFmtId="1" fontId="3" fillId="3" borderId="5" xfId="0" applyNumberFormat="1" applyFont="1" applyFill="1" applyBorder="1" applyAlignment="1" applyProtection="1">
      <alignment horizontal="center"/>
    </xf>
    <xf numFmtId="1" fontId="3" fillId="3" borderId="13" xfId="0" applyNumberFormat="1" applyFont="1" applyFill="1" applyBorder="1" applyAlignment="1" applyProtection="1">
      <alignment horizontal="center"/>
    </xf>
    <xf numFmtId="1" fontId="3" fillId="0" borderId="20" xfId="0" applyNumberFormat="1" applyFont="1" applyBorder="1" applyAlignment="1" applyProtection="1">
      <alignment horizontal="center"/>
    </xf>
    <xf numFmtId="1" fontId="3" fillId="0" borderId="7" xfId="0" applyNumberFormat="1" applyFont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1" fontId="3" fillId="0" borderId="26" xfId="0" applyNumberFormat="1" applyFont="1" applyBorder="1" applyAlignment="1" applyProtection="1">
      <alignment horizontal="center"/>
    </xf>
    <xf numFmtId="0" fontId="3" fillId="2" borderId="1" xfId="0" applyFont="1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3" fillId="2" borderId="3" xfId="0" applyFont="1" applyFill="1" applyBorder="1" applyProtection="1"/>
    <xf numFmtId="0" fontId="3" fillId="0" borderId="0" xfId="0" applyFont="1" applyAlignment="1">
      <alignment wrapText="1"/>
    </xf>
    <xf numFmtId="0" fontId="3" fillId="3" borderId="5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5" borderId="5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Alignment="1" applyProtection="1">
      <alignment horizontal="center"/>
    </xf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Alignment="1" applyProtection="1">
      <alignment horizontal="center"/>
    </xf>
    <xf numFmtId="0" fontId="3" fillId="5" borderId="13" xfId="0" applyFont="1" applyFill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left"/>
    </xf>
    <xf numFmtId="0" fontId="3" fillId="0" borderId="20" xfId="0" applyFont="1" applyBorder="1" applyAlignment="1" applyProtection="1">
      <alignment horizontal="left"/>
    </xf>
    <xf numFmtId="0" fontId="3" fillId="0" borderId="20" xfId="0" applyFont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24" xfId="0" applyFont="1" applyBorder="1" applyAlignment="1" applyProtection="1">
      <alignment horizontal="center"/>
    </xf>
    <xf numFmtId="0" fontId="3" fillId="0" borderId="25" xfId="0" applyFont="1" applyBorder="1" applyAlignment="1" applyProtection="1">
      <alignment horizontal="center"/>
    </xf>
    <xf numFmtId="0" fontId="3" fillId="0" borderId="26" xfId="0" applyFont="1" applyFill="1" applyBorder="1" applyAlignment="1" applyProtection="1">
      <alignment horizontal="left"/>
    </xf>
    <xf numFmtId="0" fontId="3" fillId="0" borderId="26" xfId="0" applyFont="1" applyBorder="1" applyAlignment="1" applyProtection="1">
      <alignment horizontal="left"/>
    </xf>
    <xf numFmtId="0" fontId="3" fillId="0" borderId="26" xfId="0" applyFont="1" applyBorder="1" applyAlignment="1" applyProtection="1">
      <alignment horizontal="center"/>
    </xf>
    <xf numFmtId="0" fontId="3" fillId="0" borderId="27" xfId="0" applyFont="1" applyBorder="1" applyAlignment="1" applyProtection="1">
      <alignment horizontal="center"/>
    </xf>
    <xf numFmtId="0" fontId="3" fillId="0" borderId="28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4" borderId="6" xfId="0" applyFont="1" applyFill="1" applyBorder="1" applyAlignment="1" applyProtection="1">
      <alignment horizontal="center"/>
    </xf>
    <xf numFmtId="0" fontId="3" fillId="4" borderId="10" xfId="0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1" applyFont="1" applyFill="1" applyAlignment="1" applyProtection="1">
      <alignment horizontal="center" vertical="top" textRotation="90"/>
    </xf>
    <xf numFmtId="0" fontId="5" fillId="2" borderId="15" xfId="1" applyFont="1" applyFill="1" applyBorder="1" applyAlignment="1" applyProtection="1">
      <alignment horizontal="center" vertical="top" textRotation="90"/>
    </xf>
    <xf numFmtId="0" fontId="6" fillId="2" borderId="30" xfId="1" applyFont="1" applyFill="1" applyBorder="1" applyAlignment="1" applyProtection="1">
      <alignment horizontal="center" vertical="top" wrapText="1"/>
    </xf>
    <xf numFmtId="0" fontId="7" fillId="2" borderId="30" xfId="1" applyFont="1" applyFill="1" applyBorder="1" applyAlignment="1" applyProtection="1">
      <alignment horizontal="center" vertical="top" wrapText="1"/>
    </xf>
    <xf numFmtId="0" fontId="8" fillId="2" borderId="30" xfId="1" applyFont="1" applyFill="1" applyBorder="1" applyAlignment="1" applyProtection="1">
      <alignment horizontal="center" vertical="top" wrapText="1"/>
    </xf>
    <xf numFmtId="164" fontId="8" fillId="2" borderId="30" xfId="1" applyNumberFormat="1" applyFont="1" applyFill="1" applyBorder="1" applyAlignment="1" applyProtection="1">
      <alignment horizontal="center" vertical="top" wrapText="1"/>
    </xf>
    <xf numFmtId="1" fontId="7" fillId="2" borderId="14" xfId="1" applyNumberFormat="1" applyFont="1" applyFill="1" applyBorder="1" applyAlignment="1" applyProtection="1">
      <alignment horizontal="center" vertical="top" wrapText="1"/>
    </xf>
    <xf numFmtId="0" fontId="5" fillId="2" borderId="0" xfId="1" applyFont="1" applyFill="1" applyAlignment="1" applyProtection="1">
      <alignment horizontal="center" vertical="top" textRotation="90"/>
      <protection locked="0"/>
    </xf>
    <xf numFmtId="0" fontId="5" fillId="2" borderId="0" xfId="1" applyFont="1" applyFill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Protection="1">
      <protection locked="0"/>
    </xf>
    <xf numFmtId="0" fontId="10" fillId="0" borderId="18" xfId="1" applyFont="1" applyBorder="1" applyProtection="1"/>
    <xf numFmtId="0" fontId="10" fillId="4" borderId="16" xfId="1" applyFont="1" applyFill="1" applyBorder="1" applyAlignment="1" applyProtection="1">
      <alignment horizontal="left" vertical="top" wrapText="1"/>
    </xf>
    <xf numFmtId="0" fontId="10" fillId="0" borderId="24" xfId="1" applyFont="1" applyBorder="1" applyProtection="1"/>
    <xf numFmtId="0" fontId="10" fillId="4" borderId="17" xfId="1" applyFont="1" applyFill="1" applyBorder="1" applyAlignment="1" applyProtection="1">
      <alignment horizontal="left" vertical="top" wrapText="1"/>
    </xf>
    <xf numFmtId="0" fontId="10" fillId="0" borderId="6" xfId="1" applyFont="1" applyBorder="1" applyProtection="1"/>
    <xf numFmtId="0" fontId="10" fillId="0" borderId="31" xfId="1" applyFont="1" applyBorder="1" applyProtection="1"/>
    <xf numFmtId="0" fontId="10" fillId="0" borderId="32" xfId="1" applyFont="1" applyBorder="1" applyAlignment="1" applyProtection="1">
      <alignment vertical="top" wrapText="1"/>
    </xf>
    <xf numFmtId="0" fontId="11" fillId="2" borderId="0" xfId="1" applyFont="1" applyFill="1" applyProtection="1"/>
    <xf numFmtId="0" fontId="10" fillId="0" borderId="33" xfId="1" applyFont="1" applyBorder="1" applyProtection="1"/>
    <xf numFmtId="0" fontId="10" fillId="4" borderId="35" xfId="1" applyFont="1" applyFill="1" applyBorder="1" applyAlignment="1" applyProtection="1">
      <alignment horizontal="left" vertical="top" wrapText="1"/>
    </xf>
    <xf numFmtId="0" fontId="11" fillId="2" borderId="0" xfId="1" applyFont="1" applyFill="1" applyProtection="1">
      <protection locked="0"/>
    </xf>
    <xf numFmtId="0" fontId="10" fillId="4" borderId="0" xfId="1" applyFont="1" applyFill="1" applyAlignment="1" applyProtection="1">
      <alignment vertical="top" wrapText="1"/>
    </xf>
    <xf numFmtId="0" fontId="10" fillId="4" borderId="0" xfId="1" applyFont="1" applyFill="1" applyAlignment="1" applyProtection="1">
      <alignment horizontal="center" vertical="top" wrapText="1"/>
    </xf>
    <xf numFmtId="0" fontId="10" fillId="4" borderId="0" xfId="1" applyFont="1" applyFill="1" applyBorder="1" applyAlignment="1" applyProtection="1">
      <alignment vertical="top" wrapText="1"/>
    </xf>
    <xf numFmtId="0" fontId="10" fillId="4" borderId="0" xfId="1" applyFont="1" applyFill="1" applyBorder="1" applyAlignment="1" applyProtection="1">
      <alignment horizontal="center" vertical="top" wrapText="1"/>
    </xf>
    <xf numFmtId="49" fontId="10" fillId="4" borderId="17" xfId="1" applyNumberFormat="1" applyFont="1" applyFill="1" applyBorder="1" applyAlignment="1" applyProtection="1">
      <alignment horizontal="left" vertical="top" wrapText="1"/>
    </xf>
    <xf numFmtId="0" fontId="10" fillId="4" borderId="7" xfId="1" applyFont="1" applyFill="1" applyBorder="1" applyAlignment="1" applyProtection="1">
      <alignment vertical="top" wrapText="1"/>
    </xf>
    <xf numFmtId="0" fontId="10" fillId="4" borderId="9" xfId="1" applyFont="1" applyFill="1" applyBorder="1" applyAlignment="1" applyProtection="1">
      <alignment vertical="top" wrapText="1"/>
    </xf>
    <xf numFmtId="0" fontId="10" fillId="4" borderId="0" xfId="1" applyFont="1" applyFill="1" applyBorder="1" applyAlignment="1" applyProtection="1">
      <alignment horizontal="left" vertical="top" wrapText="1"/>
    </xf>
    <xf numFmtId="0" fontId="10" fillId="0" borderId="33" xfId="1" applyFont="1" applyBorder="1" applyAlignment="1" applyProtection="1">
      <alignment vertical="top"/>
    </xf>
    <xf numFmtId="0" fontId="10" fillId="0" borderId="34" xfId="1" applyFont="1" applyBorder="1" applyAlignment="1" applyProtection="1">
      <alignment vertical="top" wrapText="1"/>
    </xf>
    <xf numFmtId="0" fontId="10" fillId="0" borderId="7" xfId="1" applyFont="1" applyFill="1" applyBorder="1" applyAlignment="1" applyProtection="1">
      <alignment vertical="top" wrapText="1"/>
    </xf>
    <xf numFmtId="0" fontId="10" fillId="0" borderId="9" xfId="1" applyFont="1" applyFill="1" applyBorder="1" applyAlignment="1" applyProtection="1">
      <alignment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horizontal="center" vertical="top" wrapText="1"/>
    </xf>
    <xf numFmtId="0" fontId="12" fillId="2" borderId="0" xfId="1" applyFont="1" applyFill="1" applyBorder="1" applyAlignment="1" applyProtection="1">
      <alignment vertical="top"/>
    </xf>
    <xf numFmtId="0" fontId="10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>
      <alignment wrapText="1"/>
      <protection locked="0"/>
    </xf>
    <xf numFmtId="0" fontId="5" fillId="2" borderId="0" xfId="1" applyFont="1" applyFill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top" wrapText="1"/>
      <protection locked="0"/>
    </xf>
    <xf numFmtId="0" fontId="5" fillId="2" borderId="0" xfId="1" applyFont="1" applyFill="1" applyAlignment="1" applyProtection="1">
      <alignment horizontal="center" vertical="top"/>
      <protection locked="0"/>
    </xf>
    <xf numFmtId="0" fontId="5" fillId="2" borderId="0" xfId="1" applyFont="1" applyFill="1" applyAlignment="1" applyProtection="1">
      <alignment vertical="top"/>
      <protection locked="0"/>
    </xf>
    <xf numFmtId="0" fontId="5" fillId="2" borderId="0" xfId="1" applyFont="1" applyFill="1" applyAlignment="1" applyProtection="1">
      <alignment horizontal="center" textRotation="90"/>
    </xf>
    <xf numFmtId="0" fontId="5" fillId="2" borderId="0" xfId="1" applyFont="1" applyFill="1" applyAlignment="1" applyProtection="1">
      <alignment horizontal="center" textRotation="90"/>
      <protection locked="0"/>
    </xf>
    <xf numFmtId="0" fontId="10" fillId="0" borderId="7" xfId="1" applyFont="1" applyBorder="1" applyAlignment="1" applyProtection="1">
      <alignment vertical="top" wrapText="1"/>
    </xf>
    <xf numFmtId="0" fontId="10" fillId="0" borderId="6" xfId="1" applyFont="1" applyBorder="1" applyAlignment="1" applyProtection="1">
      <alignment vertical="top"/>
    </xf>
    <xf numFmtId="0" fontId="10" fillId="0" borderId="7" xfId="1" applyFont="1" applyBorder="1" applyAlignment="1" applyProtection="1">
      <alignment horizontal="right" vertical="top" wrapText="1"/>
    </xf>
    <xf numFmtId="0" fontId="7" fillId="2" borderId="45" xfId="1" applyFont="1" applyFill="1" applyBorder="1" applyAlignment="1" applyProtection="1">
      <alignment horizontal="center" vertical="top" wrapText="1"/>
    </xf>
    <xf numFmtId="0" fontId="10" fillId="4" borderId="23" xfId="1" applyFont="1" applyFill="1" applyBorder="1" applyAlignment="1" applyProtection="1">
      <alignment horizontal="center" vertical="top" wrapText="1"/>
    </xf>
    <xf numFmtId="0" fontId="5" fillId="2" borderId="0" xfId="1" applyFont="1" applyFill="1" applyAlignment="1" applyProtection="1">
      <alignment vertical="top"/>
    </xf>
    <xf numFmtId="0" fontId="10" fillId="4" borderId="18" xfId="1" applyFont="1" applyFill="1" applyBorder="1" applyAlignment="1" applyProtection="1">
      <alignment horizontal="center" vertical="top" wrapText="1"/>
    </xf>
    <xf numFmtId="0" fontId="10" fillId="4" borderId="20" xfId="1" applyFont="1" applyFill="1" applyBorder="1" applyAlignment="1" applyProtection="1">
      <alignment horizontal="center" vertical="top" wrapText="1"/>
    </xf>
    <xf numFmtId="0" fontId="10" fillId="4" borderId="6" xfId="1" applyFont="1" applyFill="1" applyBorder="1" applyAlignment="1" applyProtection="1">
      <alignment horizontal="center" vertical="top" wrapText="1"/>
    </xf>
    <xf numFmtId="0" fontId="10" fillId="4" borderId="26" xfId="1" applyFont="1" applyFill="1" applyBorder="1" applyAlignment="1" applyProtection="1">
      <alignment horizontal="center" vertical="top" wrapText="1"/>
    </xf>
    <xf numFmtId="0" fontId="10" fillId="4" borderId="33" xfId="1" applyFont="1" applyFill="1" applyBorder="1" applyAlignment="1" applyProtection="1">
      <alignment horizontal="center" vertical="top" wrapText="1"/>
    </xf>
    <xf numFmtId="0" fontId="10" fillId="4" borderId="49" xfId="1" applyFont="1" applyFill="1" applyBorder="1" applyAlignment="1" applyProtection="1">
      <alignment horizontal="center" vertical="top" wrapText="1"/>
    </xf>
    <xf numFmtId="49" fontId="10" fillId="4" borderId="6" xfId="1" applyNumberFormat="1" applyFont="1" applyFill="1" applyBorder="1" applyAlignment="1" applyProtection="1">
      <alignment horizontal="center" vertical="top" wrapText="1"/>
    </xf>
    <xf numFmtId="49" fontId="10" fillId="4" borderId="26" xfId="1" applyNumberFormat="1" applyFont="1" applyFill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vertical="top" wrapText="1"/>
    </xf>
    <xf numFmtId="0" fontId="10" fillId="0" borderId="21" xfId="1" applyFont="1" applyBorder="1" applyAlignment="1" applyProtection="1">
      <alignment vertical="top" wrapText="1"/>
    </xf>
    <xf numFmtId="0" fontId="10" fillId="0" borderId="9" xfId="1" applyFont="1" applyBorder="1" applyAlignment="1" applyProtection="1">
      <alignment vertical="top" wrapText="1"/>
    </xf>
    <xf numFmtId="0" fontId="10" fillId="2" borderId="0" xfId="1" applyFont="1" applyFill="1" applyAlignment="1" applyProtection="1">
      <alignment vertical="top" wrapText="1"/>
    </xf>
    <xf numFmtId="0" fontId="12" fillId="0" borderId="0" xfId="1" applyFont="1" applyBorder="1" applyAlignment="1" applyProtection="1">
      <alignment vertical="top" wrapText="1"/>
    </xf>
    <xf numFmtId="0" fontId="12" fillId="4" borderId="0" xfId="1" applyFont="1" applyFill="1" applyBorder="1" applyAlignment="1" applyProtection="1">
      <alignment vertical="top" wrapText="1"/>
    </xf>
    <xf numFmtId="0" fontId="10" fillId="2" borderId="0" xfId="1" applyFont="1" applyFill="1" applyBorder="1" applyAlignment="1" applyProtection="1">
      <alignment horizontal="right" vertical="top" wrapText="1"/>
    </xf>
    <xf numFmtId="0" fontId="12" fillId="2" borderId="0" xfId="1" applyFont="1" applyFill="1" applyBorder="1" applyAlignment="1" applyProtection="1">
      <alignment vertical="top" wrapText="1"/>
    </xf>
    <xf numFmtId="0" fontId="10" fillId="0" borderId="21" xfId="1" applyFont="1" applyFill="1" applyBorder="1" applyAlignment="1" applyProtection="1">
      <alignment vertical="top" wrapText="1"/>
    </xf>
    <xf numFmtId="0" fontId="6" fillId="2" borderId="30" xfId="1" applyFont="1" applyFill="1" applyBorder="1" applyAlignment="1" applyProtection="1">
      <alignment horizontal="left" vertical="top" wrapText="1"/>
    </xf>
    <xf numFmtId="0" fontId="10" fillId="0" borderId="21" xfId="1" applyFont="1" applyBorder="1" applyAlignment="1" applyProtection="1">
      <alignment horizontal="left" vertical="top" wrapText="1"/>
    </xf>
    <xf numFmtId="0" fontId="10" fillId="0" borderId="9" xfId="1" applyFont="1" applyBorder="1" applyAlignment="1" applyProtection="1">
      <alignment horizontal="left" vertical="top" wrapText="1"/>
    </xf>
    <xf numFmtId="0" fontId="10" fillId="0" borderId="34" xfId="1" applyFont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horizontal="center" vertical="top" wrapText="1"/>
      <protection locked="0"/>
    </xf>
    <xf numFmtId="0" fontId="5" fillId="2" borderId="0" xfId="1" applyFont="1" applyFill="1" applyAlignment="1" applyProtection="1">
      <alignment horizontal="center" vertical="top"/>
    </xf>
    <xf numFmtId="164" fontId="5" fillId="2" borderId="0" xfId="1" applyNumberFormat="1" applyFont="1" applyFill="1" applyAlignment="1" applyProtection="1">
      <alignment horizontal="left" vertical="top"/>
      <protection locked="0"/>
    </xf>
    <xf numFmtId="164" fontId="11" fillId="2" borderId="0" xfId="1" applyNumberFormat="1" applyFont="1" applyFill="1" applyAlignment="1" applyProtection="1">
      <alignment horizontal="left" vertical="top"/>
      <protection locked="0"/>
    </xf>
    <xf numFmtId="0" fontId="5" fillId="2" borderId="0" xfId="1" applyNumberFormat="1" applyFont="1" applyFill="1" applyAlignment="1" applyProtection="1">
      <alignment horizontal="left" vertical="top"/>
      <protection locked="0"/>
    </xf>
    <xf numFmtId="0" fontId="5" fillId="2" borderId="0" xfId="1" applyNumberFormat="1" applyFont="1" applyFill="1" applyAlignment="1" applyProtection="1">
      <alignment vertical="top"/>
      <protection locked="0"/>
    </xf>
    <xf numFmtId="164" fontId="5" fillId="2" borderId="0" xfId="1" applyNumberFormat="1" applyFont="1" applyFill="1" applyAlignment="1" applyProtection="1">
      <alignment horizontal="center" vertical="top"/>
      <protection locked="0"/>
    </xf>
    <xf numFmtId="3" fontId="5" fillId="6" borderId="18" xfId="1" applyNumberFormat="1" applyFont="1" applyFill="1" applyBorder="1" applyAlignment="1" applyProtection="1">
      <alignment horizontal="center" vertical="top"/>
      <protection locked="0"/>
    </xf>
    <xf numFmtId="3" fontId="5" fillId="6" borderId="19" xfId="1" applyNumberFormat="1" applyFont="1" applyFill="1" applyBorder="1" applyAlignment="1" applyProtection="1">
      <alignment horizontal="center" vertical="top"/>
      <protection locked="0"/>
    </xf>
    <xf numFmtId="3" fontId="5" fillId="6" borderId="23" xfId="1" applyNumberFormat="1" applyFont="1" applyFill="1" applyBorder="1" applyAlignment="1" applyProtection="1">
      <alignment horizontal="center" vertical="top"/>
      <protection locked="0"/>
    </xf>
    <xf numFmtId="0" fontId="10" fillId="4" borderId="7" xfId="1" applyFont="1" applyFill="1" applyBorder="1" applyAlignment="1" applyProtection="1">
      <alignment horizontal="center" vertical="top" wrapText="1"/>
    </xf>
    <xf numFmtId="0" fontId="10" fillId="4" borderId="8" xfId="1" applyFont="1" applyFill="1" applyBorder="1" applyAlignment="1" applyProtection="1">
      <alignment horizontal="center" vertical="top" wrapText="1"/>
    </xf>
    <xf numFmtId="3" fontId="5" fillId="6" borderId="24" xfId="1" applyNumberFormat="1" applyFont="1" applyFill="1" applyBorder="1" applyAlignment="1" applyProtection="1">
      <alignment horizontal="center" vertical="top"/>
      <protection locked="0"/>
    </xf>
    <xf numFmtId="3" fontId="5" fillId="6" borderId="25" xfId="1" applyNumberFormat="1" applyFont="1" applyFill="1" applyBorder="1" applyAlignment="1" applyProtection="1">
      <alignment horizontal="center" vertical="top"/>
      <protection locked="0"/>
    </xf>
    <xf numFmtId="3" fontId="5" fillId="6" borderId="29" xfId="1" applyNumberFormat="1" applyFont="1" applyFill="1" applyBorder="1" applyAlignment="1" applyProtection="1">
      <alignment horizontal="center" vertical="top"/>
      <protection locked="0"/>
    </xf>
    <xf numFmtId="0" fontId="5" fillId="0" borderId="6" xfId="0" applyFont="1" applyBorder="1" applyAlignment="1" applyProtection="1">
      <alignment horizontal="center" vertical="top" wrapText="1"/>
    </xf>
    <xf numFmtId="0" fontId="5" fillId="0" borderId="26" xfId="0" applyFont="1" applyBorder="1" applyAlignment="1" applyProtection="1">
      <alignment horizontal="center" vertical="top" wrapText="1"/>
    </xf>
    <xf numFmtId="0" fontId="5" fillId="0" borderId="7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164" fontId="11" fillId="2" borderId="0" xfId="1" applyNumberFormat="1" applyFont="1" applyFill="1" applyAlignment="1" applyProtection="1">
      <alignment horizontal="center" vertical="top"/>
      <protection locked="0"/>
    </xf>
    <xf numFmtId="0" fontId="10" fillId="4" borderId="39" xfId="1" applyFont="1" applyFill="1" applyBorder="1" applyAlignment="1" applyProtection="1">
      <alignment horizontal="center" vertical="top" wrapText="1"/>
    </xf>
    <xf numFmtId="0" fontId="10" fillId="4" borderId="48" xfId="1" applyFont="1" applyFill="1" applyBorder="1" applyAlignment="1" applyProtection="1">
      <alignment horizontal="center" vertical="top" wrapText="1"/>
    </xf>
    <xf numFmtId="3" fontId="5" fillId="6" borderId="36" xfId="1" applyNumberFormat="1" applyFont="1" applyFill="1" applyBorder="1" applyAlignment="1" applyProtection="1">
      <alignment horizontal="center" vertical="top"/>
      <protection locked="0"/>
    </xf>
    <xf numFmtId="3" fontId="5" fillId="6" borderId="37" xfId="1" applyNumberFormat="1" applyFont="1" applyFill="1" applyBorder="1" applyAlignment="1" applyProtection="1">
      <alignment horizontal="center" vertical="top"/>
      <protection locked="0"/>
    </xf>
    <xf numFmtId="3" fontId="5" fillId="6" borderId="38" xfId="1" applyNumberFormat="1" applyFont="1" applyFill="1" applyBorder="1" applyAlignment="1" applyProtection="1">
      <alignment horizontal="center" vertical="top"/>
      <protection locked="0"/>
    </xf>
    <xf numFmtId="0" fontId="10" fillId="4" borderId="0" xfId="1" applyNumberFormat="1" applyFont="1" applyFill="1" applyAlignment="1" applyProtection="1">
      <alignment horizontal="center" vertical="top" wrapText="1"/>
      <protection locked="0"/>
    </xf>
    <xf numFmtId="0" fontId="10" fillId="2" borderId="0" xfId="1" applyNumberFormat="1" applyFont="1" applyFill="1" applyBorder="1" applyAlignment="1" applyProtection="1">
      <alignment horizontal="center" vertical="top"/>
      <protection locked="0"/>
    </xf>
    <xf numFmtId="0" fontId="10" fillId="4" borderId="0" xfId="1" applyNumberFormat="1" applyFont="1" applyFill="1" applyBorder="1" applyAlignment="1" applyProtection="1">
      <alignment horizontal="center" vertical="top" wrapText="1"/>
      <protection locked="0"/>
    </xf>
    <xf numFmtId="49" fontId="10" fillId="4" borderId="7" xfId="1" applyNumberFormat="1" applyFont="1" applyFill="1" applyBorder="1" applyAlignment="1" applyProtection="1">
      <alignment horizontal="center" vertical="top" wrapText="1"/>
    </xf>
    <xf numFmtId="49" fontId="10" fillId="4" borderId="8" xfId="1" applyNumberFormat="1" applyFont="1" applyFill="1" applyBorder="1" applyAlignment="1" applyProtection="1">
      <alignment horizontal="center" vertical="top" wrapText="1"/>
    </xf>
    <xf numFmtId="0" fontId="5" fillId="2" borderId="0" xfId="1" applyNumberFormat="1" applyFont="1" applyFill="1" applyAlignment="1" applyProtection="1">
      <alignment horizontal="center" vertical="top"/>
      <protection locked="0"/>
    </xf>
    <xf numFmtId="164" fontId="10" fillId="2" borderId="0" xfId="1" applyNumberFormat="1" applyFont="1" applyFill="1" applyBorder="1" applyAlignment="1" applyProtection="1">
      <alignment horizontal="center" vertical="top"/>
      <protection locked="0"/>
    </xf>
    <xf numFmtId="1" fontId="10" fillId="2" borderId="0" xfId="1" applyNumberFormat="1" applyFont="1" applyFill="1" applyBorder="1" applyAlignment="1" applyProtection="1">
      <alignment horizontal="center" vertical="top"/>
      <protection locked="0"/>
    </xf>
    <xf numFmtId="164" fontId="10" fillId="2" borderId="0" xfId="1" applyNumberFormat="1" applyFont="1" applyFill="1" applyBorder="1" applyAlignment="1" applyProtection="1">
      <alignment horizontal="center" vertical="top"/>
    </xf>
    <xf numFmtId="1" fontId="10" fillId="2" borderId="0" xfId="1" applyNumberFormat="1" applyFont="1" applyFill="1" applyBorder="1" applyAlignment="1" applyProtection="1">
      <alignment horizontal="center" vertical="top"/>
    </xf>
    <xf numFmtId="164" fontId="5" fillId="2" borderId="0" xfId="1" applyNumberFormat="1" applyFont="1" applyFill="1" applyAlignment="1" applyProtection="1">
      <alignment horizontal="center" vertical="top"/>
    </xf>
    <xf numFmtId="0" fontId="5" fillId="0" borderId="0" xfId="1" applyFont="1" applyAlignment="1" applyProtection="1">
      <alignment vertical="top"/>
    </xf>
    <xf numFmtId="0" fontId="10" fillId="0" borderId="18" xfId="1" applyFont="1" applyBorder="1" applyAlignment="1" applyProtection="1">
      <alignment vertical="top"/>
    </xf>
    <xf numFmtId="0" fontId="10" fillId="0" borderId="20" xfId="1" applyFont="1" applyBorder="1" applyAlignment="1" applyProtection="1">
      <alignment vertical="top" wrapText="1"/>
    </xf>
    <xf numFmtId="44" fontId="5" fillId="2" borderId="0" xfId="1" applyNumberFormat="1" applyFont="1" applyFill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vertical="top" wrapText="1"/>
    </xf>
    <xf numFmtId="0" fontId="11" fillId="2" borderId="0" xfId="1" applyFont="1" applyFill="1" applyAlignment="1" applyProtection="1">
      <alignment vertical="top"/>
    </xf>
    <xf numFmtId="0" fontId="11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vertical="top"/>
    </xf>
    <xf numFmtId="0" fontId="10" fillId="0" borderId="0" xfId="1" applyFont="1" applyBorder="1" applyAlignment="1" applyProtection="1">
      <alignment vertical="top"/>
    </xf>
    <xf numFmtId="0" fontId="10" fillId="0" borderId="39" xfId="1" applyFont="1" applyBorder="1" applyAlignment="1" applyProtection="1">
      <alignment vertical="top" wrapText="1"/>
    </xf>
    <xf numFmtId="0" fontId="10" fillId="4" borderId="0" xfId="1" applyFont="1" applyFill="1" applyAlignment="1" applyProtection="1">
      <alignment vertical="top"/>
    </xf>
    <xf numFmtId="0" fontId="10" fillId="4" borderId="0" xfId="1" applyFont="1" applyFill="1" applyBorder="1" applyAlignment="1" applyProtection="1">
      <alignment vertical="top"/>
    </xf>
    <xf numFmtId="0" fontId="10" fillId="4" borderId="6" xfId="1" applyFont="1" applyFill="1" applyBorder="1" applyAlignment="1" applyProtection="1">
      <alignment vertical="top"/>
    </xf>
    <xf numFmtId="0" fontId="10" fillId="0" borderId="20" xfId="1" applyFont="1" applyBorder="1" applyAlignment="1" applyProtection="1">
      <alignment horizontal="right" vertical="top" wrapText="1"/>
    </xf>
    <xf numFmtId="0" fontId="10" fillId="0" borderId="39" xfId="1" applyFont="1" applyBorder="1" applyAlignment="1" applyProtection="1">
      <alignment horizontal="right" vertical="top" wrapText="1"/>
    </xf>
    <xf numFmtId="0" fontId="10" fillId="2" borderId="0" xfId="1" applyFont="1" applyFill="1" applyBorder="1" applyAlignment="1" applyProtection="1">
      <alignment vertical="top"/>
    </xf>
    <xf numFmtId="0" fontId="10" fillId="0" borderId="20" xfId="1" applyFont="1" applyFill="1" applyBorder="1" applyAlignment="1" applyProtection="1">
      <alignment vertical="top" wrapText="1"/>
    </xf>
    <xf numFmtId="0" fontId="5" fillId="2" borderId="0" xfId="1" applyNumberFormat="1" applyFont="1" applyFill="1" applyAlignment="1" applyProtection="1">
      <alignment horizontal="left" vertical="top"/>
    </xf>
    <xf numFmtId="0" fontId="10" fillId="0" borderId="6" xfId="1" applyFont="1" applyBorder="1" applyAlignment="1" applyProtection="1">
      <alignment horizontal="center" vertical="top"/>
    </xf>
    <xf numFmtId="0" fontId="10" fillId="0" borderId="33" xfId="1" applyFont="1" applyBorder="1" applyAlignment="1" applyProtection="1">
      <alignment horizontal="center" vertical="top"/>
    </xf>
    <xf numFmtId="0" fontId="5" fillId="2" borderId="33" xfId="1" applyFont="1" applyFill="1" applyBorder="1" applyAlignment="1" applyProtection="1">
      <alignment vertical="top"/>
    </xf>
    <xf numFmtId="0" fontId="5" fillId="2" borderId="39" xfId="1" applyFont="1" applyFill="1" applyBorder="1" applyAlignment="1" applyProtection="1">
      <alignment vertical="top"/>
    </xf>
    <xf numFmtId="0" fontId="5" fillId="0" borderId="34" xfId="1" applyFont="1" applyBorder="1" applyAlignment="1" applyProtection="1">
      <alignment vertical="top" wrapText="1"/>
    </xf>
    <xf numFmtId="0" fontId="5" fillId="4" borderId="35" xfId="1" applyFont="1" applyFill="1" applyBorder="1" applyAlignment="1" applyProtection="1">
      <alignment horizontal="left" vertical="top" wrapText="1"/>
    </xf>
    <xf numFmtId="0" fontId="5" fillId="6" borderId="42" xfId="1" applyFont="1" applyFill="1" applyBorder="1" applyAlignment="1" applyProtection="1">
      <alignment horizontal="center" vertical="top" wrapText="1"/>
    </xf>
    <xf numFmtId="0" fontId="5" fillId="4" borderId="33" xfId="1" applyFont="1" applyFill="1" applyBorder="1" applyAlignment="1" applyProtection="1">
      <alignment horizontal="center" vertical="top" wrapText="1"/>
    </xf>
    <xf numFmtId="0" fontId="5" fillId="4" borderId="49" xfId="1" applyFont="1" applyFill="1" applyBorder="1" applyAlignment="1" applyProtection="1">
      <alignment horizontal="center" vertical="top" wrapText="1"/>
    </xf>
    <xf numFmtId="0" fontId="5" fillId="4" borderId="39" xfId="1" applyFont="1" applyFill="1" applyBorder="1" applyAlignment="1" applyProtection="1">
      <alignment horizontal="center" vertical="top" wrapText="1"/>
    </xf>
    <xf numFmtId="0" fontId="5" fillId="4" borderId="48" xfId="1" applyFont="1" applyFill="1" applyBorder="1" applyAlignment="1" applyProtection="1">
      <alignment horizontal="center" vertical="top" wrapText="1"/>
    </xf>
    <xf numFmtId="0" fontId="10" fillId="0" borderId="39" xfId="1" applyFont="1" applyFill="1" applyBorder="1" applyAlignment="1" applyProtection="1">
      <alignment vertical="top" wrapText="1"/>
    </xf>
    <xf numFmtId="0" fontId="10" fillId="0" borderId="34" xfId="1" applyFont="1" applyFill="1" applyBorder="1" applyAlignment="1" applyProtection="1">
      <alignment vertical="top" wrapText="1"/>
    </xf>
    <xf numFmtId="0" fontId="10" fillId="0" borderId="20" xfId="1" applyFont="1" applyBorder="1" applyAlignment="1" applyProtection="1">
      <alignment horizontal="left" vertical="top" wrapText="1"/>
    </xf>
    <xf numFmtId="0" fontId="10" fillId="0" borderId="31" xfId="1" applyFont="1" applyBorder="1" applyAlignment="1" applyProtection="1">
      <alignment horizontal="center" vertical="top"/>
    </xf>
    <xf numFmtId="0" fontId="10" fillId="0" borderId="50" xfId="1" applyFont="1" applyBorder="1" applyAlignment="1" applyProtection="1">
      <alignment vertical="top" wrapText="1"/>
    </xf>
    <xf numFmtId="0" fontId="10" fillId="4" borderId="51" xfId="1" applyFont="1" applyFill="1" applyBorder="1" applyAlignment="1" applyProtection="1">
      <alignment horizontal="left" vertical="top" wrapText="1"/>
    </xf>
    <xf numFmtId="0" fontId="10" fillId="4" borderId="31" xfId="1" applyFont="1" applyFill="1" applyBorder="1" applyAlignment="1" applyProtection="1">
      <alignment horizontal="center" vertical="top" wrapText="1"/>
    </xf>
    <xf numFmtId="0" fontId="10" fillId="4" borderId="50" xfId="1" applyFont="1" applyFill="1" applyBorder="1" applyAlignment="1" applyProtection="1">
      <alignment horizontal="center" vertical="top" wrapText="1"/>
    </xf>
    <xf numFmtId="0" fontId="10" fillId="4" borderId="54" xfId="1" applyFont="1" applyFill="1" applyBorder="1" applyAlignment="1" applyProtection="1">
      <alignment horizontal="center" vertical="top" wrapText="1"/>
    </xf>
    <xf numFmtId="3" fontId="5" fillId="6" borderId="55" xfId="1" applyNumberFormat="1" applyFont="1" applyFill="1" applyBorder="1" applyAlignment="1" applyProtection="1">
      <alignment horizontal="center" vertical="top"/>
      <protection locked="0"/>
    </xf>
    <xf numFmtId="3" fontId="5" fillId="6" borderId="56" xfId="1" applyNumberFormat="1" applyFont="1" applyFill="1" applyBorder="1" applyAlignment="1" applyProtection="1">
      <alignment horizontal="center" vertical="top"/>
      <protection locked="0"/>
    </xf>
    <xf numFmtId="3" fontId="5" fillId="6" borderId="53" xfId="1" applyNumberFormat="1" applyFont="1" applyFill="1" applyBorder="1" applyAlignment="1" applyProtection="1">
      <alignment horizontal="center" vertical="top"/>
      <protection locked="0"/>
    </xf>
    <xf numFmtId="10" fontId="5" fillId="2" borderId="0" xfId="5" applyNumberFormat="1" applyFont="1" applyFill="1" applyAlignment="1" applyProtection="1">
      <alignment vertical="top" wrapText="1"/>
      <protection locked="0"/>
    </xf>
    <xf numFmtId="10" fontId="7" fillId="2" borderId="30" xfId="5" applyNumberFormat="1" applyFont="1" applyFill="1" applyBorder="1" applyAlignment="1" applyProtection="1">
      <alignment horizontal="center" vertical="top" wrapText="1"/>
    </xf>
    <xf numFmtId="0" fontId="7" fillId="2" borderId="0" xfId="1" applyFont="1" applyFill="1" applyBorder="1" applyAlignment="1" applyProtection="1">
      <alignment horizontal="left"/>
    </xf>
    <xf numFmtId="0" fontId="6" fillId="2" borderId="0" xfId="1" applyFont="1" applyFill="1" applyBorder="1" applyAlignment="1" applyProtection="1">
      <alignment horizontal="center" vertical="top" wrapText="1"/>
    </xf>
    <xf numFmtId="0" fontId="7" fillId="2" borderId="0" xfId="1" applyFont="1" applyFill="1" applyBorder="1" applyAlignment="1" applyProtection="1">
      <alignment horizontal="center" vertical="top" wrapText="1"/>
    </xf>
    <xf numFmtId="0" fontId="10" fillId="0" borderId="23" xfId="1" applyFont="1" applyBorder="1" applyAlignment="1" applyProtection="1">
      <alignment wrapText="1"/>
    </xf>
    <xf numFmtId="0" fontId="10" fillId="0" borderId="8" xfId="1" applyFont="1" applyFill="1" applyBorder="1" applyAlignment="1" applyProtection="1">
      <alignment wrapText="1"/>
    </xf>
    <xf numFmtId="0" fontId="10" fillId="4" borderId="28" xfId="1" applyFont="1" applyFill="1" applyBorder="1" applyAlignment="1" applyProtection="1">
      <alignment horizontal="left" vertical="top" wrapText="1"/>
    </xf>
    <xf numFmtId="10" fontId="10" fillId="8" borderId="6" xfId="5" applyNumberFormat="1" applyFont="1" applyFill="1" applyBorder="1" applyProtection="1">
      <protection locked="0"/>
    </xf>
    <xf numFmtId="165" fontId="10" fillId="0" borderId="58" xfId="1" applyNumberFormat="1" applyFont="1" applyFill="1" applyBorder="1" applyProtection="1"/>
    <xf numFmtId="0" fontId="10" fillId="0" borderId="8" xfId="1" applyFont="1" applyBorder="1" applyAlignment="1" applyProtection="1">
      <alignment wrapText="1"/>
    </xf>
    <xf numFmtId="0" fontId="10" fillId="0" borderId="54" xfId="1" applyFont="1" applyBorder="1" applyAlignment="1" applyProtection="1">
      <alignment wrapText="1"/>
    </xf>
    <xf numFmtId="10" fontId="10" fillId="8" borderId="31" xfId="5" applyNumberFormat="1" applyFont="1" applyFill="1" applyBorder="1" applyProtection="1">
      <protection locked="0"/>
    </xf>
    <xf numFmtId="165" fontId="10" fillId="0" borderId="59" xfId="1" applyNumberFormat="1" applyFont="1" applyFill="1" applyBorder="1" applyProtection="1"/>
    <xf numFmtId="0" fontId="10" fillId="0" borderId="48" xfId="1" applyFont="1" applyBorder="1" applyAlignment="1" applyProtection="1">
      <alignment wrapText="1"/>
    </xf>
    <xf numFmtId="10" fontId="10" fillId="8" borderId="33" xfId="5" applyNumberFormat="1" applyFont="1" applyFill="1" applyBorder="1" applyProtection="1">
      <protection locked="0"/>
    </xf>
    <xf numFmtId="165" fontId="10" fillId="0" borderId="60" xfId="1" applyNumberFormat="1" applyFont="1" applyFill="1" applyBorder="1" applyProtection="1"/>
    <xf numFmtId="10" fontId="5" fillId="2" borderId="0" xfId="5" applyNumberFormat="1" applyFont="1" applyFill="1" applyProtection="1">
      <protection locked="0"/>
    </xf>
    <xf numFmtId="10" fontId="5" fillId="2" borderId="0" xfId="5" applyNumberFormat="1" applyFont="1" applyFill="1" applyProtection="1"/>
    <xf numFmtId="166" fontId="10" fillId="2" borderId="23" xfId="1" applyNumberFormat="1" applyFont="1" applyFill="1" applyBorder="1" applyAlignment="1" applyProtection="1">
      <alignment horizontal="center" vertical="top" wrapText="1"/>
    </xf>
    <xf numFmtId="7" fontId="7" fillId="2" borderId="30" xfId="1" applyNumberFormat="1" applyFont="1" applyFill="1" applyBorder="1" applyAlignment="1" applyProtection="1">
      <alignment horizontal="center" vertical="top" wrapText="1"/>
    </xf>
    <xf numFmtId="7" fontId="5" fillId="2" borderId="0" xfId="1" applyNumberFormat="1" applyFont="1" applyFill="1" applyBorder="1" applyAlignment="1" applyProtection="1">
      <alignment horizontal="center" vertical="top" wrapText="1"/>
    </xf>
    <xf numFmtId="7" fontId="10" fillId="4" borderId="0" xfId="1" applyNumberFormat="1" applyFont="1" applyFill="1" applyAlignment="1" applyProtection="1">
      <alignment horizontal="center" vertical="top" wrapText="1"/>
    </xf>
    <xf numFmtId="7" fontId="10" fillId="4" borderId="0" xfId="1" applyNumberFormat="1" applyFont="1" applyFill="1" applyBorder="1" applyAlignment="1" applyProtection="1">
      <alignment horizontal="center" vertical="top" wrapText="1"/>
    </xf>
    <xf numFmtId="7" fontId="10" fillId="2" borderId="0" xfId="1" applyNumberFormat="1" applyFont="1" applyFill="1" applyBorder="1" applyAlignment="1" applyProtection="1">
      <alignment horizontal="center" vertical="top" wrapText="1"/>
    </xf>
    <xf numFmtId="7" fontId="5" fillId="2" borderId="0" xfId="1" applyNumberFormat="1" applyFont="1" applyFill="1" applyAlignment="1" applyProtection="1">
      <alignment horizontal="center" vertical="top" wrapText="1"/>
      <protection locked="0"/>
    </xf>
    <xf numFmtId="7" fontId="5" fillId="2" borderId="0" xfId="1" applyNumberFormat="1" applyFont="1" applyFill="1" applyAlignment="1" applyProtection="1">
      <alignment horizontal="center" vertical="top"/>
      <protection locked="0"/>
    </xf>
    <xf numFmtId="7" fontId="10" fillId="4" borderId="23" xfId="1" applyNumberFormat="1" applyFont="1" applyFill="1" applyBorder="1" applyAlignment="1" applyProtection="1">
      <alignment horizontal="center" vertical="top" wrapText="1"/>
    </xf>
    <xf numFmtId="7" fontId="10" fillId="4" borderId="29" xfId="1" applyNumberFormat="1" applyFont="1" applyFill="1" applyBorder="1" applyAlignment="1" applyProtection="1">
      <alignment horizontal="center" vertical="top" wrapText="1"/>
    </xf>
    <xf numFmtId="7" fontId="5" fillId="0" borderId="29" xfId="0" applyNumberFormat="1" applyFont="1" applyBorder="1" applyAlignment="1" applyProtection="1">
      <alignment horizontal="center" vertical="top" wrapText="1"/>
    </xf>
    <xf numFmtId="7" fontId="5" fillId="4" borderId="38" xfId="1" applyNumberFormat="1" applyFont="1" applyFill="1" applyBorder="1" applyAlignment="1" applyProtection="1">
      <alignment horizontal="center" vertical="top" wrapText="1"/>
    </xf>
    <xf numFmtId="7" fontId="10" fillId="4" borderId="38" xfId="1" applyNumberFormat="1" applyFont="1" applyFill="1" applyBorder="1" applyAlignment="1" applyProtection="1">
      <alignment horizontal="center" vertical="top" wrapText="1"/>
    </xf>
    <xf numFmtId="0" fontId="5" fillId="0" borderId="16" xfId="1" applyFont="1" applyFill="1" applyBorder="1" applyAlignment="1" applyProtection="1">
      <alignment horizontal="left" vertical="top" wrapText="1"/>
    </xf>
    <xf numFmtId="0" fontId="5" fillId="0" borderId="40" xfId="1" applyFont="1" applyFill="1" applyBorder="1" applyAlignment="1" applyProtection="1">
      <alignment horizontal="left" vertical="top" wrapText="1"/>
    </xf>
    <xf numFmtId="0" fontId="5" fillId="0" borderId="17" xfId="1" applyFont="1" applyFill="1" applyBorder="1" applyAlignment="1" applyProtection="1">
      <alignment horizontal="left" vertical="top" wrapText="1"/>
    </xf>
    <xf numFmtId="0" fontId="5" fillId="0" borderId="41" xfId="1" applyFont="1" applyFill="1" applyBorder="1" applyAlignment="1" applyProtection="1">
      <alignment horizontal="left" vertical="top" wrapText="1"/>
    </xf>
    <xf numFmtId="0" fontId="5" fillId="0" borderId="3" xfId="1" applyFont="1" applyFill="1" applyBorder="1" applyAlignment="1" applyProtection="1">
      <alignment horizontal="left" vertical="top" wrapText="1"/>
    </xf>
    <xf numFmtId="0" fontId="14" fillId="0" borderId="0" xfId="1" applyFont="1" applyFill="1" applyAlignment="1" applyProtection="1">
      <alignment horizontal="center" vertical="top"/>
    </xf>
    <xf numFmtId="0" fontId="14" fillId="0" borderId="15" xfId="1" applyFont="1" applyFill="1" applyBorder="1" applyAlignment="1" applyProtection="1">
      <alignment horizontal="center" vertical="top"/>
    </xf>
    <xf numFmtId="0" fontId="6" fillId="0" borderId="30" xfId="1" applyFont="1" applyFill="1" applyBorder="1" applyAlignment="1" applyProtection="1">
      <alignment horizontal="center" vertical="top" wrapText="1"/>
    </xf>
    <xf numFmtId="0" fontId="7" fillId="0" borderId="30" xfId="1" applyFont="1" applyFill="1" applyBorder="1" applyAlignment="1" applyProtection="1">
      <alignment horizontal="center" vertical="top" wrapText="1"/>
    </xf>
    <xf numFmtId="0" fontId="7" fillId="0" borderId="45" xfId="1" applyFont="1" applyFill="1" applyBorder="1" applyAlignment="1" applyProtection="1">
      <alignment horizontal="center" vertical="top" wrapText="1"/>
    </xf>
    <xf numFmtId="0" fontId="14" fillId="0" borderId="0" xfId="1" applyFont="1" applyFill="1" applyAlignment="1" applyProtection="1">
      <alignment horizontal="center" vertical="top"/>
      <protection locked="0"/>
    </xf>
    <xf numFmtId="0" fontId="14" fillId="0" borderId="0" xfId="1" applyFont="1" applyFill="1" applyAlignment="1" applyProtection="1">
      <alignment vertical="top"/>
    </xf>
    <xf numFmtId="0" fontId="7" fillId="0" borderId="0" xfId="1" applyFont="1" applyFill="1" applyAlignment="1" applyProtection="1">
      <alignment horizontal="left" vertical="top" wrapText="1"/>
    </xf>
    <xf numFmtId="0" fontId="14" fillId="0" borderId="0" xfId="1" applyFont="1" applyFill="1" applyAlignment="1" applyProtection="1">
      <alignment vertical="top"/>
      <protection locked="0"/>
    </xf>
    <xf numFmtId="0" fontId="14" fillId="0" borderId="18" xfId="1" applyFont="1" applyFill="1" applyBorder="1" applyAlignment="1" applyProtection="1">
      <alignment horizontal="center" vertical="top"/>
    </xf>
    <xf numFmtId="0" fontId="5" fillId="0" borderId="21" xfId="1" applyFont="1" applyFill="1" applyBorder="1" applyAlignment="1" applyProtection="1">
      <alignment horizontal="left" vertical="top" wrapText="1"/>
    </xf>
    <xf numFmtId="0" fontId="5" fillId="0" borderId="23" xfId="1" applyFont="1" applyFill="1" applyBorder="1" applyAlignment="1" applyProtection="1">
      <alignment horizontal="left" vertical="top" wrapText="1"/>
    </xf>
    <xf numFmtId="0" fontId="14" fillId="0" borderId="24" xfId="1" applyFont="1" applyFill="1" applyBorder="1" applyAlignment="1" applyProtection="1">
      <alignment horizontal="center" vertical="top"/>
    </xf>
    <xf numFmtId="0" fontId="5" fillId="0" borderId="27" xfId="1" applyFont="1" applyFill="1" applyBorder="1" applyAlignment="1" applyProtection="1">
      <alignment horizontal="left" vertical="top" wrapText="1"/>
    </xf>
    <xf numFmtId="0" fontId="5" fillId="0" borderId="8" xfId="1" applyFont="1" applyFill="1" applyBorder="1" applyAlignment="1" applyProtection="1">
      <alignment horizontal="left" vertical="top" wrapText="1"/>
    </xf>
    <xf numFmtId="0" fontId="14" fillId="0" borderId="33" xfId="1" applyFont="1" applyFill="1" applyBorder="1" applyAlignment="1" applyProtection="1">
      <alignment horizontal="center" vertical="top"/>
    </xf>
    <xf numFmtId="0" fontId="14" fillId="0" borderId="34" xfId="1" applyFont="1" applyFill="1" applyBorder="1" applyAlignment="1" applyProtection="1">
      <alignment horizontal="left" vertical="top" wrapText="1"/>
    </xf>
    <xf numFmtId="0" fontId="14" fillId="0" borderId="48" xfId="1" applyFont="1" applyFill="1" applyBorder="1" applyAlignment="1" applyProtection="1">
      <alignment horizontal="left" vertical="top" wrapText="1"/>
    </xf>
    <xf numFmtId="0" fontId="5" fillId="0" borderId="35" xfId="1" applyFont="1" applyFill="1" applyBorder="1" applyAlignment="1" applyProtection="1">
      <alignment horizontal="left" vertical="top" wrapText="1"/>
    </xf>
    <xf numFmtId="0" fontId="14" fillId="0" borderId="0" xfId="1" applyFont="1" applyFill="1" applyAlignment="1" applyProtection="1">
      <alignment horizontal="left" vertical="top" wrapText="1"/>
    </xf>
    <xf numFmtId="0" fontId="14" fillId="0" borderId="0" xfId="1" applyFont="1" applyFill="1" applyAlignment="1" applyProtection="1">
      <alignment vertical="top" wrapText="1"/>
    </xf>
    <xf numFmtId="0" fontId="14" fillId="0" borderId="0" xfId="1" applyFont="1" applyFill="1" applyBorder="1" applyAlignment="1" applyProtection="1">
      <alignment vertical="top" wrapText="1"/>
    </xf>
    <xf numFmtId="0" fontId="15" fillId="0" borderId="0" xfId="1" applyFont="1" applyFill="1" applyAlignment="1" applyProtection="1">
      <alignment horizontal="left" vertical="top" wrapText="1"/>
    </xf>
    <xf numFmtId="0" fontId="5" fillId="0" borderId="18" xfId="1" applyFont="1" applyFill="1" applyBorder="1" applyAlignment="1" applyProtection="1">
      <alignment horizontal="center" vertical="top"/>
    </xf>
    <xf numFmtId="0" fontId="5" fillId="0" borderId="24" xfId="1" applyFont="1" applyFill="1" applyBorder="1" applyAlignment="1" applyProtection="1">
      <alignment horizontal="center" vertical="top"/>
    </xf>
    <xf numFmtId="0" fontId="5" fillId="0" borderId="9" xfId="1" applyFont="1" applyFill="1" applyBorder="1" applyAlignment="1" applyProtection="1">
      <alignment horizontal="left" vertical="top" wrapText="1"/>
    </xf>
    <xf numFmtId="0" fontId="5" fillId="0" borderId="6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left" vertical="top" wrapText="1"/>
    </xf>
    <xf numFmtId="0" fontId="16" fillId="0" borderId="0" xfId="1" applyFont="1" applyFill="1" applyBorder="1" applyAlignment="1" applyProtection="1">
      <alignment horizontal="left" vertical="top" wrapText="1"/>
    </xf>
    <xf numFmtId="0" fontId="5" fillId="0" borderId="33" xfId="1" applyFont="1" applyFill="1" applyBorder="1" applyAlignment="1" applyProtection="1">
      <alignment horizontal="center" vertical="top"/>
    </xf>
    <xf numFmtId="0" fontId="5" fillId="0" borderId="34" xfId="1" applyFont="1" applyFill="1" applyBorder="1" applyAlignment="1" applyProtection="1">
      <alignment horizontal="left" vertical="top" wrapText="1"/>
    </xf>
    <xf numFmtId="0" fontId="5" fillId="0" borderId="48" xfId="1" applyFont="1" applyFill="1" applyBorder="1" applyAlignment="1" applyProtection="1">
      <alignment horizontal="left" vertical="top" wrapText="1"/>
    </xf>
    <xf numFmtId="0" fontId="5" fillId="0" borderId="42" xfId="1" applyFont="1" applyFill="1" applyBorder="1" applyAlignment="1" applyProtection="1">
      <alignment horizontal="left" vertical="top" wrapText="1"/>
    </xf>
    <xf numFmtId="0" fontId="5" fillId="0" borderId="31" xfId="1" applyFont="1" applyFill="1" applyBorder="1" applyAlignment="1" applyProtection="1">
      <alignment horizontal="center" vertical="top"/>
    </xf>
    <xf numFmtId="0" fontId="5" fillId="0" borderId="32" xfId="1" applyFont="1" applyFill="1" applyBorder="1" applyAlignment="1" applyProtection="1">
      <alignment horizontal="left" vertical="top" wrapText="1"/>
    </xf>
    <xf numFmtId="0" fontId="15" fillId="0" borderId="43" xfId="1" applyFont="1" applyFill="1" applyBorder="1" applyAlignment="1" applyProtection="1">
      <alignment horizontal="left" vertical="top" wrapText="1"/>
    </xf>
    <xf numFmtId="0" fontId="14" fillId="0" borderId="0" xfId="1" applyFont="1" applyFill="1" applyBorder="1" applyAlignment="1" applyProtection="1">
      <alignment horizontal="left" vertical="top" wrapText="1"/>
    </xf>
    <xf numFmtId="0" fontId="14" fillId="0" borderId="21" xfId="1" applyFont="1" applyFill="1" applyBorder="1" applyAlignment="1" applyProtection="1">
      <alignment horizontal="left" vertical="top" wrapText="1"/>
    </xf>
    <xf numFmtId="0" fontId="14" fillId="0" borderId="23" xfId="1" applyFont="1" applyFill="1" applyBorder="1" applyAlignment="1" applyProtection="1">
      <alignment horizontal="left" vertical="top" wrapText="1"/>
    </xf>
    <xf numFmtId="0" fontId="11" fillId="0" borderId="0" xfId="1" applyFont="1" applyFill="1" applyAlignment="1" applyProtection="1">
      <alignment vertical="top"/>
      <protection locked="0"/>
    </xf>
    <xf numFmtId="0" fontId="14" fillId="0" borderId="6" xfId="1" applyFont="1" applyFill="1" applyBorder="1" applyAlignment="1" applyProtection="1">
      <alignment horizontal="center" vertical="top"/>
    </xf>
    <xf numFmtId="0" fontId="14" fillId="0" borderId="9" xfId="1" applyFont="1" applyFill="1" applyBorder="1" applyAlignment="1" applyProtection="1">
      <alignment horizontal="left" vertical="top" wrapText="1"/>
    </xf>
    <xf numFmtId="0" fontId="14" fillId="0" borderId="8" xfId="1" applyFont="1" applyFill="1" applyBorder="1" applyAlignment="1" applyProtection="1">
      <alignment horizontal="left" vertical="top" wrapText="1"/>
    </xf>
    <xf numFmtId="0" fontId="12" fillId="0" borderId="0" xfId="1" applyFont="1" applyFill="1" applyBorder="1" applyAlignment="1" applyProtection="1">
      <alignment vertical="top"/>
    </xf>
    <xf numFmtId="0" fontId="14" fillId="0" borderId="0" xfId="1" applyFont="1" applyFill="1" applyBorder="1" applyAlignment="1" applyProtection="1">
      <alignment vertical="top"/>
    </xf>
    <xf numFmtId="0" fontId="5" fillId="0" borderId="54" xfId="1" applyFont="1" applyFill="1" applyBorder="1" applyAlignment="1" applyProtection="1">
      <alignment horizontal="left" vertical="top" wrapText="1"/>
    </xf>
    <xf numFmtId="166" fontId="7" fillId="0" borderId="30" xfId="1" applyNumberFormat="1" applyFont="1" applyFill="1" applyBorder="1" applyAlignment="1" applyProtection="1">
      <alignment horizontal="center" vertical="top" wrapText="1"/>
    </xf>
    <xf numFmtId="166" fontId="14" fillId="0" borderId="0" xfId="1" applyNumberFormat="1" applyFont="1" applyFill="1" applyAlignment="1" applyProtection="1">
      <alignment horizontal="center" vertical="top"/>
    </xf>
    <xf numFmtId="0" fontId="5" fillId="0" borderId="18" xfId="1" applyFont="1" applyFill="1" applyBorder="1" applyAlignment="1" applyProtection="1">
      <alignment horizontal="center" vertical="top" wrapText="1"/>
    </xf>
    <xf numFmtId="0" fontId="5" fillId="0" borderId="20" xfId="1" applyFont="1" applyFill="1" applyBorder="1" applyAlignment="1" applyProtection="1">
      <alignment horizontal="center" vertical="top" wrapText="1"/>
    </xf>
    <xf numFmtId="166" fontId="5" fillId="0" borderId="23" xfId="1" applyNumberFormat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0" borderId="23" xfId="1" applyFont="1" applyFill="1" applyBorder="1" applyAlignment="1" applyProtection="1">
      <alignment horizontal="center" vertical="top" wrapText="1"/>
    </xf>
    <xf numFmtId="0" fontId="5" fillId="0" borderId="6" xfId="1" applyFont="1" applyFill="1" applyBorder="1" applyAlignment="1" applyProtection="1">
      <alignment horizontal="center" vertical="top" wrapText="1"/>
    </xf>
    <xf numFmtId="0" fontId="5" fillId="0" borderId="7" xfId="1" applyFont="1" applyFill="1" applyBorder="1" applyAlignment="1" applyProtection="1">
      <alignment horizontal="center" vertical="top" wrapText="1"/>
    </xf>
    <xf numFmtId="166" fontId="5" fillId="0" borderId="8" xfId="1" applyNumberFormat="1" applyFont="1" applyFill="1" applyBorder="1" applyAlignment="1" applyProtection="1">
      <alignment horizontal="center" vertical="top" wrapText="1"/>
    </xf>
    <xf numFmtId="0" fontId="5" fillId="0" borderId="8" xfId="1" applyFont="1" applyFill="1" applyBorder="1" applyAlignment="1" applyProtection="1">
      <alignment horizontal="center" vertical="top" wrapText="1"/>
    </xf>
    <xf numFmtId="166" fontId="14" fillId="6" borderId="41" xfId="1" applyNumberFormat="1" applyFont="1" applyFill="1" applyBorder="1" applyAlignment="1" applyProtection="1">
      <alignment horizontal="center" vertical="top" wrapText="1"/>
      <protection locked="0"/>
    </xf>
    <xf numFmtId="0" fontId="14" fillId="6" borderId="41" xfId="1" applyFont="1" applyFill="1" applyBorder="1" applyAlignment="1" applyProtection="1">
      <alignment horizontal="center" vertical="top" wrapText="1"/>
      <protection locked="0"/>
    </xf>
    <xf numFmtId="166" fontId="14" fillId="6" borderId="42" xfId="1" applyNumberFormat="1" applyFont="1" applyFill="1" applyBorder="1" applyAlignment="1" applyProtection="1">
      <alignment horizontal="center" vertical="top" wrapText="1"/>
      <protection locked="0"/>
    </xf>
    <xf numFmtId="0" fontId="5" fillId="0" borderId="33" xfId="1" applyFont="1" applyFill="1" applyBorder="1" applyAlignment="1" applyProtection="1">
      <alignment horizontal="center" vertical="top" wrapText="1"/>
    </xf>
    <xf numFmtId="0" fontId="14" fillId="6" borderId="42" xfId="1" applyFont="1" applyFill="1" applyBorder="1" applyAlignment="1" applyProtection="1">
      <alignment horizontal="center" vertical="top" wrapText="1"/>
      <protection locked="0"/>
    </xf>
    <xf numFmtId="166" fontId="14" fillId="0" borderId="0" xfId="1" applyNumberFormat="1" applyFont="1" applyFill="1" applyAlignment="1" applyProtection="1">
      <alignment horizontal="center" vertical="top" wrapText="1"/>
    </xf>
    <xf numFmtId="0" fontId="14" fillId="0" borderId="0" xfId="1" applyFont="1" applyFill="1" applyAlignment="1" applyProtection="1">
      <alignment horizontal="center" vertical="top" wrapText="1"/>
    </xf>
    <xf numFmtId="0" fontId="14" fillId="0" borderId="0" xfId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Alignment="1" applyProtection="1">
      <alignment horizontal="center" vertical="top"/>
      <protection locked="0"/>
    </xf>
    <xf numFmtId="0" fontId="5" fillId="0" borderId="39" xfId="1" applyFont="1" applyFill="1" applyBorder="1" applyAlignment="1" applyProtection="1">
      <alignment horizontal="center" vertical="top" wrapText="1"/>
    </xf>
    <xf numFmtId="166" fontId="5" fillId="0" borderId="48" xfId="1" applyNumberFormat="1" applyFont="1" applyFill="1" applyBorder="1" applyAlignment="1" applyProtection="1">
      <alignment horizontal="center" vertical="top" wrapText="1"/>
    </xf>
    <xf numFmtId="0" fontId="5" fillId="0" borderId="48" xfId="1" applyFont="1" applyFill="1" applyBorder="1" applyAlignment="1" applyProtection="1">
      <alignment horizontal="center" vertical="top" wrapText="1"/>
    </xf>
    <xf numFmtId="0" fontId="14" fillId="0" borderId="33" xfId="1" applyFont="1" applyFill="1" applyBorder="1" applyAlignment="1" applyProtection="1">
      <alignment horizontal="center" vertical="top" wrapText="1"/>
    </xf>
    <xf numFmtId="0" fontId="14" fillId="0" borderId="39" xfId="1" applyFont="1" applyFill="1" applyBorder="1" applyAlignment="1" applyProtection="1">
      <alignment horizontal="center" vertical="top" wrapText="1"/>
    </xf>
    <xf numFmtId="166" fontId="14" fillId="0" borderId="48" xfId="1" applyNumberFormat="1" applyFont="1" applyFill="1" applyBorder="1" applyAlignment="1" applyProtection="1">
      <alignment horizontal="center" vertical="top" wrapText="1"/>
    </xf>
    <xf numFmtId="164" fontId="14" fillId="0" borderId="0" xfId="1" applyNumberFormat="1" applyFont="1" applyFill="1" applyAlignment="1" applyProtection="1">
      <alignment horizontal="center" vertical="top"/>
      <protection locked="0"/>
    </xf>
    <xf numFmtId="0" fontId="17" fillId="0" borderId="0" xfId="1" applyFont="1" applyFill="1" applyBorder="1" applyAlignment="1" applyProtection="1">
      <alignment horizontal="center" vertical="top" wrapText="1"/>
    </xf>
    <xf numFmtId="0" fontId="14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top"/>
    </xf>
    <xf numFmtId="166" fontId="5" fillId="0" borderId="0" xfId="1" applyNumberFormat="1" applyFont="1" applyFill="1" applyBorder="1" applyAlignment="1" applyProtection="1">
      <alignment horizontal="center" vertical="top" wrapText="1"/>
    </xf>
    <xf numFmtId="0" fontId="5" fillId="0" borderId="15" xfId="1" applyFont="1" applyFill="1" applyBorder="1" applyAlignment="1" applyProtection="1">
      <alignment horizontal="center" vertical="top"/>
    </xf>
    <xf numFmtId="0" fontId="5" fillId="0" borderId="62" xfId="1" applyFont="1" applyFill="1" applyBorder="1" applyAlignment="1" applyProtection="1">
      <alignment horizontal="left" vertical="top" wrapText="1"/>
    </xf>
    <xf numFmtId="0" fontId="5" fillId="0" borderId="14" xfId="1" applyFont="1" applyFill="1" applyBorder="1" applyAlignment="1" applyProtection="1">
      <alignment horizontal="left" vertical="top" wrapText="1"/>
    </xf>
    <xf numFmtId="0" fontId="5" fillId="0" borderId="44" xfId="1" applyFont="1" applyFill="1" applyBorder="1" applyAlignment="1" applyProtection="1">
      <alignment horizontal="left" vertical="top" wrapText="1"/>
    </xf>
    <xf numFmtId="0" fontId="18" fillId="0" borderId="1" xfId="0" applyFont="1" applyFill="1" applyBorder="1" applyProtection="1"/>
    <xf numFmtId="0" fontId="19" fillId="0" borderId="2" xfId="0" applyFont="1" applyFill="1" applyBorder="1" applyAlignment="1" applyProtection="1">
      <alignment horizontal="right"/>
    </xf>
    <xf numFmtId="0" fontId="19" fillId="0" borderId="2" xfId="0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/>
    </xf>
    <xf numFmtId="0" fontId="0" fillId="0" borderId="0" xfId="0" applyFill="1" applyProtection="1"/>
    <xf numFmtId="0" fontId="0" fillId="0" borderId="0" xfId="0" applyFill="1"/>
    <xf numFmtId="0" fontId="18" fillId="0" borderId="3" xfId="0" applyFont="1" applyFill="1" applyBorder="1" applyProtection="1"/>
    <xf numFmtId="0" fontId="3" fillId="0" borderId="6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center"/>
    </xf>
    <xf numFmtId="0" fontId="0" fillId="0" borderId="58" xfId="0" applyFill="1" applyBorder="1" applyAlignment="1" applyProtection="1">
      <alignment horizontal="center"/>
    </xf>
    <xf numFmtId="44" fontId="0" fillId="0" borderId="8" xfId="0" applyNumberFormat="1" applyFill="1" applyBorder="1"/>
    <xf numFmtId="0" fontId="3" fillId="0" borderId="58" xfId="0" applyFont="1" applyFill="1" applyBorder="1" applyAlignment="1" applyProtection="1">
      <alignment horizontal="center"/>
    </xf>
    <xf numFmtId="0" fontId="3" fillId="0" borderId="31" xfId="0" applyFont="1" applyFill="1" applyBorder="1" applyAlignment="1" applyProtection="1">
      <alignment horizontal="left"/>
    </xf>
    <xf numFmtId="0" fontId="3" fillId="0" borderId="50" xfId="0" applyFont="1" applyFill="1" applyBorder="1" applyAlignment="1" applyProtection="1">
      <alignment horizontal="center"/>
    </xf>
    <xf numFmtId="0" fontId="3" fillId="0" borderId="50" xfId="0" applyFont="1" applyFill="1" applyBorder="1" applyAlignment="1" applyProtection="1">
      <alignment horizontal="left"/>
    </xf>
    <xf numFmtId="0" fontId="0" fillId="0" borderId="50" xfId="0" applyFill="1" applyBorder="1" applyAlignment="1" applyProtection="1">
      <alignment horizontal="left"/>
    </xf>
    <xf numFmtId="0" fontId="0" fillId="0" borderId="50" xfId="0" applyFill="1" applyBorder="1" applyAlignment="1" applyProtection="1">
      <alignment horizontal="center"/>
    </xf>
    <xf numFmtId="0" fontId="0" fillId="0" borderId="59" xfId="0" applyFill="1" applyBorder="1" applyAlignment="1" applyProtection="1">
      <alignment horizontal="center"/>
    </xf>
    <xf numFmtId="44" fontId="0" fillId="0" borderId="54" xfId="0" applyNumberFormat="1" applyFill="1" applyBorder="1"/>
    <xf numFmtId="0" fontId="3" fillId="0" borderId="33" xfId="0" applyFont="1" applyFill="1" applyBorder="1" applyAlignment="1" applyProtection="1">
      <alignment horizontal="left"/>
    </xf>
    <xf numFmtId="0" fontId="3" fillId="0" borderId="39" xfId="0" applyFont="1" applyFill="1" applyBorder="1" applyAlignment="1" applyProtection="1">
      <alignment horizontal="center"/>
    </xf>
    <xf numFmtId="0" fontId="3" fillId="0" borderId="39" xfId="0" applyFont="1" applyFill="1" applyBorder="1" applyAlignment="1" applyProtection="1">
      <alignment horizontal="left"/>
    </xf>
    <xf numFmtId="0" fontId="0" fillId="0" borderId="39" xfId="0" applyFill="1" applyBorder="1" applyAlignment="1" applyProtection="1">
      <alignment horizontal="left"/>
    </xf>
    <xf numFmtId="0" fontId="0" fillId="0" borderId="39" xfId="0" applyFill="1" applyBorder="1" applyAlignment="1" applyProtection="1">
      <alignment horizontal="center"/>
    </xf>
    <xf numFmtId="0" fontId="0" fillId="0" borderId="60" xfId="0" applyFill="1" applyBorder="1" applyAlignment="1" applyProtection="1">
      <alignment horizontal="center"/>
    </xf>
    <xf numFmtId="44" fontId="0" fillId="0" borderId="48" xfId="0" applyNumberFormat="1" applyFill="1" applyBorder="1"/>
    <xf numFmtId="0" fontId="18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Alignment="1">
      <alignment horizontal="left"/>
    </xf>
    <xf numFmtId="0" fontId="20" fillId="0" borderId="50" xfId="0" applyFont="1" applyFill="1" applyBorder="1" applyAlignment="1" applyProtection="1">
      <alignment horizontal="left"/>
    </xf>
    <xf numFmtId="0" fontId="3" fillId="0" borderId="59" xfId="0" applyFont="1" applyFill="1" applyBorder="1" applyAlignment="1" applyProtection="1">
      <alignment horizontal="center"/>
    </xf>
    <xf numFmtId="0" fontId="3" fillId="0" borderId="55" xfId="0" applyFont="1" applyFill="1" applyBorder="1" applyAlignment="1" applyProtection="1">
      <alignment horizontal="left"/>
    </xf>
    <xf numFmtId="0" fontId="3" fillId="0" borderId="45" xfId="0" applyFont="1" applyFill="1" applyBorder="1" applyAlignment="1" applyProtection="1">
      <alignment horizontal="center"/>
    </xf>
    <xf numFmtId="0" fontId="3" fillId="0" borderId="45" xfId="0" applyFont="1" applyFill="1" applyBorder="1" applyAlignment="1" applyProtection="1">
      <alignment horizontal="left"/>
    </xf>
    <xf numFmtId="0" fontId="0" fillId="0" borderId="45" xfId="0" applyFill="1" applyBorder="1" applyAlignment="1" applyProtection="1">
      <alignment horizontal="left"/>
    </xf>
    <xf numFmtId="0" fontId="0" fillId="0" borderId="45" xfId="0" applyFill="1" applyBorder="1" applyAlignment="1" applyProtection="1">
      <alignment horizontal="center"/>
    </xf>
    <xf numFmtId="0" fontId="0" fillId="0" borderId="46" xfId="0" applyFill="1" applyBorder="1" applyAlignment="1" applyProtection="1">
      <alignment horizontal="center"/>
    </xf>
    <xf numFmtId="44" fontId="0" fillId="0" borderId="53" xfId="0" applyNumberFormat="1" applyFill="1" applyBorder="1"/>
    <xf numFmtId="0" fontId="0" fillId="0" borderId="2" xfId="0" applyFill="1" applyBorder="1" applyAlignment="1">
      <alignment horizontal="center"/>
    </xf>
    <xf numFmtId="0" fontId="7" fillId="2" borderId="0" xfId="1" applyFont="1" applyFill="1" applyProtection="1"/>
    <xf numFmtId="0" fontId="22" fillId="2" borderId="0" xfId="1" applyFont="1" applyFill="1" applyProtection="1"/>
    <xf numFmtId="0" fontId="10" fillId="0" borderId="29" xfId="1" applyFont="1" applyBorder="1" applyAlignment="1" applyProtection="1">
      <alignment wrapText="1"/>
    </xf>
    <xf numFmtId="0" fontId="5" fillId="2" borderId="0" xfId="1" applyFont="1" applyFill="1" applyAlignment="1" applyProtection="1">
      <alignment horizontal="left" vertical="center"/>
    </xf>
    <xf numFmtId="0" fontId="5" fillId="2" borderId="0" xfId="1" applyFont="1" applyFill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center"/>
    </xf>
    <xf numFmtId="0" fontId="3" fillId="0" borderId="64" xfId="0" applyFont="1" applyFill="1" applyBorder="1" applyAlignment="1" applyProtection="1">
      <alignment horizontal="center"/>
    </xf>
    <xf numFmtId="0" fontId="3" fillId="0" borderId="39" xfId="0" applyFont="1" applyBorder="1" applyAlignment="1" applyProtection="1">
      <alignment horizontal="left"/>
    </xf>
    <xf numFmtId="0" fontId="3" fillId="0" borderId="39" xfId="0" applyFont="1" applyBorder="1" applyAlignment="1" applyProtection="1">
      <alignment horizontal="center"/>
    </xf>
    <xf numFmtId="1" fontId="3" fillId="0" borderId="39" xfId="0" applyNumberFormat="1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center"/>
    </xf>
    <xf numFmtId="0" fontId="2" fillId="9" borderId="4" xfId="0" applyFont="1" applyFill="1" applyBorder="1" applyAlignment="1" applyProtection="1">
      <alignment horizontal="right" textRotation="90"/>
    </xf>
    <xf numFmtId="0" fontId="2" fillId="9" borderId="4" xfId="0" applyFont="1" applyFill="1" applyBorder="1" applyAlignment="1" applyProtection="1">
      <alignment horizontal="center" textRotation="90"/>
    </xf>
    <xf numFmtId="0" fontId="2" fillId="9" borderId="4" xfId="0" applyFont="1" applyFill="1" applyBorder="1" applyAlignment="1" applyProtection="1">
      <alignment horizontal="left" textRotation="90"/>
    </xf>
    <xf numFmtId="0" fontId="2" fillId="9" borderId="4" xfId="0" applyFont="1" applyFill="1" applyBorder="1" applyAlignment="1" applyProtection="1">
      <alignment horizontal="left" textRotation="90" wrapText="1"/>
    </xf>
    <xf numFmtId="0" fontId="2" fillId="9" borderId="4" xfId="0" applyFont="1" applyFill="1" applyBorder="1" applyAlignment="1" applyProtection="1">
      <alignment horizontal="center" textRotation="90" wrapText="1"/>
    </xf>
    <xf numFmtId="0" fontId="0" fillId="9" borderId="5" xfId="0" applyFill="1" applyBorder="1" applyAlignment="1" applyProtection="1">
      <alignment horizontal="right"/>
    </xf>
    <xf numFmtId="0" fontId="0" fillId="9" borderId="5" xfId="0" applyFill="1" applyBorder="1" applyAlignment="1" applyProtection="1">
      <alignment horizontal="center"/>
    </xf>
    <xf numFmtId="0" fontId="0" fillId="9" borderId="5" xfId="0" applyFill="1" applyBorder="1" applyAlignment="1" applyProtection="1">
      <alignment horizontal="left"/>
    </xf>
    <xf numFmtId="0" fontId="2" fillId="10" borderId="4" xfId="0" applyFont="1" applyFill="1" applyBorder="1" applyAlignment="1" applyProtection="1">
      <alignment horizontal="center" textRotation="90" wrapText="1"/>
    </xf>
    <xf numFmtId="0" fontId="2" fillId="10" borderId="4" xfId="0" applyFont="1" applyFill="1" applyBorder="1" applyAlignment="1">
      <alignment horizontal="center" textRotation="90" wrapText="1"/>
    </xf>
    <xf numFmtId="0" fontId="0" fillId="10" borderId="5" xfId="0" applyFill="1" applyBorder="1" applyAlignment="1" applyProtection="1">
      <alignment horizontal="center"/>
    </xf>
    <xf numFmtId="0" fontId="0" fillId="10" borderId="5" xfId="0" applyFill="1" applyBorder="1" applyAlignment="1">
      <alignment horizontal="left"/>
    </xf>
    <xf numFmtId="0" fontId="7" fillId="2" borderId="14" xfId="1" applyFont="1" applyFill="1" applyBorder="1" applyAlignment="1" applyProtection="1">
      <alignment horizontal="center" vertical="top" wrapText="1"/>
    </xf>
    <xf numFmtId="0" fontId="14" fillId="0" borderId="31" xfId="1" applyFont="1" applyFill="1" applyBorder="1" applyAlignment="1" applyProtection="1">
      <alignment horizontal="center" vertical="top"/>
    </xf>
    <xf numFmtId="0" fontId="14" fillId="0" borderId="32" xfId="1" applyFont="1" applyFill="1" applyBorder="1" applyAlignment="1" applyProtection="1">
      <alignment horizontal="left" vertical="top" wrapText="1"/>
    </xf>
    <xf numFmtId="0" fontId="14" fillId="0" borderId="54" xfId="1" applyFont="1" applyFill="1" applyBorder="1" applyAlignment="1" applyProtection="1">
      <alignment horizontal="left" vertical="top" wrapText="1"/>
    </xf>
    <xf numFmtId="0" fontId="5" fillId="0" borderId="52" xfId="1" applyFont="1" applyFill="1" applyBorder="1" applyAlignment="1" applyProtection="1">
      <alignment horizontal="left" vertical="top" wrapText="1"/>
    </xf>
    <xf numFmtId="0" fontId="5" fillId="0" borderId="31" xfId="1" applyFont="1" applyFill="1" applyBorder="1" applyAlignment="1" applyProtection="1">
      <alignment horizontal="center" vertical="top" wrapText="1"/>
    </xf>
    <xf numFmtId="0" fontId="5" fillId="0" borderId="50" xfId="1" applyFont="1" applyFill="1" applyBorder="1" applyAlignment="1" applyProtection="1">
      <alignment horizontal="center" vertical="top" wrapText="1"/>
    </xf>
    <xf numFmtId="0" fontId="5" fillId="2" borderId="0" xfId="1" applyFont="1" applyFill="1" applyAlignment="1" applyProtection="1">
      <alignment wrapText="1"/>
    </xf>
    <xf numFmtId="0" fontId="5" fillId="2" borderId="0" xfId="1" applyFont="1" applyFill="1" applyAlignment="1" applyProtection="1">
      <alignment vertical="top" wrapText="1"/>
    </xf>
    <xf numFmtId="10" fontId="5" fillId="2" borderId="0" xfId="5" applyNumberFormat="1" applyFont="1" applyFill="1" applyAlignment="1" applyProtection="1">
      <alignment vertical="top" wrapText="1"/>
    </xf>
    <xf numFmtId="0" fontId="5" fillId="2" borderId="50" xfId="1" applyFont="1" applyFill="1" applyBorder="1" applyAlignment="1" applyProtection="1">
      <alignment wrapText="1"/>
    </xf>
    <xf numFmtId="0" fontId="5" fillId="2" borderId="9" xfId="1" applyFont="1" applyFill="1" applyBorder="1" applyAlignment="1" applyProtection="1">
      <alignment vertical="top" wrapText="1"/>
    </xf>
    <xf numFmtId="0" fontId="5" fillId="2" borderId="11" xfId="1" applyFont="1" applyFill="1" applyBorder="1" applyAlignment="1" applyProtection="1">
      <alignment vertical="top" wrapText="1"/>
    </xf>
    <xf numFmtId="10" fontId="5" fillId="2" borderId="10" xfId="5" applyNumberFormat="1" applyFont="1" applyFill="1" applyBorder="1" applyAlignment="1" applyProtection="1">
      <alignment vertical="top" wrapText="1"/>
    </xf>
    <xf numFmtId="0" fontId="5" fillId="2" borderId="7" xfId="1" applyFont="1" applyFill="1" applyBorder="1" applyAlignment="1" applyProtection="1">
      <alignment vertical="top" wrapText="1"/>
    </xf>
    <xf numFmtId="0" fontId="5" fillId="2" borderId="45" xfId="1" applyFont="1" applyFill="1" applyBorder="1" applyAlignment="1" applyProtection="1">
      <alignment wrapText="1"/>
    </xf>
    <xf numFmtId="0" fontId="5" fillId="2" borderId="26" xfId="1" applyFont="1" applyFill="1" applyBorder="1" applyAlignment="1" applyProtection="1">
      <alignment wrapText="1"/>
    </xf>
    <xf numFmtId="10" fontId="5" fillId="2" borderId="7" xfId="5" applyNumberFormat="1" applyFont="1" applyFill="1" applyBorder="1" applyAlignment="1" applyProtection="1">
      <alignment vertical="top" wrapText="1"/>
    </xf>
    <xf numFmtId="44" fontId="5" fillId="2" borderId="7" xfId="1" applyNumberFormat="1" applyFont="1" applyFill="1" applyBorder="1" applyAlignment="1" applyProtection="1">
      <alignment vertical="top" wrapText="1"/>
    </xf>
    <xf numFmtId="0" fontId="7" fillId="2" borderId="0" xfId="1" applyFont="1" applyFill="1" applyAlignment="1" applyProtection="1">
      <alignment vertical="top" wrapText="1"/>
    </xf>
    <xf numFmtId="10" fontId="7" fillId="2" borderId="0" xfId="5" applyNumberFormat="1" applyFont="1" applyFill="1" applyAlignment="1" applyProtection="1">
      <alignment vertical="top" wrapText="1"/>
    </xf>
    <xf numFmtId="0" fontId="22" fillId="2" borderId="9" xfId="1" applyFont="1" applyFill="1" applyBorder="1" applyProtection="1"/>
    <xf numFmtId="0" fontId="22" fillId="2" borderId="11" xfId="1" applyFont="1" applyFill="1" applyBorder="1" applyProtection="1"/>
    <xf numFmtId="10" fontId="22" fillId="2" borderId="10" xfId="5" applyNumberFormat="1" applyFont="1" applyFill="1" applyBorder="1" applyProtection="1"/>
    <xf numFmtId="44" fontId="22" fillId="2" borderId="7" xfId="1" applyNumberFormat="1" applyFont="1" applyFill="1" applyBorder="1" applyProtection="1"/>
    <xf numFmtId="44" fontId="3" fillId="6" borderId="7" xfId="0" applyNumberFormat="1" applyFont="1" applyFill="1" applyBorder="1" applyProtection="1">
      <protection locked="0"/>
    </xf>
    <xf numFmtId="44" fontId="3" fillId="6" borderId="26" xfId="0" applyNumberFormat="1" applyFont="1" applyFill="1" applyBorder="1" applyProtection="1">
      <protection locked="0"/>
    </xf>
    <xf numFmtId="44" fontId="3" fillId="6" borderId="39" xfId="0" applyNumberFormat="1" applyFont="1" applyFill="1" applyBorder="1" applyProtection="1">
      <protection locked="0"/>
    </xf>
    <xf numFmtId="44" fontId="3" fillId="6" borderId="20" xfId="0" applyNumberFormat="1" applyFont="1" applyFill="1" applyBorder="1" applyProtection="1">
      <protection locked="0"/>
    </xf>
    <xf numFmtId="0" fontId="3" fillId="0" borderId="0" xfId="0" applyFont="1" applyProtection="1"/>
    <xf numFmtId="0" fontId="3" fillId="5" borderId="5" xfId="0" applyFont="1" applyFill="1" applyBorder="1" applyAlignment="1" applyProtection="1">
      <alignment horizontal="left"/>
    </xf>
    <xf numFmtId="0" fontId="3" fillId="5" borderId="15" xfId="0" applyFont="1" applyFill="1" applyBorder="1" applyAlignment="1" applyProtection="1">
      <alignment horizontal="left"/>
    </xf>
    <xf numFmtId="0" fontId="3" fillId="5" borderId="14" xfId="0" applyFont="1" applyFill="1" applyBorder="1" applyAlignment="1" applyProtection="1">
      <alignment horizontal="left"/>
    </xf>
    <xf numFmtId="44" fontId="3" fillId="0" borderId="23" xfId="0" applyNumberFormat="1" applyFont="1" applyBorder="1" applyProtection="1"/>
    <xf numFmtId="44" fontId="3" fillId="0" borderId="8" xfId="0" applyNumberFormat="1" applyFont="1" applyBorder="1" applyProtection="1"/>
    <xf numFmtId="44" fontId="3" fillId="0" borderId="48" xfId="0" applyNumberFormat="1" applyFont="1" applyBorder="1" applyProtection="1"/>
    <xf numFmtId="0" fontId="3" fillId="0" borderId="0" xfId="0" applyFont="1" applyFill="1" applyAlignment="1" applyProtection="1">
      <alignment horizontal="left"/>
    </xf>
    <xf numFmtId="0" fontId="3" fillId="0" borderId="0" xfId="0" applyFont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4" fontId="2" fillId="5" borderId="5" xfId="0" applyNumberFormat="1" applyFont="1" applyFill="1" applyBorder="1" applyProtection="1"/>
    <xf numFmtId="0" fontId="3" fillId="6" borderId="22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3" fillId="6" borderId="24" xfId="0" applyFont="1" applyFill="1" applyBorder="1" applyAlignment="1" applyProtection="1">
      <alignment horizontal="center"/>
      <protection locked="0"/>
    </xf>
    <xf numFmtId="0" fontId="3" fillId="6" borderId="33" xfId="0" applyFont="1" applyFill="1" applyBorder="1" applyAlignment="1" applyProtection="1">
      <alignment horizontal="center"/>
      <protection locked="0"/>
    </xf>
    <xf numFmtId="0" fontId="0" fillId="6" borderId="18" xfId="0" applyFill="1" applyBorder="1" applyAlignment="1" applyProtection="1">
      <alignment horizontal="center"/>
      <protection locked="0"/>
    </xf>
    <xf numFmtId="44" fontId="0" fillId="6" borderId="20" xfId="0" applyNumberFormat="1" applyFill="1" applyBorder="1" applyProtection="1">
      <protection locked="0"/>
    </xf>
    <xf numFmtId="0" fontId="0" fillId="6" borderId="6" xfId="0" applyFill="1" applyBorder="1" applyAlignment="1" applyProtection="1">
      <alignment horizontal="center"/>
      <protection locked="0"/>
    </xf>
    <xf numFmtId="44" fontId="0" fillId="6" borderId="7" xfId="0" applyNumberFormat="1" applyFill="1" applyBorder="1" applyProtection="1">
      <protection locked="0"/>
    </xf>
    <xf numFmtId="0" fontId="0" fillId="6" borderId="55" xfId="0" applyFill="1" applyBorder="1" applyAlignment="1" applyProtection="1">
      <alignment horizontal="center"/>
      <protection locked="0"/>
    </xf>
    <xf numFmtId="44" fontId="0" fillId="6" borderId="45" xfId="0" applyNumberFormat="1" applyFill="1" applyBorder="1" applyProtection="1">
      <protection locked="0"/>
    </xf>
    <xf numFmtId="0" fontId="0" fillId="6" borderId="31" xfId="0" applyFill="1" applyBorder="1" applyAlignment="1" applyProtection="1">
      <alignment horizontal="center"/>
      <protection locked="0"/>
    </xf>
    <xf numFmtId="44" fontId="0" fillId="6" borderId="50" xfId="0" applyNumberFormat="1" applyFill="1" applyBorder="1" applyProtection="1">
      <protection locked="0"/>
    </xf>
    <xf numFmtId="0" fontId="3" fillId="6" borderId="31" xfId="0" applyFont="1" applyFill="1" applyBorder="1" applyAlignment="1" applyProtection="1">
      <alignment horizontal="center"/>
      <protection locked="0"/>
    </xf>
    <xf numFmtId="0" fontId="0" fillId="6" borderId="33" xfId="0" applyFill="1" applyBorder="1" applyAlignment="1" applyProtection="1">
      <alignment horizontal="center"/>
      <protection locked="0"/>
    </xf>
    <xf numFmtId="44" fontId="0" fillId="6" borderId="39" xfId="0" applyNumberFormat="1" applyFill="1" applyBorder="1" applyProtection="1">
      <protection locked="0"/>
    </xf>
    <xf numFmtId="7" fontId="10" fillId="2" borderId="23" xfId="1" applyNumberFormat="1" applyFont="1" applyFill="1" applyBorder="1" applyAlignment="1" applyProtection="1">
      <alignment horizontal="center" vertical="top" wrapText="1"/>
    </xf>
    <xf numFmtId="166" fontId="14" fillId="2" borderId="0" xfId="1" applyNumberFormat="1" applyFont="1" applyFill="1" applyAlignment="1" applyProtection="1">
      <alignment horizontal="center" vertical="top" wrapText="1"/>
    </xf>
    <xf numFmtId="0" fontId="14" fillId="2" borderId="0" xfId="1" applyFont="1" applyFill="1" applyAlignment="1" applyProtection="1">
      <alignment horizontal="center" vertical="top" wrapText="1"/>
    </xf>
    <xf numFmtId="166" fontId="5" fillId="2" borderId="0" xfId="1" applyNumberFormat="1" applyFont="1" applyFill="1" applyAlignment="1" applyProtection="1">
      <alignment horizontal="center" vertical="top" wrapText="1"/>
    </xf>
    <xf numFmtId="0" fontId="14" fillId="2" borderId="0" xfId="1" applyFont="1" applyFill="1" applyBorder="1" applyAlignment="1" applyProtection="1">
      <alignment horizontal="center" vertical="top" wrapText="1"/>
    </xf>
    <xf numFmtId="0" fontId="17" fillId="4" borderId="0" xfId="1" applyFont="1" applyFill="1" applyBorder="1" applyAlignment="1" applyProtection="1">
      <alignment horizontal="center" vertical="top" wrapText="1"/>
    </xf>
    <xf numFmtId="0" fontId="14" fillId="2" borderId="0" xfId="1" applyFont="1" applyFill="1" applyAlignment="1" applyProtection="1">
      <alignment horizontal="left" vertical="top" wrapText="1"/>
    </xf>
    <xf numFmtId="0" fontId="14" fillId="2" borderId="0" xfId="1" applyFont="1" applyFill="1" applyAlignment="1" applyProtection="1">
      <alignment vertical="top" wrapText="1"/>
    </xf>
    <xf numFmtId="0" fontId="0" fillId="0" borderId="0" xfId="0" applyProtection="1"/>
    <xf numFmtId="164" fontId="5" fillId="2" borderId="0" xfId="1" applyNumberFormat="1" applyFont="1" applyFill="1" applyAlignment="1" applyProtection="1">
      <alignment horizontal="left" vertical="top"/>
    </xf>
    <xf numFmtId="165" fontId="10" fillId="2" borderId="0" xfId="1" applyNumberFormat="1" applyFont="1" applyFill="1" applyBorder="1" applyAlignment="1" applyProtection="1">
      <alignment horizontal="center" vertical="top"/>
    </xf>
    <xf numFmtId="7" fontId="10" fillId="2" borderId="0" xfId="1" applyNumberFormat="1" applyFont="1" applyFill="1" applyBorder="1" applyAlignment="1" applyProtection="1">
      <alignment horizontal="center" vertical="top"/>
    </xf>
    <xf numFmtId="164" fontId="11" fillId="2" borderId="0" xfId="1" applyNumberFormat="1" applyFont="1" applyFill="1" applyAlignment="1" applyProtection="1">
      <alignment horizontal="left" vertical="top"/>
    </xf>
    <xf numFmtId="164" fontId="11" fillId="2" borderId="0" xfId="1" applyNumberFormat="1" applyFont="1" applyFill="1" applyAlignment="1" applyProtection="1">
      <alignment horizontal="center" vertical="top"/>
    </xf>
    <xf numFmtId="0" fontId="5" fillId="2" borderId="0" xfId="1" applyNumberFormat="1" applyFont="1" applyFill="1" applyAlignment="1" applyProtection="1">
      <alignment horizontal="center" vertical="top"/>
    </xf>
    <xf numFmtId="0" fontId="7" fillId="2" borderId="0" xfId="1" applyFont="1" applyFill="1" applyAlignment="1" applyProtection="1">
      <alignment horizontal="left" wrapText="1"/>
    </xf>
    <xf numFmtId="0" fontId="5" fillId="2" borderId="0" xfId="1" applyFont="1" applyFill="1" applyAlignment="1" applyProtection="1">
      <alignment horizontal="center" vertical="top" wrapText="1"/>
    </xf>
    <xf numFmtId="7" fontId="10" fillId="6" borderId="40" xfId="1" applyNumberFormat="1" applyFont="1" applyFill="1" applyBorder="1" applyAlignment="1" applyProtection="1">
      <alignment horizontal="center" vertical="top" wrapText="1"/>
      <protection locked="0"/>
    </xf>
    <xf numFmtId="7" fontId="10" fillId="6" borderId="41" xfId="1" applyNumberFormat="1" applyFont="1" applyFill="1" applyBorder="1" applyAlignment="1" applyProtection="1">
      <alignment horizontal="center" vertical="top" wrapText="1"/>
      <protection locked="0"/>
    </xf>
    <xf numFmtId="7" fontId="10" fillId="6" borderId="52" xfId="1" applyNumberFormat="1" applyFont="1" applyFill="1" applyBorder="1" applyAlignment="1" applyProtection="1">
      <alignment horizontal="center" vertical="top" wrapText="1"/>
      <protection locked="0"/>
    </xf>
    <xf numFmtId="7" fontId="10" fillId="6" borderId="42" xfId="1" applyNumberFormat="1" applyFont="1" applyFill="1" applyBorder="1" applyAlignment="1" applyProtection="1">
      <alignment horizontal="center" vertical="top" wrapText="1"/>
      <protection locked="0"/>
    </xf>
    <xf numFmtId="7" fontId="5" fillId="6" borderId="41" xfId="0" applyNumberFormat="1" applyFont="1" applyFill="1" applyBorder="1" applyAlignment="1" applyProtection="1">
      <alignment horizontal="center" vertical="top" wrapText="1"/>
      <protection locked="0"/>
    </xf>
    <xf numFmtId="7" fontId="5" fillId="6" borderId="42" xfId="1" applyNumberFormat="1" applyFont="1" applyFill="1" applyBorder="1" applyAlignment="1" applyProtection="1">
      <alignment horizontal="center" vertical="top" wrapText="1"/>
      <protection locked="0"/>
    </xf>
    <xf numFmtId="0" fontId="10" fillId="6" borderId="40" xfId="1" applyFont="1" applyFill="1" applyBorder="1" applyAlignment="1" applyProtection="1">
      <alignment horizontal="center" vertical="top" wrapText="1"/>
      <protection locked="0"/>
    </xf>
    <xf numFmtId="0" fontId="10" fillId="6" borderId="41" xfId="1" applyFont="1" applyFill="1" applyBorder="1" applyAlignment="1" applyProtection="1">
      <alignment horizontal="center" vertical="top" wrapText="1"/>
      <protection locked="0"/>
    </xf>
    <xf numFmtId="0" fontId="5" fillId="6" borderId="41" xfId="0" applyFont="1" applyFill="1" applyBorder="1" applyAlignment="1" applyProtection="1">
      <alignment horizontal="center" vertical="top" wrapText="1"/>
      <protection locked="0"/>
    </xf>
    <xf numFmtId="0" fontId="5" fillId="6" borderId="42" xfId="1" applyFont="1" applyFill="1" applyBorder="1" applyAlignment="1" applyProtection="1">
      <alignment horizontal="center" vertical="top" wrapText="1"/>
      <protection locked="0"/>
    </xf>
    <xf numFmtId="0" fontId="10" fillId="6" borderId="42" xfId="1" applyFont="1" applyFill="1" applyBorder="1" applyAlignment="1" applyProtection="1">
      <alignment horizontal="center" vertical="top" wrapText="1"/>
      <protection locked="0"/>
    </xf>
    <xf numFmtId="49" fontId="10" fillId="6" borderId="41" xfId="1" applyNumberFormat="1" applyFont="1" applyFill="1" applyBorder="1" applyAlignment="1" applyProtection="1">
      <alignment horizontal="center" vertical="top" wrapText="1"/>
      <protection locked="0"/>
    </xf>
    <xf numFmtId="0" fontId="10" fillId="6" borderId="52" xfId="1" applyFont="1" applyFill="1" applyBorder="1" applyAlignment="1" applyProtection="1">
      <alignment horizontal="center" vertical="top" wrapText="1"/>
      <protection locked="0"/>
    </xf>
    <xf numFmtId="0" fontId="3" fillId="0" borderId="0" xfId="1" applyFill="1" applyProtection="1"/>
    <xf numFmtId="0" fontId="3" fillId="0" borderId="0" xfId="1" applyFill="1" applyBorder="1" applyProtection="1"/>
    <xf numFmtId="0" fontId="3" fillId="0" borderId="0" xfId="1" applyFill="1" applyAlignment="1" applyProtection="1">
      <alignment horizontal="center"/>
    </xf>
    <xf numFmtId="166" fontId="3" fillId="0" borderId="0" xfId="1" applyNumberFormat="1" applyFill="1" applyAlignment="1" applyProtection="1">
      <alignment horizontal="center"/>
    </xf>
    <xf numFmtId="0" fontId="3" fillId="0" borderId="0" xfId="1" applyFill="1" applyBorder="1" applyAlignment="1" applyProtection="1">
      <alignment horizontal="center"/>
    </xf>
    <xf numFmtId="0" fontId="14" fillId="0" borderId="41" xfId="1" applyFont="1" applyFill="1" applyBorder="1" applyAlignment="1" applyProtection="1">
      <alignment horizontal="left" vertical="top" wrapText="1"/>
    </xf>
    <xf numFmtId="0" fontId="14" fillId="0" borderId="7" xfId="1" applyFont="1" applyFill="1" applyBorder="1" applyAlignment="1" applyProtection="1">
      <alignment horizontal="center" vertical="top" wrapText="1"/>
    </xf>
    <xf numFmtId="0" fontId="14" fillId="0" borderId="6" xfId="1" applyFont="1" applyFill="1" applyBorder="1" applyAlignment="1" applyProtection="1">
      <alignment horizontal="center" vertical="top" wrapText="1"/>
    </xf>
    <xf numFmtId="0" fontId="14" fillId="0" borderId="42" xfId="1" applyFont="1" applyFill="1" applyBorder="1" applyAlignment="1" applyProtection="1">
      <alignment horizontal="left" vertical="top" wrapText="1"/>
    </xf>
    <xf numFmtId="0" fontId="5" fillId="2" borderId="0" xfId="1" applyFont="1" applyFill="1" applyAlignment="1" applyProtection="1">
      <alignment horizontal="left" wrapText="1"/>
    </xf>
    <xf numFmtId="166" fontId="5" fillId="6" borderId="40" xfId="1" applyNumberFormat="1" applyFont="1" applyFill="1" applyBorder="1" applyAlignment="1" applyProtection="1">
      <alignment horizontal="center" vertical="top" wrapText="1"/>
      <protection locked="0"/>
    </xf>
    <xf numFmtId="166" fontId="5" fillId="6" borderId="41" xfId="1" applyNumberFormat="1" applyFont="1" applyFill="1" applyBorder="1" applyAlignment="1" applyProtection="1">
      <alignment horizontal="center" vertical="top" wrapText="1"/>
      <protection locked="0"/>
    </xf>
    <xf numFmtId="166" fontId="5" fillId="6" borderId="52" xfId="1" applyNumberFormat="1" applyFont="1" applyFill="1" applyBorder="1" applyAlignment="1" applyProtection="1">
      <alignment horizontal="center" vertical="top" wrapText="1"/>
      <protection locked="0"/>
    </xf>
    <xf numFmtId="166" fontId="5" fillId="6" borderId="42" xfId="1" applyNumberFormat="1" applyFont="1" applyFill="1" applyBorder="1" applyAlignment="1" applyProtection="1">
      <alignment horizontal="center" vertical="top" wrapText="1"/>
      <protection locked="0"/>
    </xf>
    <xf numFmtId="166" fontId="5" fillId="6" borderId="47" xfId="1" applyNumberFormat="1" applyFont="1" applyFill="1" applyBorder="1" applyAlignment="1" applyProtection="1">
      <alignment horizontal="center" vertical="top" wrapText="1"/>
      <protection locked="0"/>
    </xf>
    <xf numFmtId="0" fontId="5" fillId="6" borderId="40" xfId="1" applyFont="1" applyFill="1" applyBorder="1" applyAlignment="1" applyProtection="1">
      <alignment horizontal="center" vertical="top" wrapText="1"/>
      <protection locked="0"/>
    </xf>
    <xf numFmtId="0" fontId="5" fillId="6" borderId="41" xfId="1" applyFont="1" applyFill="1" applyBorder="1" applyAlignment="1" applyProtection="1">
      <alignment horizontal="center" vertical="top" wrapText="1"/>
      <protection locked="0"/>
    </xf>
    <xf numFmtId="0" fontId="5" fillId="6" borderId="47" xfId="1" applyFont="1" applyFill="1" applyBorder="1" applyAlignment="1" applyProtection="1">
      <alignment horizontal="center" vertical="top" wrapText="1"/>
      <protection locked="0"/>
    </xf>
    <xf numFmtId="0" fontId="5" fillId="6" borderId="52" xfId="1" applyFont="1" applyFill="1" applyBorder="1" applyAlignment="1" applyProtection="1">
      <alignment horizontal="center" vertical="top" wrapText="1"/>
      <protection locked="0"/>
    </xf>
    <xf numFmtId="7" fontId="5" fillId="2" borderId="7" xfId="1" applyNumberFormat="1" applyFont="1" applyFill="1" applyBorder="1" applyAlignment="1" applyProtection="1">
      <alignment vertical="top" wrapText="1"/>
    </xf>
    <xf numFmtId="0" fontId="3" fillId="0" borderId="66" xfId="0" applyFont="1" applyBorder="1"/>
    <xf numFmtId="0" fontId="3" fillId="0" borderId="66" xfId="0" applyFont="1" applyBorder="1" applyAlignment="1">
      <alignment horizontal="right"/>
    </xf>
    <xf numFmtId="44" fontId="2" fillId="11" borderId="5" xfId="0" applyNumberFormat="1" applyFont="1" applyFill="1" applyBorder="1"/>
    <xf numFmtId="0" fontId="5" fillId="2" borderId="66" xfId="1" applyFont="1" applyFill="1" applyBorder="1" applyProtection="1">
      <protection locked="0"/>
    </xf>
    <xf numFmtId="0" fontId="10" fillId="11" borderId="0" xfId="1" applyFont="1" applyFill="1" applyBorder="1" applyAlignment="1" applyProtection="1">
      <alignment horizontal="center" vertical="top" wrapText="1"/>
    </xf>
    <xf numFmtId="168" fontId="10" fillId="4" borderId="8" xfId="17" applyNumberFormat="1" applyFont="1" applyFill="1" applyBorder="1" applyAlignment="1" applyProtection="1">
      <alignment horizontal="center" vertical="top" wrapText="1"/>
    </xf>
    <xf numFmtId="0" fontId="24" fillId="11" borderId="0" xfId="1" applyFont="1" applyFill="1" applyBorder="1" applyAlignment="1" applyProtection="1">
      <alignment horizontal="center" vertical="top" wrapText="1"/>
    </xf>
    <xf numFmtId="168" fontId="10" fillId="4" borderId="48" xfId="17" applyNumberFormat="1" applyFont="1" applyFill="1" applyBorder="1" applyAlignment="1" applyProtection="1">
      <alignment horizontal="center" vertical="top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36" xfId="1" applyFont="1" applyFill="1" applyBorder="1" applyAlignment="1" applyProtection="1">
      <alignment horizontal="center" vertical="top" wrapText="1"/>
    </xf>
    <xf numFmtId="0" fontId="5" fillId="0" borderId="49" xfId="1" applyFont="1" applyFill="1" applyBorder="1" applyAlignment="1" applyProtection="1">
      <alignment horizontal="center" vertical="top" wrapText="1"/>
    </xf>
    <xf numFmtId="0" fontId="5" fillId="0" borderId="38" xfId="1" applyFont="1" applyFill="1" applyBorder="1" applyAlignment="1" applyProtection="1">
      <alignment horizontal="center" vertical="top" wrapText="1"/>
    </xf>
    <xf numFmtId="0" fontId="5" fillId="0" borderId="67" xfId="1" applyFont="1" applyFill="1" applyBorder="1" applyAlignment="1" applyProtection="1">
      <alignment horizontal="center" vertical="top" wrapText="1"/>
    </xf>
    <xf numFmtId="0" fontId="5" fillId="0" borderId="68" xfId="1" applyFont="1" applyFill="1" applyBorder="1" applyAlignment="1" applyProtection="1">
      <alignment horizontal="center" vertical="top" wrapText="1"/>
    </xf>
    <xf numFmtId="0" fontId="5" fillId="0" borderId="69" xfId="1" applyFont="1" applyFill="1" applyBorder="1" applyAlignment="1" applyProtection="1">
      <alignment horizontal="center" vertical="top" wrapText="1"/>
    </xf>
    <xf numFmtId="166" fontId="25" fillId="7" borderId="44" xfId="1" applyNumberFormat="1" applyFont="1" applyFill="1" applyBorder="1" applyAlignment="1" applyProtection="1">
      <alignment horizontal="center" vertical="top"/>
    </xf>
    <xf numFmtId="0" fontId="25" fillId="7" borderId="44" xfId="1" applyFont="1" applyFill="1" applyBorder="1" applyAlignment="1" applyProtection="1">
      <alignment horizontal="center" vertical="top" wrapText="1"/>
    </xf>
    <xf numFmtId="166" fontId="25" fillId="7" borderId="14" xfId="1" applyNumberFormat="1" applyFont="1" applyFill="1" applyBorder="1" applyAlignment="1" applyProtection="1">
      <alignment horizontal="center" vertical="top"/>
    </xf>
    <xf numFmtId="0" fontId="25" fillId="7" borderId="14" xfId="1" applyFont="1" applyFill="1" applyBorder="1" applyAlignment="1" applyProtection="1">
      <alignment horizontal="center" vertical="top" wrapText="1"/>
    </xf>
    <xf numFmtId="0" fontId="5" fillId="2" borderId="66" xfId="1" applyFont="1" applyFill="1" applyBorder="1" applyProtection="1"/>
    <xf numFmtId="0" fontId="5" fillId="2" borderId="0" xfId="1" applyFont="1" applyFill="1" applyAlignment="1" applyProtection="1">
      <alignment horizontal="right" vertical="top"/>
    </xf>
    <xf numFmtId="0" fontId="5" fillId="2" borderId="66" xfId="1" applyFont="1" applyFill="1" applyBorder="1" applyAlignment="1" applyProtection="1">
      <alignment horizontal="center" vertical="top"/>
      <protection locked="0"/>
    </xf>
    <xf numFmtId="0" fontId="5" fillId="2" borderId="66" xfId="1" applyFont="1" applyFill="1" applyBorder="1" applyAlignment="1" applyProtection="1">
      <alignment horizontal="center" vertical="top" wrapText="1"/>
      <protection locked="0"/>
    </xf>
    <xf numFmtId="168" fontId="5" fillId="2" borderId="7" xfId="17" applyNumberFormat="1" applyFont="1" applyFill="1" applyBorder="1" applyAlignment="1" applyProtection="1">
      <alignment vertical="top" wrapText="1"/>
    </xf>
    <xf numFmtId="168" fontId="7" fillId="2" borderId="7" xfId="17" applyNumberFormat="1" applyFont="1" applyFill="1" applyBorder="1" applyAlignment="1" applyProtection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right"/>
      <protection locked="0"/>
    </xf>
    <xf numFmtId="0" fontId="7" fillId="2" borderId="0" xfId="1" applyFont="1" applyFill="1" applyAlignment="1" applyProtection="1">
      <alignment horizontal="right" vertical="top"/>
    </xf>
    <xf numFmtId="10" fontId="7" fillId="2" borderId="63" xfId="5" applyNumberFormat="1" applyFont="1" applyFill="1" applyBorder="1" applyAlignment="1" applyProtection="1">
      <alignment horizontal="right" vertical="top" wrapText="1"/>
    </xf>
    <xf numFmtId="10" fontId="7" fillId="2" borderId="65" xfId="5" applyNumberFormat="1" applyFont="1" applyFill="1" applyBorder="1" applyAlignment="1" applyProtection="1">
      <alignment horizontal="right" vertical="top" wrapText="1"/>
    </xf>
    <xf numFmtId="0" fontId="5" fillId="2" borderId="9" xfId="1" applyFont="1" applyFill="1" applyBorder="1" applyAlignment="1" applyProtection="1">
      <alignment horizontal="left" vertical="top" wrapText="1"/>
    </xf>
    <xf numFmtId="0" fontId="5" fillId="2" borderId="10" xfId="1" applyFont="1" applyFill="1" applyBorder="1" applyAlignment="1" applyProtection="1">
      <alignment horizontal="left" vertical="top" wrapText="1"/>
    </xf>
    <xf numFmtId="165" fontId="10" fillId="0" borderId="33" xfId="1" applyNumberFormat="1" applyFont="1" applyFill="1" applyBorder="1" applyAlignment="1" applyProtection="1">
      <alignment horizontal="left" vertical="center"/>
      <protection locked="0"/>
    </xf>
    <xf numFmtId="165" fontId="10" fillId="0" borderId="48" xfId="1" applyNumberFormat="1" applyFont="1" applyFill="1" applyBorder="1" applyAlignment="1" applyProtection="1">
      <alignment horizontal="left" vertical="center"/>
      <protection locked="0"/>
    </xf>
    <xf numFmtId="10" fontId="7" fillId="2" borderId="13" xfId="5" applyNumberFormat="1" applyFont="1" applyFill="1" applyBorder="1" applyAlignment="1" applyProtection="1">
      <alignment horizontal="center" vertical="top" wrapText="1"/>
    </xf>
    <xf numFmtId="165" fontId="10" fillId="8" borderId="12" xfId="1" applyNumberFormat="1" applyFont="1" applyFill="1" applyBorder="1" applyAlignment="1" applyProtection="1">
      <alignment horizontal="center"/>
      <protection locked="0"/>
    </xf>
    <xf numFmtId="165" fontId="10" fillId="8" borderId="57" xfId="1" applyNumberFormat="1" applyFont="1" applyFill="1" applyBorder="1" applyAlignment="1" applyProtection="1">
      <alignment horizontal="center"/>
      <protection locked="0"/>
    </xf>
    <xf numFmtId="165" fontId="10" fillId="0" borderId="18" xfId="1" applyNumberFormat="1" applyFont="1" applyFill="1" applyBorder="1" applyAlignment="1" applyProtection="1">
      <alignment horizontal="left" vertical="center"/>
      <protection locked="0"/>
    </xf>
    <xf numFmtId="165" fontId="10" fillId="0" borderId="23" xfId="1" applyNumberFormat="1" applyFont="1" applyFill="1" applyBorder="1" applyAlignment="1" applyProtection="1">
      <alignment horizontal="left" vertical="center"/>
      <protection locked="0"/>
    </xf>
    <xf numFmtId="165" fontId="10" fillId="0" borderId="6" xfId="1" applyNumberFormat="1" applyFont="1" applyFill="1" applyBorder="1" applyAlignment="1" applyProtection="1">
      <alignment horizontal="left" vertical="center"/>
      <protection locked="0"/>
    </xf>
    <xf numFmtId="165" fontId="10" fillId="0" borderId="8" xfId="1" applyNumberFormat="1" applyFont="1" applyFill="1" applyBorder="1" applyAlignment="1" applyProtection="1">
      <alignment horizontal="left" vertical="center"/>
      <protection locked="0"/>
    </xf>
    <xf numFmtId="165" fontId="10" fillId="0" borderId="24" xfId="1" applyNumberFormat="1" applyFont="1" applyFill="1" applyBorder="1" applyAlignment="1" applyProtection="1">
      <alignment horizontal="left" vertical="center"/>
      <protection locked="0"/>
    </xf>
    <xf numFmtId="165" fontId="10" fillId="0" borderId="29" xfId="1" applyNumberFormat="1" applyFont="1" applyFill="1" applyBorder="1" applyAlignment="1" applyProtection="1">
      <alignment horizontal="left" vertical="center"/>
      <protection locked="0"/>
    </xf>
    <xf numFmtId="0" fontId="9" fillId="7" borderId="1" xfId="1" applyFont="1" applyFill="1" applyBorder="1" applyAlignment="1" applyProtection="1">
      <alignment horizontal="center" vertical="top" wrapText="1"/>
    </xf>
    <xf numFmtId="0" fontId="9" fillId="7" borderId="2" xfId="1" applyFont="1" applyFill="1" applyBorder="1" applyAlignment="1" applyProtection="1">
      <alignment horizontal="center" vertical="top" wrapText="1"/>
    </xf>
    <xf numFmtId="0" fontId="10" fillId="2" borderId="40" xfId="1" applyFont="1" applyFill="1" applyBorder="1" applyAlignment="1" applyProtection="1">
      <alignment horizontal="left" vertical="top" wrapText="1"/>
    </xf>
    <xf numFmtId="0" fontId="10" fillId="2" borderId="22" xfId="1" applyFont="1" applyFill="1" applyBorder="1" applyAlignment="1" applyProtection="1">
      <alignment horizontal="left" vertical="top" wrapText="1"/>
    </xf>
    <xf numFmtId="0" fontId="10" fillId="2" borderId="42" xfId="1" applyFont="1" applyFill="1" applyBorder="1" applyAlignment="1" applyProtection="1">
      <alignment horizontal="left" vertical="top" wrapText="1"/>
    </xf>
    <xf numFmtId="0" fontId="10" fillId="2" borderId="61" xfId="1" applyFont="1" applyFill="1" applyBorder="1" applyAlignment="1" applyProtection="1">
      <alignment horizontal="left" vertical="top" wrapText="1"/>
    </xf>
    <xf numFmtId="0" fontId="7" fillId="2" borderId="0" xfId="1" applyFont="1" applyFill="1" applyAlignment="1" applyProtection="1">
      <alignment horizontal="left" vertical="top" wrapText="1"/>
    </xf>
  </cellXfs>
  <cellStyles count="18">
    <cellStyle name="Euro" xfId="11" xr:uid="{00000000-0005-0000-0000-000000000000}"/>
    <cellStyle name="Euro 2" xfId="14" xr:uid="{00000000-0005-0000-0000-000001000000}"/>
    <cellStyle name="Normal" xfId="16" xr:uid="{00000000-0005-0000-0000-000002000000}"/>
    <cellStyle name="Procent" xfId="17" builtinId="5"/>
    <cellStyle name="Procent 2" xfId="5" xr:uid="{00000000-0005-0000-0000-000004000000}"/>
    <cellStyle name="Procent 3" xfId="15" xr:uid="{00000000-0005-0000-0000-000005000000}"/>
    <cellStyle name="Standaard" xfId="0" builtinId="0"/>
    <cellStyle name="Standaard 2" xfId="1" xr:uid="{00000000-0005-0000-0000-000007000000}"/>
    <cellStyle name="Standaard 2 2" xfId="12" xr:uid="{00000000-0005-0000-0000-000008000000}"/>
    <cellStyle name="Standaard 3" xfId="2" xr:uid="{00000000-0005-0000-0000-000009000000}"/>
    <cellStyle name="Standaard 3 2" xfId="13" xr:uid="{00000000-0005-0000-0000-00000A000000}"/>
    <cellStyle name="Standaard 4" xfId="3" xr:uid="{00000000-0005-0000-0000-00000B000000}"/>
    <cellStyle name="Standaard 5" xfId="4" xr:uid="{00000000-0005-0000-0000-00000C000000}"/>
    <cellStyle name="Standaard 6" xfId="6" xr:uid="{00000000-0005-0000-0000-00000D000000}"/>
    <cellStyle name="Standaard 6 2" xfId="7" xr:uid="{00000000-0005-0000-0000-00000E000000}"/>
    <cellStyle name="Standaard 6 2 2" xfId="8" xr:uid="{00000000-0005-0000-0000-00000F000000}"/>
    <cellStyle name="Standaard 6 3" xfId="9" xr:uid="{00000000-0005-0000-0000-000010000000}"/>
    <cellStyle name="Standaard 6 4" xfId="10" xr:uid="{00000000-0005-0000-0000-000011000000}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tonissen\Library\Containers\com.microsoft.Excel\Data\Documents\SERVER\bczg\XX-fer\div%20inspectie\insp%202.6\3563-923-4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czg\XX-fer\div%20inspectie\insp%202.6\3563-923-4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  <sheetName val="Opmerking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32"/>
  <sheetViews>
    <sheetView tabSelected="1" workbookViewId="0">
      <selection activeCell="F24" sqref="F24"/>
    </sheetView>
  </sheetViews>
  <sheetFormatPr defaultRowHeight="15"/>
  <cols>
    <col min="1" max="1" width="1.42578125" style="65" customWidth="1"/>
    <col min="2" max="2" width="26.140625" style="93" customWidth="1"/>
    <col min="3" max="3" width="43.7109375" style="94" customWidth="1"/>
    <col min="4" max="4" width="15.7109375" style="94" customWidth="1"/>
    <col min="5" max="5" width="10.7109375" style="204" customWidth="1"/>
    <col min="6" max="6" width="15.7109375" style="94" customWidth="1"/>
    <col min="7" max="16384" width="9.140625" style="65"/>
  </cols>
  <sheetData>
    <row r="1" spans="1:8">
      <c r="A1" s="62"/>
      <c r="B1" s="399"/>
      <c r="C1" s="400"/>
      <c r="D1" s="400"/>
      <c r="E1" s="401"/>
      <c r="F1" s="400"/>
      <c r="G1" s="62"/>
      <c r="H1" s="62"/>
    </row>
    <row r="2" spans="1:8" ht="18">
      <c r="A2" s="62"/>
      <c r="B2" s="369" t="s">
        <v>689</v>
      </c>
      <c r="C2" s="400"/>
      <c r="D2" s="400"/>
      <c r="E2" s="401"/>
      <c r="F2" s="400"/>
      <c r="G2" s="62"/>
      <c r="H2" s="62"/>
    </row>
    <row r="3" spans="1:8" ht="18">
      <c r="A3" s="62"/>
      <c r="B3" s="369"/>
      <c r="C3" s="400"/>
      <c r="D3" s="400"/>
      <c r="E3" s="401"/>
      <c r="F3" s="400"/>
      <c r="G3" s="62"/>
      <c r="H3" s="62"/>
    </row>
    <row r="4" spans="1:8">
      <c r="A4" s="62"/>
      <c r="B4" s="402" t="s">
        <v>681</v>
      </c>
      <c r="C4" s="403" t="s">
        <v>774</v>
      </c>
      <c r="D4" s="404"/>
      <c r="E4" s="405"/>
      <c r="F4" s="521">
        <f>'P1L Correctief lift OL TK'!E58</f>
        <v>1</v>
      </c>
      <c r="G4" s="62"/>
      <c r="H4" s="62"/>
    </row>
    <row r="5" spans="1:8">
      <c r="A5" s="62"/>
      <c r="B5" s="407"/>
      <c r="C5" s="403" t="s">
        <v>791</v>
      </c>
      <c r="D5" s="404"/>
      <c r="E5" s="405"/>
      <c r="F5" s="521">
        <f>'P1L Correctief lift NZL TK'!E58</f>
        <v>1</v>
      </c>
      <c r="G5" s="62"/>
      <c r="H5" s="62"/>
    </row>
    <row r="6" spans="1:8">
      <c r="A6" s="62"/>
      <c r="B6" s="407"/>
      <c r="C6" s="403" t="s">
        <v>775</v>
      </c>
      <c r="D6" s="404"/>
      <c r="E6" s="405"/>
      <c r="F6" s="521">
        <f>'P1R Correctief Victoria'!E60</f>
        <v>1</v>
      </c>
      <c r="G6" s="62"/>
      <c r="H6" s="62"/>
    </row>
    <row r="7" spans="1:8">
      <c r="A7" s="62"/>
      <c r="B7" s="408"/>
      <c r="C7" s="403" t="s">
        <v>776</v>
      </c>
      <c r="D7" s="404"/>
      <c r="E7" s="405"/>
      <c r="F7" s="521">
        <f>'P1R - Correctief Tugela'!E59</f>
        <v>1</v>
      </c>
      <c r="G7" s="62"/>
      <c r="H7" s="62"/>
    </row>
    <row r="8" spans="1:8">
      <c r="A8" s="62"/>
      <c r="B8" s="399"/>
      <c r="C8" s="526" t="s">
        <v>682</v>
      </c>
      <c r="D8" s="526"/>
      <c r="E8" s="527"/>
      <c r="F8" s="522">
        <f>SUM(F4:F7)/COUNT(F4:F7)</f>
        <v>1</v>
      </c>
      <c r="G8" s="62"/>
      <c r="H8" s="62"/>
    </row>
    <row r="9" spans="1:8">
      <c r="A9" s="62"/>
      <c r="B9" s="399"/>
      <c r="C9" s="400"/>
      <c r="D9" s="400"/>
      <c r="E9" s="401"/>
      <c r="F9" s="400"/>
      <c r="G9" s="62"/>
      <c r="H9" s="62"/>
    </row>
    <row r="10" spans="1:8">
      <c r="A10" s="62"/>
      <c r="B10" s="399"/>
      <c r="C10" s="400"/>
      <c r="D10" s="406" t="s">
        <v>684</v>
      </c>
      <c r="E10" s="409" t="s">
        <v>685</v>
      </c>
      <c r="F10" s="406" t="s">
        <v>686</v>
      </c>
      <c r="G10" s="62"/>
      <c r="H10" s="62"/>
    </row>
    <row r="11" spans="1:8">
      <c r="A11" s="62"/>
      <c r="B11" s="528" t="s">
        <v>690</v>
      </c>
      <c r="C11" s="529"/>
      <c r="D11" s="410">
        <f>'P1L Preventief'!Q63</f>
        <v>0</v>
      </c>
      <c r="E11" s="409">
        <v>0.2</v>
      </c>
      <c r="F11" s="410">
        <f>E11*D11</f>
        <v>0</v>
      </c>
      <c r="G11" s="62"/>
      <c r="H11" s="62"/>
    </row>
    <row r="12" spans="1:8">
      <c r="A12" s="62"/>
      <c r="B12" s="528" t="s">
        <v>691</v>
      </c>
      <c r="C12" s="529"/>
      <c r="D12" s="410">
        <f>'P1R Preventief'!O146</f>
        <v>0</v>
      </c>
      <c r="E12" s="409">
        <v>0.2</v>
      </c>
      <c r="F12" s="410">
        <f t="shared" ref="F12:F14" si="0">E12*D12</f>
        <v>0</v>
      </c>
      <c r="G12" s="62"/>
      <c r="H12" s="62"/>
    </row>
    <row r="13" spans="1:8">
      <c r="A13" s="62"/>
      <c r="B13" s="528" t="s">
        <v>692</v>
      </c>
      <c r="C13" s="529"/>
      <c r="D13" s="497">
        <f>'P1 Tarieven'!E23</f>
        <v>0</v>
      </c>
      <c r="E13" s="409">
        <v>0.45</v>
      </c>
      <c r="F13" s="410">
        <f t="shared" si="0"/>
        <v>0</v>
      </c>
      <c r="G13" s="62"/>
      <c r="H13" s="62"/>
    </row>
    <row r="14" spans="1:8">
      <c r="A14" s="62"/>
      <c r="B14" s="528" t="s">
        <v>683</v>
      </c>
      <c r="C14" s="529"/>
      <c r="D14" s="497">
        <f>'P1L Correctief lift OL TK'!E57+'P1L Correctief lift NZL TK'!E57+'P1R Correctief Victoria'!E59+'P1R - Correctief Tugela'!E58</f>
        <v>0</v>
      </c>
      <c r="E14" s="409">
        <v>0.15</v>
      </c>
      <c r="F14" s="410">
        <f t="shared" si="0"/>
        <v>0</v>
      </c>
      <c r="G14" s="62"/>
      <c r="H14" s="62"/>
    </row>
    <row r="15" spans="1:8">
      <c r="A15" s="62"/>
      <c r="B15" s="399"/>
      <c r="C15" s="400"/>
      <c r="D15" s="400"/>
      <c r="E15" s="401"/>
      <c r="F15" s="400"/>
      <c r="G15" s="62"/>
      <c r="H15" s="62"/>
    </row>
    <row r="16" spans="1:8">
      <c r="A16" s="62"/>
      <c r="B16" s="399"/>
      <c r="C16" s="411"/>
      <c r="D16" s="411"/>
      <c r="E16" s="412"/>
      <c r="F16" s="411"/>
      <c r="G16" s="62"/>
      <c r="H16" s="62"/>
    </row>
    <row r="17" spans="1:8" ht="18">
      <c r="A17" s="62"/>
      <c r="B17" s="62"/>
      <c r="C17" s="413" t="s">
        <v>688</v>
      </c>
      <c r="D17" s="414"/>
      <c r="E17" s="415"/>
      <c r="F17" s="416">
        <f>SUM(F11:F14)</f>
        <v>0</v>
      </c>
      <c r="G17" s="62"/>
      <c r="H17" s="62"/>
    </row>
    <row r="18" spans="1:8">
      <c r="A18" s="62"/>
      <c r="B18" s="62"/>
      <c r="C18" s="62"/>
      <c r="D18" s="62"/>
      <c r="E18" s="222"/>
      <c r="F18" s="62"/>
      <c r="G18" s="62"/>
      <c r="H18" s="62"/>
    </row>
    <row r="19" spans="1:8">
      <c r="A19" s="62"/>
      <c r="B19" s="62"/>
      <c r="C19" s="62"/>
      <c r="D19" s="62"/>
      <c r="E19" s="222"/>
      <c r="F19" s="62"/>
      <c r="G19" s="62"/>
      <c r="H19" s="62"/>
    </row>
    <row r="20" spans="1:8">
      <c r="A20" s="62"/>
      <c r="B20" s="62"/>
      <c r="C20" s="62"/>
      <c r="D20" s="62"/>
      <c r="E20" s="222"/>
      <c r="F20" s="62"/>
      <c r="G20" s="62"/>
      <c r="H20" s="62"/>
    </row>
    <row r="21" spans="1:8">
      <c r="A21" s="62"/>
      <c r="B21" s="62"/>
      <c r="C21" s="62"/>
      <c r="D21" s="62"/>
      <c r="E21" s="222"/>
      <c r="F21" s="62"/>
      <c r="G21" s="62"/>
      <c r="H21" s="62"/>
    </row>
    <row r="22" spans="1:8">
      <c r="A22" s="62"/>
      <c r="B22" s="62"/>
      <c r="C22" s="62"/>
      <c r="D22" s="62"/>
      <c r="E22" s="222"/>
      <c r="F22" s="62"/>
      <c r="G22" s="62"/>
      <c r="H22" s="62"/>
    </row>
    <row r="23" spans="1:8">
      <c r="A23" s="62"/>
      <c r="B23" s="62"/>
      <c r="C23" s="62"/>
      <c r="D23" s="62"/>
      <c r="E23" s="222"/>
      <c r="F23" s="62"/>
      <c r="G23" s="62"/>
      <c r="H23" s="62"/>
    </row>
    <row r="24" spans="1:8">
      <c r="B24" s="524" t="s">
        <v>792</v>
      </c>
      <c r="C24" s="517"/>
      <c r="D24" s="65"/>
      <c r="E24" s="221"/>
      <c r="F24" s="65"/>
    </row>
    <row r="25" spans="1:8">
      <c r="B25" s="65"/>
      <c r="C25" s="65"/>
      <c r="D25" s="65"/>
      <c r="E25" s="221"/>
      <c r="F25" s="65"/>
    </row>
    <row r="26" spans="1:8">
      <c r="B26" s="65"/>
      <c r="C26" s="65"/>
      <c r="D26" s="65"/>
      <c r="E26" s="221"/>
      <c r="F26" s="65"/>
    </row>
    <row r="27" spans="1:8">
      <c r="B27" s="65"/>
      <c r="C27" s="65"/>
      <c r="D27" s="65"/>
      <c r="E27" s="221"/>
      <c r="F27" s="65"/>
    </row>
    <row r="28" spans="1:8">
      <c r="B28" s="65"/>
      <c r="C28" s="65"/>
      <c r="D28" s="65"/>
      <c r="E28" s="221"/>
      <c r="F28" s="65"/>
    </row>
    <row r="29" spans="1:8">
      <c r="B29" s="65"/>
      <c r="C29" s="65"/>
      <c r="D29" s="65"/>
      <c r="E29" s="221"/>
      <c r="F29" s="65"/>
    </row>
    <row r="30" spans="1:8">
      <c r="B30" s="65"/>
      <c r="C30" s="65"/>
      <c r="D30" s="65"/>
      <c r="E30" s="221"/>
      <c r="F30" s="65"/>
    </row>
    <row r="31" spans="1:8">
      <c r="B31" s="65"/>
      <c r="C31" s="65"/>
      <c r="D31" s="65"/>
      <c r="E31" s="221"/>
      <c r="F31" s="65"/>
    </row>
    <row r="32" spans="1:8">
      <c r="B32" s="65"/>
      <c r="C32" s="65"/>
      <c r="D32" s="65"/>
      <c r="E32" s="221"/>
      <c r="F32" s="65"/>
    </row>
  </sheetData>
  <sheetProtection password="CFBF" sheet="1" objects="1" scenarios="1"/>
  <mergeCells count="5">
    <mergeCell ref="C8:E8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&amp;L&amp;F/&amp;A&amp;Cpagina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154"/>
  <sheetViews>
    <sheetView showZeros="0" topLeftCell="A124" zoomScaleNormal="100" workbookViewId="0"/>
  </sheetViews>
  <sheetFormatPr defaultRowHeight="12.75"/>
  <cols>
    <col min="1" max="1" width="2.5703125" style="350" customWidth="1"/>
    <col min="2" max="2" width="3.28515625" style="351" bestFit="1" customWidth="1"/>
    <col min="3" max="4" width="6.7109375" style="352" customWidth="1"/>
    <col min="5" max="5" width="25.42578125" style="353" customWidth="1"/>
    <col min="6" max="6" width="25.140625" style="353" customWidth="1"/>
    <col min="7" max="7" width="9" style="353" customWidth="1"/>
    <col min="8" max="8" width="14.42578125" style="353" bestFit="1" customWidth="1"/>
    <col min="9" max="9" width="9.7109375" style="353" bestFit="1" customWidth="1"/>
    <col min="10" max="10" width="5" style="352" customWidth="1"/>
    <col min="11" max="11" width="5.42578125" style="353" customWidth="1"/>
    <col min="12" max="12" width="9.140625" style="327"/>
    <col min="13" max="13" width="9" style="327" customWidth="1"/>
    <col min="14" max="14" width="15.7109375" style="327" customWidth="1"/>
    <col min="15" max="15" width="17.28515625" style="327" customWidth="1"/>
    <col min="16" max="16384" width="9.140625" style="327"/>
  </cols>
  <sheetData>
    <row r="1" spans="1:15" ht="13.5" thickBot="1">
      <c r="A1" s="322" t="s">
        <v>296</v>
      </c>
      <c r="B1" s="323"/>
      <c r="C1" s="324"/>
      <c r="D1" s="324"/>
      <c r="E1" s="325"/>
      <c r="F1" s="325"/>
      <c r="G1" s="325"/>
      <c r="H1" s="325"/>
      <c r="I1" s="325"/>
      <c r="J1" s="324"/>
      <c r="K1" s="325"/>
      <c r="L1" s="326"/>
      <c r="M1" s="326"/>
    </row>
    <row r="2" spans="1:15" ht="94.5" customHeight="1">
      <c r="A2" s="328"/>
      <c r="B2" s="380" t="s">
        <v>32</v>
      </c>
      <c r="C2" s="381" t="s">
        <v>41</v>
      </c>
      <c r="D2" s="381" t="s">
        <v>297</v>
      </c>
      <c r="E2" s="382" t="s">
        <v>298</v>
      </c>
      <c r="F2" s="382" t="s">
        <v>299</v>
      </c>
      <c r="G2" s="382" t="s">
        <v>33</v>
      </c>
      <c r="H2" s="382" t="s">
        <v>3</v>
      </c>
      <c r="I2" s="383" t="s">
        <v>300</v>
      </c>
      <c r="J2" s="381" t="s">
        <v>5</v>
      </c>
      <c r="K2" s="382" t="s">
        <v>1</v>
      </c>
      <c r="L2" s="384" t="s">
        <v>34</v>
      </c>
      <c r="M2" s="388" t="s">
        <v>37</v>
      </c>
      <c r="N2" s="389" t="s">
        <v>36</v>
      </c>
      <c r="O2" s="389" t="s">
        <v>35</v>
      </c>
    </row>
    <row r="3" spans="1:15" ht="13.5" thickBot="1">
      <c r="A3" s="328"/>
      <c r="B3" s="385"/>
      <c r="C3" s="386"/>
      <c r="D3" s="386"/>
      <c r="E3" s="387"/>
      <c r="F3" s="387"/>
      <c r="G3" s="387"/>
      <c r="H3" s="387"/>
      <c r="I3" s="387"/>
      <c r="J3" s="386"/>
      <c r="K3" s="387"/>
      <c r="L3" s="386"/>
      <c r="M3" s="390"/>
      <c r="N3" s="391"/>
      <c r="O3" s="391"/>
    </row>
    <row r="4" spans="1:15">
      <c r="A4" s="328"/>
      <c r="B4" s="329" t="s">
        <v>301</v>
      </c>
      <c r="C4" s="330">
        <v>101</v>
      </c>
      <c r="D4" s="330" t="s">
        <v>43</v>
      </c>
      <c r="E4" s="14" t="s">
        <v>302</v>
      </c>
      <c r="F4" s="14"/>
      <c r="G4" s="331" t="s">
        <v>303</v>
      </c>
      <c r="H4" s="331" t="s">
        <v>304</v>
      </c>
      <c r="I4" s="331">
        <v>21</v>
      </c>
      <c r="J4" s="332">
        <v>3</v>
      </c>
      <c r="K4" s="331">
        <v>2010</v>
      </c>
      <c r="L4" s="333">
        <v>8</v>
      </c>
      <c r="M4" s="437"/>
      <c r="N4" s="438"/>
      <c r="O4" s="334">
        <f t="shared" ref="O4:O67" si="0">M4*N4</f>
        <v>0</v>
      </c>
    </row>
    <row r="5" spans="1:15">
      <c r="A5" s="328"/>
      <c r="B5" s="329" t="s">
        <v>301</v>
      </c>
      <c r="C5" s="330">
        <v>101</v>
      </c>
      <c r="D5" s="330" t="s">
        <v>43</v>
      </c>
      <c r="E5" s="14" t="s">
        <v>302</v>
      </c>
      <c r="F5" s="14"/>
      <c r="G5" s="331" t="s">
        <v>303</v>
      </c>
      <c r="H5" s="331" t="s">
        <v>305</v>
      </c>
      <c r="I5" s="331">
        <v>31</v>
      </c>
      <c r="J5" s="332">
        <v>3</v>
      </c>
      <c r="K5" s="331">
        <v>2010</v>
      </c>
      <c r="L5" s="333">
        <v>8</v>
      </c>
      <c r="M5" s="439"/>
      <c r="N5" s="440"/>
      <c r="O5" s="334">
        <f t="shared" si="0"/>
        <v>0</v>
      </c>
    </row>
    <row r="6" spans="1:15">
      <c r="A6" s="328"/>
      <c r="B6" s="329" t="s">
        <v>301</v>
      </c>
      <c r="C6" s="330">
        <v>101</v>
      </c>
      <c r="D6" s="330" t="s">
        <v>43</v>
      </c>
      <c r="E6" s="14" t="s">
        <v>302</v>
      </c>
      <c r="F6" s="14"/>
      <c r="G6" s="331" t="s">
        <v>303</v>
      </c>
      <c r="H6" s="331" t="s">
        <v>306</v>
      </c>
      <c r="I6" s="331">
        <v>21</v>
      </c>
      <c r="J6" s="332">
        <v>3</v>
      </c>
      <c r="K6" s="331">
        <v>2010</v>
      </c>
      <c r="L6" s="333">
        <v>8</v>
      </c>
      <c r="M6" s="439"/>
      <c r="N6" s="440"/>
      <c r="O6" s="334">
        <f t="shared" si="0"/>
        <v>0</v>
      </c>
    </row>
    <row r="7" spans="1:15">
      <c r="A7" s="328"/>
      <c r="B7" s="329" t="s">
        <v>301</v>
      </c>
      <c r="C7" s="330">
        <v>102</v>
      </c>
      <c r="D7" s="330" t="s">
        <v>43</v>
      </c>
      <c r="E7" s="14" t="s">
        <v>307</v>
      </c>
      <c r="F7" s="14"/>
      <c r="G7" s="331" t="s">
        <v>308</v>
      </c>
      <c r="H7" s="331" t="s">
        <v>309</v>
      </c>
      <c r="I7" s="331">
        <v>4</v>
      </c>
      <c r="J7" s="332">
        <v>4</v>
      </c>
      <c r="K7" s="331">
        <v>1980</v>
      </c>
      <c r="L7" s="333">
        <v>8</v>
      </c>
      <c r="M7" s="439"/>
      <c r="N7" s="440"/>
      <c r="O7" s="334">
        <f t="shared" si="0"/>
        <v>0</v>
      </c>
    </row>
    <row r="8" spans="1:15">
      <c r="A8" s="328"/>
      <c r="B8" s="329" t="s">
        <v>301</v>
      </c>
      <c r="C8" s="330">
        <v>102</v>
      </c>
      <c r="D8" s="330" t="s">
        <v>43</v>
      </c>
      <c r="E8" s="14" t="s">
        <v>310</v>
      </c>
      <c r="F8" s="14"/>
      <c r="G8" s="331" t="s">
        <v>303</v>
      </c>
      <c r="H8" s="331" t="s">
        <v>311</v>
      </c>
      <c r="I8" s="331">
        <v>2</v>
      </c>
      <c r="J8" s="332">
        <v>3</v>
      </c>
      <c r="K8" s="331">
        <v>2010</v>
      </c>
      <c r="L8" s="333">
        <v>8</v>
      </c>
      <c r="M8" s="439"/>
      <c r="N8" s="440"/>
      <c r="O8" s="334">
        <f t="shared" si="0"/>
        <v>0</v>
      </c>
    </row>
    <row r="9" spans="1:15">
      <c r="A9" s="328"/>
      <c r="B9" s="329" t="s">
        <v>301</v>
      </c>
      <c r="C9" s="330">
        <v>102</v>
      </c>
      <c r="D9" s="330" t="s">
        <v>43</v>
      </c>
      <c r="E9" s="14" t="s">
        <v>310</v>
      </c>
      <c r="F9" s="14"/>
      <c r="G9" s="331" t="s">
        <v>303</v>
      </c>
      <c r="H9" s="331" t="s">
        <v>312</v>
      </c>
      <c r="I9" s="331">
        <v>1</v>
      </c>
      <c r="J9" s="332">
        <v>3</v>
      </c>
      <c r="K9" s="331">
        <v>2010</v>
      </c>
      <c r="L9" s="333">
        <v>8</v>
      </c>
      <c r="M9" s="439"/>
      <c r="N9" s="440"/>
      <c r="O9" s="334">
        <f t="shared" si="0"/>
        <v>0</v>
      </c>
    </row>
    <row r="10" spans="1:15">
      <c r="A10" s="328"/>
      <c r="B10" s="329" t="s">
        <v>301</v>
      </c>
      <c r="C10" s="330">
        <v>102</v>
      </c>
      <c r="D10" s="330" t="s">
        <v>43</v>
      </c>
      <c r="E10" s="14" t="s">
        <v>310</v>
      </c>
      <c r="F10" s="14"/>
      <c r="G10" s="331" t="s">
        <v>303</v>
      </c>
      <c r="H10" s="331" t="s">
        <v>313</v>
      </c>
      <c r="I10" s="331">
        <v>3</v>
      </c>
      <c r="J10" s="332">
        <v>3</v>
      </c>
      <c r="K10" s="331">
        <v>2010</v>
      </c>
      <c r="L10" s="333">
        <v>8</v>
      </c>
      <c r="M10" s="439"/>
      <c r="N10" s="440"/>
      <c r="O10" s="334">
        <f t="shared" si="0"/>
        <v>0</v>
      </c>
    </row>
    <row r="11" spans="1:15">
      <c r="A11" s="328"/>
      <c r="B11" s="329" t="s">
        <v>301</v>
      </c>
      <c r="C11" s="330">
        <v>102</v>
      </c>
      <c r="D11" s="330" t="s">
        <v>43</v>
      </c>
      <c r="E11" s="14" t="s">
        <v>310</v>
      </c>
      <c r="F11" s="14"/>
      <c r="G11" s="331" t="s">
        <v>303</v>
      </c>
      <c r="H11" s="331" t="s">
        <v>314</v>
      </c>
      <c r="I11" s="331">
        <v>34</v>
      </c>
      <c r="J11" s="332">
        <v>3</v>
      </c>
      <c r="K11" s="331">
        <v>2010</v>
      </c>
      <c r="L11" s="333">
        <v>8</v>
      </c>
      <c r="M11" s="439"/>
      <c r="N11" s="440"/>
      <c r="O11" s="334">
        <f t="shared" si="0"/>
        <v>0</v>
      </c>
    </row>
    <row r="12" spans="1:15">
      <c r="A12" s="328"/>
      <c r="B12" s="329" t="s">
        <v>301</v>
      </c>
      <c r="C12" s="330">
        <v>102</v>
      </c>
      <c r="D12" s="330" t="s">
        <v>43</v>
      </c>
      <c r="E12" s="14" t="s">
        <v>310</v>
      </c>
      <c r="F12" s="14"/>
      <c r="G12" s="331" t="s">
        <v>303</v>
      </c>
      <c r="H12" s="331" t="s">
        <v>314</v>
      </c>
      <c r="I12" s="331">
        <v>31</v>
      </c>
      <c r="J12" s="332">
        <v>3</v>
      </c>
      <c r="K12" s="331">
        <v>2010</v>
      </c>
      <c r="L12" s="333">
        <v>8</v>
      </c>
      <c r="M12" s="439"/>
      <c r="N12" s="440"/>
      <c r="O12" s="334">
        <f t="shared" si="0"/>
        <v>0</v>
      </c>
    </row>
    <row r="13" spans="1:15">
      <c r="A13" s="328"/>
      <c r="B13" s="329" t="s">
        <v>301</v>
      </c>
      <c r="C13" s="330">
        <v>103</v>
      </c>
      <c r="D13" s="330" t="s">
        <v>43</v>
      </c>
      <c r="E13" s="14" t="s">
        <v>315</v>
      </c>
      <c r="F13" s="14"/>
      <c r="G13" s="331" t="s">
        <v>303</v>
      </c>
      <c r="H13" s="331" t="s">
        <v>316</v>
      </c>
      <c r="I13" s="331">
        <v>24</v>
      </c>
      <c r="J13" s="332">
        <v>3</v>
      </c>
      <c r="K13" s="331">
        <v>2010</v>
      </c>
      <c r="L13" s="333">
        <v>8</v>
      </c>
      <c r="M13" s="439"/>
      <c r="N13" s="440"/>
      <c r="O13" s="334">
        <f t="shared" si="0"/>
        <v>0</v>
      </c>
    </row>
    <row r="14" spans="1:15">
      <c r="A14" s="328"/>
      <c r="B14" s="329" t="s">
        <v>301</v>
      </c>
      <c r="C14" s="330">
        <v>103</v>
      </c>
      <c r="D14" s="330" t="s">
        <v>43</v>
      </c>
      <c r="E14" s="14" t="s">
        <v>315</v>
      </c>
      <c r="F14" s="14"/>
      <c r="G14" s="331" t="s">
        <v>303</v>
      </c>
      <c r="H14" s="331" t="s">
        <v>317</v>
      </c>
      <c r="I14" s="331">
        <v>34</v>
      </c>
      <c r="J14" s="332">
        <v>3</v>
      </c>
      <c r="K14" s="331">
        <v>2010</v>
      </c>
      <c r="L14" s="333">
        <v>8</v>
      </c>
      <c r="M14" s="439"/>
      <c r="N14" s="440"/>
      <c r="O14" s="334">
        <f t="shared" si="0"/>
        <v>0</v>
      </c>
    </row>
    <row r="15" spans="1:15">
      <c r="A15" s="328"/>
      <c r="B15" s="329" t="s">
        <v>301</v>
      </c>
      <c r="C15" s="330">
        <v>103</v>
      </c>
      <c r="D15" s="330" t="s">
        <v>43</v>
      </c>
      <c r="E15" s="14" t="s">
        <v>315</v>
      </c>
      <c r="F15" s="14"/>
      <c r="G15" s="331" t="s">
        <v>303</v>
      </c>
      <c r="H15" s="331" t="s">
        <v>318</v>
      </c>
      <c r="I15" s="331">
        <v>14</v>
      </c>
      <c r="J15" s="332">
        <v>3</v>
      </c>
      <c r="K15" s="331">
        <v>2010</v>
      </c>
      <c r="L15" s="333">
        <v>8</v>
      </c>
      <c r="M15" s="439"/>
      <c r="N15" s="440"/>
      <c r="O15" s="334">
        <f t="shared" si="0"/>
        <v>0</v>
      </c>
    </row>
    <row r="16" spans="1:15">
      <c r="A16" s="328"/>
      <c r="B16" s="329" t="s">
        <v>301</v>
      </c>
      <c r="C16" s="330">
        <v>103</v>
      </c>
      <c r="D16" s="330" t="s">
        <v>43</v>
      </c>
      <c r="E16" s="14" t="s">
        <v>315</v>
      </c>
      <c r="F16" s="14"/>
      <c r="G16" s="331" t="s">
        <v>303</v>
      </c>
      <c r="H16" s="331" t="s">
        <v>319</v>
      </c>
      <c r="I16" s="331">
        <v>31</v>
      </c>
      <c r="J16" s="332">
        <v>3</v>
      </c>
      <c r="K16" s="331">
        <v>2010</v>
      </c>
      <c r="L16" s="333">
        <v>8</v>
      </c>
      <c r="M16" s="439"/>
      <c r="N16" s="440"/>
      <c r="O16" s="334">
        <f t="shared" si="0"/>
        <v>0</v>
      </c>
    </row>
    <row r="17" spans="1:15">
      <c r="A17" s="328"/>
      <c r="B17" s="329" t="s">
        <v>301</v>
      </c>
      <c r="C17" s="330">
        <v>103</v>
      </c>
      <c r="D17" s="330" t="s">
        <v>43</v>
      </c>
      <c r="E17" s="14" t="s">
        <v>315</v>
      </c>
      <c r="F17" s="14"/>
      <c r="G17" s="331" t="s">
        <v>303</v>
      </c>
      <c r="H17" s="331" t="s">
        <v>320</v>
      </c>
      <c r="I17" s="331">
        <v>1</v>
      </c>
      <c r="J17" s="332">
        <v>3</v>
      </c>
      <c r="K17" s="331">
        <v>2010</v>
      </c>
      <c r="L17" s="333">
        <v>8</v>
      </c>
      <c r="M17" s="439"/>
      <c r="N17" s="440"/>
      <c r="O17" s="334">
        <f t="shared" si="0"/>
        <v>0</v>
      </c>
    </row>
    <row r="18" spans="1:15">
      <c r="A18" s="328"/>
      <c r="B18" s="329" t="s">
        <v>301</v>
      </c>
      <c r="C18" s="330">
        <v>103</v>
      </c>
      <c r="D18" s="330" t="s">
        <v>43</v>
      </c>
      <c r="E18" s="14" t="s">
        <v>315</v>
      </c>
      <c r="F18" s="14"/>
      <c r="G18" s="331" t="s">
        <v>303</v>
      </c>
      <c r="H18" s="331" t="s">
        <v>321</v>
      </c>
      <c r="I18" s="331">
        <v>2</v>
      </c>
      <c r="J18" s="332">
        <v>2</v>
      </c>
      <c r="K18" s="331">
        <v>2011</v>
      </c>
      <c r="L18" s="333">
        <v>8</v>
      </c>
      <c r="M18" s="439"/>
      <c r="N18" s="440"/>
      <c r="O18" s="334">
        <f t="shared" si="0"/>
        <v>0</v>
      </c>
    </row>
    <row r="19" spans="1:15">
      <c r="A19" s="328"/>
      <c r="B19" s="329" t="s">
        <v>301</v>
      </c>
      <c r="C19" s="330">
        <v>104</v>
      </c>
      <c r="D19" s="330" t="s">
        <v>43</v>
      </c>
      <c r="E19" s="14" t="s">
        <v>322</v>
      </c>
      <c r="F19" s="14"/>
      <c r="G19" s="331" t="s">
        <v>303</v>
      </c>
      <c r="H19" s="331" t="s">
        <v>323</v>
      </c>
      <c r="I19" s="331">
        <v>22</v>
      </c>
      <c r="J19" s="332">
        <v>3</v>
      </c>
      <c r="K19" s="331">
        <v>2010</v>
      </c>
      <c r="L19" s="333">
        <v>8</v>
      </c>
      <c r="M19" s="439"/>
      <c r="N19" s="440"/>
      <c r="O19" s="334">
        <f t="shared" si="0"/>
        <v>0</v>
      </c>
    </row>
    <row r="20" spans="1:15">
      <c r="A20" s="328"/>
      <c r="B20" s="329" t="s">
        <v>301</v>
      </c>
      <c r="C20" s="330">
        <v>104</v>
      </c>
      <c r="D20" s="330" t="s">
        <v>43</v>
      </c>
      <c r="E20" s="14" t="s">
        <v>322</v>
      </c>
      <c r="F20" s="14"/>
      <c r="G20" s="331" t="s">
        <v>303</v>
      </c>
      <c r="H20" s="331" t="s">
        <v>324</v>
      </c>
      <c r="I20" s="331">
        <v>12</v>
      </c>
      <c r="J20" s="332">
        <v>3</v>
      </c>
      <c r="K20" s="331">
        <v>2010</v>
      </c>
      <c r="L20" s="333">
        <v>8</v>
      </c>
      <c r="M20" s="439"/>
      <c r="N20" s="440"/>
      <c r="O20" s="334">
        <f t="shared" si="0"/>
        <v>0</v>
      </c>
    </row>
    <row r="21" spans="1:15">
      <c r="A21" s="328"/>
      <c r="B21" s="329" t="s">
        <v>301</v>
      </c>
      <c r="C21" s="330">
        <v>104</v>
      </c>
      <c r="D21" s="330" t="s">
        <v>43</v>
      </c>
      <c r="E21" s="14" t="s">
        <v>322</v>
      </c>
      <c r="F21" s="14"/>
      <c r="G21" s="331" t="s">
        <v>303</v>
      </c>
      <c r="H21" s="331" t="s">
        <v>324</v>
      </c>
      <c r="I21" s="331">
        <v>8</v>
      </c>
      <c r="J21" s="332">
        <v>3</v>
      </c>
      <c r="K21" s="331">
        <v>2010</v>
      </c>
      <c r="L21" s="333">
        <v>8</v>
      </c>
      <c r="M21" s="439"/>
      <c r="N21" s="440"/>
      <c r="O21" s="334">
        <f t="shared" si="0"/>
        <v>0</v>
      </c>
    </row>
    <row r="22" spans="1:15">
      <c r="A22" s="328"/>
      <c r="B22" s="329" t="s">
        <v>301</v>
      </c>
      <c r="C22" s="330">
        <v>104</v>
      </c>
      <c r="D22" s="330" t="s">
        <v>43</v>
      </c>
      <c r="E22" s="14" t="s">
        <v>322</v>
      </c>
      <c r="F22" s="14"/>
      <c r="G22" s="331" t="s">
        <v>303</v>
      </c>
      <c r="H22" s="331" t="s">
        <v>325</v>
      </c>
      <c r="I22" s="331">
        <v>3</v>
      </c>
      <c r="J22" s="332">
        <v>3</v>
      </c>
      <c r="K22" s="331">
        <v>2010</v>
      </c>
      <c r="L22" s="333">
        <v>8</v>
      </c>
      <c r="M22" s="439"/>
      <c r="N22" s="440"/>
      <c r="O22" s="334">
        <f t="shared" si="0"/>
        <v>0</v>
      </c>
    </row>
    <row r="23" spans="1:15">
      <c r="A23" s="328"/>
      <c r="B23" s="329" t="s">
        <v>301</v>
      </c>
      <c r="C23" s="330">
        <v>104</v>
      </c>
      <c r="D23" s="330" t="s">
        <v>43</v>
      </c>
      <c r="E23" s="14" t="s">
        <v>322</v>
      </c>
      <c r="F23" s="14"/>
      <c r="G23" s="331" t="s">
        <v>303</v>
      </c>
      <c r="H23" s="331" t="s">
        <v>326</v>
      </c>
      <c r="I23" s="331">
        <v>2</v>
      </c>
      <c r="J23" s="332">
        <v>3</v>
      </c>
      <c r="K23" s="331">
        <v>2010</v>
      </c>
      <c r="L23" s="333">
        <v>8</v>
      </c>
      <c r="M23" s="439"/>
      <c r="N23" s="440"/>
      <c r="O23" s="334">
        <f t="shared" si="0"/>
        <v>0</v>
      </c>
    </row>
    <row r="24" spans="1:15">
      <c r="A24" s="328"/>
      <c r="B24" s="329" t="s">
        <v>301</v>
      </c>
      <c r="C24" s="330">
        <v>105</v>
      </c>
      <c r="D24" s="330" t="s">
        <v>43</v>
      </c>
      <c r="E24" s="14" t="s">
        <v>327</v>
      </c>
      <c r="F24" s="14"/>
      <c r="G24" s="331" t="s">
        <v>303</v>
      </c>
      <c r="H24" s="331" t="s">
        <v>328</v>
      </c>
      <c r="I24" s="331">
        <v>34</v>
      </c>
      <c r="J24" s="332">
        <v>3</v>
      </c>
      <c r="K24" s="331">
        <v>2010</v>
      </c>
      <c r="L24" s="333">
        <v>8</v>
      </c>
      <c r="M24" s="439"/>
      <c r="N24" s="440"/>
      <c r="O24" s="334">
        <f t="shared" si="0"/>
        <v>0</v>
      </c>
    </row>
    <row r="25" spans="1:15">
      <c r="A25" s="328"/>
      <c r="B25" s="329" t="s">
        <v>301</v>
      </c>
      <c r="C25" s="330">
        <v>105</v>
      </c>
      <c r="D25" s="330" t="s">
        <v>43</v>
      </c>
      <c r="E25" s="14" t="s">
        <v>327</v>
      </c>
      <c r="F25" s="14"/>
      <c r="G25" s="331" t="s">
        <v>303</v>
      </c>
      <c r="H25" s="331" t="s">
        <v>329</v>
      </c>
      <c r="I25" s="331">
        <v>3</v>
      </c>
      <c r="J25" s="332">
        <v>3</v>
      </c>
      <c r="K25" s="331">
        <v>2011</v>
      </c>
      <c r="L25" s="333">
        <v>8</v>
      </c>
      <c r="M25" s="439"/>
      <c r="N25" s="440"/>
      <c r="O25" s="334">
        <f t="shared" si="0"/>
        <v>0</v>
      </c>
    </row>
    <row r="26" spans="1:15">
      <c r="A26" s="328"/>
      <c r="B26" s="329" t="s">
        <v>301</v>
      </c>
      <c r="C26" s="330">
        <v>105</v>
      </c>
      <c r="D26" s="330" t="s">
        <v>43</v>
      </c>
      <c r="E26" s="14" t="s">
        <v>327</v>
      </c>
      <c r="F26" s="14"/>
      <c r="G26" s="331" t="s">
        <v>303</v>
      </c>
      <c r="H26" s="331" t="s">
        <v>325</v>
      </c>
      <c r="I26" s="331">
        <v>2</v>
      </c>
      <c r="J26" s="332">
        <v>3</v>
      </c>
      <c r="K26" s="331">
        <v>2011</v>
      </c>
      <c r="L26" s="333">
        <v>8</v>
      </c>
      <c r="M26" s="439"/>
      <c r="N26" s="440"/>
      <c r="O26" s="334">
        <f t="shared" si="0"/>
        <v>0</v>
      </c>
    </row>
    <row r="27" spans="1:15">
      <c r="A27" s="328"/>
      <c r="B27" s="329" t="s">
        <v>301</v>
      </c>
      <c r="C27" s="330">
        <v>105</v>
      </c>
      <c r="D27" s="330" t="s">
        <v>43</v>
      </c>
      <c r="E27" s="14" t="s">
        <v>327</v>
      </c>
      <c r="F27" s="14"/>
      <c r="G27" s="331" t="s">
        <v>303</v>
      </c>
      <c r="H27" s="331" t="s">
        <v>330</v>
      </c>
      <c r="I27" s="331">
        <v>1</v>
      </c>
      <c r="J27" s="332">
        <v>2</v>
      </c>
      <c r="K27" s="331">
        <v>2011</v>
      </c>
      <c r="L27" s="333">
        <v>8</v>
      </c>
      <c r="M27" s="439"/>
      <c r="N27" s="417"/>
      <c r="O27" s="334">
        <f t="shared" si="0"/>
        <v>0</v>
      </c>
    </row>
    <row r="28" spans="1:15">
      <c r="A28" s="328"/>
      <c r="B28" s="329" t="s">
        <v>301</v>
      </c>
      <c r="C28" s="330">
        <v>105</v>
      </c>
      <c r="D28" s="330" t="s">
        <v>43</v>
      </c>
      <c r="E28" s="14" t="s">
        <v>327</v>
      </c>
      <c r="F28" s="14"/>
      <c r="G28" s="331" t="s">
        <v>303</v>
      </c>
      <c r="H28" s="331" t="s">
        <v>331</v>
      </c>
      <c r="I28" s="331">
        <v>31</v>
      </c>
      <c r="J28" s="332">
        <v>3</v>
      </c>
      <c r="K28" s="331">
        <v>2011</v>
      </c>
      <c r="L28" s="333">
        <v>8</v>
      </c>
      <c r="M28" s="439"/>
      <c r="N28" s="440"/>
      <c r="O28" s="334">
        <f t="shared" si="0"/>
        <v>0</v>
      </c>
    </row>
    <row r="29" spans="1:15">
      <c r="A29" s="328"/>
      <c r="B29" s="329" t="s">
        <v>301</v>
      </c>
      <c r="C29" s="330">
        <v>105</v>
      </c>
      <c r="D29" s="330" t="s">
        <v>43</v>
      </c>
      <c r="E29" s="14" t="s">
        <v>327</v>
      </c>
      <c r="F29" s="14"/>
      <c r="G29" s="331" t="s">
        <v>303</v>
      </c>
      <c r="H29" s="331" t="s">
        <v>332</v>
      </c>
      <c r="I29" s="331">
        <v>4</v>
      </c>
      <c r="J29" s="332">
        <v>3</v>
      </c>
      <c r="K29" s="331">
        <v>2011</v>
      </c>
      <c r="L29" s="333">
        <v>8</v>
      </c>
      <c r="M29" s="439"/>
      <c r="N29" s="440"/>
      <c r="O29" s="334">
        <f t="shared" si="0"/>
        <v>0</v>
      </c>
    </row>
    <row r="30" spans="1:15">
      <c r="A30" s="328"/>
      <c r="B30" s="329" t="s">
        <v>301</v>
      </c>
      <c r="C30" s="330">
        <v>107</v>
      </c>
      <c r="D30" s="330" t="s">
        <v>43</v>
      </c>
      <c r="E30" s="14" t="s">
        <v>333</v>
      </c>
      <c r="F30" s="14"/>
      <c r="G30" s="331" t="s">
        <v>303</v>
      </c>
      <c r="H30" s="331" t="s">
        <v>796</v>
      </c>
      <c r="I30" s="331">
        <v>31</v>
      </c>
      <c r="J30" s="332">
        <v>2</v>
      </c>
      <c r="K30" s="331">
        <v>2018</v>
      </c>
      <c r="L30" s="333">
        <v>8</v>
      </c>
      <c r="M30" s="439"/>
      <c r="N30" s="440"/>
      <c r="O30" s="334">
        <f t="shared" si="0"/>
        <v>0</v>
      </c>
    </row>
    <row r="31" spans="1:15">
      <c r="A31" s="328"/>
      <c r="B31" s="329" t="s">
        <v>301</v>
      </c>
      <c r="C31" s="330">
        <v>107</v>
      </c>
      <c r="D31" s="330" t="s">
        <v>43</v>
      </c>
      <c r="E31" s="14" t="s">
        <v>333</v>
      </c>
      <c r="F31" s="14"/>
      <c r="G31" s="331" t="s">
        <v>303</v>
      </c>
      <c r="H31" s="331" t="s">
        <v>797</v>
      </c>
      <c r="I31" s="331">
        <v>34</v>
      </c>
      <c r="J31" s="332">
        <v>2</v>
      </c>
      <c r="K31" s="331">
        <v>2018</v>
      </c>
      <c r="L31" s="333">
        <v>8</v>
      </c>
      <c r="M31" s="439"/>
      <c r="N31" s="440"/>
      <c r="O31" s="334">
        <f t="shared" si="0"/>
        <v>0</v>
      </c>
    </row>
    <row r="32" spans="1:15">
      <c r="A32" s="328"/>
      <c r="B32" s="329" t="s">
        <v>301</v>
      </c>
      <c r="C32" s="330">
        <v>108</v>
      </c>
      <c r="D32" s="330" t="s">
        <v>43</v>
      </c>
      <c r="E32" s="14" t="s">
        <v>334</v>
      </c>
      <c r="F32" s="14"/>
      <c r="G32" s="331" t="s">
        <v>303</v>
      </c>
      <c r="H32" s="331" t="s">
        <v>335</v>
      </c>
      <c r="I32" s="331">
        <v>31</v>
      </c>
      <c r="J32" s="332">
        <v>3</v>
      </c>
      <c r="K32" s="331">
        <v>2011</v>
      </c>
      <c r="L32" s="335">
        <v>8</v>
      </c>
      <c r="M32" s="439"/>
      <c r="N32" s="440"/>
      <c r="O32" s="334">
        <f t="shared" si="0"/>
        <v>0</v>
      </c>
    </row>
    <row r="33" spans="1:15">
      <c r="A33" s="328"/>
      <c r="B33" s="329" t="s">
        <v>301</v>
      </c>
      <c r="C33" s="330">
        <v>108</v>
      </c>
      <c r="D33" s="330" t="s">
        <v>43</v>
      </c>
      <c r="E33" s="14" t="s">
        <v>334</v>
      </c>
      <c r="F33" s="14"/>
      <c r="G33" s="331" t="s">
        <v>303</v>
      </c>
      <c r="H33" s="331" t="s">
        <v>336</v>
      </c>
      <c r="I33" s="331">
        <v>34</v>
      </c>
      <c r="J33" s="332">
        <v>3</v>
      </c>
      <c r="K33" s="331">
        <v>2011</v>
      </c>
      <c r="L33" s="333">
        <v>8</v>
      </c>
      <c r="M33" s="439"/>
      <c r="N33" s="440"/>
      <c r="O33" s="334">
        <f t="shared" si="0"/>
        <v>0</v>
      </c>
    </row>
    <row r="34" spans="1:15">
      <c r="A34" s="328"/>
      <c r="B34" s="329" t="s">
        <v>301</v>
      </c>
      <c r="C34" s="330">
        <v>110</v>
      </c>
      <c r="D34" s="330" t="s">
        <v>43</v>
      </c>
      <c r="E34" s="14" t="s">
        <v>337</v>
      </c>
      <c r="F34" s="14"/>
      <c r="G34" s="331" t="s">
        <v>303</v>
      </c>
      <c r="H34" s="331" t="s">
        <v>338</v>
      </c>
      <c r="I34" s="331">
        <v>31</v>
      </c>
      <c r="J34" s="332">
        <v>3</v>
      </c>
      <c r="K34" s="331">
        <v>2010</v>
      </c>
      <c r="L34" s="333">
        <v>8</v>
      </c>
      <c r="M34" s="439"/>
      <c r="N34" s="440"/>
      <c r="O34" s="334">
        <f t="shared" si="0"/>
        <v>0</v>
      </c>
    </row>
    <row r="35" spans="1:15">
      <c r="A35" s="328"/>
      <c r="B35" s="329" t="s">
        <v>301</v>
      </c>
      <c r="C35" s="330">
        <v>110</v>
      </c>
      <c r="D35" s="330" t="s">
        <v>43</v>
      </c>
      <c r="E35" s="14" t="s">
        <v>337</v>
      </c>
      <c r="F35" s="14"/>
      <c r="G35" s="331" t="s">
        <v>303</v>
      </c>
      <c r="H35" s="331" t="s">
        <v>339</v>
      </c>
      <c r="I35" s="331">
        <v>34</v>
      </c>
      <c r="J35" s="332">
        <v>3</v>
      </c>
      <c r="K35" s="331">
        <v>2010</v>
      </c>
      <c r="L35" s="333">
        <v>8</v>
      </c>
      <c r="M35" s="439"/>
      <c r="N35" s="440"/>
      <c r="O35" s="334">
        <f t="shared" si="0"/>
        <v>0</v>
      </c>
    </row>
    <row r="36" spans="1:15">
      <c r="A36" s="328"/>
      <c r="B36" s="329" t="s">
        <v>301</v>
      </c>
      <c r="C36" s="330">
        <v>112</v>
      </c>
      <c r="D36" s="330" t="s">
        <v>43</v>
      </c>
      <c r="E36" s="14" t="s">
        <v>340</v>
      </c>
      <c r="F36" s="14"/>
      <c r="G36" s="331" t="s">
        <v>303</v>
      </c>
      <c r="H36" s="331" t="s">
        <v>341</v>
      </c>
      <c r="I36" s="331">
        <v>31</v>
      </c>
      <c r="J36" s="332">
        <v>3</v>
      </c>
      <c r="K36" s="331">
        <v>2010</v>
      </c>
      <c r="L36" s="333">
        <v>8</v>
      </c>
      <c r="M36" s="439"/>
      <c r="N36" s="440"/>
      <c r="O36" s="334">
        <f t="shared" si="0"/>
        <v>0</v>
      </c>
    </row>
    <row r="37" spans="1:15">
      <c r="A37" s="328"/>
      <c r="B37" s="329" t="s">
        <v>301</v>
      </c>
      <c r="C37" s="330">
        <v>112</v>
      </c>
      <c r="D37" s="330" t="s">
        <v>43</v>
      </c>
      <c r="E37" s="14" t="s">
        <v>340</v>
      </c>
      <c r="F37" s="14"/>
      <c r="G37" s="331" t="s">
        <v>303</v>
      </c>
      <c r="H37" s="331" t="s">
        <v>342</v>
      </c>
      <c r="I37" s="331">
        <v>34</v>
      </c>
      <c r="J37" s="332">
        <v>3</v>
      </c>
      <c r="K37" s="331">
        <v>2010</v>
      </c>
      <c r="L37" s="333">
        <v>8</v>
      </c>
      <c r="M37" s="439"/>
      <c r="N37" s="440"/>
      <c r="O37" s="334">
        <f t="shared" si="0"/>
        <v>0</v>
      </c>
    </row>
    <row r="38" spans="1:15">
      <c r="A38" s="328"/>
      <c r="B38" s="329" t="s">
        <v>301</v>
      </c>
      <c r="C38" s="330">
        <v>113</v>
      </c>
      <c r="D38" s="330" t="s">
        <v>43</v>
      </c>
      <c r="E38" s="14" t="s">
        <v>343</v>
      </c>
      <c r="F38" s="14"/>
      <c r="G38" s="331" t="s">
        <v>303</v>
      </c>
      <c r="H38" s="331" t="s">
        <v>344</v>
      </c>
      <c r="I38" s="331">
        <v>34</v>
      </c>
      <c r="J38" s="332">
        <v>3</v>
      </c>
      <c r="K38" s="331">
        <v>2011</v>
      </c>
      <c r="L38" s="333">
        <v>8</v>
      </c>
      <c r="M38" s="439"/>
      <c r="N38" s="440"/>
      <c r="O38" s="334">
        <f t="shared" si="0"/>
        <v>0</v>
      </c>
    </row>
    <row r="39" spans="1:15">
      <c r="A39" s="328"/>
      <c r="B39" s="329" t="s">
        <v>301</v>
      </c>
      <c r="C39" s="330">
        <v>113</v>
      </c>
      <c r="D39" s="330" t="s">
        <v>43</v>
      </c>
      <c r="E39" s="14" t="s">
        <v>343</v>
      </c>
      <c r="F39" s="14"/>
      <c r="G39" s="331" t="s">
        <v>303</v>
      </c>
      <c r="H39" s="331" t="s">
        <v>345</v>
      </c>
      <c r="I39" s="331">
        <v>31</v>
      </c>
      <c r="J39" s="332">
        <v>3</v>
      </c>
      <c r="K39" s="331">
        <v>2011</v>
      </c>
      <c r="L39" s="333">
        <v>8</v>
      </c>
      <c r="M39" s="439"/>
      <c r="N39" s="440"/>
      <c r="O39" s="334">
        <f t="shared" si="0"/>
        <v>0</v>
      </c>
    </row>
    <row r="40" spans="1:15">
      <c r="A40" s="328"/>
      <c r="B40" s="329" t="s">
        <v>301</v>
      </c>
      <c r="C40" s="330">
        <v>114</v>
      </c>
      <c r="D40" s="330" t="s">
        <v>43</v>
      </c>
      <c r="E40" s="14" t="s">
        <v>346</v>
      </c>
      <c r="F40" s="14"/>
      <c r="G40" s="331" t="s">
        <v>303</v>
      </c>
      <c r="H40" s="331" t="s">
        <v>347</v>
      </c>
      <c r="I40" s="331">
        <v>31</v>
      </c>
      <c r="J40" s="332">
        <v>3</v>
      </c>
      <c r="K40" s="331">
        <v>2011</v>
      </c>
      <c r="L40" s="333">
        <v>8</v>
      </c>
      <c r="M40" s="439"/>
      <c r="N40" s="440"/>
      <c r="O40" s="334">
        <f t="shared" si="0"/>
        <v>0</v>
      </c>
    </row>
    <row r="41" spans="1:15">
      <c r="A41" s="328"/>
      <c r="B41" s="329" t="s">
        <v>301</v>
      </c>
      <c r="C41" s="330">
        <v>114</v>
      </c>
      <c r="D41" s="330" t="s">
        <v>43</v>
      </c>
      <c r="E41" s="14" t="s">
        <v>346</v>
      </c>
      <c r="F41" s="14"/>
      <c r="G41" s="331" t="s">
        <v>303</v>
      </c>
      <c r="H41" s="331" t="s">
        <v>336</v>
      </c>
      <c r="I41" s="331">
        <v>34</v>
      </c>
      <c r="J41" s="332">
        <v>3</v>
      </c>
      <c r="K41" s="331">
        <v>2011</v>
      </c>
      <c r="L41" s="333">
        <v>8</v>
      </c>
      <c r="M41" s="439"/>
      <c r="N41" s="440"/>
      <c r="O41" s="334">
        <f t="shared" si="0"/>
        <v>0</v>
      </c>
    </row>
    <row r="42" spans="1:15">
      <c r="A42" s="328"/>
      <c r="B42" s="329" t="s">
        <v>301</v>
      </c>
      <c r="C42" s="330">
        <v>115</v>
      </c>
      <c r="D42" s="330" t="s">
        <v>43</v>
      </c>
      <c r="E42" s="14" t="s">
        <v>348</v>
      </c>
      <c r="F42" s="14"/>
      <c r="G42" s="331" t="s">
        <v>303</v>
      </c>
      <c r="H42" s="331" t="s">
        <v>349</v>
      </c>
      <c r="I42" s="331">
        <v>34</v>
      </c>
      <c r="J42" s="332">
        <v>3</v>
      </c>
      <c r="K42" s="331">
        <v>2011</v>
      </c>
      <c r="L42" s="333">
        <v>8</v>
      </c>
      <c r="M42" s="439"/>
      <c r="N42" s="440"/>
      <c r="O42" s="334">
        <f t="shared" si="0"/>
        <v>0</v>
      </c>
    </row>
    <row r="43" spans="1:15">
      <c r="A43" s="328"/>
      <c r="B43" s="329" t="s">
        <v>301</v>
      </c>
      <c r="C43" s="330">
        <v>115</v>
      </c>
      <c r="D43" s="330" t="s">
        <v>43</v>
      </c>
      <c r="E43" s="14" t="s">
        <v>348</v>
      </c>
      <c r="F43" s="14"/>
      <c r="G43" s="331" t="s">
        <v>303</v>
      </c>
      <c r="H43" s="331" t="s">
        <v>335</v>
      </c>
      <c r="I43" s="331">
        <v>31</v>
      </c>
      <c r="J43" s="332">
        <v>3</v>
      </c>
      <c r="K43" s="331">
        <v>2011</v>
      </c>
      <c r="L43" s="333">
        <v>8</v>
      </c>
      <c r="M43" s="439"/>
      <c r="N43" s="440"/>
      <c r="O43" s="334">
        <f t="shared" si="0"/>
        <v>0</v>
      </c>
    </row>
    <row r="44" spans="1:15">
      <c r="A44" s="328"/>
      <c r="B44" s="329" t="s">
        <v>301</v>
      </c>
      <c r="C44" s="330">
        <v>116</v>
      </c>
      <c r="D44" s="330" t="s">
        <v>43</v>
      </c>
      <c r="E44" s="14" t="s">
        <v>350</v>
      </c>
      <c r="F44" s="14"/>
      <c r="G44" s="331" t="s">
        <v>303</v>
      </c>
      <c r="H44" s="331" t="s">
        <v>342</v>
      </c>
      <c r="I44" s="331">
        <v>34</v>
      </c>
      <c r="J44" s="332">
        <v>3</v>
      </c>
      <c r="K44" s="331">
        <v>2010</v>
      </c>
      <c r="L44" s="333">
        <v>8</v>
      </c>
      <c r="M44" s="439"/>
      <c r="N44" s="440"/>
      <c r="O44" s="334">
        <f t="shared" si="0"/>
        <v>0</v>
      </c>
    </row>
    <row r="45" spans="1:15">
      <c r="A45" s="328"/>
      <c r="B45" s="329" t="s">
        <v>301</v>
      </c>
      <c r="C45" s="330">
        <v>117</v>
      </c>
      <c r="D45" s="330" t="s">
        <v>43</v>
      </c>
      <c r="E45" s="14" t="s">
        <v>351</v>
      </c>
      <c r="F45" s="14"/>
      <c r="G45" s="331" t="s">
        <v>303</v>
      </c>
      <c r="H45" s="331" t="s">
        <v>352</v>
      </c>
      <c r="I45" s="331">
        <v>33</v>
      </c>
      <c r="J45" s="332">
        <v>3</v>
      </c>
      <c r="K45" s="331">
        <v>2011</v>
      </c>
      <c r="L45" s="333">
        <v>8</v>
      </c>
      <c r="M45" s="439"/>
      <c r="N45" s="440"/>
      <c r="O45" s="334">
        <f t="shared" si="0"/>
        <v>0</v>
      </c>
    </row>
    <row r="46" spans="1:15">
      <c r="A46" s="328"/>
      <c r="B46" s="329" t="s">
        <v>301</v>
      </c>
      <c r="C46" s="330">
        <v>117</v>
      </c>
      <c r="D46" s="330" t="s">
        <v>43</v>
      </c>
      <c r="E46" s="14" t="s">
        <v>351</v>
      </c>
      <c r="F46" s="14"/>
      <c r="G46" s="331" t="s">
        <v>303</v>
      </c>
      <c r="H46" s="331" t="s">
        <v>353</v>
      </c>
      <c r="I46" s="331">
        <v>31</v>
      </c>
      <c r="J46" s="332">
        <v>3</v>
      </c>
      <c r="K46" s="331">
        <v>2011</v>
      </c>
      <c r="L46" s="333">
        <v>8</v>
      </c>
      <c r="M46" s="439"/>
      <c r="N46" s="440"/>
      <c r="O46" s="334">
        <f t="shared" si="0"/>
        <v>0</v>
      </c>
    </row>
    <row r="47" spans="1:15">
      <c r="A47" s="328"/>
      <c r="B47" s="329" t="s">
        <v>301</v>
      </c>
      <c r="C47" s="330">
        <v>118</v>
      </c>
      <c r="D47" s="330" t="s">
        <v>43</v>
      </c>
      <c r="E47" s="14" t="s">
        <v>354</v>
      </c>
      <c r="F47" s="14"/>
      <c r="G47" s="331" t="s">
        <v>303</v>
      </c>
      <c r="H47" s="331" t="s">
        <v>355</v>
      </c>
      <c r="I47" s="331">
        <v>31</v>
      </c>
      <c r="J47" s="332">
        <v>3</v>
      </c>
      <c r="K47" s="331">
        <v>2011</v>
      </c>
      <c r="L47" s="333">
        <v>8</v>
      </c>
      <c r="M47" s="439"/>
      <c r="N47" s="440"/>
      <c r="O47" s="334">
        <f t="shared" si="0"/>
        <v>0</v>
      </c>
    </row>
    <row r="48" spans="1:15">
      <c r="A48" s="328"/>
      <c r="B48" s="329" t="s">
        <v>301</v>
      </c>
      <c r="C48" s="330">
        <v>121</v>
      </c>
      <c r="D48" s="330" t="s">
        <v>43</v>
      </c>
      <c r="E48" s="14" t="s">
        <v>356</v>
      </c>
      <c r="F48" s="14"/>
      <c r="G48" s="331" t="s">
        <v>303</v>
      </c>
      <c r="H48" s="331" t="s">
        <v>357</v>
      </c>
      <c r="I48" s="331">
        <v>33</v>
      </c>
      <c r="J48" s="332">
        <v>3</v>
      </c>
      <c r="K48" s="331">
        <v>2010</v>
      </c>
      <c r="L48" s="333">
        <v>8</v>
      </c>
      <c r="M48" s="439"/>
      <c r="N48" s="440"/>
      <c r="O48" s="334">
        <f t="shared" si="0"/>
        <v>0</v>
      </c>
    </row>
    <row r="49" spans="1:15">
      <c r="A49" s="328"/>
      <c r="B49" s="360" t="s">
        <v>301</v>
      </c>
      <c r="C49" s="361">
        <v>101</v>
      </c>
      <c r="D49" s="361" t="s">
        <v>358</v>
      </c>
      <c r="E49" s="43" t="s">
        <v>359</v>
      </c>
      <c r="F49" s="362" t="s">
        <v>360</v>
      </c>
      <c r="G49" s="363" t="s">
        <v>303</v>
      </c>
      <c r="H49" s="363" t="s">
        <v>361</v>
      </c>
      <c r="I49" s="363" t="s">
        <v>362</v>
      </c>
      <c r="J49" s="364">
        <v>1</v>
      </c>
      <c r="K49" s="363">
        <v>2017</v>
      </c>
      <c r="L49" s="365">
        <v>12</v>
      </c>
      <c r="M49" s="441"/>
      <c r="N49" s="442"/>
      <c r="O49" s="366">
        <f t="shared" si="0"/>
        <v>0</v>
      </c>
    </row>
    <row r="50" spans="1:15">
      <c r="A50" s="328"/>
      <c r="B50" s="336" t="s">
        <v>301</v>
      </c>
      <c r="C50" s="337">
        <v>101</v>
      </c>
      <c r="D50" s="337" t="s">
        <v>358</v>
      </c>
      <c r="E50" s="14" t="s">
        <v>359</v>
      </c>
      <c r="F50" s="338" t="s">
        <v>363</v>
      </c>
      <c r="G50" s="339" t="s">
        <v>303</v>
      </c>
      <c r="H50" s="339" t="s">
        <v>364</v>
      </c>
      <c r="I50" s="339" t="s">
        <v>365</v>
      </c>
      <c r="J50" s="340">
        <v>1</v>
      </c>
      <c r="K50" s="339">
        <v>2017</v>
      </c>
      <c r="L50" s="341">
        <v>12</v>
      </c>
      <c r="M50" s="443"/>
      <c r="N50" s="444"/>
      <c r="O50" s="342">
        <f t="shared" si="0"/>
        <v>0</v>
      </c>
    </row>
    <row r="51" spans="1:15">
      <c r="A51" s="328"/>
      <c r="B51" s="336" t="s">
        <v>301</v>
      </c>
      <c r="C51" s="337">
        <v>101</v>
      </c>
      <c r="D51" s="337" t="s">
        <v>358</v>
      </c>
      <c r="E51" s="14" t="s">
        <v>359</v>
      </c>
      <c r="F51" s="338" t="s">
        <v>366</v>
      </c>
      <c r="G51" s="339" t="s">
        <v>303</v>
      </c>
      <c r="H51" s="339" t="s">
        <v>367</v>
      </c>
      <c r="I51" s="339" t="s">
        <v>368</v>
      </c>
      <c r="J51" s="340">
        <v>1</v>
      </c>
      <c r="K51" s="339">
        <v>2017</v>
      </c>
      <c r="L51" s="341">
        <v>12</v>
      </c>
      <c r="M51" s="443"/>
      <c r="N51" s="444"/>
      <c r="O51" s="342">
        <f t="shared" si="0"/>
        <v>0</v>
      </c>
    </row>
    <row r="52" spans="1:15">
      <c r="A52" s="328"/>
      <c r="B52" s="336" t="s">
        <v>301</v>
      </c>
      <c r="C52" s="337">
        <v>101</v>
      </c>
      <c r="D52" s="337" t="s">
        <v>358</v>
      </c>
      <c r="E52" s="14" t="s">
        <v>359</v>
      </c>
      <c r="F52" s="338" t="s">
        <v>369</v>
      </c>
      <c r="G52" s="338" t="s">
        <v>303</v>
      </c>
      <c r="H52" s="338" t="s">
        <v>370</v>
      </c>
      <c r="I52" s="338" t="s">
        <v>371</v>
      </c>
      <c r="J52" s="337">
        <v>1</v>
      </c>
      <c r="K52" s="338">
        <v>2014</v>
      </c>
      <c r="L52" s="359">
        <v>12</v>
      </c>
      <c r="M52" s="445"/>
      <c r="N52" s="444"/>
      <c r="O52" s="342">
        <f t="shared" si="0"/>
        <v>0</v>
      </c>
    </row>
    <row r="53" spans="1:15">
      <c r="A53" s="328"/>
      <c r="B53" s="336" t="s">
        <v>301</v>
      </c>
      <c r="C53" s="337">
        <v>101</v>
      </c>
      <c r="D53" s="337" t="s">
        <v>358</v>
      </c>
      <c r="E53" s="14" t="s">
        <v>359</v>
      </c>
      <c r="F53" s="338" t="s">
        <v>372</v>
      </c>
      <c r="G53" s="338" t="s">
        <v>303</v>
      </c>
      <c r="H53" s="338" t="s">
        <v>373</v>
      </c>
      <c r="I53" s="338" t="s">
        <v>374</v>
      </c>
      <c r="J53" s="337">
        <v>1</v>
      </c>
      <c r="K53" s="338">
        <v>2014</v>
      </c>
      <c r="L53" s="359">
        <v>12</v>
      </c>
      <c r="M53" s="445"/>
      <c r="N53" s="444"/>
      <c r="O53" s="342">
        <f t="shared" si="0"/>
        <v>0</v>
      </c>
    </row>
    <row r="54" spans="1:15">
      <c r="A54" s="328"/>
      <c r="B54" s="336" t="s">
        <v>301</v>
      </c>
      <c r="C54" s="337">
        <v>101</v>
      </c>
      <c r="D54" s="337" t="s">
        <v>358</v>
      </c>
      <c r="E54" s="14" t="s">
        <v>359</v>
      </c>
      <c r="F54" s="338" t="s">
        <v>674</v>
      </c>
      <c r="G54" s="338" t="s">
        <v>303</v>
      </c>
      <c r="H54" s="338" t="s">
        <v>375</v>
      </c>
      <c r="I54" s="338" t="s">
        <v>376</v>
      </c>
      <c r="J54" s="337">
        <v>1</v>
      </c>
      <c r="K54" s="338">
        <v>2014</v>
      </c>
      <c r="L54" s="359">
        <v>12</v>
      </c>
      <c r="M54" s="445"/>
      <c r="N54" s="444"/>
      <c r="O54" s="342">
        <f t="shared" si="0"/>
        <v>0</v>
      </c>
    </row>
    <row r="55" spans="1:15">
      <c r="A55" s="328"/>
      <c r="B55" s="336" t="s">
        <v>301</v>
      </c>
      <c r="C55" s="337">
        <v>101</v>
      </c>
      <c r="D55" s="337" t="s">
        <v>358</v>
      </c>
      <c r="E55" s="14" t="s">
        <v>359</v>
      </c>
      <c r="F55" s="338" t="s">
        <v>675</v>
      </c>
      <c r="G55" s="338" t="s">
        <v>303</v>
      </c>
      <c r="H55" s="338" t="s">
        <v>377</v>
      </c>
      <c r="I55" s="338" t="s">
        <v>378</v>
      </c>
      <c r="J55" s="337">
        <v>1</v>
      </c>
      <c r="K55" s="338">
        <v>2014</v>
      </c>
      <c r="L55" s="359">
        <v>12</v>
      </c>
      <c r="M55" s="445"/>
      <c r="N55" s="444"/>
      <c r="O55" s="342">
        <f t="shared" si="0"/>
        <v>0</v>
      </c>
    </row>
    <row r="56" spans="1:15">
      <c r="A56" s="328"/>
      <c r="B56" s="336" t="s">
        <v>301</v>
      </c>
      <c r="C56" s="337">
        <v>101</v>
      </c>
      <c r="D56" s="337" t="s">
        <v>358</v>
      </c>
      <c r="E56" s="14" t="s">
        <v>359</v>
      </c>
      <c r="F56" s="338" t="s">
        <v>379</v>
      </c>
      <c r="G56" s="338" t="s">
        <v>303</v>
      </c>
      <c r="H56" s="338" t="s">
        <v>380</v>
      </c>
      <c r="I56" s="338" t="s">
        <v>381</v>
      </c>
      <c r="J56" s="337">
        <v>1</v>
      </c>
      <c r="K56" s="338">
        <v>2017</v>
      </c>
      <c r="L56" s="359">
        <v>8</v>
      </c>
      <c r="M56" s="445"/>
      <c r="N56" s="444"/>
      <c r="O56" s="342">
        <f t="shared" si="0"/>
        <v>0</v>
      </c>
    </row>
    <row r="57" spans="1:15">
      <c r="A57" s="328"/>
      <c r="B57" s="336" t="s">
        <v>301</v>
      </c>
      <c r="C57" s="337">
        <v>101</v>
      </c>
      <c r="D57" s="337" t="s">
        <v>358</v>
      </c>
      <c r="E57" s="14" t="s">
        <v>359</v>
      </c>
      <c r="F57" s="338" t="s">
        <v>382</v>
      </c>
      <c r="G57" s="338" t="s">
        <v>303</v>
      </c>
      <c r="H57" s="338" t="s">
        <v>383</v>
      </c>
      <c r="I57" s="338" t="s">
        <v>384</v>
      </c>
      <c r="J57" s="337">
        <v>1</v>
      </c>
      <c r="K57" s="338">
        <v>2017</v>
      </c>
      <c r="L57" s="359">
        <v>8</v>
      </c>
      <c r="M57" s="445"/>
      <c r="N57" s="444"/>
      <c r="O57" s="342">
        <f t="shared" si="0"/>
        <v>0</v>
      </c>
    </row>
    <row r="58" spans="1:15">
      <c r="A58" s="328"/>
      <c r="B58" s="336" t="s">
        <v>301</v>
      </c>
      <c r="C58" s="337">
        <v>101</v>
      </c>
      <c r="D58" s="337" t="s">
        <v>358</v>
      </c>
      <c r="E58" s="14" t="s">
        <v>359</v>
      </c>
      <c r="F58" s="338" t="s">
        <v>385</v>
      </c>
      <c r="G58" s="339" t="s">
        <v>303</v>
      </c>
      <c r="H58" s="339" t="s">
        <v>386</v>
      </c>
      <c r="I58" s="339" t="s">
        <v>387</v>
      </c>
      <c r="J58" s="340">
        <v>1</v>
      </c>
      <c r="K58" s="339">
        <v>2017</v>
      </c>
      <c r="L58" s="341">
        <v>8</v>
      </c>
      <c r="M58" s="443"/>
      <c r="N58" s="444"/>
      <c r="O58" s="342">
        <f t="shared" si="0"/>
        <v>0</v>
      </c>
    </row>
    <row r="59" spans="1:15">
      <c r="A59" s="328"/>
      <c r="B59" s="336" t="s">
        <v>301</v>
      </c>
      <c r="C59" s="337">
        <v>101</v>
      </c>
      <c r="D59" s="337" t="s">
        <v>358</v>
      </c>
      <c r="E59" s="14" t="s">
        <v>359</v>
      </c>
      <c r="F59" s="338" t="s">
        <v>388</v>
      </c>
      <c r="G59" s="339" t="s">
        <v>303</v>
      </c>
      <c r="H59" s="339" t="s">
        <v>389</v>
      </c>
      <c r="I59" s="339" t="s">
        <v>390</v>
      </c>
      <c r="J59" s="340">
        <v>1</v>
      </c>
      <c r="K59" s="339">
        <v>2017</v>
      </c>
      <c r="L59" s="341">
        <v>8</v>
      </c>
      <c r="M59" s="443"/>
      <c r="N59" s="444"/>
      <c r="O59" s="342">
        <f t="shared" si="0"/>
        <v>0</v>
      </c>
    </row>
    <row r="60" spans="1:15">
      <c r="A60" s="328"/>
      <c r="B60" s="336" t="s">
        <v>301</v>
      </c>
      <c r="C60" s="337">
        <v>101</v>
      </c>
      <c r="D60" s="337" t="s">
        <v>358</v>
      </c>
      <c r="E60" s="14" t="s">
        <v>359</v>
      </c>
      <c r="F60" s="338" t="s">
        <v>391</v>
      </c>
      <c r="G60" s="339" t="s">
        <v>303</v>
      </c>
      <c r="H60" s="339" t="s">
        <v>392</v>
      </c>
      <c r="I60" s="339" t="s">
        <v>393</v>
      </c>
      <c r="J60" s="340">
        <v>1</v>
      </c>
      <c r="K60" s="339">
        <v>2017</v>
      </c>
      <c r="L60" s="341">
        <v>8</v>
      </c>
      <c r="M60" s="443"/>
      <c r="N60" s="444"/>
      <c r="O60" s="342">
        <f t="shared" si="0"/>
        <v>0</v>
      </c>
    </row>
    <row r="61" spans="1:15">
      <c r="A61" s="328"/>
      <c r="B61" s="336" t="s">
        <v>301</v>
      </c>
      <c r="C61" s="337">
        <v>101</v>
      </c>
      <c r="D61" s="337" t="s">
        <v>358</v>
      </c>
      <c r="E61" s="14" t="s">
        <v>359</v>
      </c>
      <c r="F61" s="338" t="s">
        <v>394</v>
      </c>
      <c r="G61" s="339" t="s">
        <v>303</v>
      </c>
      <c r="H61" s="339" t="s">
        <v>395</v>
      </c>
      <c r="I61" s="339" t="s">
        <v>396</v>
      </c>
      <c r="J61" s="340">
        <v>1</v>
      </c>
      <c r="K61" s="339">
        <v>2017</v>
      </c>
      <c r="L61" s="341">
        <v>8</v>
      </c>
      <c r="M61" s="443"/>
      <c r="N61" s="444"/>
      <c r="O61" s="342">
        <f t="shared" si="0"/>
        <v>0</v>
      </c>
    </row>
    <row r="62" spans="1:15">
      <c r="A62" s="328"/>
      <c r="B62" s="336" t="s">
        <v>301</v>
      </c>
      <c r="C62" s="337">
        <v>101</v>
      </c>
      <c r="D62" s="337" t="s">
        <v>358</v>
      </c>
      <c r="E62" s="14" t="s">
        <v>397</v>
      </c>
      <c r="F62" s="338" t="s">
        <v>398</v>
      </c>
      <c r="G62" s="339" t="s">
        <v>303</v>
      </c>
      <c r="H62" s="339" t="s">
        <v>399</v>
      </c>
      <c r="I62" s="339" t="s">
        <v>400</v>
      </c>
      <c r="J62" s="340">
        <v>1</v>
      </c>
      <c r="K62" s="339">
        <v>2017</v>
      </c>
      <c r="L62" s="341">
        <v>8</v>
      </c>
      <c r="M62" s="443"/>
      <c r="N62" s="444"/>
      <c r="O62" s="342">
        <f t="shared" si="0"/>
        <v>0</v>
      </c>
    </row>
    <row r="63" spans="1:15">
      <c r="A63" s="328"/>
      <c r="B63" s="336" t="s">
        <v>301</v>
      </c>
      <c r="C63" s="337">
        <v>101</v>
      </c>
      <c r="D63" s="337" t="s">
        <v>358</v>
      </c>
      <c r="E63" s="14" t="s">
        <v>397</v>
      </c>
      <c r="F63" s="338" t="s">
        <v>401</v>
      </c>
      <c r="G63" s="339" t="s">
        <v>303</v>
      </c>
      <c r="H63" s="339" t="s">
        <v>402</v>
      </c>
      <c r="I63" s="339" t="s">
        <v>403</v>
      </c>
      <c r="J63" s="340">
        <v>1</v>
      </c>
      <c r="K63" s="339">
        <v>2017</v>
      </c>
      <c r="L63" s="341">
        <v>8</v>
      </c>
      <c r="M63" s="443"/>
      <c r="N63" s="444"/>
      <c r="O63" s="342">
        <f t="shared" si="0"/>
        <v>0</v>
      </c>
    </row>
    <row r="64" spans="1:15">
      <c r="A64" s="328"/>
      <c r="B64" s="336" t="s">
        <v>301</v>
      </c>
      <c r="C64" s="337">
        <v>101</v>
      </c>
      <c r="D64" s="337" t="s">
        <v>358</v>
      </c>
      <c r="E64" s="14" t="s">
        <v>397</v>
      </c>
      <c r="F64" s="338" t="s">
        <v>404</v>
      </c>
      <c r="G64" s="339" t="s">
        <v>303</v>
      </c>
      <c r="H64" s="339" t="s">
        <v>405</v>
      </c>
      <c r="I64" s="339" t="s">
        <v>406</v>
      </c>
      <c r="J64" s="340">
        <v>1</v>
      </c>
      <c r="K64" s="339">
        <v>2017</v>
      </c>
      <c r="L64" s="341">
        <v>8</v>
      </c>
      <c r="M64" s="443"/>
      <c r="N64" s="444"/>
      <c r="O64" s="342">
        <f t="shared" si="0"/>
        <v>0</v>
      </c>
    </row>
    <row r="65" spans="1:15">
      <c r="A65" s="328"/>
      <c r="B65" s="336" t="s">
        <v>301</v>
      </c>
      <c r="C65" s="337">
        <v>101</v>
      </c>
      <c r="D65" s="337" t="s">
        <v>358</v>
      </c>
      <c r="E65" s="14" t="s">
        <v>397</v>
      </c>
      <c r="F65" s="338" t="s">
        <v>407</v>
      </c>
      <c r="G65" s="339" t="s">
        <v>303</v>
      </c>
      <c r="H65" s="339" t="s">
        <v>408</v>
      </c>
      <c r="I65" s="339" t="s">
        <v>409</v>
      </c>
      <c r="J65" s="340">
        <v>1</v>
      </c>
      <c r="K65" s="339">
        <v>2017</v>
      </c>
      <c r="L65" s="341">
        <v>8</v>
      </c>
      <c r="M65" s="443"/>
      <c r="N65" s="444"/>
      <c r="O65" s="342">
        <f t="shared" si="0"/>
        <v>0</v>
      </c>
    </row>
    <row r="66" spans="1:15">
      <c r="A66" s="328"/>
      <c r="B66" s="336" t="s">
        <v>301</v>
      </c>
      <c r="C66" s="337">
        <v>101</v>
      </c>
      <c r="D66" s="337" t="s">
        <v>358</v>
      </c>
      <c r="E66" s="14" t="s">
        <v>397</v>
      </c>
      <c r="F66" s="338" t="s">
        <v>410</v>
      </c>
      <c r="G66" s="339" t="s">
        <v>303</v>
      </c>
      <c r="H66" s="339" t="s">
        <v>411</v>
      </c>
      <c r="I66" s="339" t="s">
        <v>412</v>
      </c>
      <c r="J66" s="340">
        <v>1</v>
      </c>
      <c r="K66" s="339">
        <v>2017</v>
      </c>
      <c r="L66" s="341">
        <v>8</v>
      </c>
      <c r="M66" s="443"/>
      <c r="N66" s="444"/>
      <c r="O66" s="342">
        <f t="shared" si="0"/>
        <v>0</v>
      </c>
    </row>
    <row r="67" spans="1:15">
      <c r="A67" s="328"/>
      <c r="B67" s="336" t="s">
        <v>301</v>
      </c>
      <c r="C67" s="337">
        <v>101</v>
      </c>
      <c r="D67" s="337" t="s">
        <v>358</v>
      </c>
      <c r="E67" s="14" t="s">
        <v>397</v>
      </c>
      <c r="F67" s="338" t="s">
        <v>413</v>
      </c>
      <c r="G67" s="339" t="s">
        <v>303</v>
      </c>
      <c r="H67" s="339" t="s">
        <v>414</v>
      </c>
      <c r="I67" s="339" t="s">
        <v>415</v>
      </c>
      <c r="J67" s="340">
        <v>1</v>
      </c>
      <c r="K67" s="339">
        <v>2017</v>
      </c>
      <c r="L67" s="341">
        <v>8</v>
      </c>
      <c r="M67" s="443"/>
      <c r="N67" s="444"/>
      <c r="O67" s="342">
        <f t="shared" si="0"/>
        <v>0</v>
      </c>
    </row>
    <row r="68" spans="1:15">
      <c r="A68" s="328"/>
      <c r="B68" s="336" t="s">
        <v>301</v>
      </c>
      <c r="C68" s="337">
        <v>101</v>
      </c>
      <c r="D68" s="337" t="s">
        <v>358</v>
      </c>
      <c r="E68" s="14" t="s">
        <v>397</v>
      </c>
      <c r="F68" s="338" t="s">
        <v>416</v>
      </c>
      <c r="G68" s="339" t="s">
        <v>303</v>
      </c>
      <c r="H68" s="339" t="s">
        <v>417</v>
      </c>
      <c r="I68" s="339" t="s">
        <v>418</v>
      </c>
      <c r="J68" s="340">
        <v>1</v>
      </c>
      <c r="K68" s="339">
        <v>2017</v>
      </c>
      <c r="L68" s="341">
        <v>8</v>
      </c>
      <c r="M68" s="443"/>
      <c r="N68" s="444"/>
      <c r="O68" s="342">
        <f t="shared" ref="O68:O131" si="1">M68*N68</f>
        <v>0</v>
      </c>
    </row>
    <row r="69" spans="1:15">
      <c r="A69" s="328"/>
      <c r="B69" s="336" t="s">
        <v>301</v>
      </c>
      <c r="C69" s="337">
        <v>101</v>
      </c>
      <c r="D69" s="337" t="s">
        <v>358</v>
      </c>
      <c r="E69" s="14" t="s">
        <v>397</v>
      </c>
      <c r="F69" s="338" t="s">
        <v>419</v>
      </c>
      <c r="G69" s="339" t="s">
        <v>303</v>
      </c>
      <c r="H69" s="339" t="s">
        <v>420</v>
      </c>
      <c r="I69" s="339" t="s">
        <v>421</v>
      </c>
      <c r="J69" s="340">
        <v>1</v>
      </c>
      <c r="K69" s="339">
        <v>2017</v>
      </c>
      <c r="L69" s="341">
        <v>8</v>
      </c>
      <c r="M69" s="443"/>
      <c r="N69" s="444"/>
      <c r="O69" s="342">
        <f t="shared" si="1"/>
        <v>0</v>
      </c>
    </row>
    <row r="70" spans="1:15">
      <c r="A70" s="328"/>
      <c r="B70" s="336" t="s">
        <v>301</v>
      </c>
      <c r="C70" s="337">
        <v>101</v>
      </c>
      <c r="D70" s="337" t="s">
        <v>358</v>
      </c>
      <c r="E70" s="14" t="s">
        <v>397</v>
      </c>
      <c r="F70" s="338" t="s">
        <v>422</v>
      </c>
      <c r="G70" s="339" t="s">
        <v>303</v>
      </c>
      <c r="H70" s="339" t="s">
        <v>423</v>
      </c>
      <c r="I70" s="339" t="s">
        <v>424</v>
      </c>
      <c r="J70" s="340">
        <v>1</v>
      </c>
      <c r="K70" s="339">
        <v>2017</v>
      </c>
      <c r="L70" s="341">
        <v>8</v>
      </c>
      <c r="M70" s="443"/>
      <c r="N70" s="444"/>
      <c r="O70" s="342">
        <f t="shared" si="1"/>
        <v>0</v>
      </c>
    </row>
    <row r="71" spans="1:15">
      <c r="A71" s="328"/>
      <c r="B71" s="336" t="s">
        <v>301</v>
      </c>
      <c r="C71" s="337">
        <v>101</v>
      </c>
      <c r="D71" s="337" t="s">
        <v>358</v>
      </c>
      <c r="E71" s="14" t="s">
        <v>397</v>
      </c>
      <c r="F71" s="338" t="s">
        <v>425</v>
      </c>
      <c r="G71" s="339" t="s">
        <v>303</v>
      </c>
      <c r="H71" s="339" t="s">
        <v>426</v>
      </c>
      <c r="I71" s="339" t="s">
        <v>427</v>
      </c>
      <c r="J71" s="340">
        <v>1</v>
      </c>
      <c r="K71" s="339">
        <v>2017</v>
      </c>
      <c r="L71" s="341">
        <v>8</v>
      </c>
      <c r="M71" s="443"/>
      <c r="N71" s="444"/>
      <c r="O71" s="342">
        <f t="shared" si="1"/>
        <v>0</v>
      </c>
    </row>
    <row r="72" spans="1:15">
      <c r="A72" s="328"/>
      <c r="B72" s="336" t="s">
        <v>301</v>
      </c>
      <c r="C72" s="337">
        <v>101</v>
      </c>
      <c r="D72" s="337" t="s">
        <v>358</v>
      </c>
      <c r="E72" s="14" t="s">
        <v>397</v>
      </c>
      <c r="F72" s="338" t="s">
        <v>428</v>
      </c>
      <c r="G72" s="339" t="s">
        <v>303</v>
      </c>
      <c r="H72" s="339" t="s">
        <v>429</v>
      </c>
      <c r="I72" s="339" t="s">
        <v>430</v>
      </c>
      <c r="J72" s="340">
        <v>1</v>
      </c>
      <c r="K72" s="339">
        <v>2017</v>
      </c>
      <c r="L72" s="341">
        <v>8</v>
      </c>
      <c r="M72" s="443"/>
      <c r="N72" s="444"/>
      <c r="O72" s="342">
        <f t="shared" si="1"/>
        <v>0</v>
      </c>
    </row>
    <row r="73" spans="1:15">
      <c r="A73" s="328"/>
      <c r="B73" s="336" t="s">
        <v>301</v>
      </c>
      <c r="C73" s="337">
        <v>101</v>
      </c>
      <c r="D73" s="337" t="s">
        <v>358</v>
      </c>
      <c r="E73" s="14" t="s">
        <v>397</v>
      </c>
      <c r="F73" s="338" t="s">
        <v>431</v>
      </c>
      <c r="G73" s="339" t="s">
        <v>303</v>
      </c>
      <c r="H73" s="339" t="s">
        <v>432</v>
      </c>
      <c r="I73" s="339" t="s">
        <v>433</v>
      </c>
      <c r="J73" s="340">
        <v>1</v>
      </c>
      <c r="K73" s="339">
        <v>2017</v>
      </c>
      <c r="L73" s="341">
        <v>8</v>
      </c>
      <c r="M73" s="443"/>
      <c r="N73" s="444"/>
      <c r="O73" s="342">
        <f t="shared" si="1"/>
        <v>0</v>
      </c>
    </row>
    <row r="74" spans="1:15">
      <c r="A74" s="328"/>
      <c r="B74" s="336" t="s">
        <v>301</v>
      </c>
      <c r="C74" s="337">
        <v>101</v>
      </c>
      <c r="D74" s="337" t="s">
        <v>358</v>
      </c>
      <c r="E74" s="14" t="s">
        <v>397</v>
      </c>
      <c r="F74" s="338" t="s">
        <v>434</v>
      </c>
      <c r="G74" s="339" t="s">
        <v>303</v>
      </c>
      <c r="H74" s="339" t="s">
        <v>435</v>
      </c>
      <c r="I74" s="339" t="s">
        <v>436</v>
      </c>
      <c r="J74" s="340">
        <v>1</v>
      </c>
      <c r="K74" s="339">
        <v>2017</v>
      </c>
      <c r="L74" s="341">
        <v>8</v>
      </c>
      <c r="M74" s="443"/>
      <c r="N74" s="444"/>
      <c r="O74" s="342">
        <f t="shared" si="1"/>
        <v>0</v>
      </c>
    </row>
    <row r="75" spans="1:15">
      <c r="A75" s="328"/>
      <c r="B75" s="336" t="s">
        <v>301</v>
      </c>
      <c r="C75" s="337">
        <v>101</v>
      </c>
      <c r="D75" s="337" t="s">
        <v>358</v>
      </c>
      <c r="E75" s="14" t="s">
        <v>397</v>
      </c>
      <c r="F75" s="338" t="s">
        <v>437</v>
      </c>
      <c r="G75" s="339" t="s">
        <v>303</v>
      </c>
      <c r="H75" s="339" t="s">
        <v>438</v>
      </c>
      <c r="I75" s="339" t="s">
        <v>439</v>
      </c>
      <c r="J75" s="340">
        <v>1</v>
      </c>
      <c r="K75" s="339">
        <v>2017</v>
      </c>
      <c r="L75" s="341">
        <v>8</v>
      </c>
      <c r="M75" s="443"/>
      <c r="N75" s="444"/>
      <c r="O75" s="342">
        <f t="shared" si="1"/>
        <v>0</v>
      </c>
    </row>
    <row r="76" spans="1:15">
      <c r="A76" s="328"/>
      <c r="B76" s="336" t="s">
        <v>301</v>
      </c>
      <c r="C76" s="337">
        <v>101</v>
      </c>
      <c r="D76" s="337" t="s">
        <v>358</v>
      </c>
      <c r="E76" s="14" t="s">
        <v>359</v>
      </c>
      <c r="F76" s="338" t="s">
        <v>440</v>
      </c>
      <c r="G76" s="339" t="s">
        <v>303</v>
      </c>
      <c r="H76" s="339" t="s">
        <v>441</v>
      </c>
      <c r="I76" s="339" t="s">
        <v>442</v>
      </c>
      <c r="J76" s="340">
        <v>1</v>
      </c>
      <c r="K76" s="339">
        <v>2017</v>
      </c>
      <c r="L76" s="341">
        <v>8</v>
      </c>
      <c r="M76" s="443"/>
      <c r="N76" s="444"/>
      <c r="O76" s="342">
        <f t="shared" si="1"/>
        <v>0</v>
      </c>
    </row>
    <row r="77" spans="1:15">
      <c r="A77" s="328"/>
      <c r="B77" s="336" t="s">
        <v>301</v>
      </c>
      <c r="C77" s="337">
        <v>101</v>
      </c>
      <c r="D77" s="337" t="s">
        <v>358</v>
      </c>
      <c r="E77" s="14" t="s">
        <v>359</v>
      </c>
      <c r="F77" s="338" t="s">
        <v>443</v>
      </c>
      <c r="G77" s="339" t="s">
        <v>303</v>
      </c>
      <c r="H77" s="339" t="s">
        <v>444</v>
      </c>
      <c r="I77" s="339" t="s">
        <v>445</v>
      </c>
      <c r="J77" s="340">
        <v>1</v>
      </c>
      <c r="K77" s="339">
        <v>2017</v>
      </c>
      <c r="L77" s="341">
        <v>8</v>
      </c>
      <c r="M77" s="443"/>
      <c r="N77" s="444"/>
      <c r="O77" s="342">
        <f t="shared" si="1"/>
        <v>0</v>
      </c>
    </row>
    <row r="78" spans="1:15">
      <c r="A78" s="328"/>
      <c r="B78" s="336" t="s">
        <v>301</v>
      </c>
      <c r="C78" s="337">
        <v>101</v>
      </c>
      <c r="D78" s="337" t="s">
        <v>358</v>
      </c>
      <c r="E78" s="14" t="s">
        <v>359</v>
      </c>
      <c r="F78" s="338" t="s">
        <v>446</v>
      </c>
      <c r="G78" s="339" t="s">
        <v>303</v>
      </c>
      <c r="H78" s="339" t="s">
        <v>447</v>
      </c>
      <c r="I78" s="339" t="s">
        <v>448</v>
      </c>
      <c r="J78" s="340">
        <v>1</v>
      </c>
      <c r="K78" s="339">
        <v>2017</v>
      </c>
      <c r="L78" s="341">
        <v>8</v>
      </c>
      <c r="M78" s="443"/>
      <c r="N78" s="444"/>
      <c r="O78" s="342">
        <f t="shared" si="1"/>
        <v>0</v>
      </c>
    </row>
    <row r="79" spans="1:15">
      <c r="A79" s="328"/>
      <c r="B79" s="336" t="s">
        <v>301</v>
      </c>
      <c r="C79" s="337">
        <v>101</v>
      </c>
      <c r="D79" s="337" t="s">
        <v>358</v>
      </c>
      <c r="E79" s="14" t="s">
        <v>359</v>
      </c>
      <c r="F79" s="338" t="s">
        <v>449</v>
      </c>
      <c r="G79" s="339" t="s">
        <v>303</v>
      </c>
      <c r="H79" s="339" t="s">
        <v>450</v>
      </c>
      <c r="I79" s="339" t="s">
        <v>451</v>
      </c>
      <c r="J79" s="340">
        <v>1</v>
      </c>
      <c r="K79" s="339">
        <v>2017</v>
      </c>
      <c r="L79" s="341">
        <v>8</v>
      </c>
      <c r="M79" s="443"/>
      <c r="N79" s="444"/>
      <c r="O79" s="342">
        <f t="shared" si="1"/>
        <v>0</v>
      </c>
    </row>
    <row r="80" spans="1:15">
      <c r="A80" s="328"/>
      <c r="B80" s="336" t="s">
        <v>301</v>
      </c>
      <c r="C80" s="337">
        <v>101</v>
      </c>
      <c r="D80" s="337" t="s">
        <v>358</v>
      </c>
      <c r="E80" s="14" t="s">
        <v>359</v>
      </c>
      <c r="F80" s="338" t="s">
        <v>452</v>
      </c>
      <c r="G80" s="339" t="s">
        <v>303</v>
      </c>
      <c r="H80" s="339" t="s">
        <v>453</v>
      </c>
      <c r="I80" s="339" t="s">
        <v>454</v>
      </c>
      <c r="J80" s="340">
        <v>1</v>
      </c>
      <c r="K80" s="339">
        <v>2017</v>
      </c>
      <c r="L80" s="341">
        <v>8</v>
      </c>
      <c r="M80" s="443"/>
      <c r="N80" s="444"/>
      <c r="O80" s="342">
        <f t="shared" si="1"/>
        <v>0</v>
      </c>
    </row>
    <row r="81" spans="1:15">
      <c r="A81" s="328"/>
      <c r="B81" s="336" t="s">
        <v>301</v>
      </c>
      <c r="C81" s="337">
        <v>101</v>
      </c>
      <c r="D81" s="337" t="s">
        <v>358</v>
      </c>
      <c r="E81" s="14" t="s">
        <v>359</v>
      </c>
      <c r="F81" s="338" t="s">
        <v>455</v>
      </c>
      <c r="G81" s="339" t="s">
        <v>303</v>
      </c>
      <c r="H81" s="339" t="s">
        <v>456</v>
      </c>
      <c r="I81" s="339" t="s">
        <v>457</v>
      </c>
      <c r="J81" s="340">
        <v>1</v>
      </c>
      <c r="K81" s="339">
        <v>2017</v>
      </c>
      <c r="L81" s="341">
        <v>8</v>
      </c>
      <c r="M81" s="443"/>
      <c r="N81" s="444"/>
      <c r="O81" s="342">
        <f t="shared" si="1"/>
        <v>0</v>
      </c>
    </row>
    <row r="82" spans="1:15">
      <c r="A82" s="328"/>
      <c r="B82" s="336" t="s">
        <v>301</v>
      </c>
      <c r="C82" s="337">
        <v>101</v>
      </c>
      <c r="D82" s="337" t="s">
        <v>358</v>
      </c>
      <c r="E82" s="14" t="s">
        <v>359</v>
      </c>
      <c r="F82" s="338" t="s">
        <v>458</v>
      </c>
      <c r="G82" s="339" t="s">
        <v>303</v>
      </c>
      <c r="H82" s="339" t="s">
        <v>459</v>
      </c>
      <c r="I82" s="339" t="s">
        <v>460</v>
      </c>
      <c r="J82" s="340">
        <v>1</v>
      </c>
      <c r="K82" s="339">
        <v>2017</v>
      </c>
      <c r="L82" s="341">
        <v>8</v>
      </c>
      <c r="M82" s="443"/>
      <c r="N82" s="444"/>
      <c r="O82" s="342">
        <f t="shared" si="1"/>
        <v>0</v>
      </c>
    </row>
    <row r="83" spans="1:15">
      <c r="A83" s="328"/>
      <c r="B83" s="336" t="s">
        <v>301</v>
      </c>
      <c r="C83" s="337">
        <v>101</v>
      </c>
      <c r="D83" s="337" t="s">
        <v>358</v>
      </c>
      <c r="E83" s="14" t="s">
        <v>359</v>
      </c>
      <c r="F83" s="338" t="s">
        <v>461</v>
      </c>
      <c r="G83" s="339" t="s">
        <v>303</v>
      </c>
      <c r="H83" s="339" t="s">
        <v>462</v>
      </c>
      <c r="I83" s="339" t="s">
        <v>463</v>
      </c>
      <c r="J83" s="340">
        <v>1</v>
      </c>
      <c r="K83" s="339">
        <v>2017</v>
      </c>
      <c r="L83" s="341">
        <v>8</v>
      </c>
      <c r="M83" s="443"/>
      <c r="N83" s="444"/>
      <c r="O83" s="342">
        <f t="shared" si="1"/>
        <v>0</v>
      </c>
    </row>
    <row r="84" spans="1:15">
      <c r="A84" s="328"/>
      <c r="B84" s="336" t="s">
        <v>301</v>
      </c>
      <c r="C84" s="337">
        <v>101</v>
      </c>
      <c r="D84" s="337" t="s">
        <v>358</v>
      </c>
      <c r="E84" s="14" t="s">
        <v>359</v>
      </c>
      <c r="F84" s="338" t="s">
        <v>464</v>
      </c>
      <c r="G84" s="339" t="s">
        <v>303</v>
      </c>
      <c r="H84" s="339" t="s">
        <v>465</v>
      </c>
      <c r="I84" s="339" t="s">
        <v>466</v>
      </c>
      <c r="J84" s="340">
        <v>1</v>
      </c>
      <c r="K84" s="339">
        <v>2017</v>
      </c>
      <c r="L84" s="341">
        <v>8</v>
      </c>
      <c r="M84" s="443"/>
      <c r="N84" s="444"/>
      <c r="O84" s="342">
        <f t="shared" si="1"/>
        <v>0</v>
      </c>
    </row>
    <row r="85" spans="1:15">
      <c r="A85" s="328"/>
      <c r="B85" s="336" t="s">
        <v>301</v>
      </c>
      <c r="C85" s="337">
        <v>101</v>
      </c>
      <c r="D85" s="337" t="s">
        <v>358</v>
      </c>
      <c r="E85" s="14" t="s">
        <v>359</v>
      </c>
      <c r="F85" s="338" t="s">
        <v>467</v>
      </c>
      <c r="G85" s="339" t="s">
        <v>303</v>
      </c>
      <c r="H85" s="339" t="s">
        <v>468</v>
      </c>
      <c r="I85" s="339" t="s">
        <v>469</v>
      </c>
      <c r="J85" s="340">
        <v>1</v>
      </c>
      <c r="K85" s="339">
        <v>2017</v>
      </c>
      <c r="L85" s="341">
        <v>8</v>
      </c>
      <c r="M85" s="443"/>
      <c r="N85" s="444"/>
      <c r="O85" s="342">
        <f t="shared" si="1"/>
        <v>0</v>
      </c>
    </row>
    <row r="86" spans="1:15">
      <c r="A86" s="328"/>
      <c r="B86" s="336" t="s">
        <v>301</v>
      </c>
      <c r="C86" s="337">
        <v>101</v>
      </c>
      <c r="D86" s="337" t="s">
        <v>358</v>
      </c>
      <c r="E86" s="14" t="s">
        <v>359</v>
      </c>
      <c r="F86" s="338" t="s">
        <v>470</v>
      </c>
      <c r="G86" s="339" t="s">
        <v>303</v>
      </c>
      <c r="H86" s="339" t="s">
        <v>471</v>
      </c>
      <c r="I86" s="339" t="s">
        <v>472</v>
      </c>
      <c r="J86" s="340">
        <v>1</v>
      </c>
      <c r="K86" s="339">
        <v>2017</v>
      </c>
      <c r="L86" s="341">
        <v>8</v>
      </c>
      <c r="M86" s="443"/>
      <c r="N86" s="444"/>
      <c r="O86" s="342">
        <f t="shared" si="1"/>
        <v>0</v>
      </c>
    </row>
    <row r="87" spans="1:15">
      <c r="A87" s="328"/>
      <c r="B87" s="336" t="s">
        <v>301</v>
      </c>
      <c r="C87" s="337">
        <v>101</v>
      </c>
      <c r="D87" s="337" t="s">
        <v>358</v>
      </c>
      <c r="E87" s="14" t="s">
        <v>359</v>
      </c>
      <c r="F87" s="338" t="s">
        <v>473</v>
      </c>
      <c r="G87" s="339" t="s">
        <v>303</v>
      </c>
      <c r="H87" s="339" t="s">
        <v>474</v>
      </c>
      <c r="I87" s="339" t="s">
        <v>475</v>
      </c>
      <c r="J87" s="340">
        <v>1</v>
      </c>
      <c r="K87" s="339">
        <v>2017</v>
      </c>
      <c r="L87" s="341">
        <v>8</v>
      </c>
      <c r="M87" s="443"/>
      <c r="N87" s="444"/>
      <c r="O87" s="342">
        <f t="shared" si="1"/>
        <v>0</v>
      </c>
    </row>
    <row r="88" spans="1:15">
      <c r="A88" s="328"/>
      <c r="B88" s="336" t="s">
        <v>301</v>
      </c>
      <c r="C88" s="337" t="s">
        <v>476</v>
      </c>
      <c r="D88" s="337" t="s">
        <v>358</v>
      </c>
      <c r="E88" s="338" t="s">
        <v>477</v>
      </c>
      <c r="F88" s="338" t="s">
        <v>478</v>
      </c>
      <c r="G88" s="339" t="s">
        <v>303</v>
      </c>
      <c r="H88" s="339" t="s">
        <v>479</v>
      </c>
      <c r="I88" s="338" t="s">
        <v>480</v>
      </c>
      <c r="J88" s="340">
        <v>1</v>
      </c>
      <c r="K88" s="339">
        <v>2017</v>
      </c>
      <c r="L88" s="341">
        <v>8</v>
      </c>
      <c r="M88" s="443"/>
      <c r="N88" s="444"/>
      <c r="O88" s="342">
        <f t="shared" si="1"/>
        <v>0</v>
      </c>
    </row>
    <row r="89" spans="1:15">
      <c r="A89" s="328"/>
      <c r="B89" s="336" t="s">
        <v>301</v>
      </c>
      <c r="C89" s="337" t="s">
        <v>476</v>
      </c>
      <c r="D89" s="337" t="s">
        <v>358</v>
      </c>
      <c r="E89" s="338" t="s">
        <v>477</v>
      </c>
      <c r="F89" s="338" t="s">
        <v>481</v>
      </c>
      <c r="G89" s="339" t="s">
        <v>303</v>
      </c>
      <c r="H89" s="339" t="s">
        <v>482</v>
      </c>
      <c r="I89" s="338" t="s">
        <v>483</v>
      </c>
      <c r="J89" s="340">
        <v>1</v>
      </c>
      <c r="K89" s="339">
        <v>2017</v>
      </c>
      <c r="L89" s="341">
        <v>8</v>
      </c>
      <c r="M89" s="443"/>
      <c r="N89" s="444"/>
      <c r="O89" s="342">
        <f t="shared" si="1"/>
        <v>0</v>
      </c>
    </row>
    <row r="90" spans="1:15">
      <c r="A90" s="328"/>
      <c r="B90" s="336" t="s">
        <v>301</v>
      </c>
      <c r="C90" s="337" t="s">
        <v>476</v>
      </c>
      <c r="D90" s="337" t="s">
        <v>358</v>
      </c>
      <c r="E90" s="338" t="s">
        <v>477</v>
      </c>
      <c r="F90" s="338" t="s">
        <v>484</v>
      </c>
      <c r="G90" s="339" t="s">
        <v>303</v>
      </c>
      <c r="H90" s="339" t="s">
        <v>485</v>
      </c>
      <c r="I90" s="338" t="s">
        <v>486</v>
      </c>
      <c r="J90" s="340">
        <v>1</v>
      </c>
      <c r="K90" s="339">
        <v>2017</v>
      </c>
      <c r="L90" s="341">
        <v>8</v>
      </c>
      <c r="M90" s="443"/>
      <c r="N90" s="444"/>
      <c r="O90" s="342">
        <f t="shared" si="1"/>
        <v>0</v>
      </c>
    </row>
    <row r="91" spans="1:15">
      <c r="A91" s="328"/>
      <c r="B91" s="336" t="s">
        <v>301</v>
      </c>
      <c r="C91" s="337" t="s">
        <v>476</v>
      </c>
      <c r="D91" s="337" t="s">
        <v>358</v>
      </c>
      <c r="E91" s="338" t="s">
        <v>477</v>
      </c>
      <c r="F91" s="338" t="s">
        <v>487</v>
      </c>
      <c r="G91" s="339" t="s">
        <v>303</v>
      </c>
      <c r="H91" s="339" t="s">
        <v>488</v>
      </c>
      <c r="I91" s="338" t="s">
        <v>489</v>
      </c>
      <c r="J91" s="340">
        <v>1</v>
      </c>
      <c r="K91" s="339">
        <v>2017</v>
      </c>
      <c r="L91" s="341">
        <v>8</v>
      </c>
      <c r="M91" s="443"/>
      <c r="N91" s="444"/>
      <c r="O91" s="342">
        <f t="shared" si="1"/>
        <v>0</v>
      </c>
    </row>
    <row r="92" spans="1:15">
      <c r="A92" s="328"/>
      <c r="B92" s="336" t="s">
        <v>301</v>
      </c>
      <c r="C92" s="337" t="s">
        <v>476</v>
      </c>
      <c r="D92" s="337" t="s">
        <v>358</v>
      </c>
      <c r="E92" s="338" t="s">
        <v>477</v>
      </c>
      <c r="F92" s="338" t="s">
        <v>490</v>
      </c>
      <c r="G92" s="339" t="s">
        <v>303</v>
      </c>
      <c r="H92" s="339" t="s">
        <v>491</v>
      </c>
      <c r="I92" s="338" t="s">
        <v>492</v>
      </c>
      <c r="J92" s="340">
        <v>1</v>
      </c>
      <c r="K92" s="339">
        <v>2017</v>
      </c>
      <c r="L92" s="341">
        <v>8</v>
      </c>
      <c r="M92" s="443"/>
      <c r="N92" s="444"/>
      <c r="O92" s="342">
        <f t="shared" si="1"/>
        <v>0</v>
      </c>
    </row>
    <row r="93" spans="1:15">
      <c r="A93" s="328"/>
      <c r="B93" s="336" t="s">
        <v>301</v>
      </c>
      <c r="C93" s="337" t="s">
        <v>476</v>
      </c>
      <c r="D93" s="337" t="s">
        <v>358</v>
      </c>
      <c r="E93" s="338" t="s">
        <v>493</v>
      </c>
      <c r="F93" s="338" t="s">
        <v>494</v>
      </c>
      <c r="G93" s="339" t="s">
        <v>303</v>
      </c>
      <c r="H93" s="339" t="s">
        <v>495</v>
      </c>
      <c r="I93" s="338" t="s">
        <v>496</v>
      </c>
      <c r="J93" s="340">
        <v>1</v>
      </c>
      <c r="K93" s="339">
        <v>2017</v>
      </c>
      <c r="L93" s="341">
        <v>8</v>
      </c>
      <c r="M93" s="443"/>
      <c r="N93" s="444"/>
      <c r="O93" s="342">
        <f t="shared" si="1"/>
        <v>0</v>
      </c>
    </row>
    <row r="94" spans="1:15">
      <c r="A94" s="328"/>
      <c r="B94" s="336" t="s">
        <v>301</v>
      </c>
      <c r="C94" s="337" t="s">
        <v>476</v>
      </c>
      <c r="D94" s="337" t="s">
        <v>358</v>
      </c>
      <c r="E94" s="338" t="s">
        <v>493</v>
      </c>
      <c r="F94" s="338" t="s">
        <v>497</v>
      </c>
      <c r="G94" s="339" t="s">
        <v>303</v>
      </c>
      <c r="H94" s="339" t="s">
        <v>498</v>
      </c>
      <c r="I94" s="338" t="s">
        <v>499</v>
      </c>
      <c r="J94" s="340">
        <v>1</v>
      </c>
      <c r="K94" s="339">
        <v>2017</v>
      </c>
      <c r="L94" s="341">
        <v>8</v>
      </c>
      <c r="M94" s="443"/>
      <c r="N94" s="444"/>
      <c r="O94" s="342">
        <f t="shared" si="1"/>
        <v>0</v>
      </c>
    </row>
    <row r="95" spans="1:15">
      <c r="A95" s="328"/>
      <c r="B95" s="336" t="s">
        <v>301</v>
      </c>
      <c r="C95" s="337" t="s">
        <v>476</v>
      </c>
      <c r="D95" s="337" t="s">
        <v>358</v>
      </c>
      <c r="E95" s="338" t="s">
        <v>493</v>
      </c>
      <c r="F95" s="338" t="s">
        <v>500</v>
      </c>
      <c r="G95" s="339" t="s">
        <v>303</v>
      </c>
      <c r="H95" s="339" t="s">
        <v>501</v>
      </c>
      <c r="I95" s="338" t="s">
        <v>502</v>
      </c>
      <c r="J95" s="340">
        <v>1</v>
      </c>
      <c r="K95" s="339">
        <v>2017</v>
      </c>
      <c r="L95" s="341">
        <v>8</v>
      </c>
      <c r="M95" s="443"/>
      <c r="N95" s="444"/>
      <c r="O95" s="342">
        <f t="shared" si="1"/>
        <v>0</v>
      </c>
    </row>
    <row r="96" spans="1:15">
      <c r="A96" s="328"/>
      <c r="B96" s="336" t="s">
        <v>301</v>
      </c>
      <c r="C96" s="337" t="s">
        <v>476</v>
      </c>
      <c r="D96" s="337" t="s">
        <v>358</v>
      </c>
      <c r="E96" s="338" t="s">
        <v>493</v>
      </c>
      <c r="F96" s="338" t="s">
        <v>503</v>
      </c>
      <c r="G96" s="339" t="s">
        <v>303</v>
      </c>
      <c r="H96" s="339" t="s">
        <v>504</v>
      </c>
      <c r="I96" s="338" t="s">
        <v>505</v>
      </c>
      <c r="J96" s="340">
        <v>1</v>
      </c>
      <c r="K96" s="339">
        <v>2017</v>
      </c>
      <c r="L96" s="341">
        <v>8</v>
      </c>
      <c r="M96" s="443"/>
      <c r="N96" s="444"/>
      <c r="O96" s="342">
        <f t="shared" si="1"/>
        <v>0</v>
      </c>
    </row>
    <row r="97" spans="1:15">
      <c r="A97" s="328"/>
      <c r="B97" s="336" t="s">
        <v>301</v>
      </c>
      <c r="C97" s="337" t="s">
        <v>476</v>
      </c>
      <c r="D97" s="337" t="s">
        <v>358</v>
      </c>
      <c r="E97" s="338" t="s">
        <v>493</v>
      </c>
      <c r="F97" s="338" t="s">
        <v>506</v>
      </c>
      <c r="G97" s="339" t="s">
        <v>303</v>
      </c>
      <c r="H97" s="339" t="s">
        <v>507</v>
      </c>
      <c r="I97" s="338" t="s">
        <v>508</v>
      </c>
      <c r="J97" s="340">
        <v>1</v>
      </c>
      <c r="K97" s="339">
        <v>2017</v>
      </c>
      <c r="L97" s="341">
        <v>8</v>
      </c>
      <c r="M97" s="443"/>
      <c r="N97" s="444"/>
      <c r="O97" s="342">
        <f t="shared" si="1"/>
        <v>0</v>
      </c>
    </row>
    <row r="98" spans="1:15">
      <c r="A98" s="328"/>
      <c r="B98" s="336" t="s">
        <v>301</v>
      </c>
      <c r="C98" s="337" t="s">
        <v>476</v>
      </c>
      <c r="D98" s="337" t="s">
        <v>358</v>
      </c>
      <c r="E98" s="338" t="s">
        <v>509</v>
      </c>
      <c r="F98" s="338" t="s">
        <v>510</v>
      </c>
      <c r="G98" s="339" t="s">
        <v>303</v>
      </c>
      <c r="H98" s="339" t="s">
        <v>511</v>
      </c>
      <c r="I98" s="338" t="s">
        <v>512</v>
      </c>
      <c r="J98" s="340">
        <v>1</v>
      </c>
      <c r="K98" s="339">
        <v>2017</v>
      </c>
      <c r="L98" s="341">
        <v>8</v>
      </c>
      <c r="M98" s="443"/>
      <c r="N98" s="444"/>
      <c r="O98" s="342">
        <f t="shared" si="1"/>
        <v>0</v>
      </c>
    </row>
    <row r="99" spans="1:15">
      <c r="A99" s="328"/>
      <c r="B99" s="336" t="s">
        <v>301</v>
      </c>
      <c r="C99" s="337" t="s">
        <v>476</v>
      </c>
      <c r="D99" s="337" t="s">
        <v>358</v>
      </c>
      <c r="E99" s="338" t="s">
        <v>509</v>
      </c>
      <c r="F99" s="338" t="s">
        <v>513</v>
      </c>
      <c r="G99" s="339" t="s">
        <v>303</v>
      </c>
      <c r="H99" s="339" t="s">
        <v>514</v>
      </c>
      <c r="I99" s="338" t="s">
        <v>515</v>
      </c>
      <c r="J99" s="340">
        <v>1</v>
      </c>
      <c r="K99" s="339">
        <v>2017</v>
      </c>
      <c r="L99" s="341">
        <v>8</v>
      </c>
      <c r="M99" s="443"/>
      <c r="N99" s="444"/>
      <c r="O99" s="342">
        <f t="shared" si="1"/>
        <v>0</v>
      </c>
    </row>
    <row r="100" spans="1:15">
      <c r="A100" s="328"/>
      <c r="B100" s="336" t="s">
        <v>301</v>
      </c>
      <c r="C100" s="337" t="s">
        <v>476</v>
      </c>
      <c r="D100" s="337" t="s">
        <v>358</v>
      </c>
      <c r="E100" s="338" t="s">
        <v>509</v>
      </c>
      <c r="F100" s="338" t="s">
        <v>516</v>
      </c>
      <c r="G100" s="339" t="s">
        <v>303</v>
      </c>
      <c r="H100" s="339" t="s">
        <v>517</v>
      </c>
      <c r="I100" s="338" t="s">
        <v>518</v>
      </c>
      <c r="J100" s="340">
        <v>1</v>
      </c>
      <c r="K100" s="339">
        <v>2017</v>
      </c>
      <c r="L100" s="341">
        <v>8</v>
      </c>
      <c r="M100" s="443"/>
      <c r="N100" s="444"/>
      <c r="O100" s="342">
        <f t="shared" si="1"/>
        <v>0</v>
      </c>
    </row>
    <row r="101" spans="1:15">
      <c r="A101" s="328"/>
      <c r="B101" s="336" t="s">
        <v>301</v>
      </c>
      <c r="C101" s="337" t="s">
        <v>476</v>
      </c>
      <c r="D101" s="337" t="s">
        <v>358</v>
      </c>
      <c r="E101" s="338" t="s">
        <v>519</v>
      </c>
      <c r="F101" s="338" t="s">
        <v>520</v>
      </c>
      <c r="G101" s="339" t="s">
        <v>303</v>
      </c>
      <c r="H101" s="339" t="s">
        <v>521</v>
      </c>
      <c r="I101" s="338" t="s">
        <v>522</v>
      </c>
      <c r="J101" s="340">
        <v>1</v>
      </c>
      <c r="K101" s="339">
        <v>2017</v>
      </c>
      <c r="L101" s="341">
        <v>8</v>
      </c>
      <c r="M101" s="443"/>
      <c r="N101" s="444"/>
      <c r="O101" s="342">
        <f t="shared" si="1"/>
        <v>0</v>
      </c>
    </row>
    <row r="102" spans="1:15">
      <c r="A102" s="328"/>
      <c r="B102" s="336" t="s">
        <v>301</v>
      </c>
      <c r="C102" s="337" t="s">
        <v>476</v>
      </c>
      <c r="D102" s="337" t="s">
        <v>358</v>
      </c>
      <c r="E102" s="338" t="s">
        <v>519</v>
      </c>
      <c r="F102" s="338" t="s">
        <v>523</v>
      </c>
      <c r="G102" s="339" t="s">
        <v>303</v>
      </c>
      <c r="H102" s="339" t="s">
        <v>524</v>
      </c>
      <c r="I102" s="338" t="s">
        <v>525</v>
      </c>
      <c r="J102" s="340">
        <v>1</v>
      </c>
      <c r="K102" s="339">
        <v>2017</v>
      </c>
      <c r="L102" s="341">
        <v>8</v>
      </c>
      <c r="M102" s="443"/>
      <c r="N102" s="444"/>
      <c r="O102" s="342">
        <f t="shared" si="1"/>
        <v>0</v>
      </c>
    </row>
    <row r="103" spans="1:15">
      <c r="A103" s="328"/>
      <c r="B103" s="336" t="s">
        <v>301</v>
      </c>
      <c r="C103" s="337" t="s">
        <v>476</v>
      </c>
      <c r="D103" s="337" t="s">
        <v>358</v>
      </c>
      <c r="E103" s="338" t="s">
        <v>519</v>
      </c>
      <c r="F103" s="338" t="s">
        <v>526</v>
      </c>
      <c r="G103" s="339" t="s">
        <v>303</v>
      </c>
      <c r="H103" s="339" t="s">
        <v>527</v>
      </c>
      <c r="I103" s="338" t="s">
        <v>528</v>
      </c>
      <c r="J103" s="340">
        <v>1</v>
      </c>
      <c r="K103" s="339">
        <v>2017</v>
      </c>
      <c r="L103" s="341">
        <v>8</v>
      </c>
      <c r="M103" s="443"/>
      <c r="N103" s="444"/>
      <c r="O103" s="342">
        <f t="shared" si="1"/>
        <v>0</v>
      </c>
    </row>
    <row r="104" spans="1:15">
      <c r="A104" s="328"/>
      <c r="B104" s="336" t="s">
        <v>301</v>
      </c>
      <c r="C104" s="337" t="s">
        <v>529</v>
      </c>
      <c r="D104" s="337" t="s">
        <v>358</v>
      </c>
      <c r="E104" s="338" t="s">
        <v>530</v>
      </c>
      <c r="F104" s="338" t="s">
        <v>531</v>
      </c>
      <c r="G104" s="339" t="s">
        <v>303</v>
      </c>
      <c r="H104" s="339" t="s">
        <v>532</v>
      </c>
      <c r="I104" s="338" t="s">
        <v>533</v>
      </c>
      <c r="J104" s="340">
        <v>1</v>
      </c>
      <c r="K104" s="339">
        <v>2017</v>
      </c>
      <c r="L104" s="341">
        <v>12</v>
      </c>
      <c r="M104" s="443"/>
      <c r="N104" s="444"/>
      <c r="O104" s="342">
        <f t="shared" si="1"/>
        <v>0</v>
      </c>
    </row>
    <row r="105" spans="1:15">
      <c r="A105" s="328"/>
      <c r="B105" s="336" t="s">
        <v>301</v>
      </c>
      <c r="C105" s="337" t="s">
        <v>534</v>
      </c>
      <c r="D105" s="337" t="s">
        <v>358</v>
      </c>
      <c r="E105" s="338" t="s">
        <v>535</v>
      </c>
      <c r="F105" s="338" t="s">
        <v>536</v>
      </c>
      <c r="G105" s="339" t="s">
        <v>303</v>
      </c>
      <c r="H105" s="339" t="s">
        <v>537</v>
      </c>
      <c r="I105" s="338" t="s">
        <v>538</v>
      </c>
      <c r="J105" s="340">
        <v>1</v>
      </c>
      <c r="K105" s="339">
        <v>2017</v>
      </c>
      <c r="L105" s="341">
        <v>12</v>
      </c>
      <c r="M105" s="443"/>
      <c r="N105" s="444"/>
      <c r="O105" s="342">
        <f t="shared" si="1"/>
        <v>0</v>
      </c>
    </row>
    <row r="106" spans="1:15">
      <c r="A106" s="328"/>
      <c r="B106" s="336" t="s">
        <v>301</v>
      </c>
      <c r="C106" s="337" t="s">
        <v>534</v>
      </c>
      <c r="D106" s="337" t="s">
        <v>358</v>
      </c>
      <c r="E106" s="338" t="s">
        <v>535</v>
      </c>
      <c r="F106" s="338" t="s">
        <v>539</v>
      </c>
      <c r="G106" s="339" t="s">
        <v>303</v>
      </c>
      <c r="H106" s="339" t="s">
        <v>540</v>
      </c>
      <c r="I106" s="338" t="s">
        <v>541</v>
      </c>
      <c r="J106" s="340">
        <v>1</v>
      </c>
      <c r="K106" s="339">
        <v>2017</v>
      </c>
      <c r="L106" s="341">
        <v>12</v>
      </c>
      <c r="M106" s="443"/>
      <c r="N106" s="444"/>
      <c r="O106" s="342">
        <f t="shared" si="1"/>
        <v>0</v>
      </c>
    </row>
    <row r="107" spans="1:15">
      <c r="A107" s="328"/>
      <c r="B107" s="336" t="s">
        <v>301</v>
      </c>
      <c r="C107" s="337" t="s">
        <v>534</v>
      </c>
      <c r="D107" s="337" t="s">
        <v>358</v>
      </c>
      <c r="E107" s="338" t="s">
        <v>542</v>
      </c>
      <c r="F107" s="338" t="s">
        <v>543</v>
      </c>
      <c r="G107" s="339" t="s">
        <v>303</v>
      </c>
      <c r="H107" s="339" t="s">
        <v>544</v>
      </c>
      <c r="I107" s="338" t="s">
        <v>545</v>
      </c>
      <c r="J107" s="340">
        <v>1</v>
      </c>
      <c r="K107" s="339">
        <v>2017</v>
      </c>
      <c r="L107" s="341">
        <v>12</v>
      </c>
      <c r="M107" s="443"/>
      <c r="N107" s="444"/>
      <c r="O107" s="342">
        <f t="shared" si="1"/>
        <v>0</v>
      </c>
    </row>
    <row r="108" spans="1:15">
      <c r="A108" s="328"/>
      <c r="B108" s="336" t="s">
        <v>301</v>
      </c>
      <c r="C108" s="337" t="s">
        <v>534</v>
      </c>
      <c r="D108" s="337" t="s">
        <v>358</v>
      </c>
      <c r="E108" s="338" t="s">
        <v>542</v>
      </c>
      <c r="F108" s="338" t="s">
        <v>546</v>
      </c>
      <c r="G108" s="339" t="s">
        <v>303</v>
      </c>
      <c r="H108" s="339" t="s">
        <v>547</v>
      </c>
      <c r="I108" s="338" t="s">
        <v>548</v>
      </c>
      <c r="J108" s="340">
        <v>1</v>
      </c>
      <c r="K108" s="339">
        <v>2017</v>
      </c>
      <c r="L108" s="341">
        <v>12</v>
      </c>
      <c r="M108" s="443"/>
      <c r="N108" s="444"/>
      <c r="O108" s="342">
        <f t="shared" si="1"/>
        <v>0</v>
      </c>
    </row>
    <row r="109" spans="1:15">
      <c r="A109" s="328"/>
      <c r="B109" s="336" t="s">
        <v>301</v>
      </c>
      <c r="C109" s="337" t="s">
        <v>534</v>
      </c>
      <c r="D109" s="337" t="s">
        <v>358</v>
      </c>
      <c r="E109" s="338" t="s">
        <v>549</v>
      </c>
      <c r="F109" s="338" t="s">
        <v>550</v>
      </c>
      <c r="G109" s="339" t="s">
        <v>303</v>
      </c>
      <c r="H109" s="339" t="s">
        <v>551</v>
      </c>
      <c r="I109" s="338" t="s">
        <v>552</v>
      </c>
      <c r="J109" s="340">
        <v>1</v>
      </c>
      <c r="K109" s="339">
        <v>2017</v>
      </c>
      <c r="L109" s="341">
        <v>8</v>
      </c>
      <c r="M109" s="443"/>
      <c r="N109" s="444"/>
      <c r="O109" s="342">
        <f t="shared" si="1"/>
        <v>0</v>
      </c>
    </row>
    <row r="110" spans="1:15">
      <c r="A110" s="328"/>
      <c r="B110" s="336" t="s">
        <v>301</v>
      </c>
      <c r="C110" s="337" t="s">
        <v>534</v>
      </c>
      <c r="D110" s="337" t="s">
        <v>358</v>
      </c>
      <c r="E110" s="338" t="s">
        <v>549</v>
      </c>
      <c r="F110" s="338" t="s">
        <v>553</v>
      </c>
      <c r="G110" s="339" t="s">
        <v>303</v>
      </c>
      <c r="H110" s="339" t="s">
        <v>554</v>
      </c>
      <c r="I110" s="338" t="s">
        <v>555</v>
      </c>
      <c r="J110" s="340">
        <v>1</v>
      </c>
      <c r="K110" s="339">
        <v>2017</v>
      </c>
      <c r="L110" s="341">
        <v>8</v>
      </c>
      <c r="M110" s="443"/>
      <c r="N110" s="444"/>
      <c r="O110" s="342">
        <f t="shared" si="1"/>
        <v>0</v>
      </c>
    </row>
    <row r="111" spans="1:15">
      <c r="A111" s="328"/>
      <c r="B111" s="336" t="s">
        <v>301</v>
      </c>
      <c r="C111" s="337" t="s">
        <v>534</v>
      </c>
      <c r="D111" s="337" t="s">
        <v>358</v>
      </c>
      <c r="E111" s="338" t="s">
        <v>549</v>
      </c>
      <c r="F111" s="338" t="s">
        <v>556</v>
      </c>
      <c r="G111" s="339" t="s">
        <v>303</v>
      </c>
      <c r="H111" s="339" t="s">
        <v>557</v>
      </c>
      <c r="I111" s="338" t="s">
        <v>558</v>
      </c>
      <c r="J111" s="340">
        <v>1</v>
      </c>
      <c r="K111" s="339">
        <v>2017</v>
      </c>
      <c r="L111" s="341">
        <v>8</v>
      </c>
      <c r="M111" s="443"/>
      <c r="N111" s="444"/>
      <c r="O111" s="342">
        <f t="shared" si="1"/>
        <v>0</v>
      </c>
    </row>
    <row r="112" spans="1:15">
      <c r="A112" s="328"/>
      <c r="B112" s="336" t="s">
        <v>301</v>
      </c>
      <c r="C112" s="337" t="s">
        <v>534</v>
      </c>
      <c r="D112" s="337" t="s">
        <v>358</v>
      </c>
      <c r="E112" s="338" t="s">
        <v>549</v>
      </c>
      <c r="F112" s="338" t="s">
        <v>559</v>
      </c>
      <c r="G112" s="339" t="s">
        <v>303</v>
      </c>
      <c r="H112" s="339" t="s">
        <v>560</v>
      </c>
      <c r="I112" s="338" t="s">
        <v>561</v>
      </c>
      <c r="J112" s="340">
        <v>1</v>
      </c>
      <c r="K112" s="339">
        <v>2017</v>
      </c>
      <c r="L112" s="341">
        <v>8</v>
      </c>
      <c r="M112" s="443"/>
      <c r="N112" s="444"/>
      <c r="O112" s="342">
        <f t="shared" si="1"/>
        <v>0</v>
      </c>
    </row>
    <row r="113" spans="1:15">
      <c r="A113" s="328"/>
      <c r="B113" s="336" t="s">
        <v>301</v>
      </c>
      <c r="C113" s="337" t="s">
        <v>562</v>
      </c>
      <c r="D113" s="337" t="s">
        <v>358</v>
      </c>
      <c r="E113" s="338" t="s">
        <v>563</v>
      </c>
      <c r="F113" s="338" t="s">
        <v>564</v>
      </c>
      <c r="G113" s="339" t="s">
        <v>303</v>
      </c>
      <c r="H113" s="339" t="s">
        <v>565</v>
      </c>
      <c r="I113" s="338" t="s">
        <v>566</v>
      </c>
      <c r="J113" s="340">
        <v>1</v>
      </c>
      <c r="K113" s="339">
        <v>2017</v>
      </c>
      <c r="L113" s="341">
        <v>8</v>
      </c>
      <c r="M113" s="443"/>
      <c r="N113" s="444"/>
      <c r="O113" s="342">
        <f t="shared" si="1"/>
        <v>0</v>
      </c>
    </row>
    <row r="114" spans="1:15">
      <c r="A114" s="328"/>
      <c r="B114" s="336" t="s">
        <v>301</v>
      </c>
      <c r="C114" s="337" t="s">
        <v>562</v>
      </c>
      <c r="D114" s="337" t="s">
        <v>358</v>
      </c>
      <c r="E114" s="338" t="s">
        <v>563</v>
      </c>
      <c r="F114" s="338" t="s">
        <v>567</v>
      </c>
      <c r="G114" s="339" t="s">
        <v>303</v>
      </c>
      <c r="H114" s="339" t="s">
        <v>568</v>
      </c>
      <c r="I114" s="338" t="s">
        <v>569</v>
      </c>
      <c r="J114" s="340">
        <v>1</v>
      </c>
      <c r="K114" s="339">
        <v>2017</v>
      </c>
      <c r="L114" s="341">
        <v>8</v>
      </c>
      <c r="M114" s="443"/>
      <c r="N114" s="444"/>
      <c r="O114" s="342">
        <f t="shared" si="1"/>
        <v>0</v>
      </c>
    </row>
    <row r="115" spans="1:15">
      <c r="A115" s="328"/>
      <c r="B115" s="336" t="s">
        <v>301</v>
      </c>
      <c r="C115" s="337" t="s">
        <v>562</v>
      </c>
      <c r="D115" s="337" t="s">
        <v>358</v>
      </c>
      <c r="E115" s="338" t="s">
        <v>563</v>
      </c>
      <c r="F115" s="338" t="s">
        <v>570</v>
      </c>
      <c r="G115" s="339" t="s">
        <v>303</v>
      </c>
      <c r="H115" s="339" t="s">
        <v>571</v>
      </c>
      <c r="I115" s="338" t="s">
        <v>572</v>
      </c>
      <c r="J115" s="340">
        <v>1</v>
      </c>
      <c r="K115" s="339">
        <v>2017</v>
      </c>
      <c r="L115" s="341">
        <v>8</v>
      </c>
      <c r="M115" s="443"/>
      <c r="N115" s="444"/>
      <c r="O115" s="342">
        <f t="shared" si="1"/>
        <v>0</v>
      </c>
    </row>
    <row r="116" spans="1:15">
      <c r="A116" s="328"/>
      <c r="B116" s="336" t="s">
        <v>301</v>
      </c>
      <c r="C116" s="337" t="s">
        <v>573</v>
      </c>
      <c r="D116" s="337" t="s">
        <v>358</v>
      </c>
      <c r="E116" s="338" t="s">
        <v>574</v>
      </c>
      <c r="F116" s="338" t="s">
        <v>575</v>
      </c>
      <c r="G116" s="339" t="s">
        <v>303</v>
      </c>
      <c r="H116" s="339" t="s">
        <v>576</v>
      </c>
      <c r="I116" s="338" t="s">
        <v>577</v>
      </c>
      <c r="J116" s="340">
        <v>1</v>
      </c>
      <c r="K116" s="339">
        <v>2017</v>
      </c>
      <c r="L116" s="341">
        <v>8</v>
      </c>
      <c r="M116" s="443"/>
      <c r="N116" s="444"/>
      <c r="O116" s="342">
        <f t="shared" si="1"/>
        <v>0</v>
      </c>
    </row>
    <row r="117" spans="1:15">
      <c r="A117" s="328"/>
      <c r="B117" s="336" t="s">
        <v>301</v>
      </c>
      <c r="C117" s="337" t="s">
        <v>578</v>
      </c>
      <c r="D117" s="337" t="s">
        <v>358</v>
      </c>
      <c r="E117" s="338" t="s">
        <v>586</v>
      </c>
      <c r="F117" s="338" t="s">
        <v>587</v>
      </c>
      <c r="G117" s="339" t="s">
        <v>303</v>
      </c>
      <c r="H117" s="339" t="s">
        <v>615</v>
      </c>
      <c r="I117" s="358" t="s">
        <v>589</v>
      </c>
      <c r="J117" s="340">
        <v>1</v>
      </c>
      <c r="K117" s="339">
        <v>2017</v>
      </c>
      <c r="L117" s="341">
        <v>12</v>
      </c>
      <c r="M117" s="443"/>
      <c r="N117" s="444"/>
      <c r="O117" s="342">
        <f t="shared" si="1"/>
        <v>0</v>
      </c>
    </row>
    <row r="118" spans="1:15">
      <c r="A118" s="328"/>
      <c r="B118" s="336" t="s">
        <v>301</v>
      </c>
      <c r="C118" s="337" t="s">
        <v>578</v>
      </c>
      <c r="D118" s="337" t="s">
        <v>358</v>
      </c>
      <c r="E118" s="338" t="s">
        <v>586</v>
      </c>
      <c r="F118" s="338" t="s">
        <v>590</v>
      </c>
      <c r="G118" s="339" t="s">
        <v>303</v>
      </c>
      <c r="H118" s="339" t="s">
        <v>618</v>
      </c>
      <c r="I118" s="358" t="s">
        <v>592</v>
      </c>
      <c r="J118" s="340">
        <v>1</v>
      </c>
      <c r="K118" s="339">
        <v>2017</v>
      </c>
      <c r="L118" s="341">
        <v>12</v>
      </c>
      <c r="M118" s="443"/>
      <c r="N118" s="444"/>
      <c r="O118" s="342">
        <f t="shared" si="1"/>
        <v>0</v>
      </c>
    </row>
    <row r="119" spans="1:15">
      <c r="A119" s="328"/>
      <c r="B119" s="336" t="s">
        <v>301</v>
      </c>
      <c r="C119" s="337" t="s">
        <v>578</v>
      </c>
      <c r="D119" s="337" t="s">
        <v>358</v>
      </c>
      <c r="E119" s="338" t="s">
        <v>586</v>
      </c>
      <c r="F119" s="338" t="s">
        <v>593</v>
      </c>
      <c r="G119" s="339" t="s">
        <v>303</v>
      </c>
      <c r="H119" s="339" t="s">
        <v>621</v>
      </c>
      <c r="I119" s="358" t="s">
        <v>595</v>
      </c>
      <c r="J119" s="340">
        <v>1</v>
      </c>
      <c r="K119" s="339">
        <v>2017</v>
      </c>
      <c r="L119" s="341">
        <v>12</v>
      </c>
      <c r="M119" s="443"/>
      <c r="N119" s="444"/>
      <c r="O119" s="342">
        <f t="shared" si="1"/>
        <v>0</v>
      </c>
    </row>
    <row r="120" spans="1:15">
      <c r="A120" s="328"/>
      <c r="B120" s="336" t="s">
        <v>301</v>
      </c>
      <c r="C120" s="337" t="s">
        <v>578</v>
      </c>
      <c r="D120" s="337" t="s">
        <v>358</v>
      </c>
      <c r="E120" s="338" t="s">
        <v>586</v>
      </c>
      <c r="F120" s="338" t="s">
        <v>596</v>
      </c>
      <c r="G120" s="339" t="s">
        <v>303</v>
      </c>
      <c r="H120" s="339" t="s">
        <v>600</v>
      </c>
      <c r="I120" s="358" t="s">
        <v>598</v>
      </c>
      <c r="J120" s="340">
        <v>1</v>
      </c>
      <c r="K120" s="339">
        <v>2017</v>
      </c>
      <c r="L120" s="341">
        <v>12</v>
      </c>
      <c r="M120" s="443"/>
      <c r="N120" s="444"/>
      <c r="O120" s="342">
        <f t="shared" si="1"/>
        <v>0</v>
      </c>
    </row>
    <row r="121" spans="1:15">
      <c r="A121" s="328"/>
      <c r="B121" s="336" t="s">
        <v>301</v>
      </c>
      <c r="C121" s="337" t="s">
        <v>578</v>
      </c>
      <c r="D121" s="337" t="s">
        <v>358</v>
      </c>
      <c r="E121" s="338" t="s">
        <v>586</v>
      </c>
      <c r="F121" s="338" t="s">
        <v>599</v>
      </c>
      <c r="G121" s="339" t="s">
        <v>303</v>
      </c>
      <c r="H121" s="339" t="s">
        <v>603</v>
      </c>
      <c r="I121" s="358" t="s">
        <v>601</v>
      </c>
      <c r="J121" s="340">
        <v>1</v>
      </c>
      <c r="K121" s="339">
        <v>2017</v>
      </c>
      <c r="L121" s="341">
        <v>12</v>
      </c>
      <c r="M121" s="443"/>
      <c r="N121" s="444"/>
      <c r="O121" s="342">
        <f t="shared" si="1"/>
        <v>0</v>
      </c>
    </row>
    <row r="122" spans="1:15">
      <c r="A122" s="328"/>
      <c r="B122" s="336" t="s">
        <v>301</v>
      </c>
      <c r="C122" s="337" t="s">
        <v>578</v>
      </c>
      <c r="D122" s="337" t="s">
        <v>358</v>
      </c>
      <c r="E122" s="338" t="s">
        <v>586</v>
      </c>
      <c r="F122" s="338" t="s">
        <v>602</v>
      </c>
      <c r="G122" s="339" t="s">
        <v>303</v>
      </c>
      <c r="H122" s="339" t="s">
        <v>606</v>
      </c>
      <c r="I122" s="358" t="s">
        <v>604</v>
      </c>
      <c r="J122" s="340">
        <v>1</v>
      </c>
      <c r="K122" s="339">
        <v>2017</v>
      </c>
      <c r="L122" s="341">
        <v>12</v>
      </c>
      <c r="M122" s="443"/>
      <c r="N122" s="444"/>
      <c r="O122" s="342">
        <f t="shared" si="1"/>
        <v>0</v>
      </c>
    </row>
    <row r="123" spans="1:15">
      <c r="A123" s="328"/>
      <c r="B123" s="336" t="s">
        <v>301</v>
      </c>
      <c r="C123" s="337" t="s">
        <v>578</v>
      </c>
      <c r="D123" s="337" t="s">
        <v>358</v>
      </c>
      <c r="E123" s="338" t="s">
        <v>586</v>
      </c>
      <c r="F123" s="338" t="s">
        <v>605</v>
      </c>
      <c r="G123" s="339" t="s">
        <v>303</v>
      </c>
      <c r="H123" s="339" t="s">
        <v>609</v>
      </c>
      <c r="I123" s="358" t="s">
        <v>607</v>
      </c>
      <c r="J123" s="340">
        <v>1</v>
      </c>
      <c r="K123" s="339">
        <v>2017</v>
      </c>
      <c r="L123" s="341">
        <v>8</v>
      </c>
      <c r="M123" s="443"/>
      <c r="N123" s="444"/>
      <c r="O123" s="342">
        <f t="shared" si="1"/>
        <v>0</v>
      </c>
    </row>
    <row r="124" spans="1:15">
      <c r="A124" s="328"/>
      <c r="B124" s="336" t="s">
        <v>301</v>
      </c>
      <c r="C124" s="337" t="s">
        <v>578</v>
      </c>
      <c r="D124" s="337" t="s">
        <v>358</v>
      </c>
      <c r="E124" s="338" t="s">
        <v>586</v>
      </c>
      <c r="F124" s="338" t="s">
        <v>608</v>
      </c>
      <c r="G124" s="339" t="s">
        <v>303</v>
      </c>
      <c r="H124" s="339" t="s">
        <v>612</v>
      </c>
      <c r="I124" s="358" t="s">
        <v>610</v>
      </c>
      <c r="J124" s="340">
        <v>1</v>
      </c>
      <c r="K124" s="339">
        <v>2017</v>
      </c>
      <c r="L124" s="341">
        <v>8</v>
      </c>
      <c r="M124" s="443"/>
      <c r="N124" s="444"/>
      <c r="O124" s="342">
        <f t="shared" si="1"/>
        <v>0</v>
      </c>
    </row>
    <row r="125" spans="1:15">
      <c r="A125" s="328"/>
      <c r="B125" s="336" t="s">
        <v>301</v>
      </c>
      <c r="C125" s="337" t="s">
        <v>578</v>
      </c>
      <c r="D125" s="337" t="s">
        <v>358</v>
      </c>
      <c r="E125" s="338" t="s">
        <v>579</v>
      </c>
      <c r="F125" s="338" t="s">
        <v>580</v>
      </c>
      <c r="G125" s="339" t="s">
        <v>303</v>
      </c>
      <c r="H125" s="339" t="s">
        <v>581</v>
      </c>
      <c r="I125" s="358" t="s">
        <v>582</v>
      </c>
      <c r="J125" s="340">
        <v>1</v>
      </c>
      <c r="K125" s="339">
        <v>2017</v>
      </c>
      <c r="L125" s="341">
        <v>8</v>
      </c>
      <c r="M125" s="443"/>
      <c r="N125" s="444"/>
      <c r="O125" s="342">
        <f>M125*N125</f>
        <v>0</v>
      </c>
    </row>
    <row r="126" spans="1:15">
      <c r="A126" s="328"/>
      <c r="B126" s="336" t="s">
        <v>301</v>
      </c>
      <c r="C126" s="337" t="s">
        <v>578</v>
      </c>
      <c r="D126" s="337" t="s">
        <v>358</v>
      </c>
      <c r="E126" s="338" t="s">
        <v>579</v>
      </c>
      <c r="F126" s="338" t="s">
        <v>583</v>
      </c>
      <c r="G126" s="339" t="s">
        <v>303</v>
      </c>
      <c r="H126" s="339" t="s">
        <v>584</v>
      </c>
      <c r="I126" s="358" t="s">
        <v>585</v>
      </c>
      <c r="J126" s="340">
        <v>1</v>
      </c>
      <c r="K126" s="339">
        <v>2017</v>
      </c>
      <c r="L126" s="341">
        <v>8</v>
      </c>
      <c r="M126" s="443"/>
      <c r="N126" s="444"/>
      <c r="O126" s="342">
        <f>M126*N126</f>
        <v>0</v>
      </c>
    </row>
    <row r="127" spans="1:15">
      <c r="A127" s="328"/>
      <c r="B127" s="336" t="s">
        <v>301</v>
      </c>
      <c r="C127" s="337" t="s">
        <v>578</v>
      </c>
      <c r="D127" s="337" t="s">
        <v>358</v>
      </c>
      <c r="E127" s="338" t="s">
        <v>579</v>
      </c>
      <c r="F127" s="338" t="s">
        <v>611</v>
      </c>
      <c r="G127" s="339" t="s">
        <v>303</v>
      </c>
      <c r="H127" s="339" t="s">
        <v>588</v>
      </c>
      <c r="I127" s="358" t="s">
        <v>613</v>
      </c>
      <c r="J127" s="340">
        <v>1</v>
      </c>
      <c r="K127" s="339">
        <v>2017</v>
      </c>
      <c r="L127" s="341">
        <v>8</v>
      </c>
      <c r="M127" s="443"/>
      <c r="N127" s="444"/>
      <c r="O127" s="342">
        <f t="shared" si="1"/>
        <v>0</v>
      </c>
    </row>
    <row r="128" spans="1:15">
      <c r="A128" s="328"/>
      <c r="B128" s="336" t="s">
        <v>301</v>
      </c>
      <c r="C128" s="337" t="s">
        <v>578</v>
      </c>
      <c r="D128" s="337" t="s">
        <v>358</v>
      </c>
      <c r="E128" s="338" t="s">
        <v>579</v>
      </c>
      <c r="F128" s="338" t="s">
        <v>614</v>
      </c>
      <c r="G128" s="339" t="s">
        <v>303</v>
      </c>
      <c r="H128" s="339" t="s">
        <v>591</v>
      </c>
      <c r="I128" s="358" t="s">
        <v>616</v>
      </c>
      <c r="J128" s="340">
        <v>1</v>
      </c>
      <c r="K128" s="339">
        <v>2017</v>
      </c>
      <c r="L128" s="341">
        <v>8</v>
      </c>
      <c r="M128" s="443"/>
      <c r="N128" s="444"/>
      <c r="O128" s="342">
        <f t="shared" si="1"/>
        <v>0</v>
      </c>
    </row>
    <row r="129" spans="1:15">
      <c r="A129" s="328"/>
      <c r="B129" s="336" t="s">
        <v>301</v>
      </c>
      <c r="C129" s="337" t="s">
        <v>578</v>
      </c>
      <c r="D129" s="337" t="s">
        <v>358</v>
      </c>
      <c r="E129" s="338" t="s">
        <v>579</v>
      </c>
      <c r="F129" s="338" t="s">
        <v>617</v>
      </c>
      <c r="G129" s="339" t="s">
        <v>303</v>
      </c>
      <c r="H129" s="339" t="s">
        <v>594</v>
      </c>
      <c r="I129" s="358" t="s">
        <v>619</v>
      </c>
      <c r="J129" s="340">
        <v>1</v>
      </c>
      <c r="K129" s="339">
        <v>2017</v>
      </c>
      <c r="L129" s="341">
        <v>8</v>
      </c>
      <c r="M129" s="443"/>
      <c r="N129" s="444"/>
      <c r="O129" s="342">
        <f t="shared" si="1"/>
        <v>0</v>
      </c>
    </row>
    <row r="130" spans="1:15">
      <c r="A130" s="328"/>
      <c r="B130" s="336" t="s">
        <v>301</v>
      </c>
      <c r="C130" s="337" t="s">
        <v>578</v>
      </c>
      <c r="D130" s="337" t="s">
        <v>358</v>
      </c>
      <c r="E130" s="338" t="s">
        <v>579</v>
      </c>
      <c r="F130" s="338" t="s">
        <v>620</v>
      </c>
      <c r="G130" s="339" t="s">
        <v>303</v>
      </c>
      <c r="H130" s="339" t="s">
        <v>597</v>
      </c>
      <c r="I130" s="358" t="s">
        <v>622</v>
      </c>
      <c r="J130" s="340">
        <v>1</v>
      </c>
      <c r="K130" s="339">
        <v>2017</v>
      </c>
      <c r="L130" s="341">
        <v>8</v>
      </c>
      <c r="M130" s="443"/>
      <c r="N130" s="444"/>
      <c r="O130" s="342">
        <f t="shared" si="1"/>
        <v>0</v>
      </c>
    </row>
    <row r="131" spans="1:15">
      <c r="A131" s="328"/>
      <c r="B131" s="336" t="s">
        <v>301</v>
      </c>
      <c r="C131" s="337" t="s">
        <v>623</v>
      </c>
      <c r="D131" s="337" t="s">
        <v>358</v>
      </c>
      <c r="E131" s="338" t="s">
        <v>624</v>
      </c>
      <c r="F131" s="338" t="s">
        <v>625</v>
      </c>
      <c r="G131" s="339" t="s">
        <v>303</v>
      </c>
      <c r="H131" s="339" t="s">
        <v>626</v>
      </c>
      <c r="I131" s="338" t="s">
        <v>627</v>
      </c>
      <c r="J131" s="340">
        <v>1</v>
      </c>
      <c r="K131" s="339">
        <v>2017</v>
      </c>
      <c r="L131" s="341">
        <v>8</v>
      </c>
      <c r="M131" s="443"/>
      <c r="N131" s="444"/>
      <c r="O131" s="342">
        <f t="shared" si="1"/>
        <v>0</v>
      </c>
    </row>
    <row r="132" spans="1:15">
      <c r="A132" s="328"/>
      <c r="B132" s="336" t="s">
        <v>301</v>
      </c>
      <c r="C132" s="337" t="s">
        <v>623</v>
      </c>
      <c r="D132" s="337" t="s">
        <v>358</v>
      </c>
      <c r="E132" s="338" t="s">
        <v>624</v>
      </c>
      <c r="F132" s="338" t="s">
        <v>628</v>
      </c>
      <c r="G132" s="339" t="s">
        <v>303</v>
      </c>
      <c r="H132" s="339" t="s">
        <v>629</v>
      </c>
      <c r="I132" s="338" t="s">
        <v>630</v>
      </c>
      <c r="J132" s="340">
        <v>1</v>
      </c>
      <c r="K132" s="339">
        <v>2017</v>
      </c>
      <c r="L132" s="341">
        <v>8</v>
      </c>
      <c r="M132" s="443"/>
      <c r="N132" s="444"/>
      <c r="O132" s="342">
        <f t="shared" ref="O132:O144" si="2">M132*N132</f>
        <v>0</v>
      </c>
    </row>
    <row r="133" spans="1:15">
      <c r="A133" s="328"/>
      <c r="B133" s="336" t="s">
        <v>301</v>
      </c>
      <c r="C133" s="337" t="s">
        <v>623</v>
      </c>
      <c r="D133" s="337" t="s">
        <v>358</v>
      </c>
      <c r="E133" s="338" t="s">
        <v>624</v>
      </c>
      <c r="F133" s="338" t="s">
        <v>631</v>
      </c>
      <c r="G133" s="339" t="s">
        <v>303</v>
      </c>
      <c r="H133" s="339" t="s">
        <v>632</v>
      </c>
      <c r="I133" s="338" t="s">
        <v>633</v>
      </c>
      <c r="J133" s="340">
        <v>1</v>
      </c>
      <c r="K133" s="339">
        <v>2017</v>
      </c>
      <c r="L133" s="341">
        <v>8</v>
      </c>
      <c r="M133" s="443"/>
      <c r="N133" s="444"/>
      <c r="O133" s="342">
        <f t="shared" si="2"/>
        <v>0</v>
      </c>
    </row>
    <row r="134" spans="1:15">
      <c r="A134" s="328"/>
      <c r="B134" s="336" t="s">
        <v>301</v>
      </c>
      <c r="C134" s="337" t="s">
        <v>623</v>
      </c>
      <c r="D134" s="337" t="s">
        <v>358</v>
      </c>
      <c r="E134" s="338" t="s">
        <v>624</v>
      </c>
      <c r="F134" s="338" t="s">
        <v>634</v>
      </c>
      <c r="G134" s="339" t="s">
        <v>303</v>
      </c>
      <c r="H134" s="339" t="s">
        <v>635</v>
      </c>
      <c r="I134" s="338" t="s">
        <v>636</v>
      </c>
      <c r="J134" s="340">
        <v>1</v>
      </c>
      <c r="K134" s="339">
        <v>2017</v>
      </c>
      <c r="L134" s="341">
        <v>8</v>
      </c>
      <c r="M134" s="443"/>
      <c r="N134" s="444"/>
      <c r="O134" s="342">
        <f t="shared" si="2"/>
        <v>0</v>
      </c>
    </row>
    <row r="135" spans="1:15">
      <c r="A135" s="328"/>
      <c r="B135" s="336" t="s">
        <v>301</v>
      </c>
      <c r="C135" s="337" t="s">
        <v>623</v>
      </c>
      <c r="D135" s="337" t="s">
        <v>358</v>
      </c>
      <c r="E135" s="338" t="s">
        <v>637</v>
      </c>
      <c r="F135" s="338" t="s">
        <v>638</v>
      </c>
      <c r="G135" s="339" t="s">
        <v>303</v>
      </c>
      <c r="H135" s="339" t="s">
        <v>639</v>
      </c>
      <c r="I135" s="338" t="s">
        <v>640</v>
      </c>
      <c r="J135" s="340">
        <v>1</v>
      </c>
      <c r="K135" s="339">
        <v>2017</v>
      </c>
      <c r="L135" s="341">
        <v>12</v>
      </c>
      <c r="M135" s="443"/>
      <c r="N135" s="444"/>
      <c r="O135" s="342">
        <f t="shared" si="2"/>
        <v>0</v>
      </c>
    </row>
    <row r="136" spans="1:15">
      <c r="A136" s="328"/>
      <c r="B136" s="336" t="s">
        <v>301</v>
      </c>
      <c r="C136" s="337" t="s">
        <v>623</v>
      </c>
      <c r="D136" s="337" t="s">
        <v>358</v>
      </c>
      <c r="E136" s="338" t="s">
        <v>637</v>
      </c>
      <c r="F136" s="338" t="s">
        <v>641</v>
      </c>
      <c r="G136" s="339" t="s">
        <v>303</v>
      </c>
      <c r="H136" s="339" t="s">
        <v>642</v>
      </c>
      <c r="I136" s="338" t="s">
        <v>643</v>
      </c>
      <c r="J136" s="340">
        <v>1</v>
      </c>
      <c r="K136" s="339">
        <v>2017</v>
      </c>
      <c r="L136" s="341">
        <v>12</v>
      </c>
      <c r="M136" s="443"/>
      <c r="N136" s="444"/>
      <c r="O136" s="342">
        <f t="shared" si="2"/>
        <v>0</v>
      </c>
    </row>
    <row r="137" spans="1:15">
      <c r="A137" s="328"/>
      <c r="B137" s="336" t="s">
        <v>301</v>
      </c>
      <c r="C137" s="337" t="s">
        <v>623</v>
      </c>
      <c r="D137" s="337" t="s">
        <v>358</v>
      </c>
      <c r="E137" s="338" t="s">
        <v>637</v>
      </c>
      <c r="F137" s="338" t="s">
        <v>644</v>
      </c>
      <c r="G137" s="339" t="s">
        <v>303</v>
      </c>
      <c r="H137" s="339" t="s">
        <v>645</v>
      </c>
      <c r="I137" s="338" t="s">
        <v>646</v>
      </c>
      <c r="J137" s="340">
        <v>1</v>
      </c>
      <c r="K137" s="339">
        <v>2017</v>
      </c>
      <c r="L137" s="341">
        <v>12</v>
      </c>
      <c r="M137" s="443"/>
      <c r="N137" s="444"/>
      <c r="O137" s="342">
        <f t="shared" si="2"/>
        <v>0</v>
      </c>
    </row>
    <row r="138" spans="1:15">
      <c r="A138" s="328"/>
      <c r="B138" s="336" t="s">
        <v>301</v>
      </c>
      <c r="C138" s="337" t="s">
        <v>623</v>
      </c>
      <c r="D138" s="337" t="s">
        <v>358</v>
      </c>
      <c r="E138" s="338" t="s">
        <v>647</v>
      </c>
      <c r="F138" s="338" t="s">
        <v>648</v>
      </c>
      <c r="G138" s="339" t="s">
        <v>303</v>
      </c>
      <c r="H138" s="339" t="s">
        <v>649</v>
      </c>
      <c r="I138" s="338" t="s">
        <v>650</v>
      </c>
      <c r="J138" s="340">
        <v>1</v>
      </c>
      <c r="K138" s="339">
        <v>2017</v>
      </c>
      <c r="L138" s="341">
        <v>12</v>
      </c>
      <c r="M138" s="443"/>
      <c r="N138" s="444"/>
      <c r="O138" s="342">
        <f t="shared" si="2"/>
        <v>0</v>
      </c>
    </row>
    <row r="139" spans="1:15">
      <c r="A139" s="328"/>
      <c r="B139" s="336" t="s">
        <v>301</v>
      </c>
      <c r="C139" s="337" t="s">
        <v>623</v>
      </c>
      <c r="D139" s="337" t="s">
        <v>358</v>
      </c>
      <c r="E139" s="338" t="s">
        <v>647</v>
      </c>
      <c r="F139" s="338" t="s">
        <v>651</v>
      </c>
      <c r="G139" s="339" t="s">
        <v>303</v>
      </c>
      <c r="H139" s="339" t="s">
        <v>652</v>
      </c>
      <c r="I139" s="338" t="s">
        <v>653</v>
      </c>
      <c r="J139" s="340">
        <v>1</v>
      </c>
      <c r="K139" s="339">
        <v>2017</v>
      </c>
      <c r="L139" s="341">
        <v>12</v>
      </c>
      <c r="M139" s="443"/>
      <c r="N139" s="444"/>
      <c r="O139" s="342">
        <f t="shared" si="2"/>
        <v>0</v>
      </c>
    </row>
    <row r="140" spans="1:15">
      <c r="A140" s="328"/>
      <c r="B140" s="336" t="s">
        <v>301</v>
      </c>
      <c r="C140" s="337" t="s">
        <v>623</v>
      </c>
      <c r="D140" s="337" t="s">
        <v>358</v>
      </c>
      <c r="E140" s="338" t="s">
        <v>647</v>
      </c>
      <c r="F140" s="338" t="s">
        <v>654</v>
      </c>
      <c r="G140" s="339" t="s">
        <v>303</v>
      </c>
      <c r="H140" s="339" t="s">
        <v>655</v>
      </c>
      <c r="I140" s="338" t="s">
        <v>656</v>
      </c>
      <c r="J140" s="340">
        <v>1</v>
      </c>
      <c r="K140" s="339">
        <v>2017</v>
      </c>
      <c r="L140" s="341">
        <v>12</v>
      </c>
      <c r="M140" s="443"/>
      <c r="N140" s="444"/>
      <c r="O140" s="342">
        <f t="shared" si="2"/>
        <v>0</v>
      </c>
    </row>
    <row r="141" spans="1:15">
      <c r="A141" s="328"/>
      <c r="B141" s="336" t="s">
        <v>301</v>
      </c>
      <c r="C141" s="337" t="s">
        <v>623</v>
      </c>
      <c r="D141" s="337" t="s">
        <v>358</v>
      </c>
      <c r="E141" s="338" t="s">
        <v>657</v>
      </c>
      <c r="F141" s="338" t="s">
        <v>658</v>
      </c>
      <c r="G141" s="339" t="s">
        <v>303</v>
      </c>
      <c r="H141" s="339" t="s">
        <v>659</v>
      </c>
      <c r="I141" s="338" t="s">
        <v>660</v>
      </c>
      <c r="J141" s="340">
        <v>1</v>
      </c>
      <c r="K141" s="339">
        <v>2017</v>
      </c>
      <c r="L141" s="341">
        <v>12</v>
      </c>
      <c r="M141" s="443"/>
      <c r="N141" s="444"/>
      <c r="O141" s="342">
        <f t="shared" si="2"/>
        <v>0</v>
      </c>
    </row>
    <row r="142" spans="1:15">
      <c r="A142" s="328"/>
      <c r="B142" s="336" t="s">
        <v>301</v>
      </c>
      <c r="C142" s="337" t="s">
        <v>623</v>
      </c>
      <c r="D142" s="337" t="s">
        <v>358</v>
      </c>
      <c r="E142" s="338" t="s">
        <v>657</v>
      </c>
      <c r="F142" s="338" t="s">
        <v>661</v>
      </c>
      <c r="G142" s="339" t="s">
        <v>303</v>
      </c>
      <c r="H142" s="339" t="s">
        <v>662</v>
      </c>
      <c r="I142" s="338" t="s">
        <v>663</v>
      </c>
      <c r="J142" s="340">
        <v>1</v>
      </c>
      <c r="K142" s="339">
        <v>2017</v>
      </c>
      <c r="L142" s="341">
        <v>12</v>
      </c>
      <c r="M142" s="443"/>
      <c r="N142" s="444"/>
      <c r="O142" s="342">
        <f t="shared" si="2"/>
        <v>0</v>
      </c>
    </row>
    <row r="143" spans="1:15">
      <c r="A143" s="328"/>
      <c r="B143" s="336" t="s">
        <v>301</v>
      </c>
      <c r="C143" s="337" t="s">
        <v>623</v>
      </c>
      <c r="D143" s="337" t="s">
        <v>358</v>
      </c>
      <c r="E143" s="338" t="s">
        <v>657</v>
      </c>
      <c r="F143" s="338" t="s">
        <v>664</v>
      </c>
      <c r="G143" s="339" t="s">
        <v>303</v>
      </c>
      <c r="H143" s="339" t="s">
        <v>665</v>
      </c>
      <c r="I143" s="338" t="s">
        <v>666</v>
      </c>
      <c r="J143" s="340">
        <v>1</v>
      </c>
      <c r="K143" s="339">
        <v>2017</v>
      </c>
      <c r="L143" s="341">
        <v>12</v>
      </c>
      <c r="M143" s="443"/>
      <c r="N143" s="444"/>
      <c r="O143" s="342">
        <f t="shared" si="2"/>
        <v>0</v>
      </c>
    </row>
    <row r="144" spans="1:15">
      <c r="A144" s="328"/>
      <c r="B144" s="336" t="s">
        <v>301</v>
      </c>
      <c r="C144" s="337" t="s">
        <v>623</v>
      </c>
      <c r="D144" s="337" t="s">
        <v>358</v>
      </c>
      <c r="E144" s="338" t="s">
        <v>657</v>
      </c>
      <c r="F144" s="338" t="s">
        <v>667</v>
      </c>
      <c r="G144" s="339" t="s">
        <v>303</v>
      </c>
      <c r="H144" s="339" t="s">
        <v>668</v>
      </c>
      <c r="I144" s="338" t="s">
        <v>669</v>
      </c>
      <c r="J144" s="340">
        <v>1</v>
      </c>
      <c r="K144" s="339">
        <v>2017</v>
      </c>
      <c r="L144" s="341">
        <v>12</v>
      </c>
      <c r="M144" s="443"/>
      <c r="N144" s="444"/>
      <c r="O144" s="342">
        <f t="shared" si="2"/>
        <v>0</v>
      </c>
    </row>
    <row r="145" spans="1:15" ht="13.5" thickBot="1">
      <c r="A145" s="328"/>
      <c r="B145" s="343" t="s">
        <v>301</v>
      </c>
      <c r="C145" s="344" t="s">
        <v>623</v>
      </c>
      <c r="D145" s="344" t="s">
        <v>358</v>
      </c>
      <c r="E145" s="345" t="s">
        <v>637</v>
      </c>
      <c r="F145" s="345" t="s">
        <v>670</v>
      </c>
      <c r="G145" s="346" t="s">
        <v>303</v>
      </c>
      <c r="H145" s="346" t="s">
        <v>671</v>
      </c>
      <c r="I145" s="345" t="s">
        <v>672</v>
      </c>
      <c r="J145" s="347">
        <v>1</v>
      </c>
      <c r="K145" s="346">
        <v>2017</v>
      </c>
      <c r="L145" s="348">
        <v>8</v>
      </c>
      <c r="M145" s="446"/>
      <c r="N145" s="447"/>
      <c r="O145" s="349">
        <f t="shared" ref="O145" si="3">M145*N145</f>
        <v>0</v>
      </c>
    </row>
    <row r="146" spans="1:15" ht="13.5" thickBot="1">
      <c r="L146" s="367"/>
      <c r="N146" s="354" t="s">
        <v>687</v>
      </c>
      <c r="O146" s="500">
        <f>SUM(O4:O145)</f>
        <v>0</v>
      </c>
    </row>
    <row r="147" spans="1:15">
      <c r="E147" s="357" t="s">
        <v>673</v>
      </c>
      <c r="F147" s="357"/>
      <c r="L147" s="355"/>
      <c r="M147" s="356"/>
    </row>
    <row r="154" spans="1:15">
      <c r="I154" s="52"/>
      <c r="J154" s="2"/>
      <c r="K154" s="523" t="s">
        <v>792</v>
      </c>
      <c r="L154" s="498"/>
      <c r="M154" s="499"/>
      <c r="N154" s="498"/>
      <c r="O154" s="498"/>
    </row>
  </sheetData>
  <sheetProtection password="CFBF" sheet="1" objects="1" scenarios="1"/>
  <autoFilter ref="B1:O145" xr:uid="{00000000-0009-0000-0000-000001000000}"/>
  <conditionalFormatting sqref="F49:G86 B8:G15 B1:K6 B88:K153 E16:G48 B45:D86 B155:K1048576 B154:H154 H8:K86">
    <cfRule type="cellIs" dxfId="27" priority="17" stopIfTrue="1" operator="equal">
      <formula>0</formula>
    </cfRule>
  </conditionalFormatting>
  <conditionalFormatting sqref="B21:D22 B26:D26">
    <cfRule type="cellIs" dxfId="26" priority="16" stopIfTrue="1" operator="equal">
      <formula>0</formula>
    </cfRule>
  </conditionalFormatting>
  <conditionalFormatting sqref="B27:D40">
    <cfRule type="cellIs" dxfId="25" priority="15" stopIfTrue="1" operator="equal">
      <formula>0</formula>
    </cfRule>
  </conditionalFormatting>
  <conditionalFormatting sqref="B20:D20 B16:D18">
    <cfRule type="cellIs" dxfId="24" priority="14" stopIfTrue="1" operator="equal">
      <formula>0</formula>
    </cfRule>
  </conditionalFormatting>
  <conditionalFormatting sqref="B19:D19">
    <cfRule type="cellIs" dxfId="23" priority="13" stopIfTrue="1" operator="equal">
      <formula>0</formula>
    </cfRule>
  </conditionalFormatting>
  <conditionalFormatting sqref="B25:D25 B23:D23">
    <cfRule type="cellIs" dxfId="22" priority="12" stopIfTrue="1" operator="equal">
      <formula>0</formula>
    </cfRule>
  </conditionalFormatting>
  <conditionalFormatting sqref="B24:D24">
    <cfRule type="cellIs" dxfId="21" priority="11" stopIfTrue="1" operator="equal">
      <formula>0</formula>
    </cfRule>
  </conditionalFormatting>
  <conditionalFormatting sqref="B41:D41">
    <cfRule type="cellIs" dxfId="20" priority="10" stopIfTrue="1" operator="equal">
      <formula>0</formula>
    </cfRule>
  </conditionalFormatting>
  <conditionalFormatting sqref="B42:D43">
    <cfRule type="cellIs" dxfId="19" priority="9" stopIfTrue="1" operator="equal">
      <formula>0</formula>
    </cfRule>
  </conditionalFormatting>
  <conditionalFormatting sqref="B44:D44">
    <cfRule type="cellIs" dxfId="18" priority="8" stopIfTrue="1" operator="equal">
      <formula>0</formula>
    </cfRule>
  </conditionalFormatting>
  <conditionalFormatting sqref="F87:H87 J87:K87">
    <cfRule type="cellIs" dxfId="17" priority="6" stopIfTrue="1" operator="equal">
      <formula>0</formula>
    </cfRule>
  </conditionalFormatting>
  <conditionalFormatting sqref="B87:D87">
    <cfRule type="cellIs" dxfId="16" priority="5" stopIfTrue="1" operator="equal">
      <formula>0</formula>
    </cfRule>
  </conditionalFormatting>
  <conditionalFormatting sqref="E49:E87">
    <cfRule type="cellIs" dxfId="15" priority="4" stopIfTrue="1" operator="equal">
      <formula>0</formula>
    </cfRule>
  </conditionalFormatting>
  <conditionalFormatting sqref="I87">
    <cfRule type="cellIs" dxfId="14" priority="3" stopIfTrue="1" operator="equal">
      <formula>0</formula>
    </cfRule>
  </conditionalFormatting>
  <conditionalFormatting sqref="B7:K7">
    <cfRule type="cellIs" dxfId="13" priority="2" stopIfTrue="1" operator="equal">
      <formula>0</formula>
    </cfRule>
  </conditionalFormatting>
  <conditionalFormatting sqref="I154:J154">
    <cfRule type="cellIs" dxfId="12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&amp;L&amp;F/&amp;A&amp;Cpagina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T70"/>
  <sheetViews>
    <sheetView showZeros="0" topLeftCell="A38" workbookViewId="0">
      <selection activeCell="E78" sqref="E78"/>
    </sheetView>
  </sheetViews>
  <sheetFormatPr defaultRowHeight="12.75"/>
  <cols>
    <col min="1" max="1" width="2.85546875" style="1" customWidth="1"/>
    <col min="2" max="2" width="4.42578125" style="52" customWidth="1"/>
    <col min="3" max="4" width="7.28515625" style="52" customWidth="1"/>
    <col min="5" max="5" width="51.5703125" style="53" bestFit="1" customWidth="1"/>
    <col min="6" max="6" width="13.42578125" style="53" customWidth="1"/>
    <col min="7" max="7" width="5.5703125" style="52" customWidth="1"/>
    <col min="8" max="8" width="13.42578125" style="53" customWidth="1"/>
    <col min="9" max="9" width="12.140625" style="53" customWidth="1"/>
    <col min="10" max="10" width="6.42578125" style="53" customWidth="1"/>
    <col min="11" max="11" width="3.28515625" style="52" customWidth="1"/>
    <col min="12" max="12" width="5.7109375" style="2" customWidth="1"/>
    <col min="13" max="13" width="4.7109375" style="52" customWidth="1"/>
    <col min="14" max="14" width="5.7109375" style="52" bestFit="1" customWidth="1"/>
    <col min="15" max="15" width="9.140625" style="52"/>
    <col min="16" max="17" width="14.7109375" style="1" customWidth="1"/>
    <col min="18" max="16384" width="9.140625" style="1"/>
  </cols>
  <sheetData>
    <row r="1" spans="1:20" ht="13.5" thickBot="1">
      <c r="A1" s="20"/>
      <c r="B1" s="21"/>
      <c r="C1" s="21"/>
      <c r="D1" s="21"/>
      <c r="E1" s="22"/>
      <c r="F1" s="22"/>
      <c r="G1" s="21"/>
      <c r="H1" s="22"/>
      <c r="I1" s="22"/>
      <c r="J1" s="22"/>
      <c r="K1" s="21"/>
      <c r="L1" s="3"/>
      <c r="M1" s="21"/>
      <c r="N1" s="23"/>
      <c r="O1" s="23"/>
      <c r="P1" s="421"/>
      <c r="Q1" s="421"/>
    </row>
    <row r="2" spans="1:20" ht="112.5" customHeight="1">
      <c r="A2" s="24"/>
      <c r="B2" s="4" t="s">
        <v>32</v>
      </c>
      <c r="C2" s="4" t="s">
        <v>41</v>
      </c>
      <c r="D2" s="4" t="s">
        <v>42</v>
      </c>
      <c r="E2" s="5" t="s">
        <v>0</v>
      </c>
      <c r="F2" s="5" t="s">
        <v>33</v>
      </c>
      <c r="G2" s="4" t="s">
        <v>1</v>
      </c>
      <c r="H2" s="5" t="s">
        <v>2</v>
      </c>
      <c r="I2" s="5" t="s">
        <v>3</v>
      </c>
      <c r="J2" s="5" t="s">
        <v>4</v>
      </c>
      <c r="K2" s="4" t="s">
        <v>5</v>
      </c>
      <c r="L2" s="6" t="s">
        <v>6</v>
      </c>
      <c r="M2" s="4" t="s">
        <v>7</v>
      </c>
      <c r="N2" s="4" t="s">
        <v>34</v>
      </c>
      <c r="O2" s="7" t="s">
        <v>37</v>
      </c>
      <c r="P2" s="7" t="s">
        <v>36</v>
      </c>
      <c r="Q2" s="7" t="s">
        <v>35</v>
      </c>
      <c r="R2" s="25"/>
      <c r="S2" s="25"/>
      <c r="T2" s="25"/>
    </row>
    <row r="3" spans="1:20" ht="13.5" thickBot="1">
      <c r="A3" s="24"/>
      <c r="B3" s="26"/>
      <c r="C3" s="26"/>
      <c r="D3" s="26"/>
      <c r="E3" s="27"/>
      <c r="F3" s="27"/>
      <c r="G3" s="26"/>
      <c r="H3" s="27"/>
      <c r="I3" s="27"/>
      <c r="J3" s="27"/>
      <c r="K3" s="26"/>
      <c r="L3" s="8"/>
      <c r="M3" s="26"/>
      <c r="N3" s="26"/>
      <c r="O3" s="28"/>
      <c r="P3" s="422"/>
      <c r="Q3" s="422"/>
    </row>
    <row r="4" spans="1:20" ht="13.5" thickBot="1">
      <c r="A4" s="24"/>
      <c r="B4" s="29"/>
      <c r="C4" s="30"/>
      <c r="D4" s="30"/>
      <c r="E4" s="31"/>
      <c r="F4" s="31"/>
      <c r="G4" s="30"/>
      <c r="H4" s="31"/>
      <c r="I4" s="31"/>
      <c r="J4" s="31"/>
      <c r="K4" s="30"/>
      <c r="L4" s="9"/>
      <c r="M4" s="30"/>
      <c r="N4" s="32"/>
      <c r="O4" s="33"/>
      <c r="P4" s="423"/>
      <c r="Q4" s="424"/>
    </row>
    <row r="5" spans="1:20">
      <c r="A5" s="24"/>
      <c r="B5" s="34">
        <v>1</v>
      </c>
      <c r="C5" s="35">
        <v>101</v>
      </c>
      <c r="D5" s="35" t="s">
        <v>43</v>
      </c>
      <c r="E5" s="36" t="s">
        <v>16</v>
      </c>
      <c r="F5" s="37" t="s">
        <v>46</v>
      </c>
      <c r="G5" s="38">
        <v>2018</v>
      </c>
      <c r="H5" s="15" t="s">
        <v>220</v>
      </c>
      <c r="I5" s="37" t="s">
        <v>47</v>
      </c>
      <c r="J5" s="37">
        <v>21</v>
      </c>
      <c r="K5" s="38">
        <v>1</v>
      </c>
      <c r="L5" s="10" t="s">
        <v>190</v>
      </c>
      <c r="M5" s="39">
        <v>2</v>
      </c>
      <c r="N5" s="40">
        <v>6</v>
      </c>
      <c r="O5" s="433"/>
      <c r="P5" s="420"/>
      <c r="Q5" s="425">
        <f t="shared" ref="Q5:Q36" si="0">O5*P5</f>
        <v>0</v>
      </c>
    </row>
    <row r="6" spans="1:20">
      <c r="A6" s="24"/>
      <c r="B6" s="41">
        <v>1</v>
      </c>
      <c r="C6" s="42">
        <v>101</v>
      </c>
      <c r="D6" s="42" t="s">
        <v>43</v>
      </c>
      <c r="E6" s="43" t="s">
        <v>44</v>
      </c>
      <c r="F6" s="44" t="s">
        <v>46</v>
      </c>
      <c r="G6" s="45">
        <v>2018</v>
      </c>
      <c r="H6" s="15" t="s">
        <v>220</v>
      </c>
      <c r="I6" s="44" t="s">
        <v>48</v>
      </c>
      <c r="J6" s="44">
        <v>31</v>
      </c>
      <c r="K6" s="45">
        <v>1</v>
      </c>
      <c r="L6" s="19" t="s">
        <v>190</v>
      </c>
      <c r="M6" s="46">
        <v>2</v>
      </c>
      <c r="N6" s="47">
        <v>6</v>
      </c>
      <c r="O6" s="434"/>
      <c r="P6" s="417"/>
      <c r="Q6" s="426">
        <f t="shared" si="0"/>
        <v>0</v>
      </c>
    </row>
    <row r="7" spans="1:20">
      <c r="A7" s="24"/>
      <c r="B7" s="41">
        <v>1</v>
      </c>
      <c r="C7" s="42">
        <v>101</v>
      </c>
      <c r="D7" s="42" t="s">
        <v>43</v>
      </c>
      <c r="E7" s="43" t="s">
        <v>45</v>
      </c>
      <c r="F7" s="44" t="s">
        <v>46</v>
      </c>
      <c r="G7" s="45">
        <v>2018</v>
      </c>
      <c r="H7" s="15" t="s">
        <v>220</v>
      </c>
      <c r="I7" s="44" t="s">
        <v>49</v>
      </c>
      <c r="J7" s="44">
        <v>41</v>
      </c>
      <c r="K7" s="45">
        <v>1</v>
      </c>
      <c r="L7" s="19" t="s">
        <v>190</v>
      </c>
      <c r="M7" s="46">
        <v>2</v>
      </c>
      <c r="N7" s="47">
        <v>6</v>
      </c>
      <c r="O7" s="435"/>
      <c r="P7" s="418"/>
      <c r="Q7" s="426">
        <f t="shared" si="0"/>
        <v>0</v>
      </c>
    </row>
    <row r="8" spans="1:20">
      <c r="A8" s="24"/>
      <c r="B8" s="48">
        <v>1</v>
      </c>
      <c r="C8" s="49">
        <v>102</v>
      </c>
      <c r="D8" s="49" t="s">
        <v>43</v>
      </c>
      <c r="E8" s="14" t="s">
        <v>14</v>
      </c>
      <c r="F8" s="15" t="s">
        <v>46</v>
      </c>
      <c r="G8" s="16">
        <v>2018</v>
      </c>
      <c r="H8" s="15" t="s">
        <v>220</v>
      </c>
      <c r="I8" s="15" t="s">
        <v>50</v>
      </c>
      <c r="J8" s="15">
        <v>34</v>
      </c>
      <c r="K8" s="16">
        <v>1</v>
      </c>
      <c r="L8" s="11" t="s">
        <v>190</v>
      </c>
      <c r="M8" s="17">
        <v>2</v>
      </c>
      <c r="N8" s="18">
        <v>6</v>
      </c>
      <c r="O8" s="434"/>
      <c r="P8" s="417"/>
      <c r="Q8" s="426">
        <f t="shared" si="0"/>
        <v>0</v>
      </c>
    </row>
    <row r="9" spans="1:20">
      <c r="A9" s="24"/>
      <c r="B9" s="48">
        <v>1</v>
      </c>
      <c r="C9" s="49">
        <v>102</v>
      </c>
      <c r="D9" s="49" t="s">
        <v>43</v>
      </c>
      <c r="E9" s="14" t="s">
        <v>54</v>
      </c>
      <c r="F9" s="15" t="s">
        <v>46</v>
      </c>
      <c r="G9" s="16">
        <v>2018</v>
      </c>
      <c r="H9" s="15" t="s">
        <v>220</v>
      </c>
      <c r="I9" s="15" t="s">
        <v>51</v>
      </c>
      <c r="J9" s="15">
        <v>3</v>
      </c>
      <c r="K9" s="16">
        <v>1</v>
      </c>
      <c r="L9" s="11" t="s">
        <v>190</v>
      </c>
      <c r="M9" s="17">
        <v>2</v>
      </c>
      <c r="N9" s="18">
        <v>6</v>
      </c>
      <c r="O9" s="434"/>
      <c r="P9" s="417"/>
      <c r="Q9" s="426">
        <f t="shared" si="0"/>
        <v>0</v>
      </c>
    </row>
    <row r="10" spans="1:20">
      <c r="A10" s="24"/>
      <c r="B10" s="12">
        <v>1</v>
      </c>
      <c r="C10" s="13">
        <v>102</v>
      </c>
      <c r="D10" s="13" t="s">
        <v>43</v>
      </c>
      <c r="E10" s="14" t="s">
        <v>15</v>
      </c>
      <c r="F10" s="15" t="s">
        <v>46</v>
      </c>
      <c r="G10" s="16">
        <v>2018</v>
      </c>
      <c r="H10" s="15" t="s">
        <v>220</v>
      </c>
      <c r="I10" s="15" t="s">
        <v>52</v>
      </c>
      <c r="J10" s="15">
        <v>31</v>
      </c>
      <c r="K10" s="16">
        <v>1</v>
      </c>
      <c r="L10" s="11" t="s">
        <v>190</v>
      </c>
      <c r="M10" s="17">
        <v>2</v>
      </c>
      <c r="N10" s="18">
        <v>6</v>
      </c>
      <c r="O10" s="434"/>
      <c r="P10" s="417"/>
      <c r="Q10" s="426">
        <f t="shared" si="0"/>
        <v>0</v>
      </c>
    </row>
    <row r="11" spans="1:20">
      <c r="A11" s="24"/>
      <c r="B11" s="48">
        <v>1</v>
      </c>
      <c r="C11" s="49">
        <v>102</v>
      </c>
      <c r="D11" s="49" t="s">
        <v>43</v>
      </c>
      <c r="E11" s="14" t="s">
        <v>55</v>
      </c>
      <c r="F11" s="15" t="s">
        <v>46</v>
      </c>
      <c r="G11" s="16">
        <v>2018</v>
      </c>
      <c r="H11" s="15" t="s">
        <v>220</v>
      </c>
      <c r="I11" s="15" t="s">
        <v>53</v>
      </c>
      <c r="J11" s="15">
        <v>1</v>
      </c>
      <c r="K11" s="16">
        <v>1</v>
      </c>
      <c r="L11" s="11" t="s">
        <v>190</v>
      </c>
      <c r="M11" s="17">
        <v>2</v>
      </c>
      <c r="N11" s="18">
        <v>6</v>
      </c>
      <c r="O11" s="434"/>
      <c r="P11" s="417"/>
      <c r="Q11" s="426">
        <f t="shared" si="0"/>
        <v>0</v>
      </c>
    </row>
    <row r="12" spans="1:20">
      <c r="A12" s="24"/>
      <c r="B12" s="48">
        <v>1</v>
      </c>
      <c r="C12" s="49">
        <v>103</v>
      </c>
      <c r="D12" s="49" t="s">
        <v>43</v>
      </c>
      <c r="E12" s="14" t="s">
        <v>12</v>
      </c>
      <c r="F12" s="15" t="s">
        <v>46</v>
      </c>
      <c r="G12" s="16">
        <v>2017</v>
      </c>
      <c r="H12" s="15" t="s">
        <v>220</v>
      </c>
      <c r="I12" s="15" t="s">
        <v>56</v>
      </c>
      <c r="J12" s="15">
        <v>2</v>
      </c>
      <c r="K12" s="16">
        <v>1</v>
      </c>
      <c r="L12" s="11" t="s">
        <v>190</v>
      </c>
      <c r="M12" s="17">
        <v>2</v>
      </c>
      <c r="N12" s="18">
        <v>6</v>
      </c>
      <c r="O12" s="434"/>
      <c r="P12" s="417"/>
      <c r="Q12" s="426">
        <f t="shared" si="0"/>
        <v>0</v>
      </c>
    </row>
    <row r="13" spans="1:20">
      <c r="A13" s="24"/>
      <c r="B13" s="48">
        <v>1</v>
      </c>
      <c r="C13" s="49">
        <v>103</v>
      </c>
      <c r="D13" s="49" t="s">
        <v>43</v>
      </c>
      <c r="E13" s="14" t="s">
        <v>13</v>
      </c>
      <c r="F13" s="15" t="s">
        <v>46</v>
      </c>
      <c r="G13" s="16">
        <v>2017</v>
      </c>
      <c r="H13" s="15" t="s">
        <v>220</v>
      </c>
      <c r="I13" s="15" t="s">
        <v>57</v>
      </c>
      <c r="J13" s="15">
        <v>31</v>
      </c>
      <c r="K13" s="16">
        <v>1</v>
      </c>
      <c r="L13" s="11" t="s">
        <v>190</v>
      </c>
      <c r="M13" s="17">
        <v>2</v>
      </c>
      <c r="N13" s="18">
        <v>6</v>
      </c>
      <c r="O13" s="434"/>
      <c r="P13" s="417"/>
      <c r="Q13" s="426">
        <f t="shared" si="0"/>
        <v>0</v>
      </c>
    </row>
    <row r="14" spans="1:20">
      <c r="A14" s="24"/>
      <c r="B14" s="48">
        <v>1</v>
      </c>
      <c r="C14" s="49">
        <v>104</v>
      </c>
      <c r="D14" s="49" t="s">
        <v>43</v>
      </c>
      <c r="E14" s="14" t="s">
        <v>9</v>
      </c>
      <c r="F14" s="15" t="s">
        <v>46</v>
      </c>
      <c r="G14" s="16">
        <v>2018</v>
      </c>
      <c r="H14" s="15" t="s">
        <v>220</v>
      </c>
      <c r="I14" s="15" t="s">
        <v>59</v>
      </c>
      <c r="J14" s="15">
        <v>2</v>
      </c>
      <c r="K14" s="16">
        <v>1</v>
      </c>
      <c r="L14" s="11" t="s">
        <v>190</v>
      </c>
      <c r="M14" s="17">
        <v>2</v>
      </c>
      <c r="N14" s="18">
        <v>6</v>
      </c>
      <c r="O14" s="434"/>
      <c r="P14" s="417"/>
      <c r="Q14" s="426">
        <f t="shared" si="0"/>
        <v>0</v>
      </c>
    </row>
    <row r="15" spans="1:20">
      <c r="A15" s="24">
        <v>0</v>
      </c>
      <c r="B15" s="48">
        <v>1</v>
      </c>
      <c r="C15" s="49">
        <v>104</v>
      </c>
      <c r="D15" s="49" t="s">
        <v>43</v>
      </c>
      <c r="E15" s="14" t="s">
        <v>58</v>
      </c>
      <c r="F15" s="15" t="s">
        <v>46</v>
      </c>
      <c r="G15" s="16">
        <v>2018</v>
      </c>
      <c r="H15" s="15" t="s">
        <v>220</v>
      </c>
      <c r="I15" s="15" t="s">
        <v>60</v>
      </c>
      <c r="J15" s="15">
        <v>2</v>
      </c>
      <c r="K15" s="16">
        <v>1</v>
      </c>
      <c r="L15" s="11" t="s">
        <v>190</v>
      </c>
      <c r="M15" s="17">
        <v>2</v>
      </c>
      <c r="N15" s="18">
        <v>6</v>
      </c>
      <c r="O15" s="434"/>
      <c r="P15" s="417"/>
      <c r="Q15" s="426">
        <f t="shared" ref="Q15" si="1">O15*P15</f>
        <v>0</v>
      </c>
    </row>
    <row r="16" spans="1:20">
      <c r="A16" s="24"/>
      <c r="B16" s="48">
        <v>1</v>
      </c>
      <c r="C16" s="49">
        <v>104</v>
      </c>
      <c r="D16" s="49" t="s">
        <v>43</v>
      </c>
      <c r="E16" s="14" t="s">
        <v>11</v>
      </c>
      <c r="F16" s="15" t="s">
        <v>46</v>
      </c>
      <c r="G16" s="16">
        <v>2018</v>
      </c>
      <c r="H16" s="15" t="s">
        <v>220</v>
      </c>
      <c r="I16" s="15" t="s">
        <v>61</v>
      </c>
      <c r="J16" s="15">
        <v>23</v>
      </c>
      <c r="K16" s="16">
        <v>1</v>
      </c>
      <c r="L16" s="11" t="s">
        <v>190</v>
      </c>
      <c r="M16" s="17">
        <v>3</v>
      </c>
      <c r="N16" s="18">
        <v>6</v>
      </c>
      <c r="O16" s="434"/>
      <c r="P16" s="417"/>
      <c r="Q16" s="426">
        <f t="shared" si="0"/>
        <v>0</v>
      </c>
    </row>
    <row r="17" spans="1:17">
      <c r="A17" s="24"/>
      <c r="B17" s="48">
        <v>1</v>
      </c>
      <c r="C17" s="49">
        <v>104</v>
      </c>
      <c r="D17" s="49" t="s">
        <v>43</v>
      </c>
      <c r="E17" s="14" t="s">
        <v>10</v>
      </c>
      <c r="F17" s="15" t="s">
        <v>46</v>
      </c>
      <c r="G17" s="16">
        <v>2018</v>
      </c>
      <c r="H17" s="15" t="s">
        <v>220</v>
      </c>
      <c r="I17" s="15" t="s">
        <v>62</v>
      </c>
      <c r="J17" s="15">
        <v>13</v>
      </c>
      <c r="K17" s="16">
        <v>1</v>
      </c>
      <c r="L17" s="11" t="s">
        <v>190</v>
      </c>
      <c r="M17" s="17">
        <v>3</v>
      </c>
      <c r="N17" s="18">
        <v>6</v>
      </c>
      <c r="O17" s="434"/>
      <c r="P17" s="417"/>
      <c r="Q17" s="426">
        <f t="shared" si="0"/>
        <v>0</v>
      </c>
    </row>
    <row r="18" spans="1:17">
      <c r="A18" s="24"/>
      <c r="B18" s="48">
        <v>1</v>
      </c>
      <c r="C18" s="49">
        <v>105</v>
      </c>
      <c r="D18" s="49" t="s">
        <v>43</v>
      </c>
      <c r="E18" s="14" t="s">
        <v>30</v>
      </c>
      <c r="F18" s="15" t="s">
        <v>46</v>
      </c>
      <c r="G18" s="16">
        <v>2018</v>
      </c>
      <c r="H18" s="15" t="s">
        <v>220</v>
      </c>
      <c r="I18" s="15" t="s">
        <v>64</v>
      </c>
      <c r="J18" s="15">
        <v>2</v>
      </c>
      <c r="K18" s="16">
        <v>1</v>
      </c>
      <c r="L18" s="11" t="s">
        <v>190</v>
      </c>
      <c r="M18" s="17">
        <v>2</v>
      </c>
      <c r="N18" s="18">
        <v>6</v>
      </c>
      <c r="O18" s="434"/>
      <c r="P18" s="417"/>
      <c r="Q18" s="426">
        <f t="shared" si="0"/>
        <v>0</v>
      </c>
    </row>
    <row r="19" spans="1:17">
      <c r="A19" s="24"/>
      <c r="B19" s="50">
        <v>1</v>
      </c>
      <c r="C19" s="51">
        <v>105</v>
      </c>
      <c r="D19" s="51" t="s">
        <v>43</v>
      </c>
      <c r="E19" s="14" t="s">
        <v>63</v>
      </c>
      <c r="F19" s="15" t="s">
        <v>46</v>
      </c>
      <c r="G19" s="16">
        <v>2018</v>
      </c>
      <c r="H19" s="15" t="s">
        <v>220</v>
      </c>
      <c r="I19" s="15" t="s">
        <v>65</v>
      </c>
      <c r="J19" s="15">
        <v>31</v>
      </c>
      <c r="K19" s="16">
        <v>1</v>
      </c>
      <c r="L19" s="11" t="s">
        <v>190</v>
      </c>
      <c r="M19" s="17">
        <v>2</v>
      </c>
      <c r="N19" s="18">
        <v>6</v>
      </c>
      <c r="O19" s="434"/>
      <c r="P19" s="417"/>
      <c r="Q19" s="426">
        <f t="shared" si="0"/>
        <v>0</v>
      </c>
    </row>
    <row r="20" spans="1:17">
      <c r="A20" s="24"/>
      <c r="B20" s="50">
        <v>1</v>
      </c>
      <c r="C20" s="51">
        <v>105</v>
      </c>
      <c r="D20" s="51" t="s">
        <v>43</v>
      </c>
      <c r="E20" s="14" t="s">
        <v>18</v>
      </c>
      <c r="F20" s="15" t="s">
        <v>46</v>
      </c>
      <c r="G20" s="16">
        <v>2018</v>
      </c>
      <c r="H20" s="15" t="s">
        <v>220</v>
      </c>
      <c r="I20" s="15" t="s">
        <v>66</v>
      </c>
      <c r="J20" s="15">
        <v>31</v>
      </c>
      <c r="K20" s="16">
        <v>1</v>
      </c>
      <c r="L20" s="11" t="s">
        <v>190</v>
      </c>
      <c r="M20" s="17">
        <v>2</v>
      </c>
      <c r="N20" s="18">
        <v>6</v>
      </c>
      <c r="O20" s="434"/>
      <c r="P20" s="417"/>
      <c r="Q20" s="426">
        <f t="shared" ref="Q20" si="2">O20*P20</f>
        <v>0</v>
      </c>
    </row>
    <row r="21" spans="1:17">
      <c r="A21" s="24"/>
      <c r="B21" s="48">
        <v>1</v>
      </c>
      <c r="C21" s="49">
        <v>107</v>
      </c>
      <c r="D21" s="49" t="s">
        <v>43</v>
      </c>
      <c r="E21" s="14" t="s">
        <v>29</v>
      </c>
      <c r="F21" s="15" t="s">
        <v>46</v>
      </c>
      <c r="G21" s="16">
        <v>2018</v>
      </c>
      <c r="H21" s="15" t="s">
        <v>220</v>
      </c>
      <c r="I21" s="15" t="s">
        <v>67</v>
      </c>
      <c r="J21" s="15">
        <v>12</v>
      </c>
      <c r="K21" s="16">
        <v>1</v>
      </c>
      <c r="L21" s="11" t="s">
        <v>190</v>
      </c>
      <c r="M21" s="17">
        <v>2</v>
      </c>
      <c r="N21" s="18">
        <v>6</v>
      </c>
      <c r="O21" s="434"/>
      <c r="P21" s="417"/>
      <c r="Q21" s="426">
        <f t="shared" si="0"/>
        <v>0</v>
      </c>
    </row>
    <row r="22" spans="1:17">
      <c r="A22" s="24"/>
      <c r="B22" s="48">
        <v>1</v>
      </c>
      <c r="C22" s="49">
        <v>107</v>
      </c>
      <c r="D22" s="49" t="s">
        <v>43</v>
      </c>
      <c r="E22" s="14" t="s">
        <v>28</v>
      </c>
      <c r="F22" s="15" t="s">
        <v>46</v>
      </c>
      <c r="G22" s="16">
        <v>2019</v>
      </c>
      <c r="H22" s="15" t="s">
        <v>220</v>
      </c>
      <c r="I22" s="15" t="s">
        <v>68</v>
      </c>
      <c r="J22" s="15">
        <v>22</v>
      </c>
      <c r="K22" s="16">
        <v>1</v>
      </c>
      <c r="L22" s="11" t="s">
        <v>190</v>
      </c>
      <c r="M22" s="17">
        <v>2</v>
      </c>
      <c r="N22" s="18">
        <v>6</v>
      </c>
      <c r="O22" s="434"/>
      <c r="P22" s="417"/>
      <c r="Q22" s="426">
        <f t="shared" si="0"/>
        <v>0</v>
      </c>
    </row>
    <row r="23" spans="1:17">
      <c r="A23" s="24"/>
      <c r="B23" s="48">
        <v>1</v>
      </c>
      <c r="C23" s="49">
        <v>108</v>
      </c>
      <c r="D23" s="49" t="s">
        <v>43</v>
      </c>
      <c r="E23" s="14" t="s">
        <v>40</v>
      </c>
      <c r="F23" s="15" t="s">
        <v>46</v>
      </c>
      <c r="G23" s="16">
        <v>2017</v>
      </c>
      <c r="H23" s="15" t="s">
        <v>220</v>
      </c>
      <c r="I23" s="15" t="s">
        <v>69</v>
      </c>
      <c r="J23" s="15">
        <v>13</v>
      </c>
      <c r="K23" s="16">
        <v>1</v>
      </c>
      <c r="L23" s="11" t="s">
        <v>190</v>
      </c>
      <c r="M23" s="17">
        <v>2</v>
      </c>
      <c r="N23" s="18">
        <v>6</v>
      </c>
      <c r="O23" s="434"/>
      <c r="P23" s="417"/>
      <c r="Q23" s="426">
        <f t="shared" si="0"/>
        <v>0</v>
      </c>
    </row>
    <row r="24" spans="1:17">
      <c r="A24" s="24"/>
      <c r="B24" s="48">
        <v>1</v>
      </c>
      <c r="C24" s="49">
        <v>108</v>
      </c>
      <c r="D24" s="49" t="s">
        <v>43</v>
      </c>
      <c r="E24" s="14" t="s">
        <v>38</v>
      </c>
      <c r="F24" s="15" t="s">
        <v>46</v>
      </c>
      <c r="G24" s="16">
        <v>2017</v>
      </c>
      <c r="H24" s="15" t="s">
        <v>220</v>
      </c>
      <c r="I24" s="15" t="s">
        <v>70</v>
      </c>
      <c r="J24" s="15">
        <v>14</v>
      </c>
      <c r="K24" s="16">
        <v>1</v>
      </c>
      <c r="L24" s="11" t="s">
        <v>190</v>
      </c>
      <c r="M24" s="17">
        <v>2</v>
      </c>
      <c r="N24" s="18">
        <v>6</v>
      </c>
      <c r="O24" s="434"/>
      <c r="P24" s="417"/>
      <c r="Q24" s="426">
        <f t="shared" si="0"/>
        <v>0</v>
      </c>
    </row>
    <row r="25" spans="1:17">
      <c r="A25" s="24"/>
      <c r="B25" s="48">
        <v>1</v>
      </c>
      <c r="C25" s="49">
        <v>108</v>
      </c>
      <c r="D25" s="49" t="s">
        <v>43</v>
      </c>
      <c r="E25" s="14" t="s">
        <v>39</v>
      </c>
      <c r="F25" s="15" t="s">
        <v>46</v>
      </c>
      <c r="G25" s="16">
        <v>2017</v>
      </c>
      <c r="H25" s="15" t="s">
        <v>220</v>
      </c>
      <c r="I25" s="15" t="s">
        <v>71</v>
      </c>
      <c r="J25" s="15">
        <v>23</v>
      </c>
      <c r="K25" s="16">
        <v>1</v>
      </c>
      <c r="L25" s="11" t="s">
        <v>190</v>
      </c>
      <c r="M25" s="17">
        <v>2</v>
      </c>
      <c r="N25" s="18">
        <v>6</v>
      </c>
      <c r="O25" s="434"/>
      <c r="P25" s="417"/>
      <c r="Q25" s="426">
        <f t="shared" si="0"/>
        <v>0</v>
      </c>
    </row>
    <row r="26" spans="1:17">
      <c r="A26" s="24"/>
      <c r="B26" s="50">
        <v>1</v>
      </c>
      <c r="C26" s="51">
        <v>110</v>
      </c>
      <c r="D26" s="51" t="s">
        <v>43</v>
      </c>
      <c r="E26" s="14" t="s">
        <v>27</v>
      </c>
      <c r="F26" s="15" t="s">
        <v>46</v>
      </c>
      <c r="G26" s="16">
        <v>2018</v>
      </c>
      <c r="H26" s="15" t="s">
        <v>220</v>
      </c>
      <c r="I26" s="15" t="s">
        <v>72</v>
      </c>
      <c r="J26" s="15">
        <v>34</v>
      </c>
      <c r="K26" s="16">
        <v>1</v>
      </c>
      <c r="L26" s="11" t="s">
        <v>190</v>
      </c>
      <c r="M26" s="17">
        <v>2</v>
      </c>
      <c r="N26" s="18">
        <v>6</v>
      </c>
      <c r="O26" s="434"/>
      <c r="P26" s="417"/>
      <c r="Q26" s="426">
        <f t="shared" si="0"/>
        <v>0</v>
      </c>
    </row>
    <row r="27" spans="1:17">
      <c r="A27" s="24"/>
      <c r="B27" s="48">
        <v>1</v>
      </c>
      <c r="C27" s="49">
        <v>112</v>
      </c>
      <c r="D27" s="49" t="s">
        <v>43</v>
      </c>
      <c r="E27" s="14" t="s">
        <v>26</v>
      </c>
      <c r="F27" s="15" t="s">
        <v>46</v>
      </c>
      <c r="G27" s="16">
        <v>2018</v>
      </c>
      <c r="H27" s="15" t="s">
        <v>220</v>
      </c>
      <c r="I27" s="15" t="s">
        <v>73</v>
      </c>
      <c r="J27" s="15">
        <v>34</v>
      </c>
      <c r="K27" s="16">
        <v>1</v>
      </c>
      <c r="L27" s="11" t="s">
        <v>190</v>
      </c>
      <c r="M27" s="17">
        <v>2</v>
      </c>
      <c r="N27" s="18">
        <v>6</v>
      </c>
      <c r="O27" s="434"/>
      <c r="P27" s="417"/>
      <c r="Q27" s="426">
        <f t="shared" si="0"/>
        <v>0</v>
      </c>
    </row>
    <row r="28" spans="1:17">
      <c r="A28" s="24"/>
      <c r="B28" s="48">
        <v>1</v>
      </c>
      <c r="C28" s="49">
        <v>113</v>
      </c>
      <c r="D28" s="49" t="s">
        <v>43</v>
      </c>
      <c r="E28" s="14" t="s">
        <v>24</v>
      </c>
      <c r="F28" s="15" t="s">
        <v>46</v>
      </c>
      <c r="G28" s="16">
        <v>2017</v>
      </c>
      <c r="H28" s="15" t="s">
        <v>220</v>
      </c>
      <c r="I28" s="15" t="s">
        <v>74</v>
      </c>
      <c r="J28" s="15">
        <v>31</v>
      </c>
      <c r="K28" s="16">
        <v>1</v>
      </c>
      <c r="L28" s="11" t="s">
        <v>190</v>
      </c>
      <c r="M28" s="17">
        <v>2</v>
      </c>
      <c r="N28" s="18">
        <v>6</v>
      </c>
      <c r="O28" s="434"/>
      <c r="P28" s="417"/>
      <c r="Q28" s="426">
        <f t="shared" si="0"/>
        <v>0</v>
      </c>
    </row>
    <row r="29" spans="1:17">
      <c r="A29" s="24"/>
      <c r="B29" s="48">
        <v>1</v>
      </c>
      <c r="C29" s="49">
        <v>113</v>
      </c>
      <c r="D29" s="49" t="s">
        <v>43</v>
      </c>
      <c r="E29" s="14" t="s">
        <v>25</v>
      </c>
      <c r="F29" s="15" t="s">
        <v>46</v>
      </c>
      <c r="G29" s="16">
        <v>2017</v>
      </c>
      <c r="H29" s="15" t="s">
        <v>220</v>
      </c>
      <c r="I29" s="15" t="s">
        <v>75</v>
      </c>
      <c r="J29" s="15">
        <v>34</v>
      </c>
      <c r="K29" s="16">
        <v>1</v>
      </c>
      <c r="L29" s="11" t="s">
        <v>190</v>
      </c>
      <c r="M29" s="17">
        <v>2</v>
      </c>
      <c r="N29" s="18">
        <v>6</v>
      </c>
      <c r="O29" s="434"/>
      <c r="P29" s="417"/>
      <c r="Q29" s="426">
        <f t="shared" si="0"/>
        <v>0</v>
      </c>
    </row>
    <row r="30" spans="1:17">
      <c r="A30" s="24"/>
      <c r="B30" s="48">
        <v>1</v>
      </c>
      <c r="C30" s="49">
        <v>114</v>
      </c>
      <c r="D30" s="49" t="s">
        <v>43</v>
      </c>
      <c r="E30" s="14" t="s">
        <v>23</v>
      </c>
      <c r="F30" s="15" t="s">
        <v>46</v>
      </c>
      <c r="G30" s="16">
        <v>2017</v>
      </c>
      <c r="H30" s="15" t="s">
        <v>220</v>
      </c>
      <c r="I30" s="15" t="s">
        <v>76</v>
      </c>
      <c r="J30" s="15">
        <v>31</v>
      </c>
      <c r="K30" s="16">
        <v>1</v>
      </c>
      <c r="L30" s="11" t="s">
        <v>190</v>
      </c>
      <c r="M30" s="17">
        <v>2</v>
      </c>
      <c r="N30" s="18">
        <v>6</v>
      </c>
      <c r="O30" s="434"/>
      <c r="P30" s="417"/>
      <c r="Q30" s="426">
        <f t="shared" si="0"/>
        <v>0</v>
      </c>
    </row>
    <row r="31" spans="1:17">
      <c r="A31" s="24"/>
      <c r="B31" s="48">
        <v>1</v>
      </c>
      <c r="C31" s="49">
        <v>115</v>
      </c>
      <c r="D31" s="49" t="s">
        <v>43</v>
      </c>
      <c r="E31" s="14" t="s">
        <v>21</v>
      </c>
      <c r="F31" s="15" t="s">
        <v>46</v>
      </c>
      <c r="G31" s="16">
        <v>2018</v>
      </c>
      <c r="H31" s="15" t="s">
        <v>220</v>
      </c>
      <c r="I31" s="15" t="s">
        <v>77</v>
      </c>
      <c r="J31" s="15">
        <v>34</v>
      </c>
      <c r="K31" s="16">
        <v>1</v>
      </c>
      <c r="L31" s="11" t="s">
        <v>190</v>
      </c>
      <c r="M31" s="17">
        <v>2</v>
      </c>
      <c r="N31" s="18">
        <v>6</v>
      </c>
      <c r="O31" s="434"/>
      <c r="P31" s="417"/>
      <c r="Q31" s="426">
        <f t="shared" si="0"/>
        <v>0</v>
      </c>
    </row>
    <row r="32" spans="1:17">
      <c r="A32" s="24"/>
      <c r="B32" s="48">
        <v>1</v>
      </c>
      <c r="C32" s="49">
        <v>115</v>
      </c>
      <c r="D32" s="49" t="s">
        <v>43</v>
      </c>
      <c r="E32" s="14" t="s">
        <v>22</v>
      </c>
      <c r="F32" s="15" t="s">
        <v>46</v>
      </c>
      <c r="G32" s="16">
        <v>2018</v>
      </c>
      <c r="H32" s="15" t="s">
        <v>220</v>
      </c>
      <c r="I32" s="15" t="s">
        <v>78</v>
      </c>
      <c r="J32" s="15">
        <v>31</v>
      </c>
      <c r="K32" s="16">
        <v>1</v>
      </c>
      <c r="L32" s="11" t="s">
        <v>190</v>
      </c>
      <c r="M32" s="17">
        <v>2</v>
      </c>
      <c r="N32" s="18">
        <v>6</v>
      </c>
      <c r="O32" s="434"/>
      <c r="P32" s="417"/>
      <c r="Q32" s="426">
        <f t="shared" si="0"/>
        <v>0</v>
      </c>
    </row>
    <row r="33" spans="1:17">
      <c r="A33" s="24"/>
      <c r="B33" s="48">
        <v>1</v>
      </c>
      <c r="C33" s="49">
        <v>116</v>
      </c>
      <c r="D33" s="49" t="s">
        <v>43</v>
      </c>
      <c r="E33" s="14" t="s">
        <v>20</v>
      </c>
      <c r="F33" s="15" t="s">
        <v>46</v>
      </c>
      <c r="G33" s="16">
        <v>2018</v>
      </c>
      <c r="H33" s="15" t="s">
        <v>220</v>
      </c>
      <c r="I33" s="15" t="s">
        <v>79</v>
      </c>
      <c r="J33" s="15">
        <v>33</v>
      </c>
      <c r="K33" s="16">
        <v>1</v>
      </c>
      <c r="L33" s="11" t="s">
        <v>190</v>
      </c>
      <c r="M33" s="17">
        <v>2</v>
      </c>
      <c r="N33" s="18">
        <v>6</v>
      </c>
      <c r="O33" s="434"/>
      <c r="P33" s="417"/>
      <c r="Q33" s="426">
        <f t="shared" si="0"/>
        <v>0</v>
      </c>
    </row>
    <row r="34" spans="1:17">
      <c r="A34" s="24"/>
      <c r="B34" s="48">
        <v>1</v>
      </c>
      <c r="C34" s="49">
        <v>117</v>
      </c>
      <c r="D34" s="49" t="s">
        <v>43</v>
      </c>
      <c r="E34" s="14" t="s">
        <v>19</v>
      </c>
      <c r="F34" s="15" t="s">
        <v>46</v>
      </c>
      <c r="G34" s="16">
        <v>2018</v>
      </c>
      <c r="H34" s="15" t="s">
        <v>220</v>
      </c>
      <c r="I34" s="15" t="s">
        <v>80</v>
      </c>
      <c r="J34" s="15">
        <v>34</v>
      </c>
      <c r="K34" s="16">
        <v>1</v>
      </c>
      <c r="L34" s="11" t="s">
        <v>190</v>
      </c>
      <c r="M34" s="17">
        <v>2</v>
      </c>
      <c r="N34" s="18">
        <v>6</v>
      </c>
      <c r="O34" s="434"/>
      <c r="P34" s="417"/>
      <c r="Q34" s="426">
        <f t="shared" si="0"/>
        <v>0</v>
      </c>
    </row>
    <row r="35" spans="1:17">
      <c r="A35" s="24"/>
      <c r="B35" s="48">
        <v>1</v>
      </c>
      <c r="C35" s="49">
        <v>117</v>
      </c>
      <c r="D35" s="49" t="s">
        <v>43</v>
      </c>
      <c r="E35" s="14" t="s">
        <v>17</v>
      </c>
      <c r="F35" s="15" t="s">
        <v>46</v>
      </c>
      <c r="G35" s="16">
        <v>2018</v>
      </c>
      <c r="H35" s="15" t="s">
        <v>220</v>
      </c>
      <c r="I35" s="15" t="s">
        <v>81</v>
      </c>
      <c r="J35" s="15">
        <v>31</v>
      </c>
      <c r="K35" s="16">
        <v>1</v>
      </c>
      <c r="L35" s="11" t="s">
        <v>190</v>
      </c>
      <c r="M35" s="17">
        <v>2</v>
      </c>
      <c r="N35" s="18">
        <v>6</v>
      </c>
      <c r="O35" s="434"/>
      <c r="P35" s="417"/>
      <c r="Q35" s="426">
        <f t="shared" si="0"/>
        <v>0</v>
      </c>
    </row>
    <row r="36" spans="1:17">
      <c r="A36" s="24"/>
      <c r="B36" s="12">
        <v>1</v>
      </c>
      <c r="C36" s="13">
        <v>118</v>
      </c>
      <c r="D36" s="13" t="s">
        <v>43</v>
      </c>
      <c r="E36" s="14" t="s">
        <v>8</v>
      </c>
      <c r="F36" s="15" t="s">
        <v>46</v>
      </c>
      <c r="G36" s="16">
        <v>2018</v>
      </c>
      <c r="H36" s="15" t="s">
        <v>220</v>
      </c>
      <c r="I36" s="15" t="s">
        <v>82</v>
      </c>
      <c r="J36" s="15">
        <v>31</v>
      </c>
      <c r="K36" s="16">
        <v>1</v>
      </c>
      <c r="L36" s="11" t="s">
        <v>190</v>
      </c>
      <c r="M36" s="17">
        <v>2</v>
      </c>
      <c r="N36" s="18">
        <v>6</v>
      </c>
      <c r="O36" s="434"/>
      <c r="P36" s="417"/>
      <c r="Q36" s="426">
        <f t="shared" si="0"/>
        <v>0</v>
      </c>
    </row>
    <row r="37" spans="1:17">
      <c r="A37" s="24"/>
      <c r="B37" s="48">
        <v>1</v>
      </c>
      <c r="C37" s="49">
        <v>121</v>
      </c>
      <c r="D37" s="49" t="s">
        <v>43</v>
      </c>
      <c r="E37" s="14" t="s">
        <v>31</v>
      </c>
      <c r="F37" s="15" t="s">
        <v>46</v>
      </c>
      <c r="G37" s="16">
        <v>2017</v>
      </c>
      <c r="H37" s="15" t="s">
        <v>220</v>
      </c>
      <c r="I37" s="15" t="s">
        <v>83</v>
      </c>
      <c r="J37" s="15">
        <v>33</v>
      </c>
      <c r="K37" s="16">
        <v>1</v>
      </c>
      <c r="L37" s="11" t="s">
        <v>190</v>
      </c>
      <c r="M37" s="17">
        <v>2</v>
      </c>
      <c r="N37" s="18">
        <v>6</v>
      </c>
      <c r="O37" s="434"/>
      <c r="P37" s="417"/>
      <c r="Q37" s="426">
        <f t="shared" ref="Q37:Q62" si="3">O37*P37</f>
        <v>0</v>
      </c>
    </row>
    <row r="38" spans="1:17">
      <c r="A38" s="24"/>
      <c r="B38" s="12">
        <v>1</v>
      </c>
      <c r="C38" s="13" t="s">
        <v>765</v>
      </c>
      <c r="D38" s="13" t="s">
        <v>358</v>
      </c>
      <c r="E38" s="14" t="s">
        <v>700</v>
      </c>
      <c r="F38" s="15" t="s">
        <v>46</v>
      </c>
      <c r="G38" s="16">
        <v>2017</v>
      </c>
      <c r="H38" s="15" t="s">
        <v>220</v>
      </c>
      <c r="I38" s="15" t="s">
        <v>720</v>
      </c>
      <c r="J38" s="15" t="s">
        <v>742</v>
      </c>
      <c r="K38" s="16">
        <v>1</v>
      </c>
      <c r="L38" s="11" t="s">
        <v>190</v>
      </c>
      <c r="M38" s="17">
        <v>2</v>
      </c>
      <c r="N38" s="18">
        <v>6</v>
      </c>
      <c r="O38" s="434"/>
      <c r="P38" s="417"/>
      <c r="Q38" s="426">
        <f t="shared" si="3"/>
        <v>0</v>
      </c>
    </row>
    <row r="39" spans="1:17">
      <c r="A39" s="24"/>
      <c r="B39" s="12">
        <v>1</v>
      </c>
      <c r="C39" s="13" t="s">
        <v>765</v>
      </c>
      <c r="D39" s="13" t="s">
        <v>358</v>
      </c>
      <c r="E39" s="14" t="s">
        <v>701</v>
      </c>
      <c r="F39" s="15" t="s">
        <v>46</v>
      </c>
      <c r="G39" s="16">
        <v>2017</v>
      </c>
      <c r="H39" s="15" t="s">
        <v>220</v>
      </c>
      <c r="I39" s="15" t="s">
        <v>721</v>
      </c>
      <c r="J39" s="15" t="s">
        <v>743</v>
      </c>
      <c r="K39" s="16">
        <v>1</v>
      </c>
      <c r="L39" s="11" t="s">
        <v>190</v>
      </c>
      <c r="M39" s="17">
        <v>2</v>
      </c>
      <c r="N39" s="18">
        <v>6</v>
      </c>
      <c r="O39" s="434"/>
      <c r="P39" s="417"/>
      <c r="Q39" s="426">
        <f t="shared" si="3"/>
        <v>0</v>
      </c>
    </row>
    <row r="40" spans="1:17">
      <c r="A40" s="24"/>
      <c r="B40" s="12">
        <v>1</v>
      </c>
      <c r="C40" s="13" t="s">
        <v>529</v>
      </c>
      <c r="D40" s="13" t="s">
        <v>358</v>
      </c>
      <c r="E40" s="14" t="s">
        <v>695</v>
      </c>
      <c r="F40" s="15" t="s">
        <v>46</v>
      </c>
      <c r="G40" s="16">
        <v>2017</v>
      </c>
      <c r="H40" s="15" t="s">
        <v>220</v>
      </c>
      <c r="I40" s="15" t="s">
        <v>693</v>
      </c>
      <c r="J40" s="15" t="s">
        <v>744</v>
      </c>
      <c r="K40" s="16">
        <v>1</v>
      </c>
      <c r="L40" s="11" t="s">
        <v>190</v>
      </c>
      <c r="M40" s="17">
        <v>2</v>
      </c>
      <c r="N40" s="18">
        <v>6</v>
      </c>
      <c r="O40" s="434"/>
      <c r="P40" s="417"/>
      <c r="Q40" s="426">
        <f t="shared" si="3"/>
        <v>0</v>
      </c>
    </row>
    <row r="41" spans="1:17">
      <c r="A41" s="24"/>
      <c r="B41" s="12">
        <v>1</v>
      </c>
      <c r="C41" s="13" t="s">
        <v>766</v>
      </c>
      <c r="D41" s="13" t="s">
        <v>358</v>
      </c>
      <c r="E41" s="14" t="s">
        <v>694</v>
      </c>
      <c r="F41" s="15" t="s">
        <v>46</v>
      </c>
      <c r="G41" s="16">
        <v>2017</v>
      </c>
      <c r="H41" s="15" t="s">
        <v>220</v>
      </c>
      <c r="I41" s="15" t="s">
        <v>722</v>
      </c>
      <c r="J41" s="15" t="s">
        <v>745</v>
      </c>
      <c r="K41" s="16">
        <v>1</v>
      </c>
      <c r="L41" s="11" t="s">
        <v>190</v>
      </c>
      <c r="M41" s="17">
        <v>2</v>
      </c>
      <c r="N41" s="18">
        <v>6</v>
      </c>
      <c r="O41" s="434"/>
      <c r="P41" s="417"/>
      <c r="Q41" s="426">
        <f t="shared" si="3"/>
        <v>0</v>
      </c>
    </row>
    <row r="42" spans="1:17">
      <c r="A42" s="24"/>
      <c r="B42" s="12">
        <v>1</v>
      </c>
      <c r="C42" s="13" t="s">
        <v>766</v>
      </c>
      <c r="D42" s="13" t="s">
        <v>358</v>
      </c>
      <c r="E42" s="14" t="s">
        <v>696</v>
      </c>
      <c r="F42" s="15" t="s">
        <v>46</v>
      </c>
      <c r="G42" s="16">
        <v>2017</v>
      </c>
      <c r="H42" s="15" t="s">
        <v>220</v>
      </c>
      <c r="I42" s="15" t="s">
        <v>723</v>
      </c>
      <c r="J42" s="15" t="s">
        <v>746</v>
      </c>
      <c r="K42" s="16">
        <v>1</v>
      </c>
      <c r="L42" s="11" t="s">
        <v>190</v>
      </c>
      <c r="M42" s="17">
        <v>2</v>
      </c>
      <c r="N42" s="18">
        <v>6</v>
      </c>
      <c r="O42" s="434"/>
      <c r="P42" s="417"/>
      <c r="Q42" s="426">
        <f t="shared" si="3"/>
        <v>0</v>
      </c>
    </row>
    <row r="43" spans="1:17">
      <c r="A43" s="24"/>
      <c r="B43" s="12">
        <v>1</v>
      </c>
      <c r="C43" s="13" t="s">
        <v>766</v>
      </c>
      <c r="D43" s="13" t="s">
        <v>358</v>
      </c>
      <c r="E43" s="14" t="s">
        <v>697</v>
      </c>
      <c r="F43" s="15" t="s">
        <v>46</v>
      </c>
      <c r="G43" s="16">
        <v>2017</v>
      </c>
      <c r="H43" s="15" t="s">
        <v>220</v>
      </c>
      <c r="I43" s="15" t="s">
        <v>724</v>
      </c>
      <c r="J43" s="15" t="s">
        <v>747</v>
      </c>
      <c r="K43" s="16">
        <v>1</v>
      </c>
      <c r="L43" s="11" t="s">
        <v>190</v>
      </c>
      <c r="M43" s="17">
        <v>2</v>
      </c>
      <c r="N43" s="18">
        <v>6</v>
      </c>
      <c r="O43" s="434"/>
      <c r="P43" s="417"/>
      <c r="Q43" s="426">
        <f t="shared" si="3"/>
        <v>0</v>
      </c>
    </row>
    <row r="44" spans="1:17">
      <c r="A44" s="24"/>
      <c r="B44" s="12">
        <v>1</v>
      </c>
      <c r="C44" s="13" t="s">
        <v>766</v>
      </c>
      <c r="D44" s="13" t="s">
        <v>358</v>
      </c>
      <c r="E44" s="14" t="s">
        <v>698</v>
      </c>
      <c r="F44" s="15" t="s">
        <v>46</v>
      </c>
      <c r="G44" s="16">
        <v>2017</v>
      </c>
      <c r="H44" s="15" t="s">
        <v>220</v>
      </c>
      <c r="I44" s="15" t="s">
        <v>725</v>
      </c>
      <c r="J44" s="15" t="s">
        <v>748</v>
      </c>
      <c r="K44" s="16">
        <v>1</v>
      </c>
      <c r="L44" s="11" t="s">
        <v>190</v>
      </c>
      <c r="M44" s="17">
        <v>2</v>
      </c>
      <c r="N44" s="18">
        <v>6</v>
      </c>
      <c r="O44" s="434"/>
      <c r="P44" s="417"/>
      <c r="Q44" s="426">
        <f t="shared" si="3"/>
        <v>0</v>
      </c>
    </row>
    <row r="45" spans="1:17">
      <c r="A45" s="24"/>
      <c r="B45" s="12">
        <v>1</v>
      </c>
      <c r="C45" s="13" t="s">
        <v>767</v>
      </c>
      <c r="D45" s="13" t="s">
        <v>358</v>
      </c>
      <c r="E45" s="14" t="s">
        <v>702</v>
      </c>
      <c r="F45" s="15" t="s">
        <v>46</v>
      </c>
      <c r="G45" s="16">
        <v>2017</v>
      </c>
      <c r="H45" s="15" t="s">
        <v>220</v>
      </c>
      <c r="I45" s="15" t="s">
        <v>699</v>
      </c>
      <c r="J45" s="15" t="s">
        <v>743</v>
      </c>
      <c r="K45" s="16">
        <v>1</v>
      </c>
      <c r="L45" s="11" t="s">
        <v>190</v>
      </c>
      <c r="M45" s="17">
        <v>2</v>
      </c>
      <c r="N45" s="18">
        <v>6</v>
      </c>
      <c r="O45" s="434"/>
      <c r="P45" s="417"/>
      <c r="Q45" s="426">
        <f t="shared" si="3"/>
        <v>0</v>
      </c>
    </row>
    <row r="46" spans="1:17">
      <c r="A46" s="24"/>
      <c r="B46" s="12">
        <v>1</v>
      </c>
      <c r="C46" s="13" t="s">
        <v>767</v>
      </c>
      <c r="D46" s="13" t="s">
        <v>358</v>
      </c>
      <c r="E46" s="14" t="s">
        <v>703</v>
      </c>
      <c r="F46" s="15" t="s">
        <v>46</v>
      </c>
      <c r="G46" s="16">
        <v>2017</v>
      </c>
      <c r="H46" s="15" t="s">
        <v>220</v>
      </c>
      <c r="I46" s="15" t="s">
        <v>699</v>
      </c>
      <c r="J46" s="15" t="s">
        <v>744</v>
      </c>
      <c r="K46" s="16">
        <v>1</v>
      </c>
      <c r="L46" s="11" t="s">
        <v>190</v>
      </c>
      <c r="M46" s="17">
        <v>2</v>
      </c>
      <c r="N46" s="18">
        <v>6</v>
      </c>
      <c r="O46" s="434"/>
      <c r="P46" s="417"/>
      <c r="Q46" s="426">
        <f t="shared" si="3"/>
        <v>0</v>
      </c>
    </row>
    <row r="47" spans="1:17">
      <c r="A47" s="24"/>
      <c r="B47" s="12">
        <v>1</v>
      </c>
      <c r="C47" s="13" t="s">
        <v>578</v>
      </c>
      <c r="D47" s="13" t="s">
        <v>358</v>
      </c>
      <c r="E47" s="14" t="s">
        <v>706</v>
      </c>
      <c r="F47" s="15" t="s">
        <v>46</v>
      </c>
      <c r="G47" s="16">
        <v>2017</v>
      </c>
      <c r="H47" s="15" t="s">
        <v>220</v>
      </c>
      <c r="I47" s="15" t="s">
        <v>726</v>
      </c>
      <c r="J47" s="15" t="s">
        <v>749</v>
      </c>
      <c r="K47" s="16">
        <v>1</v>
      </c>
      <c r="L47" s="11" t="s">
        <v>190</v>
      </c>
      <c r="M47" s="17">
        <v>2</v>
      </c>
      <c r="N47" s="18">
        <v>6</v>
      </c>
      <c r="O47" s="434"/>
      <c r="P47" s="417"/>
      <c r="Q47" s="426">
        <f t="shared" si="3"/>
        <v>0</v>
      </c>
    </row>
    <row r="48" spans="1:17">
      <c r="A48" s="24"/>
      <c r="B48" s="12">
        <v>1</v>
      </c>
      <c r="C48" s="13" t="s">
        <v>578</v>
      </c>
      <c r="D48" s="13" t="s">
        <v>358</v>
      </c>
      <c r="E48" s="14" t="s">
        <v>707</v>
      </c>
      <c r="F48" s="15" t="s">
        <v>46</v>
      </c>
      <c r="G48" s="16">
        <v>2017</v>
      </c>
      <c r="H48" s="15" t="s">
        <v>220</v>
      </c>
      <c r="I48" s="15" t="s">
        <v>727</v>
      </c>
      <c r="J48" s="15" t="s">
        <v>750</v>
      </c>
      <c r="K48" s="16">
        <v>1</v>
      </c>
      <c r="L48" s="11" t="s">
        <v>190</v>
      </c>
      <c r="M48" s="17">
        <v>2</v>
      </c>
      <c r="N48" s="18">
        <v>6</v>
      </c>
      <c r="O48" s="434"/>
      <c r="P48" s="417"/>
      <c r="Q48" s="426">
        <f t="shared" si="3"/>
        <v>0</v>
      </c>
    </row>
    <row r="49" spans="1:17">
      <c r="A49" s="24"/>
      <c r="B49" s="12">
        <v>1</v>
      </c>
      <c r="C49" s="13" t="s">
        <v>578</v>
      </c>
      <c r="D49" s="13" t="s">
        <v>358</v>
      </c>
      <c r="E49" s="14" t="s">
        <v>708</v>
      </c>
      <c r="F49" s="15" t="s">
        <v>46</v>
      </c>
      <c r="G49" s="16">
        <v>2017</v>
      </c>
      <c r="H49" s="15" t="s">
        <v>220</v>
      </c>
      <c r="I49" s="15" t="s">
        <v>728</v>
      </c>
      <c r="J49" s="15" t="s">
        <v>751</v>
      </c>
      <c r="K49" s="16">
        <v>1</v>
      </c>
      <c r="L49" s="11" t="s">
        <v>190</v>
      </c>
      <c r="M49" s="17">
        <v>2</v>
      </c>
      <c r="N49" s="18">
        <v>6</v>
      </c>
      <c r="O49" s="434"/>
      <c r="P49" s="417"/>
      <c r="Q49" s="426">
        <f t="shared" si="3"/>
        <v>0</v>
      </c>
    </row>
    <row r="50" spans="1:17">
      <c r="A50" s="24"/>
      <c r="B50" s="12">
        <v>1</v>
      </c>
      <c r="C50" s="13" t="s">
        <v>578</v>
      </c>
      <c r="D50" s="13" t="s">
        <v>358</v>
      </c>
      <c r="E50" s="14" t="s">
        <v>709</v>
      </c>
      <c r="F50" s="15" t="s">
        <v>46</v>
      </c>
      <c r="G50" s="16">
        <v>2017</v>
      </c>
      <c r="H50" s="15" t="s">
        <v>220</v>
      </c>
      <c r="I50" s="15" t="s">
        <v>729</v>
      </c>
      <c r="J50" s="15" t="s">
        <v>752</v>
      </c>
      <c r="K50" s="16">
        <v>1</v>
      </c>
      <c r="L50" s="11" t="s">
        <v>190</v>
      </c>
      <c r="M50" s="17">
        <v>2</v>
      </c>
      <c r="N50" s="18">
        <v>6</v>
      </c>
      <c r="O50" s="434"/>
      <c r="P50" s="417"/>
      <c r="Q50" s="426">
        <f t="shared" si="3"/>
        <v>0</v>
      </c>
    </row>
    <row r="51" spans="1:17">
      <c r="A51" s="24"/>
      <c r="B51" s="12">
        <v>1</v>
      </c>
      <c r="C51" s="13" t="s">
        <v>623</v>
      </c>
      <c r="D51" s="13" t="s">
        <v>358</v>
      </c>
      <c r="E51" s="14" t="s">
        <v>704</v>
      </c>
      <c r="F51" s="15" t="s">
        <v>46</v>
      </c>
      <c r="G51" s="16">
        <v>2017</v>
      </c>
      <c r="H51" s="15" t="s">
        <v>220</v>
      </c>
      <c r="I51" s="15" t="s">
        <v>730</v>
      </c>
      <c r="J51" s="15" t="s">
        <v>753</v>
      </c>
      <c r="K51" s="16">
        <v>1</v>
      </c>
      <c r="L51" s="11" t="s">
        <v>190</v>
      </c>
      <c r="M51" s="17">
        <v>2</v>
      </c>
      <c r="N51" s="18">
        <v>6</v>
      </c>
      <c r="O51" s="434"/>
      <c r="P51" s="417"/>
      <c r="Q51" s="426">
        <f t="shared" si="3"/>
        <v>0</v>
      </c>
    </row>
    <row r="52" spans="1:17">
      <c r="A52" s="24"/>
      <c r="B52" s="12">
        <v>1</v>
      </c>
      <c r="C52" s="13" t="s">
        <v>623</v>
      </c>
      <c r="D52" s="13" t="s">
        <v>358</v>
      </c>
      <c r="E52" s="14" t="s">
        <v>705</v>
      </c>
      <c r="F52" s="15" t="s">
        <v>46</v>
      </c>
      <c r="G52" s="16">
        <v>2017</v>
      </c>
      <c r="H52" s="15" t="s">
        <v>220</v>
      </c>
      <c r="I52" s="15" t="s">
        <v>731</v>
      </c>
      <c r="J52" s="15" t="s">
        <v>754</v>
      </c>
      <c r="K52" s="16">
        <v>1</v>
      </c>
      <c r="L52" s="11" t="s">
        <v>190</v>
      </c>
      <c r="M52" s="17">
        <v>2</v>
      </c>
      <c r="N52" s="18">
        <v>6</v>
      </c>
      <c r="O52" s="434"/>
      <c r="P52" s="417"/>
      <c r="Q52" s="426">
        <f t="shared" si="3"/>
        <v>0</v>
      </c>
    </row>
    <row r="53" spans="1:17">
      <c r="A53" s="24"/>
      <c r="B53" s="12">
        <v>1</v>
      </c>
      <c r="C53" s="13" t="s">
        <v>476</v>
      </c>
      <c r="D53" s="13" t="s">
        <v>358</v>
      </c>
      <c r="E53" s="14" t="s">
        <v>710</v>
      </c>
      <c r="F53" s="15" t="s">
        <v>46</v>
      </c>
      <c r="G53" s="16">
        <v>2017</v>
      </c>
      <c r="H53" s="15" t="s">
        <v>220</v>
      </c>
      <c r="I53" s="15" t="s">
        <v>732</v>
      </c>
      <c r="J53" s="15" t="s">
        <v>755</v>
      </c>
      <c r="K53" s="16">
        <v>1</v>
      </c>
      <c r="L53" s="11" t="s">
        <v>190</v>
      </c>
      <c r="M53" s="17">
        <v>2</v>
      </c>
      <c r="N53" s="18">
        <v>6</v>
      </c>
      <c r="O53" s="434"/>
      <c r="P53" s="417"/>
      <c r="Q53" s="426">
        <f t="shared" si="3"/>
        <v>0</v>
      </c>
    </row>
    <row r="54" spans="1:17">
      <c r="A54" s="24"/>
      <c r="B54" s="12">
        <v>1</v>
      </c>
      <c r="C54" s="13" t="s">
        <v>476</v>
      </c>
      <c r="D54" s="13" t="s">
        <v>358</v>
      </c>
      <c r="E54" s="14" t="s">
        <v>711</v>
      </c>
      <c r="F54" s="15" t="s">
        <v>46</v>
      </c>
      <c r="G54" s="16">
        <v>2017</v>
      </c>
      <c r="H54" s="15" t="s">
        <v>220</v>
      </c>
      <c r="I54" s="15" t="s">
        <v>733</v>
      </c>
      <c r="J54" s="15" t="s">
        <v>756</v>
      </c>
      <c r="K54" s="16">
        <v>1</v>
      </c>
      <c r="L54" s="11" t="s">
        <v>190</v>
      </c>
      <c r="M54" s="17">
        <v>2</v>
      </c>
      <c r="N54" s="18">
        <v>6</v>
      </c>
      <c r="O54" s="434"/>
      <c r="P54" s="417"/>
      <c r="Q54" s="426">
        <f t="shared" si="3"/>
        <v>0</v>
      </c>
    </row>
    <row r="55" spans="1:17">
      <c r="A55" s="24"/>
      <c r="B55" s="12">
        <v>1</v>
      </c>
      <c r="C55" s="13" t="s">
        <v>476</v>
      </c>
      <c r="D55" s="13" t="s">
        <v>358</v>
      </c>
      <c r="E55" s="14" t="s">
        <v>712</v>
      </c>
      <c r="F55" s="15" t="s">
        <v>46</v>
      </c>
      <c r="G55" s="16">
        <v>2017</v>
      </c>
      <c r="H55" s="15" t="s">
        <v>220</v>
      </c>
      <c r="I55" s="15" t="s">
        <v>734</v>
      </c>
      <c r="J55" s="15" t="s">
        <v>757</v>
      </c>
      <c r="K55" s="16">
        <v>1</v>
      </c>
      <c r="L55" s="11" t="s">
        <v>190</v>
      </c>
      <c r="M55" s="17">
        <v>2</v>
      </c>
      <c r="N55" s="18">
        <v>6</v>
      </c>
      <c r="O55" s="434"/>
      <c r="P55" s="417"/>
      <c r="Q55" s="426">
        <f t="shared" si="3"/>
        <v>0</v>
      </c>
    </row>
    <row r="56" spans="1:17">
      <c r="A56" s="24"/>
      <c r="B56" s="12">
        <v>1</v>
      </c>
      <c r="C56" s="13" t="s">
        <v>476</v>
      </c>
      <c r="D56" s="13" t="s">
        <v>358</v>
      </c>
      <c r="E56" s="14" t="s">
        <v>713</v>
      </c>
      <c r="F56" s="15" t="s">
        <v>46</v>
      </c>
      <c r="G56" s="16">
        <v>2017</v>
      </c>
      <c r="H56" s="15" t="s">
        <v>220</v>
      </c>
      <c r="I56" s="15" t="s">
        <v>735</v>
      </c>
      <c r="J56" s="15" t="s">
        <v>758</v>
      </c>
      <c r="K56" s="16">
        <v>1</v>
      </c>
      <c r="L56" s="11" t="s">
        <v>190</v>
      </c>
      <c r="M56" s="17">
        <v>2</v>
      </c>
      <c r="N56" s="18">
        <v>6</v>
      </c>
      <c r="O56" s="434"/>
      <c r="P56" s="417"/>
      <c r="Q56" s="426">
        <f t="shared" si="3"/>
        <v>0</v>
      </c>
    </row>
    <row r="57" spans="1:17">
      <c r="A57" s="24"/>
      <c r="B57" s="12">
        <v>1</v>
      </c>
      <c r="C57" s="13" t="s">
        <v>534</v>
      </c>
      <c r="D57" s="13" t="s">
        <v>358</v>
      </c>
      <c r="E57" s="14" t="s">
        <v>714</v>
      </c>
      <c r="F57" s="15" t="s">
        <v>46</v>
      </c>
      <c r="G57" s="16">
        <v>2017</v>
      </c>
      <c r="H57" s="15" t="s">
        <v>220</v>
      </c>
      <c r="I57" s="15" t="s">
        <v>736</v>
      </c>
      <c r="J57" s="15" t="s">
        <v>759</v>
      </c>
      <c r="K57" s="16">
        <v>1</v>
      </c>
      <c r="L57" s="11" t="s">
        <v>190</v>
      </c>
      <c r="M57" s="17">
        <v>2</v>
      </c>
      <c r="N57" s="18">
        <v>6</v>
      </c>
      <c r="O57" s="434"/>
      <c r="P57" s="417"/>
      <c r="Q57" s="426">
        <f t="shared" si="3"/>
        <v>0</v>
      </c>
    </row>
    <row r="58" spans="1:17">
      <c r="A58" s="24"/>
      <c r="B58" s="12">
        <v>1</v>
      </c>
      <c r="C58" s="13" t="s">
        <v>534</v>
      </c>
      <c r="D58" s="13" t="s">
        <v>358</v>
      </c>
      <c r="E58" s="14" t="s">
        <v>715</v>
      </c>
      <c r="F58" s="15" t="s">
        <v>46</v>
      </c>
      <c r="G58" s="16">
        <v>2017</v>
      </c>
      <c r="H58" s="15" t="s">
        <v>220</v>
      </c>
      <c r="I58" s="15" t="s">
        <v>737</v>
      </c>
      <c r="J58" s="15" t="s">
        <v>760</v>
      </c>
      <c r="K58" s="16">
        <v>1</v>
      </c>
      <c r="L58" s="11" t="s">
        <v>190</v>
      </c>
      <c r="M58" s="17">
        <v>2</v>
      </c>
      <c r="N58" s="18">
        <v>6</v>
      </c>
      <c r="O58" s="434"/>
      <c r="P58" s="417"/>
      <c r="Q58" s="426">
        <f t="shared" si="3"/>
        <v>0</v>
      </c>
    </row>
    <row r="59" spans="1:17">
      <c r="A59" s="24"/>
      <c r="B59" s="12">
        <v>1</v>
      </c>
      <c r="C59" s="13" t="s">
        <v>534</v>
      </c>
      <c r="D59" s="13" t="s">
        <v>358</v>
      </c>
      <c r="E59" s="14" t="s">
        <v>716</v>
      </c>
      <c r="F59" s="15" t="s">
        <v>46</v>
      </c>
      <c r="G59" s="16">
        <v>2017</v>
      </c>
      <c r="H59" s="15" t="s">
        <v>220</v>
      </c>
      <c r="I59" s="15" t="s">
        <v>738</v>
      </c>
      <c r="J59" s="15" t="s">
        <v>761</v>
      </c>
      <c r="K59" s="16">
        <v>1</v>
      </c>
      <c r="L59" s="11" t="s">
        <v>190</v>
      </c>
      <c r="M59" s="17">
        <v>2</v>
      </c>
      <c r="N59" s="18">
        <v>6</v>
      </c>
      <c r="O59" s="434"/>
      <c r="P59" s="417"/>
      <c r="Q59" s="426">
        <f t="shared" si="3"/>
        <v>0</v>
      </c>
    </row>
    <row r="60" spans="1:17">
      <c r="A60" s="24"/>
      <c r="B60" s="12">
        <v>1</v>
      </c>
      <c r="C60" s="13" t="s">
        <v>534</v>
      </c>
      <c r="D60" s="13" t="s">
        <v>358</v>
      </c>
      <c r="E60" s="14" t="s">
        <v>717</v>
      </c>
      <c r="F60" s="15" t="s">
        <v>46</v>
      </c>
      <c r="G60" s="16">
        <v>2017</v>
      </c>
      <c r="H60" s="15" t="s">
        <v>220</v>
      </c>
      <c r="I60" s="15" t="s">
        <v>739</v>
      </c>
      <c r="J60" s="15" t="s">
        <v>762</v>
      </c>
      <c r="K60" s="16">
        <v>1</v>
      </c>
      <c r="L60" s="11" t="s">
        <v>190</v>
      </c>
      <c r="M60" s="17">
        <v>2</v>
      </c>
      <c r="N60" s="18">
        <v>6</v>
      </c>
      <c r="O60" s="434"/>
      <c r="P60" s="417"/>
      <c r="Q60" s="426">
        <f t="shared" si="3"/>
        <v>0</v>
      </c>
    </row>
    <row r="61" spans="1:17">
      <c r="A61" s="24"/>
      <c r="B61" s="12">
        <v>1</v>
      </c>
      <c r="C61" s="13" t="s">
        <v>534</v>
      </c>
      <c r="D61" s="13" t="s">
        <v>358</v>
      </c>
      <c r="E61" s="14" t="s">
        <v>718</v>
      </c>
      <c r="F61" s="15" t="s">
        <v>46</v>
      </c>
      <c r="G61" s="16">
        <v>2017</v>
      </c>
      <c r="H61" s="15" t="s">
        <v>220</v>
      </c>
      <c r="I61" s="15" t="s">
        <v>740</v>
      </c>
      <c r="J61" s="15" t="s">
        <v>763</v>
      </c>
      <c r="K61" s="16">
        <v>1</v>
      </c>
      <c r="L61" s="11" t="s">
        <v>190</v>
      </c>
      <c r="M61" s="17">
        <v>2</v>
      </c>
      <c r="N61" s="18">
        <v>6</v>
      </c>
      <c r="O61" s="434"/>
      <c r="P61" s="417"/>
      <c r="Q61" s="426">
        <f t="shared" si="3"/>
        <v>0</v>
      </c>
    </row>
    <row r="62" spans="1:17" ht="13.5" thickBot="1">
      <c r="A62" s="24"/>
      <c r="B62" s="373">
        <v>1</v>
      </c>
      <c r="C62" s="374" t="s">
        <v>534</v>
      </c>
      <c r="D62" s="374" t="s">
        <v>358</v>
      </c>
      <c r="E62" s="345" t="s">
        <v>719</v>
      </c>
      <c r="F62" s="375" t="s">
        <v>46</v>
      </c>
      <c r="G62" s="376">
        <v>2017</v>
      </c>
      <c r="H62" s="375" t="s">
        <v>220</v>
      </c>
      <c r="I62" s="375" t="s">
        <v>741</v>
      </c>
      <c r="J62" s="375" t="s">
        <v>764</v>
      </c>
      <c r="K62" s="376">
        <v>1</v>
      </c>
      <c r="L62" s="377" t="s">
        <v>190</v>
      </c>
      <c r="M62" s="378">
        <v>2</v>
      </c>
      <c r="N62" s="379">
        <v>6</v>
      </c>
      <c r="O62" s="436"/>
      <c r="P62" s="419"/>
      <c r="Q62" s="427">
        <f t="shared" si="3"/>
        <v>0</v>
      </c>
    </row>
    <row r="63" spans="1:17" ht="13.5" thickBot="1">
      <c r="A63" s="421"/>
      <c r="B63" s="23"/>
      <c r="C63" s="23"/>
      <c r="D63" s="23"/>
      <c r="E63" s="428"/>
      <c r="F63" s="429"/>
      <c r="G63" s="23"/>
      <c r="H63" s="429"/>
      <c r="I63" s="429"/>
      <c r="J63" s="429"/>
      <c r="K63" s="23"/>
      <c r="L63" s="430"/>
      <c r="M63" s="23"/>
      <c r="N63" s="23"/>
      <c r="O63" s="23"/>
      <c r="P63" s="431" t="s">
        <v>191</v>
      </c>
      <c r="Q63" s="432">
        <f>SUM(Q5:Q62)</f>
        <v>0</v>
      </c>
    </row>
    <row r="64" spans="1:17">
      <c r="A64" s="421"/>
      <c r="B64" s="23"/>
      <c r="C64" s="23"/>
      <c r="D64" s="23"/>
      <c r="E64" s="428"/>
      <c r="F64" s="429"/>
      <c r="G64" s="23"/>
      <c r="H64" s="429"/>
      <c r="I64" s="429"/>
      <c r="J64" s="429"/>
      <c r="K64" s="23"/>
      <c r="L64" s="430"/>
      <c r="M64" s="23"/>
      <c r="N64" s="23"/>
      <c r="O64" s="23"/>
      <c r="P64" s="421"/>
      <c r="Q64" s="421"/>
    </row>
    <row r="65" spans="1:17">
      <c r="A65" s="421"/>
      <c r="B65" s="23"/>
      <c r="C65" s="23"/>
      <c r="D65" s="23"/>
      <c r="E65" s="429"/>
      <c r="F65" s="429"/>
      <c r="G65" s="23"/>
      <c r="H65" s="429"/>
      <c r="I65" s="429"/>
      <c r="J65" s="429"/>
      <c r="K65" s="23"/>
      <c r="L65" s="430"/>
      <c r="M65" s="23"/>
      <c r="N65" s="23"/>
      <c r="O65" s="23"/>
      <c r="P65" s="421"/>
      <c r="Q65" s="421"/>
    </row>
    <row r="70" spans="1:17">
      <c r="M70" s="523" t="s">
        <v>792</v>
      </c>
      <c r="N70" s="498"/>
      <c r="O70" s="499"/>
      <c r="P70" s="498"/>
      <c r="Q70" s="498"/>
    </row>
  </sheetData>
  <sheetProtection password="CFBF" sheet="1" objects="1" scenarios="1"/>
  <autoFilter ref="B4:Q62" xr:uid="{00000000-0009-0000-0000-000002000000}">
    <sortState ref="B5:S71">
      <sortCondition ref="B4:B69"/>
    </sortState>
  </autoFilter>
  <conditionalFormatting sqref="B2:J2 B1:M1 B16:G19 B3:M4 B21:G36 I21:M36 B5:G14 I5:M14 I16:M19 B38:E62 I38:K62 B63:M69 B71:M1048576 B70:L70">
    <cfRule type="cellIs" dxfId="11" priority="53" stopIfTrue="1" operator="equal">
      <formula>0</formula>
    </cfRule>
  </conditionalFormatting>
  <conditionalFormatting sqref="O3:Q3">
    <cfRule type="cellIs" dxfId="10" priority="19" stopIfTrue="1" operator="equal">
      <formula>0</formula>
    </cfRule>
  </conditionalFormatting>
  <conditionalFormatting sqref="O4:Q4">
    <cfRule type="cellIs" dxfId="9" priority="16" stopIfTrue="1" operator="equal">
      <formula>0</formula>
    </cfRule>
  </conditionalFormatting>
  <conditionalFormatting sqref="N3:N4">
    <cfRule type="cellIs" dxfId="8" priority="15" stopIfTrue="1" operator="equal">
      <formula>0</formula>
    </cfRule>
  </conditionalFormatting>
  <conditionalFormatting sqref="B15:G15 I15:M15">
    <cfRule type="cellIs" dxfId="7" priority="13" stopIfTrue="1" operator="equal">
      <formula>0</formula>
    </cfRule>
  </conditionalFormatting>
  <conditionalFormatting sqref="B20:G20 I20:M20">
    <cfRule type="cellIs" dxfId="6" priority="12" stopIfTrue="1" operator="equal">
      <formula>0</formula>
    </cfRule>
  </conditionalFormatting>
  <conditionalFormatting sqref="H5:H36">
    <cfRule type="cellIs" dxfId="5" priority="10" stopIfTrue="1" operator="equal">
      <formula>0</formula>
    </cfRule>
  </conditionalFormatting>
  <conditionalFormatting sqref="B37:M37">
    <cfRule type="cellIs" dxfId="4" priority="9" stopIfTrue="1" operator="equal">
      <formula>0</formula>
    </cfRule>
  </conditionalFormatting>
  <conditionalFormatting sqref="F38:F62">
    <cfRule type="cellIs" dxfId="3" priority="3" stopIfTrue="1" operator="equal">
      <formula>0</formula>
    </cfRule>
  </conditionalFormatting>
  <conditionalFormatting sqref="H38:H62">
    <cfRule type="cellIs" dxfId="2" priority="7" stopIfTrue="1" operator="equal">
      <formula>0</formula>
    </cfRule>
  </conditionalFormatting>
  <conditionalFormatting sqref="G38:G62">
    <cfRule type="cellIs" dxfId="1" priority="5" stopIfTrue="1" operator="equal">
      <formula>0</formula>
    </cfRule>
  </conditionalFormatting>
  <conditionalFormatting sqref="L38:M6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>&amp;L&amp;F/&amp;A&amp;Cpagina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56"/>
  <sheetViews>
    <sheetView workbookViewId="0">
      <selection activeCell="D37" sqref="D37"/>
    </sheetView>
  </sheetViews>
  <sheetFormatPr defaultRowHeight="15"/>
  <cols>
    <col min="1" max="1" width="1.42578125" style="65" customWidth="1"/>
    <col min="2" max="2" width="6.42578125" style="65" customWidth="1"/>
    <col min="3" max="3" width="28" style="93" customWidth="1"/>
    <col min="4" max="4" width="61.85546875" style="94" customWidth="1"/>
    <col min="5" max="5" width="11.28515625" style="204" customWidth="1"/>
    <col min="6" max="6" width="11.28515625" style="94" customWidth="1"/>
    <col min="7" max="16384" width="9.140625" style="65"/>
  </cols>
  <sheetData>
    <row r="1" spans="1:7" ht="15.75" thickBot="1"/>
    <row r="2" spans="1:7" s="99" customFormat="1" ht="30.75" thickBot="1">
      <c r="A2" s="98"/>
      <c r="B2" s="55"/>
      <c r="C2" s="56" t="s">
        <v>203</v>
      </c>
      <c r="D2" s="57" t="s">
        <v>204</v>
      </c>
      <c r="E2" s="205" t="s">
        <v>205</v>
      </c>
      <c r="F2" s="392" t="s">
        <v>206</v>
      </c>
      <c r="G2" s="61"/>
    </row>
    <row r="3" spans="1:7" s="61" customFormat="1" ht="15.75" thickBot="1">
      <c r="A3" s="54"/>
      <c r="B3" s="206" t="s">
        <v>207</v>
      </c>
      <c r="C3" s="207"/>
      <c r="D3" s="208"/>
      <c r="E3" s="532"/>
      <c r="F3" s="532"/>
    </row>
    <row r="4" spans="1:7" ht="15.75" thickBot="1">
      <c r="A4" s="62"/>
      <c r="B4" s="66"/>
      <c r="C4" s="209" t="s">
        <v>208</v>
      </c>
      <c r="D4" s="67" t="s">
        <v>209</v>
      </c>
      <c r="E4" s="533">
        <v>0</v>
      </c>
      <c r="F4" s="534"/>
    </row>
    <row r="5" spans="1:7">
      <c r="A5" s="62"/>
      <c r="B5" s="70"/>
      <c r="C5" s="210"/>
      <c r="D5" s="211" t="s">
        <v>210</v>
      </c>
      <c r="E5" s="212">
        <v>0</v>
      </c>
      <c r="F5" s="213">
        <f>$E$4*(E5+1)</f>
        <v>0</v>
      </c>
    </row>
    <row r="6" spans="1:7">
      <c r="A6" s="62"/>
      <c r="B6" s="70"/>
      <c r="C6" s="214"/>
      <c r="D6" s="69" t="s">
        <v>211</v>
      </c>
      <c r="E6" s="212">
        <v>0</v>
      </c>
      <c r="F6" s="213">
        <f t="shared" ref="F6:F8" si="0">$E$4*(E6+1)</f>
        <v>0</v>
      </c>
    </row>
    <row r="7" spans="1:7">
      <c r="A7" s="62"/>
      <c r="B7" s="71"/>
      <c r="C7" s="215"/>
      <c r="D7" s="69" t="s">
        <v>212</v>
      </c>
      <c r="E7" s="216">
        <v>0</v>
      </c>
      <c r="F7" s="217">
        <f t="shared" si="0"/>
        <v>0</v>
      </c>
    </row>
    <row r="8" spans="1:7" s="76" customFormat="1" ht="15.75" thickBot="1">
      <c r="A8" s="73"/>
      <c r="B8" s="74"/>
      <c r="C8" s="218"/>
      <c r="D8" s="75" t="s">
        <v>678</v>
      </c>
      <c r="E8" s="219">
        <v>0</v>
      </c>
      <c r="F8" s="220">
        <f t="shared" si="0"/>
        <v>0</v>
      </c>
    </row>
    <row r="9" spans="1:7">
      <c r="C9" s="65"/>
      <c r="D9" s="65"/>
      <c r="E9" s="221"/>
      <c r="F9" s="65"/>
    </row>
    <row r="10" spans="1:7" ht="15.75" thickBot="1">
      <c r="A10" s="62"/>
      <c r="B10" s="62"/>
      <c r="C10" s="62"/>
      <c r="D10" s="62"/>
      <c r="E10" s="222"/>
      <c r="F10" s="62"/>
    </row>
    <row r="11" spans="1:7" ht="15.75" thickBot="1">
      <c r="A11" s="62"/>
      <c r="B11" s="66"/>
      <c r="C11" s="209" t="s">
        <v>213</v>
      </c>
      <c r="D11" s="67" t="s">
        <v>214</v>
      </c>
      <c r="E11" s="533">
        <v>0</v>
      </c>
      <c r="F11" s="534"/>
    </row>
    <row r="12" spans="1:7">
      <c r="A12" s="62"/>
      <c r="B12" s="70"/>
      <c r="C12" s="210"/>
      <c r="D12" s="211" t="s">
        <v>679</v>
      </c>
      <c r="E12" s="212">
        <v>0</v>
      </c>
      <c r="F12" s="213">
        <f>$E$11*(E12+1)</f>
        <v>0</v>
      </c>
    </row>
    <row r="13" spans="1:7" ht="15.75" thickBot="1">
      <c r="A13" s="62"/>
      <c r="B13" s="74"/>
      <c r="C13" s="218"/>
      <c r="D13" s="75" t="s">
        <v>215</v>
      </c>
      <c r="E13" s="219">
        <v>0</v>
      </c>
      <c r="F13" s="220">
        <f>$E$11*(E13+1)</f>
        <v>0</v>
      </c>
    </row>
    <row r="14" spans="1:7">
      <c r="A14" s="62"/>
      <c r="B14" s="62"/>
      <c r="C14" s="62"/>
      <c r="D14" s="62"/>
      <c r="E14" s="222"/>
      <c r="F14" s="62"/>
    </row>
    <row r="15" spans="1:7">
      <c r="A15" s="62"/>
      <c r="B15" s="62" t="s">
        <v>216</v>
      </c>
      <c r="C15" s="62"/>
      <c r="D15" s="62"/>
      <c r="E15" s="222"/>
      <c r="F15" s="62"/>
    </row>
    <row r="16" spans="1:7">
      <c r="A16" s="62"/>
      <c r="B16" s="62"/>
      <c r="C16" s="62"/>
      <c r="D16" s="62"/>
      <c r="E16" s="222"/>
      <c r="F16" s="62"/>
    </row>
    <row r="17" spans="1:6" ht="18.75" thickBot="1">
      <c r="A17" s="62"/>
      <c r="B17" s="368" t="s">
        <v>676</v>
      </c>
      <c r="C17" s="62"/>
      <c r="D17" s="369"/>
      <c r="E17" s="222"/>
      <c r="F17" s="62"/>
    </row>
    <row r="18" spans="1:6" s="372" customFormat="1" ht="15" customHeight="1">
      <c r="A18" s="371"/>
      <c r="B18" s="66">
        <v>125</v>
      </c>
      <c r="C18" s="209" t="s">
        <v>677</v>
      </c>
      <c r="D18" s="67" t="s">
        <v>209</v>
      </c>
      <c r="E18" s="535">
        <f>B18*((2*E4)+E11)</f>
        <v>0</v>
      </c>
      <c r="F18" s="536"/>
    </row>
    <row r="19" spans="1:6" s="372" customFormat="1" ht="15" customHeight="1">
      <c r="A19" s="371"/>
      <c r="B19" s="70">
        <v>25</v>
      </c>
      <c r="C19" s="210" t="s">
        <v>677</v>
      </c>
      <c r="D19" s="211" t="s">
        <v>210</v>
      </c>
      <c r="E19" s="537">
        <f>B19*((2*F5)+F12)</f>
        <v>0</v>
      </c>
      <c r="F19" s="538"/>
    </row>
    <row r="20" spans="1:6" s="372" customFormat="1" ht="15" customHeight="1">
      <c r="A20" s="371"/>
      <c r="B20" s="70">
        <v>25</v>
      </c>
      <c r="C20" s="214" t="s">
        <v>677</v>
      </c>
      <c r="D20" s="69" t="s">
        <v>211</v>
      </c>
      <c r="E20" s="537">
        <f>B20*((2*F6)+F12)</f>
        <v>0</v>
      </c>
      <c r="F20" s="538"/>
    </row>
    <row r="21" spans="1:6" s="372" customFormat="1" ht="15" customHeight="1">
      <c r="A21" s="371"/>
      <c r="B21" s="68">
        <v>10</v>
      </c>
      <c r="C21" s="370" t="s">
        <v>677</v>
      </c>
      <c r="D21" s="69" t="s">
        <v>212</v>
      </c>
      <c r="E21" s="539">
        <f>B19*((2*F7)+F12)</f>
        <v>0</v>
      </c>
      <c r="F21" s="540"/>
    </row>
    <row r="22" spans="1:6" s="372" customFormat="1" ht="15" customHeight="1" thickBot="1">
      <c r="A22" s="371"/>
      <c r="B22" s="74">
        <v>15</v>
      </c>
      <c r="C22" s="218" t="s">
        <v>677</v>
      </c>
      <c r="D22" s="75" t="s">
        <v>680</v>
      </c>
      <c r="E22" s="530">
        <f>B19*((2*F8)+F13)</f>
        <v>0</v>
      </c>
      <c r="F22" s="531"/>
    </row>
    <row r="23" spans="1:6" ht="18.75" thickBot="1">
      <c r="B23" s="369"/>
      <c r="C23" s="62"/>
      <c r="D23" s="65"/>
      <c r="E23" s="530">
        <f>SUM(E18:F22)</f>
        <v>0</v>
      </c>
      <c r="F23" s="531"/>
    </row>
    <row r="24" spans="1:6">
      <c r="C24" s="65"/>
      <c r="D24" s="65"/>
      <c r="E24" s="221"/>
      <c r="F24" s="65"/>
    </row>
    <row r="25" spans="1:6">
      <c r="C25" s="65"/>
      <c r="D25" s="65"/>
      <c r="E25" s="221"/>
      <c r="F25" s="65"/>
    </row>
    <row r="26" spans="1:6">
      <c r="C26" s="65"/>
      <c r="D26" s="65"/>
      <c r="E26" s="221"/>
      <c r="F26" s="65"/>
    </row>
    <row r="27" spans="1:6">
      <c r="C27" s="65"/>
      <c r="D27" s="65"/>
      <c r="E27" s="221"/>
      <c r="F27" s="65"/>
    </row>
    <row r="28" spans="1:6">
      <c r="C28" s="65"/>
      <c r="D28" s="65"/>
      <c r="E28" s="221"/>
      <c r="F28" s="65"/>
    </row>
    <row r="29" spans="1:6">
      <c r="C29" s="65"/>
      <c r="D29" s="65"/>
      <c r="E29" s="221"/>
      <c r="F29" s="65"/>
    </row>
    <row r="30" spans="1:6">
      <c r="C30" s="524" t="s">
        <v>792</v>
      </c>
      <c r="D30" s="501"/>
      <c r="E30" s="221"/>
      <c r="F30" s="65"/>
    </row>
    <row r="31" spans="1:6">
      <c r="C31" s="65"/>
      <c r="D31" s="65"/>
      <c r="E31" s="221"/>
      <c r="F31" s="65"/>
    </row>
    <row r="32" spans="1:6">
      <c r="C32" s="65"/>
      <c r="D32" s="65"/>
      <c r="E32" s="221"/>
      <c r="F32" s="65"/>
    </row>
    <row r="33" spans="3:6">
      <c r="C33" s="65"/>
      <c r="D33" s="65"/>
      <c r="E33" s="221"/>
      <c r="F33" s="65"/>
    </row>
    <row r="34" spans="3:6">
      <c r="C34" s="65"/>
      <c r="D34" s="65"/>
      <c r="E34" s="221"/>
      <c r="F34" s="65"/>
    </row>
    <row r="35" spans="3:6">
      <c r="C35" s="65"/>
      <c r="D35" s="65"/>
      <c r="E35" s="221"/>
      <c r="F35" s="65"/>
    </row>
    <row r="36" spans="3:6">
      <c r="C36" s="65"/>
      <c r="D36" s="65"/>
      <c r="E36" s="221"/>
      <c r="F36" s="65"/>
    </row>
    <row r="37" spans="3:6">
      <c r="C37" s="65"/>
      <c r="D37" s="65"/>
      <c r="E37" s="221"/>
      <c r="F37" s="65"/>
    </row>
    <row r="38" spans="3:6">
      <c r="C38" s="65"/>
      <c r="D38" s="65"/>
      <c r="E38" s="221"/>
      <c r="F38" s="65"/>
    </row>
    <row r="39" spans="3:6">
      <c r="C39" s="65"/>
      <c r="D39" s="65"/>
      <c r="E39" s="221"/>
      <c r="F39" s="65"/>
    </row>
    <row r="40" spans="3:6">
      <c r="C40" s="65"/>
      <c r="D40" s="65"/>
      <c r="E40" s="221"/>
      <c r="F40" s="65"/>
    </row>
    <row r="41" spans="3:6">
      <c r="C41" s="65"/>
      <c r="D41" s="65"/>
      <c r="E41" s="221"/>
      <c r="F41" s="65"/>
    </row>
    <row r="42" spans="3:6">
      <c r="C42" s="65"/>
      <c r="D42" s="65"/>
      <c r="E42" s="221"/>
      <c r="F42" s="65"/>
    </row>
    <row r="43" spans="3:6">
      <c r="C43" s="65"/>
      <c r="D43" s="65"/>
      <c r="E43" s="221"/>
      <c r="F43" s="65"/>
    </row>
    <row r="44" spans="3:6">
      <c r="C44" s="65"/>
      <c r="D44" s="65"/>
      <c r="E44" s="221"/>
      <c r="F44" s="65"/>
    </row>
    <row r="45" spans="3:6">
      <c r="C45" s="65"/>
      <c r="D45" s="65"/>
      <c r="E45" s="221"/>
      <c r="F45" s="65"/>
    </row>
    <row r="46" spans="3:6">
      <c r="C46" s="65"/>
      <c r="D46" s="65"/>
      <c r="E46" s="221"/>
      <c r="F46" s="65"/>
    </row>
    <row r="47" spans="3:6">
      <c r="C47" s="65"/>
      <c r="D47" s="65"/>
      <c r="E47" s="221"/>
      <c r="F47" s="65"/>
    </row>
    <row r="48" spans="3:6">
      <c r="C48" s="65"/>
      <c r="D48" s="65"/>
      <c r="E48" s="221"/>
      <c r="F48" s="65"/>
    </row>
    <row r="49" spans="3:6">
      <c r="C49" s="65"/>
      <c r="D49" s="65"/>
      <c r="E49" s="221"/>
      <c r="F49" s="65"/>
    </row>
    <row r="50" spans="3:6">
      <c r="C50" s="65"/>
      <c r="D50" s="65"/>
      <c r="E50" s="221"/>
      <c r="F50" s="65"/>
    </row>
    <row r="51" spans="3:6">
      <c r="C51" s="65"/>
      <c r="D51" s="65"/>
      <c r="E51" s="221"/>
      <c r="F51" s="65"/>
    </row>
    <row r="52" spans="3:6">
      <c r="C52" s="65"/>
      <c r="D52" s="65"/>
      <c r="E52" s="221"/>
      <c r="F52" s="65"/>
    </row>
    <row r="53" spans="3:6">
      <c r="C53" s="65"/>
      <c r="D53" s="65"/>
      <c r="E53" s="221"/>
      <c r="F53" s="65"/>
    </row>
    <row r="54" spans="3:6">
      <c r="C54" s="65"/>
      <c r="D54" s="65"/>
      <c r="E54" s="221"/>
      <c r="F54" s="65"/>
    </row>
    <row r="55" spans="3:6">
      <c r="C55" s="65"/>
      <c r="D55" s="65"/>
      <c r="E55" s="221"/>
      <c r="F55" s="65"/>
    </row>
    <row r="56" spans="3:6">
      <c r="C56" s="65"/>
      <c r="D56" s="65"/>
      <c r="E56" s="221"/>
      <c r="F56" s="65"/>
    </row>
  </sheetData>
  <sheetProtection password="CFBF" sheet="1" objects="1" scenarios="1"/>
  <mergeCells count="9">
    <mergeCell ref="E23:F23"/>
    <mergeCell ref="E3:F3"/>
    <mergeCell ref="E4:F4"/>
    <mergeCell ref="E11:F11"/>
    <mergeCell ref="E18:F18"/>
    <mergeCell ref="E22:F22"/>
    <mergeCell ref="E19:F19"/>
    <mergeCell ref="E20:F20"/>
    <mergeCell ref="E21:F2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&amp;L&amp;F/&amp;A&amp;Cpagina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C132"/>
  <sheetViews>
    <sheetView showZeros="0" zoomScale="85" zoomScaleNormal="85" zoomScalePageLayoutView="125" workbookViewId="0"/>
  </sheetViews>
  <sheetFormatPr defaultColWidth="8.7109375" defaultRowHeight="15"/>
  <cols>
    <col min="1" max="1" width="1.42578125" style="97" customWidth="1"/>
    <col min="2" max="2" width="7" style="97" customWidth="1"/>
    <col min="3" max="3" width="33" style="94" customWidth="1"/>
    <col min="4" max="4" width="12.7109375" style="94" bestFit="1" customWidth="1"/>
    <col min="5" max="5" width="56" style="94" customWidth="1"/>
    <col min="6" max="6" width="1.7109375" style="97" customWidth="1"/>
    <col min="7" max="7" width="13.7109375" style="229" customWidth="1"/>
    <col min="8" max="9" width="10.7109375" style="95" customWidth="1"/>
    <col min="10" max="10" width="13.7109375" style="229" customWidth="1"/>
    <col min="11" max="11" width="1.7109375" style="96" customWidth="1"/>
    <col min="12" max="12" width="9.7109375" style="95" customWidth="1"/>
    <col min="13" max="13" width="11.5703125" style="95" customWidth="1"/>
    <col min="14" max="15" width="9.7109375" style="95" customWidth="1"/>
    <col min="16" max="16" width="1.7109375" style="96" customWidth="1"/>
    <col min="17" max="18" width="12.7109375" style="95" customWidth="1"/>
    <col min="19" max="19" width="12.7109375" style="96" customWidth="1"/>
    <col min="20" max="20" width="16.140625" style="96" customWidth="1"/>
    <col min="21" max="21" width="12.7109375" style="132" customWidth="1"/>
    <col min="22" max="29" width="12.7109375" style="97" customWidth="1"/>
    <col min="30" max="16384" width="8.7109375" style="97"/>
  </cols>
  <sheetData>
    <row r="1" spans="1:29" s="61" customFormat="1" ht="66.75" thickBot="1">
      <c r="A1" s="54"/>
      <c r="B1" s="55"/>
      <c r="C1" s="123" t="s">
        <v>195</v>
      </c>
      <c r="D1" s="123" t="s">
        <v>84</v>
      </c>
      <c r="E1" s="57" t="s">
        <v>85</v>
      </c>
      <c r="F1" s="103"/>
      <c r="G1" s="224" t="s">
        <v>86</v>
      </c>
      <c r="H1" s="57" t="s">
        <v>219</v>
      </c>
      <c r="I1" s="57" t="s">
        <v>192</v>
      </c>
      <c r="J1" s="224" t="s">
        <v>193</v>
      </c>
      <c r="K1" s="54"/>
      <c r="L1" s="57" t="s">
        <v>194</v>
      </c>
      <c r="M1" s="57" t="s">
        <v>798</v>
      </c>
      <c r="N1" s="57" t="s">
        <v>192</v>
      </c>
      <c r="O1" s="57" t="s">
        <v>193</v>
      </c>
      <c r="Q1" s="58" t="s">
        <v>88</v>
      </c>
      <c r="R1" s="59" t="s">
        <v>89</v>
      </c>
      <c r="S1" s="59" t="s">
        <v>90</v>
      </c>
      <c r="T1" s="60" t="s">
        <v>91</v>
      </c>
    </row>
    <row r="2" spans="1:29" ht="15.75" customHeight="1" thickBot="1">
      <c r="A2" s="105"/>
      <c r="B2" s="163"/>
      <c r="C2" s="114" t="s">
        <v>92</v>
      </c>
      <c r="D2" s="114"/>
      <c r="E2" s="63"/>
      <c r="F2" s="105"/>
      <c r="G2" s="513" t="s">
        <v>793</v>
      </c>
      <c r="H2" s="64"/>
      <c r="I2" s="64"/>
      <c r="J2" s="225"/>
      <c r="K2" s="128"/>
      <c r="L2" s="513" t="s">
        <v>793</v>
      </c>
      <c r="M2" s="64"/>
      <c r="N2" s="64"/>
      <c r="O2" s="64"/>
      <c r="Q2" s="541" t="s">
        <v>93</v>
      </c>
      <c r="R2" s="542"/>
      <c r="S2" s="542"/>
      <c r="T2" s="515" t="s">
        <v>793</v>
      </c>
    </row>
    <row r="3" spans="1:29">
      <c r="A3" s="105"/>
      <c r="B3" s="164"/>
      <c r="C3" s="165" t="s">
        <v>122</v>
      </c>
      <c r="D3" s="115" t="s">
        <v>123</v>
      </c>
      <c r="E3" s="67" t="s">
        <v>124</v>
      </c>
      <c r="F3" s="457"/>
      <c r="G3" s="465"/>
      <c r="H3" s="106" t="s">
        <v>95</v>
      </c>
      <c r="I3" s="107">
        <v>0.1</v>
      </c>
      <c r="J3" s="231">
        <f>I3*G3</f>
        <v>0</v>
      </c>
      <c r="K3" s="162"/>
      <c r="L3" s="471"/>
      <c r="M3" s="106">
        <v>36</v>
      </c>
      <c r="N3" s="107">
        <v>3</v>
      </c>
      <c r="O3" s="104">
        <f>(N3*M3)-(L3*N3)</f>
        <v>108</v>
      </c>
      <c r="P3" s="133"/>
      <c r="Q3" s="134"/>
      <c r="R3" s="135"/>
      <c r="S3" s="135"/>
      <c r="T3" s="136"/>
      <c r="U3" s="166"/>
      <c r="V3" s="129"/>
      <c r="W3" s="129"/>
      <c r="X3" s="129"/>
      <c r="Y3" s="129"/>
      <c r="Z3" s="129"/>
      <c r="AA3" s="129"/>
      <c r="AB3" s="129"/>
      <c r="AC3" s="129"/>
    </row>
    <row r="4" spans="1:29">
      <c r="A4" s="105"/>
      <c r="B4" s="101"/>
      <c r="C4" s="100" t="s">
        <v>125</v>
      </c>
      <c r="D4" s="116" t="s">
        <v>123</v>
      </c>
      <c r="E4" s="69" t="s">
        <v>126</v>
      </c>
      <c r="F4" s="457"/>
      <c r="G4" s="466"/>
      <c r="H4" s="108" t="s">
        <v>95</v>
      </c>
      <c r="I4" s="109">
        <v>0.1</v>
      </c>
      <c r="J4" s="232">
        <f t="shared" ref="J4:J12" si="0">I4*G4</f>
        <v>0</v>
      </c>
      <c r="K4" s="162"/>
      <c r="L4" s="472"/>
      <c r="M4" s="108">
        <v>36</v>
      </c>
      <c r="N4" s="137">
        <v>3</v>
      </c>
      <c r="O4" s="138">
        <f t="shared" ref="O4:O12" si="1">(N4*M4)-(L4*N4)</f>
        <v>108</v>
      </c>
      <c r="P4" s="133"/>
      <c r="Q4" s="139"/>
      <c r="R4" s="140"/>
      <c r="S4" s="140"/>
      <c r="T4" s="141"/>
      <c r="U4" s="166"/>
      <c r="V4" s="129"/>
      <c r="W4" s="129"/>
      <c r="X4" s="129"/>
      <c r="Y4" s="129"/>
      <c r="Z4" s="129"/>
      <c r="AA4" s="129"/>
      <c r="AB4" s="129"/>
      <c r="AC4" s="129"/>
    </row>
    <row r="5" spans="1:29">
      <c r="A5" s="105"/>
      <c r="B5" s="101"/>
      <c r="C5" s="100" t="s">
        <v>127</v>
      </c>
      <c r="D5" s="116" t="s">
        <v>123</v>
      </c>
      <c r="E5" s="69" t="s">
        <v>128</v>
      </c>
      <c r="F5" s="457"/>
      <c r="G5" s="466"/>
      <c r="H5" s="108" t="s">
        <v>95</v>
      </c>
      <c r="I5" s="109">
        <v>0.1</v>
      </c>
      <c r="J5" s="232">
        <f t="shared" si="0"/>
        <v>0</v>
      </c>
      <c r="K5" s="162"/>
      <c r="L5" s="472"/>
      <c r="M5" s="108">
        <v>36</v>
      </c>
      <c r="N5" s="137">
        <v>3</v>
      </c>
      <c r="O5" s="138">
        <f t="shared" si="1"/>
        <v>108</v>
      </c>
      <c r="P5" s="133"/>
      <c r="Q5" s="139"/>
      <c r="R5" s="140"/>
      <c r="S5" s="140"/>
      <c r="T5" s="141"/>
      <c r="U5" s="166"/>
      <c r="V5" s="129"/>
      <c r="W5" s="129"/>
      <c r="X5" s="129"/>
      <c r="Y5" s="129"/>
      <c r="Z5" s="129"/>
      <c r="AA5" s="129"/>
      <c r="AB5" s="129"/>
      <c r="AC5" s="129"/>
    </row>
    <row r="6" spans="1:29" ht="20.25" customHeight="1">
      <c r="A6" s="105"/>
      <c r="B6" s="101"/>
      <c r="C6" s="100" t="s">
        <v>94</v>
      </c>
      <c r="D6" s="116" t="s">
        <v>123</v>
      </c>
      <c r="E6" s="69" t="s">
        <v>129</v>
      </c>
      <c r="F6" s="457"/>
      <c r="G6" s="466"/>
      <c r="H6" s="108" t="s">
        <v>95</v>
      </c>
      <c r="I6" s="109">
        <v>0.1</v>
      </c>
      <c r="J6" s="232">
        <f t="shared" si="0"/>
        <v>0</v>
      </c>
      <c r="K6" s="162"/>
      <c r="L6" s="472"/>
      <c r="M6" s="108">
        <v>36</v>
      </c>
      <c r="N6" s="137">
        <v>3</v>
      </c>
      <c r="O6" s="138">
        <f t="shared" si="1"/>
        <v>108</v>
      </c>
      <c r="P6" s="133"/>
      <c r="Q6" s="139"/>
      <c r="R6" s="140"/>
      <c r="S6" s="140"/>
      <c r="T6" s="141"/>
      <c r="U6" s="166"/>
      <c r="V6" s="129"/>
      <c r="W6" s="129"/>
      <c r="X6" s="129"/>
      <c r="Y6" s="129"/>
      <c r="Z6" s="129"/>
      <c r="AA6" s="129"/>
      <c r="AB6" s="129"/>
      <c r="AC6" s="129"/>
    </row>
    <row r="7" spans="1:29">
      <c r="A7" s="105"/>
      <c r="B7" s="101"/>
      <c r="C7" s="100" t="s">
        <v>130</v>
      </c>
      <c r="D7" s="116" t="s">
        <v>131</v>
      </c>
      <c r="E7" s="69" t="s">
        <v>132</v>
      </c>
      <c r="F7" s="457"/>
      <c r="G7" s="466"/>
      <c r="H7" s="108" t="s">
        <v>95</v>
      </c>
      <c r="I7" s="109">
        <v>1</v>
      </c>
      <c r="J7" s="232">
        <f t="shared" si="0"/>
        <v>0</v>
      </c>
      <c r="K7" s="162"/>
      <c r="L7" s="472"/>
      <c r="M7" s="108">
        <v>24</v>
      </c>
      <c r="N7" s="137">
        <v>1</v>
      </c>
      <c r="O7" s="138">
        <f t="shared" si="1"/>
        <v>24</v>
      </c>
      <c r="P7" s="133"/>
      <c r="Q7" s="139"/>
      <c r="R7" s="140"/>
      <c r="S7" s="140"/>
      <c r="T7" s="141"/>
      <c r="U7" s="166"/>
      <c r="V7" s="129"/>
      <c r="W7" s="129"/>
      <c r="X7" s="129"/>
      <c r="Y7" s="129"/>
      <c r="Z7" s="129"/>
      <c r="AA7" s="129"/>
      <c r="AB7" s="129"/>
      <c r="AC7" s="129"/>
    </row>
    <row r="8" spans="1:29" ht="15" customHeight="1">
      <c r="A8" s="105"/>
      <c r="B8" s="101"/>
      <c r="C8" s="87" t="s">
        <v>96</v>
      </c>
      <c r="D8" s="88"/>
      <c r="E8" s="69" t="s">
        <v>133</v>
      </c>
      <c r="F8" s="457"/>
      <c r="G8" s="466"/>
      <c r="H8" s="108" t="s">
        <v>106</v>
      </c>
      <c r="I8" s="109">
        <v>1</v>
      </c>
      <c r="J8" s="232">
        <f t="shared" si="0"/>
        <v>0</v>
      </c>
      <c r="K8" s="162"/>
      <c r="L8" s="472"/>
      <c r="M8" s="108">
        <v>72</v>
      </c>
      <c r="N8" s="137">
        <v>1</v>
      </c>
      <c r="O8" s="138">
        <f t="shared" si="1"/>
        <v>72</v>
      </c>
      <c r="P8" s="133"/>
      <c r="Q8" s="139"/>
      <c r="R8" s="140"/>
      <c r="S8" s="140"/>
      <c r="T8" s="141"/>
      <c r="U8" s="166"/>
      <c r="V8" s="129"/>
      <c r="W8" s="129"/>
      <c r="X8" s="129"/>
      <c r="Y8" s="129"/>
      <c r="Z8" s="129"/>
      <c r="AA8" s="129"/>
      <c r="AB8" s="129"/>
      <c r="AC8" s="129"/>
    </row>
    <row r="9" spans="1:29">
      <c r="A9" s="105"/>
      <c r="B9" s="101"/>
      <c r="C9" s="87" t="s">
        <v>97</v>
      </c>
      <c r="D9" s="88"/>
      <c r="E9" s="69"/>
      <c r="F9" s="457"/>
      <c r="G9" s="466"/>
      <c r="H9" s="108" t="s">
        <v>95</v>
      </c>
      <c r="I9" s="109">
        <v>1</v>
      </c>
      <c r="J9" s="232">
        <f t="shared" si="0"/>
        <v>0</v>
      </c>
      <c r="K9" s="162"/>
      <c r="L9" s="472"/>
      <c r="M9" s="108">
        <v>24</v>
      </c>
      <c r="N9" s="137">
        <v>3</v>
      </c>
      <c r="O9" s="138">
        <f t="shared" si="1"/>
        <v>72</v>
      </c>
      <c r="P9" s="133"/>
      <c r="Q9" s="139"/>
      <c r="R9" s="140"/>
      <c r="S9" s="140"/>
      <c r="T9" s="141"/>
      <c r="U9" s="166"/>
      <c r="V9" s="129"/>
      <c r="W9" s="129"/>
      <c r="X9" s="129"/>
      <c r="Y9" s="129"/>
      <c r="Z9" s="129"/>
      <c r="AA9" s="129"/>
      <c r="AB9" s="129"/>
      <c r="AC9" s="129"/>
    </row>
    <row r="10" spans="1:29">
      <c r="A10" s="105"/>
      <c r="B10" s="101"/>
      <c r="C10" s="100" t="s">
        <v>134</v>
      </c>
      <c r="D10" s="116" t="s">
        <v>123</v>
      </c>
      <c r="E10" s="69" t="s">
        <v>135</v>
      </c>
      <c r="F10" s="457"/>
      <c r="G10" s="466"/>
      <c r="H10" s="108" t="s">
        <v>95</v>
      </c>
      <c r="I10" s="109">
        <v>2</v>
      </c>
      <c r="J10" s="232">
        <f t="shared" si="0"/>
        <v>0</v>
      </c>
      <c r="K10" s="162"/>
      <c r="L10" s="472"/>
      <c r="M10" s="108">
        <v>72</v>
      </c>
      <c r="N10" s="137">
        <v>5</v>
      </c>
      <c r="O10" s="138">
        <f t="shared" si="1"/>
        <v>360</v>
      </c>
      <c r="P10" s="133"/>
      <c r="Q10" s="139"/>
      <c r="R10" s="140"/>
      <c r="S10" s="140"/>
      <c r="T10" s="141"/>
      <c r="U10" s="166"/>
      <c r="V10" s="129"/>
      <c r="W10" s="129"/>
      <c r="X10" s="129"/>
      <c r="Y10" s="129"/>
      <c r="Z10" s="129"/>
      <c r="AA10" s="129"/>
      <c r="AB10" s="129"/>
      <c r="AC10" s="129"/>
    </row>
    <row r="11" spans="1:29" ht="30">
      <c r="A11" s="105"/>
      <c r="B11" s="101"/>
      <c r="C11" s="100" t="s">
        <v>136</v>
      </c>
      <c r="D11" s="116" t="s">
        <v>123</v>
      </c>
      <c r="E11" s="167" t="s">
        <v>137</v>
      </c>
      <c r="F11" s="457"/>
      <c r="G11" s="469"/>
      <c r="H11" s="142" t="s">
        <v>95</v>
      </c>
      <c r="I11" s="143">
        <v>2</v>
      </c>
      <c r="J11" s="233">
        <f t="shared" si="0"/>
        <v>0</v>
      </c>
      <c r="K11" s="162"/>
      <c r="L11" s="473"/>
      <c r="M11" s="142">
        <v>24</v>
      </c>
      <c r="N11" s="144">
        <v>5</v>
      </c>
      <c r="O11" s="145">
        <f t="shared" si="1"/>
        <v>120</v>
      </c>
      <c r="P11" s="133"/>
      <c r="Q11" s="139"/>
      <c r="R11" s="140"/>
      <c r="S11" s="140"/>
      <c r="T11" s="141"/>
      <c r="U11" s="166"/>
      <c r="V11" s="129"/>
      <c r="W11" s="129"/>
      <c r="X11" s="129"/>
      <c r="Y11" s="129"/>
      <c r="Z11" s="129"/>
      <c r="AA11" s="129"/>
      <c r="AB11" s="129"/>
      <c r="AC11" s="129"/>
    </row>
    <row r="12" spans="1:29" ht="15.75" thickBot="1">
      <c r="A12" s="105"/>
      <c r="B12" s="183"/>
      <c r="C12" s="184" t="s">
        <v>138</v>
      </c>
      <c r="D12" s="185" t="s">
        <v>123</v>
      </c>
      <c r="E12" s="186" t="s">
        <v>139</v>
      </c>
      <c r="F12" s="457"/>
      <c r="G12" s="470"/>
      <c r="H12" s="188" t="s">
        <v>140</v>
      </c>
      <c r="I12" s="189">
        <v>0.5</v>
      </c>
      <c r="J12" s="234">
        <f t="shared" si="0"/>
        <v>0</v>
      </c>
      <c r="K12" s="162"/>
      <c r="L12" s="474"/>
      <c r="M12" s="188">
        <v>120</v>
      </c>
      <c r="N12" s="190">
        <v>1</v>
      </c>
      <c r="O12" s="191">
        <f t="shared" si="1"/>
        <v>120</v>
      </c>
      <c r="P12" s="133"/>
      <c r="Q12" s="149"/>
      <c r="R12" s="150"/>
      <c r="S12" s="150"/>
      <c r="T12" s="151"/>
      <c r="U12" s="166"/>
      <c r="V12" s="129"/>
      <c r="W12" s="129"/>
      <c r="X12" s="129"/>
      <c r="Y12" s="129"/>
      <c r="Z12" s="129"/>
      <c r="AA12" s="129"/>
      <c r="AB12" s="129"/>
      <c r="AC12" s="129"/>
    </row>
    <row r="13" spans="1:29">
      <c r="A13" s="105"/>
      <c r="B13" s="170"/>
      <c r="C13" s="117"/>
      <c r="D13" s="117"/>
      <c r="E13" s="77"/>
      <c r="F13" s="457"/>
      <c r="G13" s="226"/>
      <c r="H13" s="78"/>
      <c r="I13" s="78"/>
      <c r="J13" s="226"/>
      <c r="K13" s="162"/>
      <c r="L13" s="78"/>
      <c r="M13" s="78"/>
      <c r="N13" s="78"/>
      <c r="O13" s="78"/>
      <c r="P13" s="133"/>
      <c r="Q13" s="152"/>
      <c r="R13" s="152"/>
      <c r="S13" s="153"/>
      <c r="T13" s="153"/>
      <c r="U13" s="166"/>
      <c r="V13" s="129"/>
      <c r="W13" s="129"/>
      <c r="X13" s="129"/>
      <c r="Y13" s="129"/>
      <c r="Z13" s="129"/>
      <c r="AA13" s="129"/>
      <c r="AB13" s="129"/>
      <c r="AC13" s="129"/>
    </row>
    <row r="14" spans="1:29" ht="15.75" thickBot="1">
      <c r="A14" s="105"/>
      <c r="B14" s="171"/>
      <c r="C14" s="118" t="s">
        <v>98</v>
      </c>
      <c r="D14" s="118"/>
      <c r="E14" s="79"/>
      <c r="F14" s="457"/>
      <c r="G14" s="227"/>
      <c r="H14" s="80"/>
      <c r="I14" s="80"/>
      <c r="J14" s="227"/>
      <c r="K14" s="162"/>
      <c r="L14" s="80"/>
      <c r="M14" s="80"/>
      <c r="N14" s="80"/>
      <c r="O14" s="80"/>
      <c r="P14" s="133"/>
      <c r="Q14" s="154"/>
      <c r="R14" s="154"/>
      <c r="S14" s="153"/>
      <c r="T14" s="153"/>
      <c r="U14" s="166"/>
      <c r="V14" s="129"/>
      <c r="W14" s="129"/>
      <c r="X14" s="129"/>
      <c r="Y14" s="129"/>
      <c r="Z14" s="129"/>
      <c r="AA14" s="129"/>
      <c r="AB14" s="129"/>
      <c r="AC14" s="129"/>
    </row>
    <row r="15" spans="1:29">
      <c r="A15" s="105"/>
      <c r="B15" s="164"/>
      <c r="C15" s="165" t="s">
        <v>141</v>
      </c>
      <c r="D15" s="115" t="s">
        <v>142</v>
      </c>
      <c r="E15" s="67" t="s">
        <v>143</v>
      </c>
      <c r="F15" s="457"/>
      <c r="G15" s="465"/>
      <c r="H15" s="106" t="s">
        <v>95</v>
      </c>
      <c r="I15" s="107">
        <v>1</v>
      </c>
      <c r="J15" s="231">
        <f t="shared" ref="J15:J27" si="2">I15*G15</f>
        <v>0</v>
      </c>
      <c r="K15" s="162"/>
      <c r="L15" s="471"/>
      <c r="M15" s="106">
        <v>120</v>
      </c>
      <c r="N15" s="107">
        <v>1</v>
      </c>
      <c r="O15" s="104">
        <f t="shared" ref="O15:O27" si="3">(N15*M15)-(L15*N15)</f>
        <v>120</v>
      </c>
      <c r="P15" s="133"/>
      <c r="Q15" s="134"/>
      <c r="R15" s="135"/>
      <c r="S15" s="135"/>
      <c r="T15" s="136"/>
      <c r="U15" s="166"/>
      <c r="V15" s="129"/>
      <c r="W15" s="129"/>
      <c r="X15" s="129"/>
      <c r="Y15" s="129"/>
      <c r="Z15" s="129"/>
      <c r="AA15" s="129"/>
      <c r="AB15" s="129"/>
      <c r="AC15" s="129"/>
    </row>
    <row r="16" spans="1:29">
      <c r="A16" s="105"/>
      <c r="B16" s="101"/>
      <c r="C16" s="100" t="s">
        <v>144</v>
      </c>
      <c r="D16" s="116" t="s">
        <v>142</v>
      </c>
      <c r="E16" s="69" t="s">
        <v>143</v>
      </c>
      <c r="F16" s="457"/>
      <c r="G16" s="466"/>
      <c r="H16" s="108" t="s">
        <v>95</v>
      </c>
      <c r="I16" s="109">
        <v>1</v>
      </c>
      <c r="J16" s="232">
        <f t="shared" si="2"/>
        <v>0</v>
      </c>
      <c r="K16" s="162"/>
      <c r="L16" s="472"/>
      <c r="M16" s="108">
        <v>120</v>
      </c>
      <c r="N16" s="137">
        <v>1</v>
      </c>
      <c r="O16" s="138">
        <f t="shared" si="3"/>
        <v>120</v>
      </c>
      <c r="P16" s="133"/>
      <c r="Q16" s="139"/>
      <c r="R16" s="140"/>
      <c r="S16" s="140"/>
      <c r="T16" s="141"/>
      <c r="U16" s="166"/>
      <c r="V16" s="129"/>
      <c r="W16" s="129"/>
      <c r="X16" s="129"/>
      <c r="Y16" s="129"/>
      <c r="Z16" s="129"/>
      <c r="AA16" s="129"/>
      <c r="AB16" s="129"/>
      <c r="AC16" s="129"/>
    </row>
    <row r="17" spans="1:29">
      <c r="A17" s="105"/>
      <c r="B17" s="101"/>
      <c r="C17" s="100" t="s">
        <v>145</v>
      </c>
      <c r="D17" s="116" t="s">
        <v>142</v>
      </c>
      <c r="E17" s="69" t="s">
        <v>146</v>
      </c>
      <c r="F17" s="457"/>
      <c r="G17" s="466"/>
      <c r="H17" s="108" t="s">
        <v>95</v>
      </c>
      <c r="I17" s="109">
        <v>1</v>
      </c>
      <c r="J17" s="232">
        <f t="shared" si="2"/>
        <v>0</v>
      </c>
      <c r="K17" s="162"/>
      <c r="L17" s="472"/>
      <c r="M17" s="108">
        <v>24</v>
      </c>
      <c r="N17" s="137">
        <v>1</v>
      </c>
      <c r="O17" s="138">
        <f t="shared" si="3"/>
        <v>24</v>
      </c>
      <c r="P17" s="133"/>
      <c r="Q17" s="139"/>
      <c r="R17" s="140"/>
      <c r="S17" s="140"/>
      <c r="T17" s="141"/>
      <c r="U17" s="166"/>
      <c r="V17" s="129"/>
      <c r="W17" s="129"/>
      <c r="X17" s="129"/>
      <c r="Y17" s="129"/>
      <c r="Z17" s="129"/>
      <c r="AA17" s="129"/>
      <c r="AB17" s="129"/>
      <c r="AC17" s="129"/>
    </row>
    <row r="18" spans="1:29">
      <c r="A18" s="105"/>
      <c r="B18" s="101"/>
      <c r="C18" s="100" t="s">
        <v>147</v>
      </c>
      <c r="D18" s="116" t="s">
        <v>142</v>
      </c>
      <c r="E18" s="69" t="s">
        <v>146</v>
      </c>
      <c r="F18" s="457"/>
      <c r="G18" s="466"/>
      <c r="H18" s="108" t="s">
        <v>100</v>
      </c>
      <c r="I18" s="109">
        <v>1</v>
      </c>
      <c r="J18" s="232">
        <f t="shared" si="2"/>
        <v>0</v>
      </c>
      <c r="K18" s="162"/>
      <c r="L18" s="472"/>
      <c r="M18" s="108">
        <v>24</v>
      </c>
      <c r="N18" s="137">
        <v>1</v>
      </c>
      <c r="O18" s="138">
        <f t="shared" si="3"/>
        <v>24</v>
      </c>
      <c r="P18" s="133"/>
      <c r="Q18" s="139"/>
      <c r="R18" s="140"/>
      <c r="S18" s="140"/>
      <c r="T18" s="141"/>
      <c r="U18" s="166"/>
      <c r="V18" s="129"/>
      <c r="W18" s="129"/>
      <c r="X18" s="129"/>
      <c r="Y18" s="129"/>
      <c r="Z18" s="129"/>
      <c r="AA18" s="129"/>
      <c r="AB18" s="129"/>
      <c r="AC18" s="129"/>
    </row>
    <row r="19" spans="1:29">
      <c r="A19" s="105"/>
      <c r="B19" s="101"/>
      <c r="C19" s="100" t="s">
        <v>148</v>
      </c>
      <c r="D19" s="116" t="s">
        <v>142</v>
      </c>
      <c r="E19" s="69" t="s">
        <v>146</v>
      </c>
      <c r="F19" s="457"/>
      <c r="G19" s="466"/>
      <c r="H19" s="108" t="s">
        <v>95</v>
      </c>
      <c r="I19" s="109">
        <v>1</v>
      </c>
      <c r="J19" s="232">
        <f t="shared" si="2"/>
        <v>0</v>
      </c>
      <c r="K19" s="162"/>
      <c r="L19" s="472"/>
      <c r="M19" s="108">
        <v>24</v>
      </c>
      <c r="N19" s="137">
        <v>1</v>
      </c>
      <c r="O19" s="138">
        <f t="shared" si="3"/>
        <v>24</v>
      </c>
      <c r="P19" s="133"/>
      <c r="Q19" s="139"/>
      <c r="R19" s="140"/>
      <c r="S19" s="140"/>
      <c r="T19" s="141"/>
      <c r="U19" s="166"/>
      <c r="V19" s="129"/>
      <c r="W19" s="129"/>
      <c r="X19" s="129"/>
      <c r="Y19" s="129"/>
      <c r="Z19" s="129"/>
      <c r="AA19" s="129"/>
      <c r="AB19" s="129"/>
      <c r="AC19" s="129"/>
    </row>
    <row r="20" spans="1:29">
      <c r="A20" s="105"/>
      <c r="B20" s="101"/>
      <c r="C20" s="100" t="s">
        <v>149</v>
      </c>
      <c r="D20" s="116" t="s">
        <v>142</v>
      </c>
      <c r="E20" s="69" t="s">
        <v>146</v>
      </c>
      <c r="F20" s="457"/>
      <c r="G20" s="466"/>
      <c r="H20" s="108" t="s">
        <v>100</v>
      </c>
      <c r="I20" s="109">
        <v>1</v>
      </c>
      <c r="J20" s="232">
        <f t="shared" si="2"/>
        <v>0</v>
      </c>
      <c r="K20" s="162"/>
      <c r="L20" s="472"/>
      <c r="M20" s="108">
        <v>24</v>
      </c>
      <c r="N20" s="137">
        <v>1</v>
      </c>
      <c r="O20" s="138">
        <f t="shared" si="3"/>
        <v>24</v>
      </c>
      <c r="P20" s="133"/>
      <c r="Q20" s="139"/>
      <c r="R20" s="140"/>
      <c r="S20" s="140"/>
      <c r="T20" s="141"/>
      <c r="U20" s="166"/>
      <c r="V20" s="129"/>
      <c r="W20" s="129"/>
      <c r="X20" s="129"/>
      <c r="Y20" s="129"/>
      <c r="Z20" s="129"/>
      <c r="AA20" s="129"/>
      <c r="AB20" s="129"/>
      <c r="AC20" s="129"/>
    </row>
    <row r="21" spans="1:29">
      <c r="A21" s="105"/>
      <c r="B21" s="101"/>
      <c r="C21" s="100" t="s">
        <v>198</v>
      </c>
      <c r="D21" s="116"/>
      <c r="E21" s="69" t="s">
        <v>150</v>
      </c>
      <c r="F21" s="457"/>
      <c r="G21" s="466"/>
      <c r="H21" s="108" t="s">
        <v>95</v>
      </c>
      <c r="I21" s="109">
        <v>1</v>
      </c>
      <c r="J21" s="232">
        <f t="shared" si="2"/>
        <v>0</v>
      </c>
      <c r="K21" s="162"/>
      <c r="L21" s="472"/>
      <c r="M21" s="108">
        <v>24</v>
      </c>
      <c r="N21" s="137">
        <v>1</v>
      </c>
      <c r="O21" s="138">
        <f t="shared" si="3"/>
        <v>24</v>
      </c>
      <c r="P21" s="133"/>
      <c r="Q21" s="139"/>
      <c r="R21" s="140"/>
      <c r="S21" s="140"/>
      <c r="T21" s="141"/>
      <c r="U21" s="166"/>
      <c r="V21" s="129"/>
      <c r="W21" s="129"/>
      <c r="X21" s="129"/>
      <c r="Y21" s="129"/>
      <c r="Z21" s="129"/>
      <c r="AA21" s="129"/>
      <c r="AB21" s="129"/>
      <c r="AC21" s="129"/>
    </row>
    <row r="22" spans="1:29">
      <c r="A22" s="105"/>
      <c r="B22" s="101"/>
      <c r="C22" s="100" t="s">
        <v>151</v>
      </c>
      <c r="D22" s="116"/>
      <c r="E22" s="69" t="s">
        <v>152</v>
      </c>
      <c r="F22" s="457"/>
      <c r="G22" s="466"/>
      <c r="H22" s="108" t="s">
        <v>95</v>
      </c>
      <c r="I22" s="109">
        <v>1</v>
      </c>
      <c r="J22" s="232">
        <f t="shared" si="2"/>
        <v>0</v>
      </c>
      <c r="K22" s="162"/>
      <c r="L22" s="472"/>
      <c r="M22" s="108">
        <v>48</v>
      </c>
      <c r="N22" s="137">
        <v>1</v>
      </c>
      <c r="O22" s="138">
        <f t="shared" si="3"/>
        <v>48</v>
      </c>
      <c r="P22" s="133"/>
      <c r="Q22" s="139"/>
      <c r="R22" s="140"/>
      <c r="S22" s="140"/>
      <c r="T22" s="141"/>
      <c r="U22" s="166"/>
      <c r="V22" s="129"/>
      <c r="W22" s="129"/>
      <c r="X22" s="129"/>
      <c r="Y22" s="129"/>
      <c r="Z22" s="129"/>
      <c r="AA22" s="129"/>
      <c r="AB22" s="129"/>
      <c r="AC22" s="129"/>
    </row>
    <row r="23" spans="1:29">
      <c r="A23" s="105"/>
      <c r="B23" s="101"/>
      <c r="C23" s="100" t="s">
        <v>153</v>
      </c>
      <c r="D23" s="116"/>
      <c r="E23" s="69" t="s">
        <v>154</v>
      </c>
      <c r="F23" s="457"/>
      <c r="G23" s="466"/>
      <c r="H23" s="108" t="s">
        <v>95</v>
      </c>
      <c r="I23" s="109">
        <v>1</v>
      </c>
      <c r="J23" s="232">
        <f t="shared" si="2"/>
        <v>0</v>
      </c>
      <c r="K23" s="162"/>
      <c r="L23" s="472"/>
      <c r="M23" s="108">
        <v>48</v>
      </c>
      <c r="N23" s="137">
        <v>1</v>
      </c>
      <c r="O23" s="138">
        <f t="shared" si="3"/>
        <v>48</v>
      </c>
      <c r="P23" s="133"/>
      <c r="Q23" s="139"/>
      <c r="R23" s="140"/>
      <c r="S23" s="140"/>
      <c r="T23" s="141"/>
      <c r="U23" s="166"/>
      <c r="V23" s="129"/>
      <c r="W23" s="129"/>
      <c r="X23" s="129"/>
      <c r="Y23" s="129"/>
      <c r="Z23" s="129"/>
      <c r="AA23" s="129"/>
      <c r="AB23" s="129"/>
      <c r="AC23" s="129"/>
    </row>
    <row r="24" spans="1:29">
      <c r="A24" s="105"/>
      <c r="B24" s="101"/>
      <c r="C24" s="100" t="s">
        <v>199</v>
      </c>
      <c r="D24" s="116"/>
      <c r="E24" s="69" t="s">
        <v>155</v>
      </c>
      <c r="F24" s="457"/>
      <c r="G24" s="466"/>
      <c r="H24" s="108" t="s">
        <v>95</v>
      </c>
      <c r="I24" s="109">
        <v>1</v>
      </c>
      <c r="J24" s="232">
        <f t="shared" si="2"/>
        <v>0</v>
      </c>
      <c r="K24" s="162"/>
      <c r="L24" s="472"/>
      <c r="M24" s="108">
        <v>48</v>
      </c>
      <c r="N24" s="137">
        <v>1</v>
      </c>
      <c r="O24" s="138">
        <f t="shared" si="3"/>
        <v>48</v>
      </c>
      <c r="P24" s="133"/>
      <c r="Q24" s="139"/>
      <c r="R24" s="140"/>
      <c r="S24" s="140"/>
      <c r="T24" s="141"/>
      <c r="U24" s="166"/>
      <c r="V24" s="129"/>
      <c r="W24" s="129"/>
      <c r="X24" s="129"/>
      <c r="Y24" s="129"/>
      <c r="Z24" s="129"/>
      <c r="AA24" s="129"/>
      <c r="AB24" s="129"/>
      <c r="AC24" s="129"/>
    </row>
    <row r="25" spans="1:29">
      <c r="A25" s="105"/>
      <c r="B25" s="101"/>
      <c r="C25" s="100" t="s">
        <v>156</v>
      </c>
      <c r="D25" s="116" t="s">
        <v>142</v>
      </c>
      <c r="E25" s="69" t="s">
        <v>146</v>
      </c>
      <c r="F25" s="457"/>
      <c r="G25" s="466"/>
      <c r="H25" s="108" t="s">
        <v>95</v>
      </c>
      <c r="I25" s="109">
        <v>1</v>
      </c>
      <c r="J25" s="232">
        <f t="shared" si="2"/>
        <v>0</v>
      </c>
      <c r="K25" s="162"/>
      <c r="L25" s="472"/>
      <c r="M25" s="108">
        <v>72</v>
      </c>
      <c r="N25" s="137">
        <v>1</v>
      </c>
      <c r="O25" s="138">
        <f t="shared" si="3"/>
        <v>72</v>
      </c>
      <c r="P25" s="133"/>
      <c r="Q25" s="139"/>
      <c r="R25" s="140"/>
      <c r="S25" s="140"/>
      <c r="T25" s="141"/>
      <c r="U25" s="166"/>
      <c r="V25" s="129"/>
      <c r="W25" s="129"/>
      <c r="X25" s="129"/>
      <c r="Y25" s="129"/>
      <c r="Z25" s="129"/>
      <c r="AA25" s="129"/>
      <c r="AB25" s="129"/>
      <c r="AC25" s="129"/>
    </row>
    <row r="26" spans="1:29" ht="22.5" customHeight="1">
      <c r="A26" s="105"/>
      <c r="B26" s="101"/>
      <c r="C26" s="100" t="s">
        <v>157</v>
      </c>
      <c r="D26" s="116" t="s">
        <v>142</v>
      </c>
      <c r="E26" s="69" t="s">
        <v>158</v>
      </c>
      <c r="F26" s="457"/>
      <c r="G26" s="466"/>
      <c r="H26" s="108" t="s">
        <v>95</v>
      </c>
      <c r="I26" s="109">
        <v>1</v>
      </c>
      <c r="J26" s="232">
        <f t="shared" si="2"/>
        <v>0</v>
      </c>
      <c r="K26" s="162"/>
      <c r="L26" s="472"/>
      <c r="M26" s="108">
        <v>24</v>
      </c>
      <c r="N26" s="137">
        <v>1</v>
      </c>
      <c r="O26" s="138">
        <f t="shared" si="3"/>
        <v>24</v>
      </c>
      <c r="P26" s="133"/>
      <c r="Q26" s="139"/>
      <c r="R26" s="140"/>
      <c r="S26" s="140"/>
      <c r="T26" s="141"/>
      <c r="U26" s="166"/>
      <c r="V26" s="129"/>
      <c r="W26" s="129"/>
      <c r="X26" s="129"/>
      <c r="Y26" s="129"/>
      <c r="Z26" s="129"/>
      <c r="AA26" s="129"/>
      <c r="AB26" s="129"/>
      <c r="AC26" s="129"/>
    </row>
    <row r="27" spans="1:29" ht="15.75" thickBot="1">
      <c r="A27" s="105"/>
      <c r="B27" s="85"/>
      <c r="C27" s="172" t="s">
        <v>101</v>
      </c>
      <c r="D27" s="86" t="s">
        <v>142</v>
      </c>
      <c r="E27" s="75" t="s">
        <v>159</v>
      </c>
      <c r="F27" s="457"/>
      <c r="G27" s="468"/>
      <c r="H27" s="110" t="s">
        <v>95</v>
      </c>
      <c r="I27" s="111">
        <v>1</v>
      </c>
      <c r="J27" s="235">
        <f t="shared" si="2"/>
        <v>0</v>
      </c>
      <c r="K27" s="162"/>
      <c r="L27" s="475"/>
      <c r="M27" s="110">
        <v>24</v>
      </c>
      <c r="N27" s="147">
        <v>1</v>
      </c>
      <c r="O27" s="148">
        <f t="shared" si="3"/>
        <v>24</v>
      </c>
      <c r="P27" s="133"/>
      <c r="Q27" s="149"/>
      <c r="R27" s="150"/>
      <c r="S27" s="150"/>
      <c r="T27" s="151"/>
      <c r="U27" s="166"/>
      <c r="V27" s="129"/>
      <c r="W27" s="129"/>
      <c r="X27" s="129"/>
      <c r="Y27" s="129"/>
      <c r="Z27" s="129"/>
      <c r="AA27" s="129"/>
      <c r="AB27" s="129"/>
      <c r="AC27" s="129"/>
    </row>
    <row r="28" spans="1:29">
      <c r="A28" s="105"/>
      <c r="B28" s="173"/>
      <c r="C28" s="77"/>
      <c r="D28" s="77"/>
      <c r="E28" s="77"/>
      <c r="F28" s="457"/>
      <c r="G28" s="226"/>
      <c r="H28" s="78"/>
      <c r="I28" s="78"/>
      <c r="J28" s="226"/>
      <c r="K28" s="162"/>
      <c r="L28" s="78"/>
      <c r="M28" s="78"/>
      <c r="N28" s="78"/>
      <c r="O28" s="78"/>
      <c r="P28" s="133"/>
      <c r="Q28" s="153"/>
      <c r="R28" s="153"/>
      <c r="S28" s="153"/>
      <c r="T28" s="153"/>
      <c r="U28" s="166"/>
      <c r="V28" s="129"/>
      <c r="W28" s="129"/>
      <c r="X28" s="129"/>
      <c r="Y28" s="129"/>
      <c r="Z28" s="129"/>
      <c r="AA28" s="129"/>
      <c r="AB28" s="129"/>
      <c r="AC28" s="129"/>
    </row>
    <row r="29" spans="1:29" ht="15.75" thickBot="1">
      <c r="A29" s="105"/>
      <c r="B29" s="174"/>
      <c r="C29" s="119" t="s">
        <v>102</v>
      </c>
      <c r="D29" s="119"/>
      <c r="E29" s="79"/>
      <c r="F29" s="457"/>
      <c r="G29" s="227"/>
      <c r="H29" s="80"/>
      <c r="I29" s="80"/>
      <c r="J29" s="227"/>
      <c r="K29" s="162"/>
      <c r="L29" s="80"/>
      <c r="M29" s="80"/>
      <c r="N29" s="80"/>
      <c r="O29" s="80"/>
      <c r="P29" s="133"/>
      <c r="Q29" s="153"/>
      <c r="R29" s="153"/>
      <c r="S29" s="153"/>
      <c r="T29" s="153"/>
      <c r="U29" s="166"/>
      <c r="V29" s="129"/>
      <c r="W29" s="129"/>
      <c r="X29" s="129"/>
      <c r="Y29" s="129"/>
      <c r="Z29" s="129"/>
      <c r="AA29" s="129"/>
      <c r="AB29" s="129"/>
      <c r="AC29" s="129"/>
    </row>
    <row r="30" spans="1:29">
      <c r="A30" s="105"/>
      <c r="B30" s="164"/>
      <c r="C30" s="165" t="s">
        <v>200</v>
      </c>
      <c r="D30" s="115"/>
      <c r="E30" s="67" t="s">
        <v>160</v>
      </c>
      <c r="F30" s="457"/>
      <c r="G30" s="465"/>
      <c r="H30" s="106" t="s">
        <v>95</v>
      </c>
      <c r="I30" s="107">
        <v>1</v>
      </c>
      <c r="J30" s="231">
        <f t="shared" ref="J30:J34" si="4">I30*G30</f>
        <v>0</v>
      </c>
      <c r="K30" s="162"/>
      <c r="L30" s="471"/>
      <c r="M30" s="106">
        <v>120</v>
      </c>
      <c r="N30" s="107">
        <v>1</v>
      </c>
      <c r="O30" s="104">
        <f t="shared" ref="O30:O34" si="5">(N30*M30)-(L30*N30)</f>
        <v>120</v>
      </c>
      <c r="P30" s="133"/>
      <c r="Q30" s="134"/>
      <c r="R30" s="135"/>
      <c r="S30" s="135"/>
      <c r="T30" s="136"/>
      <c r="U30" s="166"/>
      <c r="V30" s="129"/>
      <c r="W30" s="129"/>
      <c r="X30" s="129"/>
      <c r="Y30" s="129"/>
      <c r="Z30" s="129"/>
      <c r="AA30" s="129"/>
      <c r="AB30" s="129"/>
      <c r="AC30" s="129"/>
    </row>
    <row r="31" spans="1:29">
      <c r="A31" s="105"/>
      <c r="B31" s="101"/>
      <c r="C31" s="100" t="s">
        <v>103</v>
      </c>
      <c r="D31" s="116"/>
      <c r="E31" s="81"/>
      <c r="F31" s="457"/>
      <c r="G31" s="466"/>
      <c r="H31" s="112" t="s">
        <v>95</v>
      </c>
      <c r="I31" s="113" t="s">
        <v>197</v>
      </c>
      <c r="J31" s="232">
        <f t="shared" si="4"/>
        <v>0</v>
      </c>
      <c r="K31" s="162"/>
      <c r="L31" s="476"/>
      <c r="M31" s="112" t="s">
        <v>201</v>
      </c>
      <c r="N31" s="155" t="s">
        <v>197</v>
      </c>
      <c r="O31" s="156">
        <f t="shared" si="5"/>
        <v>120</v>
      </c>
      <c r="P31" s="133"/>
      <c r="Q31" s="139"/>
      <c r="R31" s="140"/>
      <c r="S31" s="140"/>
      <c r="T31" s="141"/>
      <c r="U31" s="166"/>
      <c r="V31" s="129"/>
      <c r="W31" s="129"/>
      <c r="X31" s="129"/>
      <c r="Y31" s="129"/>
      <c r="Z31" s="129"/>
      <c r="AA31" s="129"/>
      <c r="AB31" s="129"/>
      <c r="AC31" s="129"/>
    </row>
    <row r="32" spans="1:29">
      <c r="A32" s="105"/>
      <c r="B32" s="175"/>
      <c r="C32" s="82" t="s">
        <v>104</v>
      </c>
      <c r="D32" s="83"/>
      <c r="E32" s="69" t="s">
        <v>161</v>
      </c>
      <c r="F32" s="457"/>
      <c r="G32" s="466"/>
      <c r="H32" s="108" t="s">
        <v>95</v>
      </c>
      <c r="I32" s="109">
        <v>1</v>
      </c>
      <c r="J32" s="232">
        <f t="shared" si="4"/>
        <v>0</v>
      </c>
      <c r="K32" s="162"/>
      <c r="L32" s="472"/>
      <c r="M32" s="108">
        <v>120</v>
      </c>
      <c r="N32" s="137">
        <v>1</v>
      </c>
      <c r="O32" s="138">
        <f t="shared" si="5"/>
        <v>120</v>
      </c>
      <c r="P32" s="133"/>
      <c r="Q32" s="139"/>
      <c r="R32" s="140"/>
      <c r="S32" s="140"/>
      <c r="T32" s="141"/>
      <c r="U32" s="166"/>
      <c r="V32" s="129"/>
      <c r="W32" s="129"/>
      <c r="X32" s="129"/>
      <c r="Y32" s="129"/>
      <c r="Z32" s="129"/>
      <c r="AA32" s="129"/>
      <c r="AB32" s="129"/>
      <c r="AC32" s="129"/>
    </row>
    <row r="33" spans="1:29" ht="30">
      <c r="A33" s="105"/>
      <c r="B33" s="175"/>
      <c r="C33" s="82" t="s">
        <v>105</v>
      </c>
      <c r="D33" s="83"/>
      <c r="E33" s="69" t="s">
        <v>162</v>
      </c>
      <c r="F33" s="457"/>
      <c r="G33" s="466"/>
      <c r="H33" s="108" t="s">
        <v>106</v>
      </c>
      <c r="I33" s="109">
        <v>1</v>
      </c>
      <c r="J33" s="232">
        <f t="shared" si="4"/>
        <v>0</v>
      </c>
      <c r="K33" s="162"/>
      <c r="L33" s="472"/>
      <c r="M33" s="108">
        <v>120</v>
      </c>
      <c r="N33" s="137">
        <v>1</v>
      </c>
      <c r="O33" s="138">
        <f t="shared" si="5"/>
        <v>120</v>
      </c>
      <c r="P33" s="133"/>
      <c r="Q33" s="139"/>
      <c r="R33" s="140"/>
      <c r="S33" s="140"/>
      <c r="T33" s="141"/>
      <c r="U33" s="166"/>
      <c r="V33" s="129"/>
      <c r="W33" s="129"/>
      <c r="X33" s="129"/>
      <c r="Y33" s="129"/>
      <c r="Z33" s="129"/>
      <c r="AA33" s="129"/>
      <c r="AB33" s="129"/>
      <c r="AC33" s="129"/>
    </row>
    <row r="34" spans="1:29" ht="15.75" thickBot="1">
      <c r="A34" s="105"/>
      <c r="B34" s="85"/>
      <c r="C34" s="172" t="s">
        <v>163</v>
      </c>
      <c r="D34" s="86"/>
      <c r="E34" s="75" t="s">
        <v>164</v>
      </c>
      <c r="F34" s="457"/>
      <c r="G34" s="468"/>
      <c r="H34" s="110" t="s">
        <v>95</v>
      </c>
      <c r="I34" s="111">
        <v>0.3</v>
      </c>
      <c r="J34" s="235">
        <f t="shared" si="4"/>
        <v>0</v>
      </c>
      <c r="K34" s="162"/>
      <c r="L34" s="475"/>
      <c r="M34" s="110">
        <v>120</v>
      </c>
      <c r="N34" s="147">
        <v>0.2</v>
      </c>
      <c r="O34" s="148">
        <f t="shared" si="5"/>
        <v>24</v>
      </c>
      <c r="P34" s="133"/>
      <c r="Q34" s="149"/>
      <c r="R34" s="150"/>
      <c r="S34" s="150"/>
      <c r="T34" s="151"/>
      <c r="U34" s="166"/>
      <c r="V34" s="129"/>
      <c r="W34" s="129"/>
      <c r="X34" s="129"/>
      <c r="Y34" s="129"/>
      <c r="Z34" s="129"/>
      <c r="AA34" s="129"/>
      <c r="AB34" s="129"/>
      <c r="AC34" s="129"/>
    </row>
    <row r="35" spans="1:29">
      <c r="A35" s="105"/>
      <c r="B35" s="173"/>
      <c r="C35" s="77"/>
      <c r="D35" s="77"/>
      <c r="E35" s="77"/>
      <c r="F35" s="457"/>
      <c r="G35" s="226"/>
      <c r="H35" s="458"/>
      <c r="I35" s="458"/>
      <c r="J35" s="459"/>
      <c r="K35" s="162"/>
      <c r="L35" s="78"/>
      <c r="M35" s="458"/>
      <c r="N35" s="458"/>
      <c r="O35" s="458"/>
      <c r="P35" s="133"/>
      <c r="Q35" s="153"/>
      <c r="R35" s="153"/>
      <c r="S35" s="153"/>
      <c r="T35" s="153"/>
      <c r="U35" s="166"/>
      <c r="V35" s="129"/>
      <c r="W35" s="129"/>
      <c r="X35" s="129"/>
      <c r="Y35" s="129"/>
      <c r="Z35" s="129"/>
      <c r="AA35" s="129"/>
      <c r="AB35" s="129"/>
      <c r="AC35" s="129"/>
    </row>
    <row r="36" spans="1:29" ht="15.75" thickBot="1">
      <c r="A36" s="105"/>
      <c r="B36" s="174"/>
      <c r="C36" s="119" t="s">
        <v>107</v>
      </c>
      <c r="D36" s="119"/>
      <c r="E36" s="84"/>
      <c r="F36" s="457"/>
      <c r="G36" s="227"/>
      <c r="H36" s="80"/>
      <c r="I36" s="80"/>
      <c r="J36" s="227"/>
      <c r="K36" s="162"/>
      <c r="L36" s="80"/>
      <c r="M36" s="80"/>
      <c r="N36" s="80"/>
      <c r="O36" s="80"/>
      <c r="P36" s="133"/>
      <c r="Q36" s="153"/>
      <c r="R36" s="153"/>
      <c r="S36" s="153"/>
      <c r="T36" s="153"/>
      <c r="U36" s="166"/>
      <c r="V36" s="129"/>
      <c r="W36" s="129"/>
      <c r="X36" s="129"/>
      <c r="Y36" s="129"/>
      <c r="Z36" s="129"/>
      <c r="AA36" s="129"/>
      <c r="AB36" s="129"/>
      <c r="AC36" s="129"/>
    </row>
    <row r="37" spans="1:29">
      <c r="A37" s="105"/>
      <c r="B37" s="164"/>
      <c r="C37" s="165" t="s">
        <v>165</v>
      </c>
      <c r="D37" s="115"/>
      <c r="E37" s="67" t="s">
        <v>166</v>
      </c>
      <c r="F37" s="457"/>
      <c r="G37" s="465"/>
      <c r="H37" s="106" t="s">
        <v>99</v>
      </c>
      <c r="I37" s="107">
        <v>1</v>
      </c>
      <c r="J37" s="231">
        <f t="shared" ref="J37:J38" si="6">I37*G37</f>
        <v>0</v>
      </c>
      <c r="K37" s="162"/>
      <c r="L37" s="471"/>
      <c r="M37" s="106">
        <v>24</v>
      </c>
      <c r="N37" s="107">
        <v>1</v>
      </c>
      <c r="O37" s="104">
        <f t="shared" ref="O37:O38" si="7">(N37*M37)-(L37*N37)</f>
        <v>24</v>
      </c>
      <c r="P37" s="133"/>
      <c r="Q37" s="134"/>
      <c r="R37" s="135"/>
      <c r="S37" s="135"/>
      <c r="T37" s="136"/>
      <c r="U37" s="129"/>
      <c r="V37" s="129"/>
      <c r="W37" s="129"/>
      <c r="X37" s="129"/>
      <c r="Y37" s="129"/>
      <c r="Z37" s="129"/>
      <c r="AA37" s="129"/>
      <c r="AB37" s="129"/>
      <c r="AC37" s="129"/>
    </row>
    <row r="38" spans="1:29" ht="15.75" thickBot="1">
      <c r="A38" s="105"/>
      <c r="B38" s="85"/>
      <c r="C38" s="172" t="s">
        <v>167</v>
      </c>
      <c r="D38" s="86"/>
      <c r="E38" s="75" t="s">
        <v>168</v>
      </c>
      <c r="F38" s="457"/>
      <c r="G38" s="468"/>
      <c r="H38" s="110" t="s">
        <v>99</v>
      </c>
      <c r="I38" s="111">
        <v>1</v>
      </c>
      <c r="J38" s="235">
        <f t="shared" si="6"/>
        <v>0</v>
      </c>
      <c r="K38" s="162"/>
      <c r="L38" s="475"/>
      <c r="M38" s="110">
        <v>24</v>
      </c>
      <c r="N38" s="147">
        <v>1</v>
      </c>
      <c r="O38" s="148">
        <f t="shared" si="7"/>
        <v>24</v>
      </c>
      <c r="P38" s="133"/>
      <c r="Q38" s="149"/>
      <c r="R38" s="150"/>
      <c r="S38" s="150"/>
      <c r="T38" s="151"/>
      <c r="U38" s="129"/>
      <c r="V38" s="129"/>
      <c r="W38" s="129"/>
      <c r="X38" s="129"/>
      <c r="Y38" s="129"/>
      <c r="Z38" s="129"/>
      <c r="AA38" s="129"/>
      <c r="AB38" s="129"/>
      <c r="AC38" s="129"/>
    </row>
    <row r="39" spans="1:29">
      <c r="A39" s="105"/>
      <c r="B39" s="170"/>
      <c r="C39" s="117"/>
      <c r="D39" s="117"/>
      <c r="E39" s="77"/>
      <c r="F39" s="457"/>
      <c r="G39" s="226"/>
      <c r="H39" s="78"/>
      <c r="I39" s="78"/>
      <c r="J39" s="226"/>
      <c r="K39" s="162"/>
      <c r="L39" s="78"/>
      <c r="M39" s="78"/>
      <c r="N39" s="78"/>
      <c r="O39" s="78"/>
      <c r="P39" s="133"/>
      <c r="Q39" s="153"/>
      <c r="R39" s="153"/>
      <c r="S39" s="153"/>
      <c r="T39" s="153"/>
      <c r="U39" s="166"/>
      <c r="V39" s="129"/>
      <c r="W39" s="129"/>
      <c r="X39" s="129"/>
      <c r="Y39" s="129"/>
      <c r="Z39" s="129"/>
      <c r="AA39" s="129"/>
      <c r="AB39" s="129"/>
      <c r="AC39" s="129"/>
    </row>
    <row r="40" spans="1:29" ht="15.75" thickBot="1">
      <c r="A40" s="105"/>
      <c r="B40" s="174"/>
      <c r="C40" s="119" t="s">
        <v>108</v>
      </c>
      <c r="D40" s="119"/>
      <c r="E40" s="84"/>
      <c r="F40" s="457"/>
      <c r="G40" s="227"/>
      <c r="H40" s="80"/>
      <c r="I40" s="80"/>
      <c r="J40" s="227"/>
      <c r="K40" s="162"/>
      <c r="L40" s="80"/>
      <c r="M40" s="80"/>
      <c r="N40" s="80"/>
      <c r="O40" s="80"/>
      <c r="P40" s="133"/>
      <c r="Q40" s="153"/>
      <c r="R40" s="153"/>
      <c r="S40" s="153"/>
      <c r="T40" s="153"/>
      <c r="U40" s="166"/>
      <c r="V40" s="129"/>
      <c r="W40" s="129"/>
      <c r="X40" s="129"/>
      <c r="Y40" s="129"/>
      <c r="Z40" s="129"/>
      <c r="AA40" s="129"/>
      <c r="AB40" s="129"/>
      <c r="AC40" s="129"/>
    </row>
    <row r="41" spans="1:29">
      <c r="A41" s="105"/>
      <c r="B41" s="164"/>
      <c r="C41" s="176" t="s">
        <v>169</v>
      </c>
      <c r="D41" s="124" t="s">
        <v>170</v>
      </c>
      <c r="E41" s="67" t="s">
        <v>171</v>
      </c>
      <c r="F41" s="457"/>
      <c r="G41" s="465"/>
      <c r="H41" s="106" t="s">
        <v>95</v>
      </c>
      <c r="I41" s="107">
        <v>1</v>
      </c>
      <c r="J41" s="231">
        <f t="shared" ref="J41:J48" si="8">I41*G41</f>
        <v>0</v>
      </c>
      <c r="K41" s="162"/>
      <c r="L41" s="471"/>
      <c r="M41" s="106">
        <v>24</v>
      </c>
      <c r="N41" s="107">
        <v>1</v>
      </c>
      <c r="O41" s="104">
        <f t="shared" ref="O41:O48" si="9">(N41*M41)-(L41*N41)</f>
        <v>24</v>
      </c>
      <c r="P41" s="133"/>
      <c r="Q41" s="134"/>
      <c r="R41" s="135"/>
      <c r="S41" s="135"/>
      <c r="T41" s="136"/>
      <c r="U41" s="166"/>
      <c r="V41" s="129"/>
      <c r="W41" s="129"/>
      <c r="X41" s="129"/>
      <c r="Y41" s="129"/>
      <c r="Z41" s="129"/>
      <c r="AA41" s="129"/>
      <c r="AB41" s="129"/>
      <c r="AC41" s="129"/>
    </row>
    <row r="42" spans="1:29" s="169" customFormat="1">
      <c r="A42" s="168"/>
      <c r="B42" s="101"/>
      <c r="C42" s="102" t="s">
        <v>109</v>
      </c>
      <c r="D42" s="125" t="s">
        <v>170</v>
      </c>
      <c r="E42" s="69" t="s">
        <v>172</v>
      </c>
      <c r="F42" s="460"/>
      <c r="G42" s="466"/>
      <c r="H42" s="108" t="s">
        <v>95</v>
      </c>
      <c r="I42" s="109">
        <v>1</v>
      </c>
      <c r="J42" s="232">
        <f t="shared" si="8"/>
        <v>0</v>
      </c>
      <c r="K42" s="461"/>
      <c r="L42" s="472"/>
      <c r="M42" s="108">
        <v>24</v>
      </c>
      <c r="N42" s="137">
        <v>1</v>
      </c>
      <c r="O42" s="138">
        <f t="shared" si="9"/>
        <v>24</v>
      </c>
      <c r="P42" s="146"/>
      <c r="Q42" s="139"/>
      <c r="R42" s="140"/>
      <c r="S42" s="140"/>
      <c r="T42" s="141"/>
      <c r="U42" s="166"/>
      <c r="V42" s="130"/>
      <c r="W42" s="130"/>
      <c r="X42" s="130"/>
      <c r="Y42" s="130"/>
      <c r="Z42" s="130"/>
      <c r="AA42" s="130"/>
      <c r="AB42" s="130"/>
      <c r="AC42" s="130"/>
    </row>
    <row r="43" spans="1:29" s="169" customFormat="1">
      <c r="A43" s="168"/>
      <c r="B43" s="101"/>
      <c r="C43" s="102" t="s">
        <v>110</v>
      </c>
      <c r="D43" s="125" t="s">
        <v>170</v>
      </c>
      <c r="E43" s="69" t="s">
        <v>173</v>
      </c>
      <c r="F43" s="460"/>
      <c r="G43" s="466"/>
      <c r="H43" s="108" t="s">
        <v>95</v>
      </c>
      <c r="I43" s="109">
        <v>1</v>
      </c>
      <c r="J43" s="232">
        <f t="shared" si="8"/>
        <v>0</v>
      </c>
      <c r="K43" s="461"/>
      <c r="L43" s="472"/>
      <c r="M43" s="108">
        <v>24</v>
      </c>
      <c r="N43" s="137">
        <v>1</v>
      </c>
      <c r="O43" s="138">
        <f t="shared" si="9"/>
        <v>24</v>
      </c>
      <c r="P43" s="146"/>
      <c r="Q43" s="139"/>
      <c r="R43" s="140"/>
      <c r="S43" s="140"/>
      <c r="T43" s="141"/>
      <c r="U43" s="166"/>
      <c r="V43" s="130"/>
      <c r="W43" s="130"/>
      <c r="X43" s="130"/>
      <c r="Y43" s="130"/>
      <c r="Z43" s="130"/>
      <c r="AA43" s="130"/>
      <c r="AB43" s="130"/>
      <c r="AC43" s="130"/>
    </row>
    <row r="44" spans="1:29" s="169" customFormat="1">
      <c r="A44" s="168"/>
      <c r="B44" s="101"/>
      <c r="C44" s="102" t="s">
        <v>111</v>
      </c>
      <c r="D44" s="125" t="s">
        <v>170</v>
      </c>
      <c r="E44" s="69" t="s">
        <v>174</v>
      </c>
      <c r="F44" s="460"/>
      <c r="G44" s="466"/>
      <c r="H44" s="108" t="s">
        <v>95</v>
      </c>
      <c r="I44" s="109">
        <v>1</v>
      </c>
      <c r="J44" s="232">
        <f t="shared" si="8"/>
        <v>0</v>
      </c>
      <c r="K44" s="461"/>
      <c r="L44" s="472"/>
      <c r="M44" s="108">
        <v>24</v>
      </c>
      <c r="N44" s="137">
        <v>1</v>
      </c>
      <c r="O44" s="138">
        <f t="shared" si="9"/>
        <v>24</v>
      </c>
      <c r="P44" s="146"/>
      <c r="Q44" s="139"/>
      <c r="R44" s="140"/>
      <c r="S44" s="140"/>
      <c r="T44" s="141"/>
      <c r="U44" s="166"/>
      <c r="V44" s="130"/>
      <c r="W44" s="130"/>
      <c r="X44" s="130"/>
      <c r="Y44" s="130"/>
      <c r="Z44" s="130"/>
      <c r="AA44" s="130"/>
      <c r="AB44" s="130"/>
      <c r="AC44" s="130"/>
    </row>
    <row r="45" spans="1:29" s="169" customFormat="1">
      <c r="A45" s="168"/>
      <c r="B45" s="101"/>
      <c r="C45" s="102" t="s">
        <v>112</v>
      </c>
      <c r="D45" s="125" t="s">
        <v>170</v>
      </c>
      <c r="E45" s="69" t="s">
        <v>112</v>
      </c>
      <c r="F45" s="460"/>
      <c r="G45" s="466"/>
      <c r="H45" s="108" t="s">
        <v>95</v>
      </c>
      <c r="I45" s="109">
        <v>1</v>
      </c>
      <c r="J45" s="232">
        <f t="shared" si="8"/>
        <v>0</v>
      </c>
      <c r="K45" s="461"/>
      <c r="L45" s="472"/>
      <c r="M45" s="108">
        <v>24</v>
      </c>
      <c r="N45" s="137">
        <v>1</v>
      </c>
      <c r="O45" s="138">
        <f t="shared" si="9"/>
        <v>24</v>
      </c>
      <c r="P45" s="146"/>
      <c r="Q45" s="139"/>
      <c r="R45" s="140"/>
      <c r="S45" s="140"/>
      <c r="T45" s="141"/>
      <c r="U45" s="166"/>
      <c r="V45" s="130"/>
      <c r="W45" s="130"/>
      <c r="X45" s="130"/>
      <c r="Y45" s="130"/>
      <c r="Z45" s="130"/>
      <c r="AA45" s="130"/>
      <c r="AB45" s="130"/>
      <c r="AC45" s="130"/>
    </row>
    <row r="46" spans="1:29" s="169" customFormat="1">
      <c r="A46" s="168"/>
      <c r="B46" s="101"/>
      <c r="C46" s="102" t="s">
        <v>113</v>
      </c>
      <c r="D46" s="125" t="s">
        <v>170</v>
      </c>
      <c r="E46" s="69" t="s">
        <v>175</v>
      </c>
      <c r="F46" s="460"/>
      <c r="G46" s="466"/>
      <c r="H46" s="108" t="s">
        <v>95</v>
      </c>
      <c r="I46" s="109">
        <v>1</v>
      </c>
      <c r="J46" s="232">
        <f t="shared" si="8"/>
        <v>0</v>
      </c>
      <c r="K46" s="461"/>
      <c r="L46" s="472"/>
      <c r="M46" s="108">
        <v>24</v>
      </c>
      <c r="N46" s="137">
        <v>1</v>
      </c>
      <c r="O46" s="138">
        <f>(N46*M46)-(L46*N46)</f>
        <v>24</v>
      </c>
      <c r="P46" s="146"/>
      <c r="Q46" s="139"/>
      <c r="R46" s="140"/>
      <c r="S46" s="140"/>
      <c r="T46" s="141"/>
      <c r="U46" s="166"/>
      <c r="V46" s="130"/>
      <c r="W46" s="130"/>
      <c r="X46" s="130"/>
      <c r="Y46" s="130"/>
      <c r="Z46" s="130"/>
      <c r="AA46" s="130"/>
      <c r="AB46" s="130"/>
      <c r="AC46" s="130"/>
    </row>
    <row r="47" spans="1:29">
      <c r="A47" s="105"/>
      <c r="B47" s="101"/>
      <c r="C47" s="102" t="s">
        <v>114</v>
      </c>
      <c r="D47" s="125" t="s">
        <v>176</v>
      </c>
      <c r="E47" s="69" t="s">
        <v>177</v>
      </c>
      <c r="F47" s="457"/>
      <c r="G47" s="466"/>
      <c r="H47" s="108" t="s">
        <v>95</v>
      </c>
      <c r="I47" s="109">
        <v>1</v>
      </c>
      <c r="J47" s="232">
        <f t="shared" si="8"/>
        <v>0</v>
      </c>
      <c r="K47" s="162"/>
      <c r="L47" s="472"/>
      <c r="M47" s="108">
        <v>24</v>
      </c>
      <c r="N47" s="137">
        <v>1</v>
      </c>
      <c r="O47" s="138">
        <f t="shared" si="9"/>
        <v>24</v>
      </c>
      <c r="P47" s="133"/>
      <c r="Q47" s="139"/>
      <c r="R47" s="140"/>
      <c r="S47" s="140"/>
      <c r="T47" s="141"/>
      <c r="U47" s="166"/>
      <c r="V47" s="129"/>
      <c r="W47" s="129"/>
      <c r="X47" s="129"/>
      <c r="Y47" s="129"/>
      <c r="Z47" s="129"/>
      <c r="AA47" s="129"/>
      <c r="AB47" s="129"/>
      <c r="AC47" s="129"/>
    </row>
    <row r="48" spans="1:29" s="169" customFormat="1" ht="16.5" customHeight="1" thickBot="1">
      <c r="A48" s="168"/>
      <c r="B48" s="85"/>
      <c r="C48" s="177" t="s">
        <v>179</v>
      </c>
      <c r="D48" s="126" t="s">
        <v>170</v>
      </c>
      <c r="E48" s="75" t="s">
        <v>180</v>
      </c>
      <c r="F48" s="460"/>
      <c r="G48" s="468"/>
      <c r="H48" s="110" t="s">
        <v>95</v>
      </c>
      <c r="I48" s="111">
        <v>1</v>
      </c>
      <c r="J48" s="235">
        <f t="shared" si="8"/>
        <v>0</v>
      </c>
      <c r="K48" s="461"/>
      <c r="L48" s="475"/>
      <c r="M48" s="110">
        <v>24</v>
      </c>
      <c r="N48" s="147">
        <v>1</v>
      </c>
      <c r="O48" s="148">
        <f t="shared" si="9"/>
        <v>24</v>
      </c>
      <c r="P48" s="146"/>
      <c r="Q48" s="149"/>
      <c r="R48" s="150"/>
      <c r="S48" s="150"/>
      <c r="T48" s="151"/>
      <c r="U48" s="166"/>
      <c r="V48" s="130"/>
      <c r="W48" s="130"/>
      <c r="X48" s="130"/>
      <c r="Y48" s="130"/>
      <c r="Z48" s="130"/>
      <c r="AA48" s="130"/>
      <c r="AB48" s="130"/>
      <c r="AC48" s="130"/>
    </row>
    <row r="49" spans="1:29">
      <c r="A49" s="105"/>
      <c r="B49" s="178"/>
      <c r="C49" s="120"/>
      <c r="D49" s="120"/>
      <c r="E49" s="79"/>
      <c r="F49" s="457"/>
      <c r="G49" s="227"/>
      <c r="H49" s="80"/>
      <c r="I49" s="80"/>
      <c r="J49" s="227"/>
      <c r="K49" s="162"/>
      <c r="L49" s="80"/>
      <c r="M49" s="80"/>
      <c r="N49" s="80"/>
      <c r="O49" s="80"/>
      <c r="P49" s="133"/>
      <c r="Q49" s="153"/>
      <c r="R49" s="153"/>
      <c r="S49" s="153"/>
      <c r="T49" s="153"/>
      <c r="U49" s="166"/>
      <c r="V49" s="129"/>
      <c r="W49" s="129"/>
      <c r="X49" s="129"/>
      <c r="Y49" s="129"/>
      <c r="Z49" s="129"/>
      <c r="AA49" s="129"/>
      <c r="AB49" s="129"/>
      <c r="AC49" s="129"/>
    </row>
    <row r="50" spans="1:29" ht="15.75" thickBot="1">
      <c r="A50" s="105"/>
      <c r="B50" s="178"/>
      <c r="C50" s="121" t="s">
        <v>116</v>
      </c>
      <c r="D50" s="121"/>
      <c r="E50" s="84"/>
      <c r="F50" s="457"/>
      <c r="G50" s="227"/>
      <c r="H50" s="80"/>
      <c r="I50" s="80"/>
      <c r="J50" s="227"/>
      <c r="K50" s="162"/>
      <c r="L50" s="80"/>
      <c r="M50" s="80"/>
      <c r="N50" s="80"/>
      <c r="O50" s="80"/>
      <c r="P50" s="133"/>
      <c r="Q50" s="153"/>
      <c r="R50" s="153"/>
      <c r="S50" s="153"/>
      <c r="T50" s="153"/>
      <c r="U50" s="166"/>
      <c r="V50" s="129"/>
      <c r="W50" s="129"/>
      <c r="X50" s="129"/>
      <c r="Y50" s="129"/>
      <c r="Z50" s="129"/>
      <c r="AA50" s="129"/>
      <c r="AB50" s="129"/>
      <c r="AC50" s="129"/>
    </row>
    <row r="51" spans="1:29" s="169" customFormat="1">
      <c r="A51" s="168"/>
      <c r="B51" s="164"/>
      <c r="C51" s="179" t="s">
        <v>181</v>
      </c>
      <c r="D51" s="122" t="s">
        <v>170</v>
      </c>
      <c r="E51" s="67" t="s">
        <v>182</v>
      </c>
      <c r="F51" s="460"/>
      <c r="G51" s="465"/>
      <c r="H51" s="106" t="s">
        <v>95</v>
      </c>
      <c r="I51" s="107">
        <v>1</v>
      </c>
      <c r="J51" s="231">
        <f t="shared" ref="J51:J55" si="10">I51*G51</f>
        <v>0</v>
      </c>
      <c r="K51" s="461"/>
      <c r="L51" s="471"/>
      <c r="M51" s="106">
        <v>48</v>
      </c>
      <c r="N51" s="107">
        <v>1</v>
      </c>
      <c r="O51" s="104">
        <f t="shared" ref="O51:O55" si="11">(N51*M51)-(L51*N51)</f>
        <v>48</v>
      </c>
      <c r="P51" s="146"/>
      <c r="Q51" s="134"/>
      <c r="R51" s="135"/>
      <c r="S51" s="135"/>
      <c r="T51" s="136"/>
      <c r="U51" s="166"/>
      <c r="V51" s="130"/>
      <c r="W51" s="130"/>
      <c r="X51" s="130"/>
      <c r="Y51" s="130"/>
      <c r="Z51" s="130"/>
      <c r="AA51" s="130"/>
      <c r="AB51" s="130"/>
      <c r="AC51" s="130"/>
    </row>
    <row r="52" spans="1:29" s="169" customFormat="1">
      <c r="A52" s="168"/>
      <c r="B52" s="101"/>
      <c r="C52" s="87" t="s">
        <v>117</v>
      </c>
      <c r="D52" s="88"/>
      <c r="E52" s="69" t="s">
        <v>183</v>
      </c>
      <c r="F52" s="460"/>
      <c r="G52" s="466"/>
      <c r="H52" s="108" t="s">
        <v>95</v>
      </c>
      <c r="I52" s="109">
        <v>1</v>
      </c>
      <c r="J52" s="232">
        <f t="shared" si="10"/>
        <v>0</v>
      </c>
      <c r="K52" s="461"/>
      <c r="L52" s="472"/>
      <c r="M52" s="108">
        <v>48</v>
      </c>
      <c r="N52" s="137">
        <v>1</v>
      </c>
      <c r="O52" s="138">
        <f t="shared" si="11"/>
        <v>48</v>
      </c>
      <c r="P52" s="146"/>
      <c r="Q52" s="139"/>
      <c r="R52" s="140"/>
      <c r="S52" s="140"/>
      <c r="T52" s="141"/>
      <c r="U52" s="166"/>
      <c r="V52" s="130"/>
      <c r="W52" s="130"/>
      <c r="X52" s="130"/>
      <c r="Y52" s="130"/>
      <c r="Z52" s="130"/>
      <c r="AA52" s="130"/>
      <c r="AB52" s="130"/>
      <c r="AC52" s="130"/>
    </row>
    <row r="53" spans="1:29">
      <c r="A53" s="180" t="e">
        <f>(W53&gt;#REF!)*W53</f>
        <v>#REF!</v>
      </c>
      <c r="B53" s="181"/>
      <c r="C53" s="100" t="s">
        <v>185</v>
      </c>
      <c r="D53" s="116" t="s">
        <v>186</v>
      </c>
      <c r="E53" s="69" t="s">
        <v>187</v>
      </c>
      <c r="F53" s="180"/>
      <c r="G53" s="466"/>
      <c r="H53" s="108" t="s">
        <v>95</v>
      </c>
      <c r="I53" s="109">
        <v>1</v>
      </c>
      <c r="J53" s="232">
        <f t="shared" si="10"/>
        <v>0</v>
      </c>
      <c r="K53" s="462"/>
      <c r="L53" s="472"/>
      <c r="M53" s="108">
        <v>24</v>
      </c>
      <c r="N53" s="137">
        <v>1</v>
      </c>
      <c r="O53" s="138">
        <f>(N53*M53)-(L53*N53)</f>
        <v>24</v>
      </c>
      <c r="P53" s="157"/>
      <c r="Q53" s="139"/>
      <c r="R53" s="140"/>
      <c r="S53" s="140"/>
      <c r="T53" s="141"/>
      <c r="U53" s="166"/>
      <c r="V53" s="131"/>
      <c r="W53" s="131"/>
      <c r="X53" s="129"/>
      <c r="Y53" s="129"/>
      <c r="Z53" s="129"/>
      <c r="AA53" s="129"/>
      <c r="AB53" s="129"/>
    </row>
    <row r="54" spans="1:29">
      <c r="A54" s="180"/>
      <c r="B54" s="195"/>
      <c r="C54" s="196" t="s">
        <v>188</v>
      </c>
      <c r="D54" s="72" t="s">
        <v>186</v>
      </c>
      <c r="E54" s="197" t="s">
        <v>189</v>
      </c>
      <c r="F54" s="180"/>
      <c r="G54" s="467"/>
      <c r="H54" s="198" t="s">
        <v>99</v>
      </c>
      <c r="I54" s="109">
        <v>1</v>
      </c>
      <c r="J54" s="232">
        <f t="shared" si="10"/>
        <v>0</v>
      </c>
      <c r="K54" s="462"/>
      <c r="L54" s="477"/>
      <c r="M54" s="198">
        <v>24</v>
      </c>
      <c r="N54" s="199">
        <v>1</v>
      </c>
      <c r="O54" s="200">
        <f t="shared" si="11"/>
        <v>24</v>
      </c>
      <c r="P54" s="157"/>
      <c r="Q54" s="201"/>
      <c r="R54" s="202"/>
      <c r="S54" s="202"/>
      <c r="T54" s="203"/>
      <c r="U54" s="166"/>
      <c r="V54" s="131"/>
      <c r="W54" s="131"/>
      <c r="X54" s="129"/>
      <c r="Y54" s="129"/>
      <c r="Z54" s="129"/>
      <c r="AA54" s="129"/>
      <c r="AB54" s="129"/>
    </row>
    <row r="55" spans="1:29" ht="15.75" thickBot="1">
      <c r="A55" s="180"/>
      <c r="B55" s="182"/>
      <c r="C55" s="172" t="s">
        <v>119</v>
      </c>
      <c r="D55" s="86"/>
      <c r="E55" s="75" t="s">
        <v>202</v>
      </c>
      <c r="F55" s="180"/>
      <c r="G55" s="468"/>
      <c r="H55" s="110" t="s">
        <v>99</v>
      </c>
      <c r="I55" s="111">
        <v>1</v>
      </c>
      <c r="J55" s="235">
        <f t="shared" si="10"/>
        <v>0</v>
      </c>
      <c r="K55" s="462"/>
      <c r="L55" s="475"/>
      <c r="M55" s="110">
        <v>24</v>
      </c>
      <c r="N55" s="147">
        <v>1</v>
      </c>
      <c r="O55" s="148">
        <f t="shared" si="11"/>
        <v>24</v>
      </c>
      <c r="P55" s="157"/>
      <c r="Q55" s="149"/>
      <c r="R55" s="150"/>
      <c r="S55" s="150"/>
      <c r="T55" s="151"/>
      <c r="U55" s="166"/>
      <c r="V55" s="131"/>
      <c r="W55" s="131"/>
      <c r="X55" s="129"/>
      <c r="Y55" s="129"/>
      <c r="Z55" s="129"/>
      <c r="AA55" s="129"/>
      <c r="AB55" s="129"/>
    </row>
    <row r="56" spans="1:29" ht="15.75" thickBot="1">
      <c r="A56" s="105"/>
      <c r="B56" s="178"/>
      <c r="C56" s="92"/>
      <c r="D56" s="92"/>
      <c r="E56" s="89"/>
      <c r="F56" s="457"/>
      <c r="G56" s="228"/>
      <c r="H56" s="90"/>
      <c r="I56" s="90"/>
      <c r="J56" s="228"/>
      <c r="K56" s="162"/>
      <c r="L56" s="90"/>
      <c r="M56" s="90"/>
      <c r="N56" s="90"/>
      <c r="O56" s="90"/>
      <c r="P56" s="133"/>
      <c r="Q56" s="127"/>
      <c r="R56" s="127"/>
      <c r="S56" s="158"/>
      <c r="T56" s="159"/>
      <c r="U56" s="131"/>
      <c r="V56" s="129"/>
      <c r="W56" s="129"/>
      <c r="X56" s="129"/>
      <c r="Y56" s="129"/>
      <c r="Z56" s="129"/>
      <c r="AA56" s="129"/>
      <c r="AB56" s="129"/>
      <c r="AC56" s="129"/>
    </row>
    <row r="57" spans="1:29" ht="15" customHeight="1">
      <c r="A57" s="105"/>
      <c r="B57" s="543" t="s">
        <v>217</v>
      </c>
      <c r="C57" s="544"/>
      <c r="D57" s="544"/>
      <c r="E57" s="448">
        <f>SUM(J3:J55)</f>
        <v>0</v>
      </c>
      <c r="F57" s="457"/>
      <c r="G57" s="228"/>
      <c r="H57" s="90"/>
      <c r="I57" s="90"/>
      <c r="J57" s="228"/>
      <c r="K57" s="162"/>
      <c r="L57" s="90"/>
      <c r="M57" s="90"/>
      <c r="N57" s="90"/>
      <c r="O57" s="90"/>
      <c r="P57" s="133"/>
      <c r="Q57" s="127"/>
      <c r="R57" s="127"/>
      <c r="S57" s="158"/>
      <c r="T57" s="159"/>
      <c r="U57" s="131"/>
      <c r="V57" s="129"/>
      <c r="W57" s="129"/>
      <c r="X57" s="129"/>
      <c r="Y57" s="129"/>
      <c r="Z57" s="129"/>
      <c r="AA57" s="129"/>
      <c r="AB57" s="129"/>
      <c r="AC57" s="129"/>
    </row>
    <row r="58" spans="1:29" ht="15.75" thickBot="1">
      <c r="A58" s="105"/>
      <c r="B58" s="545" t="s">
        <v>218</v>
      </c>
      <c r="C58" s="546"/>
      <c r="D58" s="546"/>
      <c r="E58" s="505">
        <f>((1-(O58/N58))-1)*-1</f>
        <v>1</v>
      </c>
      <c r="F58" s="457"/>
      <c r="G58" s="228"/>
      <c r="H58" s="90"/>
      <c r="I58" s="90"/>
      <c r="J58" s="228"/>
      <c r="K58" s="162"/>
      <c r="L58" s="90"/>
      <c r="M58" s="90"/>
      <c r="N58" s="504">
        <v>2736</v>
      </c>
      <c r="O58" s="502">
        <f>SUM(O3:O55)</f>
        <v>2736</v>
      </c>
      <c r="P58" s="133"/>
      <c r="Q58" s="127"/>
      <c r="R58" s="127"/>
      <c r="S58" s="158"/>
      <c r="T58" s="159"/>
      <c r="U58" s="131"/>
      <c r="V58" s="129"/>
      <c r="W58" s="129"/>
      <c r="X58" s="129"/>
      <c r="Y58" s="129"/>
      <c r="Z58" s="129"/>
      <c r="AA58" s="129"/>
      <c r="AB58" s="129"/>
      <c r="AC58" s="129"/>
    </row>
    <row r="59" spans="1:29">
      <c r="A59" s="105"/>
      <c r="B59" s="178"/>
      <c r="C59" s="92"/>
      <c r="D59" s="92"/>
      <c r="E59" s="89"/>
      <c r="F59" s="457"/>
      <c r="G59" s="228"/>
      <c r="H59" s="90"/>
      <c r="I59" s="90"/>
      <c r="J59" s="228"/>
      <c r="K59" s="162"/>
      <c r="L59" s="90"/>
      <c r="M59" s="90"/>
      <c r="N59" s="90"/>
      <c r="O59" s="90"/>
      <c r="P59" s="133"/>
      <c r="Q59" s="127"/>
      <c r="R59" s="127"/>
      <c r="S59" s="158"/>
      <c r="T59" s="159"/>
      <c r="U59" s="131"/>
      <c r="V59" s="129"/>
      <c r="W59" s="129"/>
      <c r="X59" s="129"/>
      <c r="Y59" s="129"/>
      <c r="Z59" s="129"/>
      <c r="AA59" s="129"/>
      <c r="AB59" s="129"/>
      <c r="AC59" s="129"/>
    </row>
    <row r="60" spans="1:29" ht="15.75" thickBot="1">
      <c r="A60" s="105"/>
      <c r="B60" s="178"/>
      <c r="C60" s="463" t="s">
        <v>196</v>
      </c>
      <c r="D60" s="92"/>
      <c r="E60" s="89"/>
      <c r="F60" s="457"/>
      <c r="G60" s="228"/>
      <c r="H60" s="90"/>
      <c r="I60" s="90"/>
      <c r="J60" s="228"/>
      <c r="K60" s="162"/>
      <c r="L60" s="90"/>
      <c r="M60" s="90"/>
      <c r="N60" s="90"/>
      <c r="O60" s="90"/>
      <c r="P60" s="133"/>
      <c r="Q60" s="127"/>
      <c r="R60" s="127"/>
      <c r="S60" s="158"/>
      <c r="T60" s="159"/>
      <c r="U60" s="131"/>
      <c r="V60" s="129"/>
      <c r="W60" s="129"/>
      <c r="X60" s="129"/>
      <c r="Y60" s="129"/>
      <c r="Z60" s="129"/>
      <c r="AA60" s="129"/>
      <c r="AB60" s="129"/>
      <c r="AC60" s="129"/>
    </row>
    <row r="61" spans="1:29" s="169" customFormat="1">
      <c r="A61" s="168"/>
      <c r="B61" s="164"/>
      <c r="C61" s="194" t="s">
        <v>115</v>
      </c>
      <c r="D61" s="124" t="s">
        <v>170</v>
      </c>
      <c r="E61" s="67" t="s">
        <v>178</v>
      </c>
      <c r="F61" s="460"/>
      <c r="G61" s="228"/>
      <c r="H61" s="90"/>
      <c r="I61" s="90"/>
      <c r="J61" s="228"/>
      <c r="K61" s="162"/>
      <c r="L61" s="90"/>
      <c r="M61" s="80"/>
      <c r="N61" s="80"/>
      <c r="O61" s="80"/>
      <c r="P61" s="146"/>
      <c r="Q61" s="127"/>
      <c r="R61" s="127"/>
      <c r="S61" s="158"/>
      <c r="T61" s="159"/>
      <c r="U61" s="131"/>
      <c r="V61" s="129"/>
      <c r="W61" s="130"/>
      <c r="X61" s="130"/>
      <c r="Y61" s="130"/>
      <c r="Z61" s="130"/>
      <c r="AA61" s="130"/>
      <c r="AB61" s="130"/>
      <c r="AC61" s="130"/>
    </row>
    <row r="62" spans="1:29" s="169" customFormat="1" ht="15.75" thickBot="1">
      <c r="A62" s="168"/>
      <c r="B62" s="85"/>
      <c r="C62" s="192" t="s">
        <v>118</v>
      </c>
      <c r="D62" s="193" t="s">
        <v>170</v>
      </c>
      <c r="E62" s="75" t="s">
        <v>184</v>
      </c>
      <c r="F62" s="460"/>
      <c r="G62" s="228"/>
      <c r="H62" s="90"/>
      <c r="I62" s="90"/>
      <c r="J62" s="228"/>
      <c r="K62" s="162"/>
      <c r="L62" s="90"/>
      <c r="M62" s="80"/>
      <c r="N62" s="80"/>
      <c r="O62" s="80"/>
      <c r="P62" s="146"/>
      <c r="Q62" s="127"/>
      <c r="R62" s="127"/>
      <c r="S62" s="158"/>
      <c r="T62" s="159"/>
      <c r="U62" s="131"/>
      <c r="V62" s="130"/>
      <c r="W62" s="130"/>
      <c r="X62" s="130"/>
      <c r="Y62" s="130"/>
      <c r="Z62" s="130"/>
      <c r="AA62" s="130"/>
      <c r="AB62" s="130"/>
      <c r="AC62" s="130"/>
    </row>
    <row r="63" spans="1:29">
      <c r="A63" s="105"/>
      <c r="B63" s="178"/>
      <c r="C63" s="92"/>
      <c r="D63" s="92"/>
      <c r="E63" s="89"/>
      <c r="F63" s="457"/>
      <c r="G63" s="228"/>
      <c r="H63" s="90"/>
      <c r="I63" s="90"/>
      <c r="J63" s="228"/>
      <c r="K63" s="162"/>
      <c r="L63" s="90"/>
      <c r="M63" s="90"/>
      <c r="N63" s="90"/>
      <c r="O63" s="90"/>
      <c r="P63" s="133"/>
      <c r="Q63" s="127"/>
      <c r="R63" s="127"/>
      <c r="S63" s="158"/>
      <c r="T63" s="159"/>
      <c r="U63" s="131"/>
      <c r="V63" s="129"/>
      <c r="W63" s="129"/>
      <c r="X63" s="129"/>
      <c r="Y63" s="129"/>
      <c r="Z63" s="129"/>
      <c r="AA63" s="129"/>
      <c r="AB63" s="129"/>
      <c r="AC63" s="129"/>
    </row>
    <row r="64" spans="1:29">
      <c r="A64" s="105"/>
      <c r="B64" s="178"/>
      <c r="C64" s="92"/>
      <c r="D64" s="92"/>
      <c r="E64" s="89"/>
      <c r="F64" s="457"/>
      <c r="G64" s="228"/>
      <c r="H64" s="90"/>
      <c r="I64" s="90"/>
      <c r="J64" s="228"/>
      <c r="K64" s="162"/>
      <c r="L64" s="90"/>
      <c r="M64" s="90"/>
      <c r="N64" s="90"/>
      <c r="O64" s="90"/>
      <c r="P64" s="133"/>
      <c r="Q64" s="127"/>
      <c r="R64" s="127"/>
      <c r="S64" s="158"/>
      <c r="T64" s="159"/>
      <c r="U64" s="131"/>
      <c r="V64" s="129"/>
      <c r="W64" s="129"/>
      <c r="X64" s="129"/>
      <c r="Y64" s="129"/>
      <c r="Z64" s="129"/>
      <c r="AA64" s="129"/>
      <c r="AB64" s="129"/>
      <c r="AC64" s="129"/>
    </row>
    <row r="65" spans="1:21" s="105" customFormat="1">
      <c r="B65" s="91" t="s">
        <v>120</v>
      </c>
      <c r="C65" s="91" t="s">
        <v>121</v>
      </c>
      <c r="D65" s="92"/>
      <c r="E65" s="89"/>
      <c r="F65" s="90"/>
      <c r="G65" s="449"/>
      <c r="H65" s="450"/>
      <c r="I65" s="450"/>
      <c r="J65" s="451"/>
      <c r="K65" s="452"/>
      <c r="L65" s="450"/>
      <c r="M65" s="90"/>
      <c r="N65" s="90"/>
      <c r="O65" s="90"/>
      <c r="P65" s="128"/>
      <c r="Q65" s="90"/>
      <c r="R65" s="160"/>
      <c r="S65" s="161"/>
      <c r="T65" s="162"/>
    </row>
    <row r="66" spans="1:21">
      <c r="A66" s="105"/>
      <c r="B66" s="91"/>
      <c r="C66" s="547" t="s">
        <v>789</v>
      </c>
      <c r="D66" s="547"/>
      <c r="E66" s="547"/>
      <c r="F66" s="547"/>
      <c r="G66" s="547"/>
      <c r="H66" s="547"/>
      <c r="I66" s="547"/>
      <c r="J66" s="547"/>
      <c r="K66" s="453"/>
      <c r="L66" s="453"/>
      <c r="M66" s="464"/>
      <c r="N66" s="464"/>
      <c r="O66" s="464"/>
      <c r="U66" s="97"/>
    </row>
    <row r="67" spans="1:21">
      <c r="A67" s="105"/>
      <c r="B67" s="105"/>
      <c r="C67" s="547" t="s">
        <v>790</v>
      </c>
      <c r="D67" s="547"/>
      <c r="E67" s="547"/>
      <c r="F67" s="547"/>
      <c r="G67" s="547"/>
      <c r="H67" s="547"/>
      <c r="I67" s="547"/>
      <c r="J67" s="547"/>
      <c r="K67" s="452"/>
      <c r="L67" s="450"/>
      <c r="M67" s="464"/>
      <c r="N67" s="464"/>
      <c r="O67" s="525" t="s">
        <v>794</v>
      </c>
      <c r="P67" s="519"/>
      <c r="Q67" s="520"/>
      <c r="R67" s="520"/>
      <c r="S67" s="519"/>
      <c r="T67" s="519"/>
      <c r="U67" s="97"/>
    </row>
    <row r="68" spans="1:21">
      <c r="C68" s="454"/>
      <c r="D68" s="454"/>
      <c r="E68" s="455"/>
      <c r="F68" s="456"/>
      <c r="G68" s="449"/>
      <c r="H68" s="450"/>
      <c r="I68" s="450"/>
      <c r="J68" s="451"/>
      <c r="K68" s="452"/>
      <c r="L68" s="450"/>
      <c r="U68" s="97"/>
    </row>
    <row r="69" spans="1:21">
      <c r="C69" s="454"/>
      <c r="D69" s="454"/>
      <c r="E69" s="455"/>
      <c r="F69" s="456"/>
      <c r="G69" s="449"/>
      <c r="H69" s="450"/>
      <c r="I69" s="450"/>
      <c r="J69" s="451"/>
      <c r="K69" s="452"/>
      <c r="L69" s="450"/>
      <c r="U69" s="97"/>
    </row>
    <row r="70" spans="1:21">
      <c r="C70" s="454"/>
      <c r="D70" s="454"/>
      <c r="E70" s="455"/>
      <c r="F70"/>
      <c r="G70" s="449"/>
      <c r="H70" s="450"/>
      <c r="I70" s="450"/>
      <c r="J70" s="451"/>
      <c r="K70" s="452"/>
      <c r="L70" s="450"/>
      <c r="U70" s="97"/>
    </row>
    <row r="71" spans="1:21">
      <c r="U71" s="97"/>
    </row>
    <row r="72" spans="1:21">
      <c r="U72" s="97"/>
    </row>
    <row r="73" spans="1:21">
      <c r="U73" s="97"/>
    </row>
    <row r="74" spans="1:21">
      <c r="U74" s="97"/>
    </row>
    <row r="75" spans="1:21">
      <c r="U75" s="97"/>
    </row>
    <row r="76" spans="1:21">
      <c r="U76" s="97"/>
    </row>
    <row r="77" spans="1:21">
      <c r="C77" s="97"/>
      <c r="D77" s="97"/>
      <c r="E77" s="97"/>
      <c r="G77" s="230"/>
      <c r="H77" s="96"/>
      <c r="I77" s="96"/>
      <c r="J77" s="230"/>
      <c r="L77" s="96"/>
      <c r="M77" s="96"/>
      <c r="N77" s="96"/>
      <c r="O77" s="96"/>
      <c r="Q77" s="96"/>
      <c r="R77" s="96"/>
      <c r="U77" s="97"/>
    </row>
    <row r="78" spans="1:21">
      <c r="C78" s="97"/>
      <c r="D78" s="97"/>
      <c r="E78" s="97"/>
      <c r="G78" s="230"/>
      <c r="H78" s="96"/>
      <c r="I78" s="96"/>
      <c r="J78" s="230"/>
      <c r="L78" s="96"/>
      <c r="M78" s="96"/>
      <c r="N78" s="96"/>
      <c r="O78" s="96"/>
      <c r="Q78" s="96"/>
      <c r="R78" s="96"/>
      <c r="U78" s="97"/>
    </row>
    <row r="79" spans="1:21">
      <c r="C79" s="97"/>
      <c r="D79" s="97"/>
      <c r="E79" s="97"/>
      <c r="G79" s="230"/>
      <c r="H79" s="96"/>
      <c r="I79" s="96"/>
      <c r="J79" s="230"/>
      <c r="L79" s="96"/>
      <c r="M79" s="96"/>
      <c r="N79" s="96"/>
      <c r="O79" s="96"/>
      <c r="Q79" s="96"/>
      <c r="R79" s="96"/>
      <c r="U79" s="97"/>
    </row>
    <row r="80" spans="1:21">
      <c r="C80" s="97"/>
      <c r="D80" s="97"/>
      <c r="E80" s="97"/>
      <c r="G80" s="230"/>
      <c r="H80" s="96"/>
      <c r="I80" s="96"/>
      <c r="J80" s="230"/>
      <c r="L80" s="96"/>
      <c r="M80" s="96"/>
      <c r="N80" s="96"/>
      <c r="O80" s="96"/>
      <c r="Q80" s="96"/>
      <c r="R80" s="96"/>
      <c r="U80" s="97"/>
    </row>
    <row r="81" spans="3:21">
      <c r="C81" s="97"/>
      <c r="D81" s="97"/>
      <c r="E81" s="97"/>
      <c r="G81" s="230"/>
      <c r="H81" s="96"/>
      <c r="I81" s="96"/>
      <c r="J81" s="230"/>
      <c r="L81" s="96"/>
      <c r="M81" s="96"/>
      <c r="N81" s="96"/>
      <c r="O81" s="96"/>
      <c r="Q81" s="96"/>
      <c r="R81" s="96"/>
      <c r="U81" s="97"/>
    </row>
    <row r="82" spans="3:21">
      <c r="C82" s="97"/>
      <c r="D82" s="97"/>
      <c r="E82" s="97"/>
      <c r="G82" s="230"/>
      <c r="H82" s="96"/>
      <c r="I82" s="96"/>
      <c r="J82" s="230"/>
      <c r="L82" s="96"/>
      <c r="M82" s="96"/>
      <c r="N82" s="96"/>
      <c r="O82" s="96"/>
      <c r="Q82" s="96"/>
      <c r="R82" s="96"/>
      <c r="U82" s="97"/>
    </row>
    <row r="83" spans="3:21">
      <c r="C83" s="97"/>
      <c r="D83" s="97"/>
      <c r="E83" s="97"/>
      <c r="G83" s="230"/>
      <c r="H83" s="96"/>
      <c r="I83" s="96"/>
      <c r="J83" s="230"/>
      <c r="L83" s="96"/>
      <c r="M83" s="96"/>
      <c r="N83" s="96"/>
      <c r="O83" s="96"/>
      <c r="Q83" s="96"/>
      <c r="R83" s="96"/>
      <c r="U83" s="97"/>
    </row>
    <row r="84" spans="3:21">
      <c r="C84" s="97"/>
      <c r="D84" s="97"/>
      <c r="E84" s="97"/>
      <c r="G84" s="230"/>
      <c r="H84" s="96"/>
      <c r="I84" s="96"/>
      <c r="J84" s="230"/>
      <c r="L84" s="96"/>
      <c r="M84" s="96"/>
      <c r="N84" s="96"/>
      <c r="O84" s="96"/>
      <c r="Q84" s="96"/>
      <c r="R84" s="96"/>
      <c r="U84" s="97"/>
    </row>
    <row r="85" spans="3:21">
      <c r="C85" s="97"/>
      <c r="D85" s="97"/>
      <c r="E85" s="97"/>
      <c r="G85" s="230"/>
      <c r="H85" s="96"/>
      <c r="I85" s="96"/>
      <c r="J85" s="230"/>
      <c r="L85" s="96"/>
      <c r="M85" s="96"/>
      <c r="N85" s="96"/>
      <c r="O85" s="96"/>
      <c r="Q85" s="96"/>
      <c r="R85" s="96"/>
      <c r="U85" s="97"/>
    </row>
    <row r="86" spans="3:21">
      <c r="C86" s="97"/>
      <c r="D86" s="97"/>
      <c r="E86" s="97"/>
      <c r="G86" s="230"/>
      <c r="H86" s="96"/>
      <c r="I86" s="96"/>
      <c r="J86" s="230"/>
      <c r="L86" s="96"/>
      <c r="M86" s="96"/>
      <c r="N86" s="96"/>
      <c r="O86" s="96"/>
      <c r="Q86" s="96"/>
      <c r="R86" s="96"/>
      <c r="U86" s="97"/>
    </row>
    <row r="87" spans="3:21">
      <c r="C87" s="97"/>
      <c r="D87" s="97"/>
      <c r="E87" s="97"/>
      <c r="G87" s="230"/>
      <c r="H87" s="96"/>
      <c r="I87" s="96"/>
      <c r="J87" s="230"/>
      <c r="L87" s="96"/>
      <c r="M87" s="96"/>
      <c r="N87" s="96"/>
      <c r="O87" s="96"/>
      <c r="Q87" s="96"/>
      <c r="R87" s="96"/>
      <c r="U87" s="97"/>
    </row>
    <row r="88" spans="3:21">
      <c r="C88" s="97"/>
      <c r="D88" s="97"/>
      <c r="E88" s="97"/>
      <c r="G88" s="230"/>
      <c r="H88" s="96"/>
      <c r="I88" s="96"/>
      <c r="J88" s="230"/>
      <c r="L88" s="96"/>
      <c r="M88" s="96"/>
      <c r="N88" s="96"/>
      <c r="O88" s="96"/>
      <c r="Q88" s="96"/>
      <c r="R88" s="96"/>
      <c r="U88" s="97"/>
    </row>
    <row r="89" spans="3:21">
      <c r="C89" s="97"/>
      <c r="D89" s="97"/>
      <c r="E89" s="97"/>
      <c r="G89" s="230"/>
      <c r="H89" s="96"/>
      <c r="I89" s="96"/>
      <c r="J89" s="230"/>
      <c r="L89" s="96"/>
      <c r="M89" s="96"/>
      <c r="N89" s="96"/>
      <c r="O89" s="96"/>
      <c r="Q89" s="96"/>
      <c r="R89" s="96"/>
      <c r="U89" s="97"/>
    </row>
    <row r="90" spans="3:21">
      <c r="C90" s="97"/>
      <c r="D90" s="97"/>
      <c r="E90" s="97"/>
      <c r="G90" s="230"/>
      <c r="H90" s="96"/>
      <c r="I90" s="96"/>
      <c r="J90" s="230"/>
      <c r="L90" s="96"/>
      <c r="M90" s="96"/>
      <c r="N90" s="96"/>
      <c r="O90" s="96"/>
      <c r="Q90" s="96"/>
      <c r="R90" s="96"/>
      <c r="U90" s="97"/>
    </row>
    <row r="91" spans="3:21">
      <c r="C91" s="97"/>
      <c r="D91" s="97"/>
      <c r="E91" s="97"/>
      <c r="G91" s="230"/>
      <c r="H91" s="96"/>
      <c r="I91" s="96"/>
      <c r="J91" s="230"/>
      <c r="L91" s="96"/>
      <c r="M91" s="96"/>
      <c r="N91" s="96"/>
      <c r="O91" s="96"/>
      <c r="Q91" s="96"/>
      <c r="R91" s="96"/>
      <c r="U91" s="97"/>
    </row>
    <row r="92" spans="3:21">
      <c r="C92" s="97"/>
      <c r="D92" s="97"/>
      <c r="E92" s="97"/>
      <c r="G92" s="230"/>
      <c r="H92" s="96"/>
      <c r="I92" s="96"/>
      <c r="J92" s="230"/>
      <c r="L92" s="96"/>
      <c r="M92" s="96"/>
      <c r="N92" s="96"/>
      <c r="O92" s="96"/>
      <c r="Q92" s="96"/>
      <c r="R92" s="96"/>
      <c r="U92" s="97"/>
    </row>
    <row r="93" spans="3:21">
      <c r="C93" s="97"/>
      <c r="D93" s="97"/>
      <c r="E93" s="97"/>
      <c r="G93" s="230"/>
      <c r="H93" s="96"/>
      <c r="I93" s="96"/>
      <c r="J93" s="230"/>
      <c r="L93" s="96"/>
      <c r="M93" s="96"/>
      <c r="N93" s="96"/>
      <c r="O93" s="96"/>
      <c r="Q93" s="96"/>
      <c r="R93" s="96"/>
      <c r="U93" s="97"/>
    </row>
    <row r="94" spans="3:21">
      <c r="C94" s="97"/>
      <c r="D94" s="97"/>
      <c r="E94" s="97"/>
      <c r="G94" s="230"/>
      <c r="H94" s="96"/>
      <c r="I94" s="96"/>
      <c r="J94" s="230"/>
      <c r="L94" s="96"/>
      <c r="M94" s="96"/>
      <c r="N94" s="96"/>
      <c r="O94" s="96"/>
      <c r="Q94" s="96"/>
      <c r="R94" s="96"/>
      <c r="U94" s="97"/>
    </row>
    <row r="95" spans="3:21">
      <c r="C95" s="97"/>
      <c r="D95" s="97"/>
      <c r="E95" s="97"/>
      <c r="G95" s="230"/>
      <c r="H95" s="96"/>
      <c r="I95" s="96"/>
      <c r="J95" s="230"/>
      <c r="L95" s="96"/>
      <c r="M95" s="96"/>
      <c r="N95" s="96"/>
      <c r="O95" s="96"/>
      <c r="Q95" s="96"/>
      <c r="R95" s="96"/>
      <c r="U95" s="97"/>
    </row>
    <row r="96" spans="3:21">
      <c r="C96" s="97"/>
      <c r="D96" s="97"/>
      <c r="E96" s="97"/>
      <c r="G96" s="230"/>
      <c r="H96" s="96"/>
      <c r="I96" s="96"/>
      <c r="J96" s="230"/>
      <c r="L96" s="96"/>
      <c r="M96" s="96"/>
      <c r="N96" s="96"/>
      <c r="O96" s="96"/>
      <c r="Q96" s="96"/>
      <c r="R96" s="96"/>
      <c r="U96" s="97"/>
    </row>
    <row r="97" spans="3:21">
      <c r="C97" s="97"/>
      <c r="D97" s="97"/>
      <c r="E97" s="97"/>
      <c r="G97" s="230"/>
      <c r="H97" s="96"/>
      <c r="I97" s="96"/>
      <c r="J97" s="230"/>
      <c r="L97" s="96"/>
      <c r="M97" s="96"/>
      <c r="N97" s="96"/>
      <c r="O97" s="96"/>
      <c r="Q97" s="96"/>
      <c r="R97" s="96"/>
      <c r="U97" s="97"/>
    </row>
    <row r="98" spans="3:21">
      <c r="C98" s="97"/>
      <c r="D98" s="97"/>
      <c r="E98" s="97"/>
      <c r="G98" s="230"/>
      <c r="H98" s="96"/>
      <c r="I98" s="96"/>
      <c r="J98" s="230"/>
      <c r="L98" s="96"/>
      <c r="M98" s="96"/>
      <c r="N98" s="96"/>
      <c r="O98" s="96"/>
      <c r="Q98" s="96"/>
      <c r="R98" s="96"/>
      <c r="U98" s="97"/>
    </row>
    <row r="99" spans="3:21">
      <c r="C99" s="97"/>
      <c r="D99" s="97"/>
      <c r="E99" s="97"/>
      <c r="G99" s="230"/>
      <c r="H99" s="96"/>
      <c r="I99" s="96"/>
      <c r="J99" s="230"/>
      <c r="L99" s="96"/>
      <c r="M99" s="96"/>
      <c r="N99" s="96"/>
      <c r="O99" s="96"/>
      <c r="Q99" s="96"/>
      <c r="R99" s="96"/>
      <c r="U99" s="97"/>
    </row>
    <row r="100" spans="3:21">
      <c r="C100" s="97"/>
      <c r="D100" s="97"/>
      <c r="E100" s="97"/>
      <c r="G100" s="230"/>
      <c r="H100" s="96"/>
      <c r="I100" s="96"/>
      <c r="J100" s="230"/>
      <c r="L100" s="96"/>
      <c r="M100" s="96"/>
      <c r="N100" s="96"/>
      <c r="O100" s="96"/>
      <c r="Q100" s="96"/>
      <c r="R100" s="96"/>
      <c r="U100" s="97"/>
    </row>
    <row r="101" spans="3:21">
      <c r="C101" s="97"/>
      <c r="D101" s="97"/>
      <c r="E101" s="97"/>
      <c r="G101" s="230"/>
      <c r="H101" s="96"/>
      <c r="I101" s="96"/>
      <c r="J101" s="230"/>
      <c r="L101" s="96"/>
      <c r="M101" s="96"/>
      <c r="N101" s="96"/>
      <c r="O101" s="96"/>
      <c r="Q101" s="96"/>
      <c r="R101" s="96"/>
      <c r="U101" s="97"/>
    </row>
    <row r="102" spans="3:21">
      <c r="C102" s="97"/>
      <c r="D102" s="97"/>
      <c r="E102" s="97"/>
      <c r="G102" s="230"/>
      <c r="H102" s="96"/>
      <c r="I102" s="96"/>
      <c r="J102" s="230"/>
      <c r="L102" s="96"/>
      <c r="M102" s="96"/>
      <c r="N102" s="96"/>
      <c r="O102" s="96"/>
      <c r="Q102" s="96"/>
      <c r="R102" s="96"/>
      <c r="U102" s="97"/>
    </row>
    <row r="103" spans="3:21">
      <c r="C103" s="97"/>
      <c r="D103" s="97"/>
      <c r="E103" s="97"/>
      <c r="G103" s="230"/>
      <c r="H103" s="96"/>
      <c r="I103" s="96"/>
      <c r="J103" s="230"/>
      <c r="L103" s="96"/>
      <c r="M103" s="96"/>
      <c r="N103" s="96"/>
      <c r="O103" s="96"/>
      <c r="Q103" s="96"/>
      <c r="R103" s="96"/>
      <c r="U103" s="97"/>
    </row>
    <row r="104" spans="3:21">
      <c r="C104" s="97"/>
      <c r="D104" s="97"/>
      <c r="E104" s="97"/>
      <c r="G104" s="230"/>
      <c r="H104" s="96"/>
      <c r="I104" s="96"/>
      <c r="J104" s="230"/>
      <c r="L104" s="96"/>
      <c r="M104" s="96"/>
      <c r="N104" s="96"/>
      <c r="O104" s="96"/>
      <c r="Q104" s="96"/>
      <c r="R104" s="96"/>
      <c r="U104" s="97"/>
    </row>
    <row r="105" spans="3:21">
      <c r="C105" s="97"/>
      <c r="D105" s="97"/>
      <c r="E105" s="97"/>
      <c r="G105" s="230"/>
      <c r="H105" s="96"/>
      <c r="I105" s="96"/>
      <c r="J105" s="230"/>
      <c r="L105" s="96"/>
      <c r="M105" s="96"/>
      <c r="N105" s="96"/>
      <c r="O105" s="96"/>
      <c r="Q105" s="96"/>
      <c r="R105" s="96"/>
      <c r="U105" s="97"/>
    </row>
    <row r="106" spans="3:21">
      <c r="C106" s="97"/>
      <c r="D106" s="97"/>
      <c r="E106" s="97"/>
      <c r="G106" s="230"/>
      <c r="H106" s="96"/>
      <c r="I106" s="96"/>
      <c r="J106" s="230"/>
      <c r="L106" s="96"/>
      <c r="M106" s="96"/>
      <c r="N106" s="96"/>
      <c r="O106" s="96"/>
      <c r="Q106" s="96"/>
      <c r="R106" s="96"/>
      <c r="U106" s="97"/>
    </row>
    <row r="107" spans="3:21">
      <c r="C107" s="97"/>
      <c r="D107" s="97"/>
      <c r="E107" s="97"/>
      <c r="G107" s="230"/>
      <c r="H107" s="96"/>
      <c r="I107" s="96"/>
      <c r="J107" s="230"/>
      <c r="L107" s="96"/>
      <c r="M107" s="96"/>
      <c r="N107" s="96"/>
      <c r="O107" s="96"/>
      <c r="Q107" s="96"/>
      <c r="R107" s="96"/>
      <c r="U107" s="97"/>
    </row>
    <row r="108" spans="3:21">
      <c r="C108" s="97"/>
      <c r="D108" s="97"/>
      <c r="E108" s="97"/>
      <c r="G108" s="230"/>
      <c r="H108" s="96"/>
      <c r="I108" s="96"/>
      <c r="J108" s="230"/>
      <c r="L108" s="96"/>
      <c r="M108" s="96"/>
      <c r="N108" s="96"/>
      <c r="O108" s="96"/>
      <c r="Q108" s="96"/>
      <c r="R108" s="96"/>
      <c r="U108" s="97"/>
    </row>
    <row r="109" spans="3:21">
      <c r="C109" s="97"/>
      <c r="D109" s="97"/>
      <c r="E109" s="97"/>
      <c r="G109" s="230"/>
      <c r="H109" s="96"/>
      <c r="I109" s="96"/>
      <c r="J109" s="230"/>
      <c r="L109" s="96"/>
      <c r="M109" s="96"/>
      <c r="N109" s="96"/>
      <c r="O109" s="96"/>
      <c r="Q109" s="96"/>
      <c r="R109" s="96"/>
      <c r="U109" s="97"/>
    </row>
    <row r="110" spans="3:21">
      <c r="C110" s="97"/>
      <c r="D110" s="97"/>
      <c r="E110" s="97"/>
      <c r="G110" s="230"/>
      <c r="H110" s="96"/>
      <c r="I110" s="96"/>
      <c r="J110" s="230"/>
      <c r="L110" s="96"/>
      <c r="M110" s="96"/>
      <c r="N110" s="96"/>
      <c r="O110" s="96"/>
      <c r="Q110" s="96"/>
      <c r="R110" s="96"/>
      <c r="U110" s="97"/>
    </row>
    <row r="111" spans="3:21">
      <c r="C111" s="97"/>
      <c r="D111" s="97"/>
      <c r="E111" s="97"/>
      <c r="G111" s="230"/>
      <c r="H111" s="96"/>
      <c r="I111" s="96"/>
      <c r="J111" s="230"/>
      <c r="L111" s="96"/>
      <c r="M111" s="96"/>
      <c r="N111" s="96"/>
      <c r="O111" s="96"/>
      <c r="Q111" s="96"/>
      <c r="R111" s="96"/>
      <c r="U111" s="97"/>
    </row>
    <row r="112" spans="3:21">
      <c r="C112" s="97"/>
      <c r="D112" s="97"/>
      <c r="E112" s="97"/>
      <c r="G112" s="230"/>
      <c r="H112" s="96"/>
      <c r="I112" s="96"/>
      <c r="J112" s="230"/>
      <c r="L112" s="96"/>
      <c r="M112" s="96"/>
      <c r="N112" s="96"/>
      <c r="O112" s="96"/>
      <c r="Q112" s="96"/>
      <c r="R112" s="96"/>
      <c r="U112" s="97"/>
    </row>
    <row r="113" spans="3:21">
      <c r="C113" s="97"/>
      <c r="D113" s="97"/>
      <c r="E113" s="97"/>
      <c r="G113" s="230"/>
      <c r="H113" s="96"/>
      <c r="I113" s="96"/>
      <c r="J113" s="230"/>
      <c r="L113" s="96"/>
      <c r="M113" s="96"/>
      <c r="N113" s="96"/>
      <c r="O113" s="96"/>
      <c r="Q113" s="96"/>
      <c r="R113" s="96"/>
      <c r="U113" s="97"/>
    </row>
    <row r="114" spans="3:21">
      <c r="C114" s="97"/>
      <c r="D114" s="97"/>
      <c r="E114" s="97"/>
      <c r="G114" s="230"/>
      <c r="H114" s="96"/>
      <c r="I114" s="96"/>
      <c r="J114" s="230"/>
      <c r="L114" s="96"/>
      <c r="M114" s="96"/>
      <c r="N114" s="96"/>
      <c r="O114" s="96"/>
      <c r="Q114" s="96"/>
      <c r="R114" s="96"/>
      <c r="U114" s="97"/>
    </row>
    <row r="115" spans="3:21">
      <c r="C115" s="97"/>
      <c r="D115" s="97"/>
      <c r="E115" s="97"/>
      <c r="G115" s="230"/>
      <c r="H115" s="96"/>
      <c r="I115" s="96"/>
      <c r="J115" s="230"/>
      <c r="L115" s="96"/>
      <c r="M115" s="96"/>
      <c r="N115" s="96"/>
      <c r="O115" s="96"/>
      <c r="Q115" s="96"/>
      <c r="R115" s="96"/>
      <c r="U115" s="97"/>
    </row>
    <row r="116" spans="3:21">
      <c r="C116" s="97"/>
      <c r="D116" s="97"/>
      <c r="E116" s="97"/>
      <c r="G116" s="230"/>
      <c r="H116" s="96"/>
      <c r="I116" s="96"/>
      <c r="J116" s="230"/>
      <c r="L116" s="96"/>
      <c r="M116" s="96"/>
      <c r="N116" s="96"/>
      <c r="O116" s="96"/>
      <c r="Q116" s="96"/>
      <c r="R116" s="96"/>
      <c r="U116" s="97"/>
    </row>
    <row r="117" spans="3:21">
      <c r="C117" s="97"/>
      <c r="D117" s="97"/>
      <c r="E117" s="97"/>
      <c r="G117" s="230"/>
      <c r="H117" s="96"/>
      <c r="I117" s="96"/>
      <c r="J117" s="230"/>
      <c r="L117" s="96"/>
      <c r="M117" s="96"/>
      <c r="N117" s="96"/>
      <c r="O117" s="96"/>
      <c r="Q117" s="96"/>
      <c r="R117" s="96"/>
      <c r="U117" s="97"/>
    </row>
    <row r="118" spans="3:21">
      <c r="C118" s="97"/>
      <c r="D118" s="97"/>
      <c r="E118" s="97"/>
      <c r="G118" s="230"/>
      <c r="H118" s="96"/>
      <c r="I118" s="96"/>
      <c r="J118" s="230"/>
      <c r="L118" s="96"/>
      <c r="M118" s="96"/>
      <c r="N118" s="96"/>
      <c r="O118" s="96"/>
      <c r="Q118" s="96"/>
      <c r="R118" s="96"/>
      <c r="U118" s="97"/>
    </row>
    <row r="119" spans="3:21">
      <c r="C119" s="97"/>
      <c r="D119" s="97"/>
      <c r="E119" s="97"/>
      <c r="G119" s="230"/>
      <c r="H119" s="96"/>
      <c r="I119" s="96"/>
      <c r="J119" s="230"/>
      <c r="L119" s="96"/>
      <c r="M119" s="96"/>
      <c r="N119" s="96"/>
      <c r="O119" s="96"/>
      <c r="Q119" s="96"/>
      <c r="R119" s="96"/>
      <c r="U119" s="97"/>
    </row>
    <row r="120" spans="3:21">
      <c r="C120" s="97"/>
      <c r="D120" s="97"/>
      <c r="E120" s="97"/>
      <c r="G120" s="230"/>
      <c r="H120" s="96"/>
      <c r="I120" s="96"/>
      <c r="J120" s="230"/>
      <c r="L120" s="96"/>
      <c r="M120" s="96"/>
      <c r="N120" s="96"/>
      <c r="O120" s="96"/>
      <c r="Q120" s="96"/>
      <c r="R120" s="96"/>
      <c r="U120" s="97"/>
    </row>
    <row r="121" spans="3:21">
      <c r="C121" s="97"/>
      <c r="D121" s="97"/>
      <c r="E121" s="97"/>
      <c r="G121" s="230"/>
      <c r="H121" s="96"/>
      <c r="I121" s="96"/>
      <c r="J121" s="230"/>
      <c r="L121" s="96"/>
      <c r="M121" s="96"/>
      <c r="N121" s="96"/>
      <c r="O121" s="96"/>
      <c r="Q121" s="96"/>
      <c r="R121" s="96"/>
      <c r="U121" s="97"/>
    </row>
    <row r="122" spans="3:21">
      <c r="C122" s="97"/>
      <c r="D122" s="97"/>
      <c r="E122" s="97"/>
      <c r="G122" s="230"/>
      <c r="H122" s="96"/>
      <c r="I122" s="96"/>
      <c r="J122" s="230"/>
      <c r="L122" s="96"/>
      <c r="M122" s="96"/>
      <c r="N122" s="96"/>
      <c r="O122" s="96"/>
      <c r="Q122" s="96"/>
      <c r="R122" s="96"/>
      <c r="U122" s="97"/>
    </row>
    <row r="123" spans="3:21">
      <c r="C123" s="97"/>
      <c r="D123" s="97"/>
      <c r="E123" s="97"/>
      <c r="G123" s="230"/>
      <c r="H123" s="96"/>
      <c r="I123" s="96"/>
      <c r="J123" s="230"/>
      <c r="L123" s="96"/>
      <c r="M123" s="96"/>
      <c r="N123" s="96"/>
      <c r="O123" s="96"/>
      <c r="Q123" s="96"/>
      <c r="R123" s="96"/>
      <c r="U123" s="97"/>
    </row>
    <row r="124" spans="3:21">
      <c r="C124" s="97"/>
      <c r="D124" s="97"/>
      <c r="E124" s="97"/>
      <c r="G124" s="230"/>
      <c r="H124" s="96"/>
      <c r="I124" s="96"/>
      <c r="J124" s="230"/>
      <c r="L124" s="96"/>
      <c r="M124" s="96"/>
      <c r="N124" s="96"/>
      <c r="O124" s="96"/>
      <c r="Q124" s="96"/>
      <c r="R124" s="96"/>
      <c r="U124" s="97"/>
    </row>
    <row r="125" spans="3:21">
      <c r="C125" s="97"/>
      <c r="D125" s="97"/>
      <c r="E125" s="97"/>
      <c r="G125" s="230"/>
      <c r="H125" s="96"/>
      <c r="I125" s="96"/>
      <c r="J125" s="230"/>
      <c r="L125" s="96"/>
      <c r="M125" s="96"/>
      <c r="N125" s="96"/>
      <c r="O125" s="96"/>
      <c r="Q125" s="96"/>
      <c r="R125" s="96"/>
      <c r="U125" s="97"/>
    </row>
    <row r="126" spans="3:21">
      <c r="C126" s="97"/>
      <c r="D126" s="97"/>
      <c r="E126" s="97"/>
      <c r="G126" s="230"/>
      <c r="H126" s="96"/>
      <c r="I126" s="96"/>
      <c r="J126" s="230"/>
      <c r="L126" s="96"/>
      <c r="M126" s="96"/>
      <c r="N126" s="96"/>
      <c r="O126" s="96"/>
      <c r="Q126" s="96"/>
      <c r="R126" s="96"/>
      <c r="U126" s="97"/>
    </row>
    <row r="127" spans="3:21">
      <c r="C127" s="97"/>
      <c r="D127" s="97"/>
      <c r="E127" s="97"/>
      <c r="G127" s="230"/>
      <c r="H127" s="96"/>
      <c r="I127" s="96"/>
      <c r="J127" s="230"/>
      <c r="L127" s="96"/>
      <c r="M127" s="96"/>
      <c r="N127" s="96"/>
      <c r="O127" s="96"/>
      <c r="Q127" s="96"/>
      <c r="R127" s="96"/>
      <c r="U127" s="97"/>
    </row>
    <row r="128" spans="3:21">
      <c r="C128" s="97"/>
      <c r="D128" s="97"/>
      <c r="E128" s="97"/>
      <c r="G128" s="230"/>
      <c r="H128" s="96"/>
      <c r="I128" s="96"/>
      <c r="J128" s="230"/>
      <c r="L128" s="96"/>
      <c r="M128" s="96"/>
      <c r="N128" s="96"/>
      <c r="O128" s="96"/>
      <c r="Q128" s="96"/>
      <c r="R128" s="96"/>
      <c r="U128" s="97"/>
    </row>
    <row r="129" spans="3:21">
      <c r="C129" s="97"/>
      <c r="D129" s="97"/>
      <c r="E129" s="97"/>
      <c r="G129" s="230"/>
      <c r="H129" s="96"/>
      <c r="I129" s="96"/>
      <c r="J129" s="230"/>
      <c r="L129" s="96"/>
      <c r="M129" s="96"/>
      <c r="N129" s="96"/>
      <c r="O129" s="96"/>
      <c r="Q129" s="96"/>
      <c r="R129" s="96"/>
      <c r="U129" s="97"/>
    </row>
    <row r="130" spans="3:21">
      <c r="C130" s="97"/>
      <c r="D130" s="97"/>
      <c r="E130" s="97"/>
      <c r="G130" s="230"/>
      <c r="H130" s="96"/>
      <c r="I130" s="96"/>
      <c r="J130" s="230"/>
      <c r="L130" s="96"/>
      <c r="M130" s="96"/>
      <c r="N130" s="96"/>
      <c r="O130" s="96"/>
      <c r="Q130" s="96"/>
      <c r="R130" s="96"/>
      <c r="U130" s="97"/>
    </row>
    <row r="131" spans="3:21">
      <c r="C131" s="97"/>
      <c r="D131" s="97"/>
      <c r="E131" s="97"/>
      <c r="G131" s="230"/>
      <c r="H131" s="96"/>
      <c r="I131" s="96"/>
      <c r="J131" s="230"/>
      <c r="L131" s="96"/>
      <c r="M131" s="96"/>
      <c r="N131" s="96"/>
      <c r="O131" s="96"/>
      <c r="Q131" s="96"/>
      <c r="R131" s="96"/>
      <c r="U131" s="97"/>
    </row>
    <row r="132" spans="3:21">
      <c r="C132" s="97"/>
      <c r="D132" s="97"/>
      <c r="E132" s="97"/>
      <c r="G132" s="230"/>
      <c r="H132" s="96"/>
      <c r="I132" s="96"/>
      <c r="J132" s="230"/>
      <c r="L132" s="96"/>
      <c r="M132" s="96"/>
      <c r="N132" s="96"/>
      <c r="O132" s="96"/>
      <c r="Q132" s="96"/>
      <c r="R132" s="96"/>
      <c r="U132" s="97"/>
    </row>
  </sheetData>
  <sheetProtection password="CFBF" sheet="1" objects="1" scenarios="1"/>
  <mergeCells count="5">
    <mergeCell ref="Q2:S2"/>
    <mergeCell ref="B57:D57"/>
    <mergeCell ref="B58:D58"/>
    <mergeCell ref="C66:J66"/>
    <mergeCell ref="C67:J67"/>
  </mergeCells>
  <pageMargins left="0" right="0" top="0.35433070866141736" bottom="0.35433070866141736" header="0.31496062992125984" footer="0.31496062992125984"/>
  <pageSetup paperSize="8" scale="73" orientation="landscape" r:id="rId1"/>
  <headerFooter>
    <oddFooter>&amp;L&amp;F/&amp;A&amp;Cpagina &amp;P van&amp;N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C132"/>
  <sheetViews>
    <sheetView showZeros="0" zoomScale="85" zoomScaleNormal="85" zoomScalePageLayoutView="125" workbookViewId="0"/>
  </sheetViews>
  <sheetFormatPr defaultColWidth="8.7109375" defaultRowHeight="15"/>
  <cols>
    <col min="1" max="1" width="1.42578125" style="97" customWidth="1"/>
    <col min="2" max="2" width="7" style="97" customWidth="1"/>
    <col min="3" max="3" width="33" style="94" customWidth="1"/>
    <col min="4" max="4" width="12.7109375" style="94" bestFit="1" customWidth="1"/>
    <col min="5" max="5" width="56" style="94" customWidth="1"/>
    <col min="6" max="6" width="1.7109375" style="97" customWidth="1"/>
    <col min="7" max="7" width="13.7109375" style="229" customWidth="1"/>
    <col min="8" max="9" width="10.7109375" style="95" customWidth="1"/>
    <col min="10" max="10" width="13.7109375" style="229" customWidth="1"/>
    <col min="11" max="11" width="1.7109375" style="96" customWidth="1"/>
    <col min="12" max="12" width="9.7109375" style="95" customWidth="1"/>
    <col min="13" max="13" width="11.7109375" style="95" customWidth="1"/>
    <col min="14" max="15" width="9.7109375" style="95" customWidth="1"/>
    <col min="16" max="16" width="1.7109375" style="96" customWidth="1"/>
    <col min="17" max="18" width="12.7109375" style="95" customWidth="1"/>
    <col min="19" max="19" width="12.7109375" style="96" customWidth="1"/>
    <col min="20" max="20" width="16.140625" style="96" customWidth="1"/>
    <col min="21" max="21" width="12.7109375" style="132" customWidth="1"/>
    <col min="22" max="29" width="12.7109375" style="97" customWidth="1"/>
    <col min="30" max="16384" width="8.7109375" style="97"/>
  </cols>
  <sheetData>
    <row r="1" spans="1:29" s="61" customFormat="1" ht="66.75" thickBot="1">
      <c r="A1" s="54"/>
      <c r="B1" s="55"/>
      <c r="C1" s="123" t="s">
        <v>195</v>
      </c>
      <c r="D1" s="123" t="s">
        <v>84</v>
      </c>
      <c r="E1" s="57" t="s">
        <v>85</v>
      </c>
      <c r="F1" s="103"/>
      <c r="G1" s="224" t="s">
        <v>86</v>
      </c>
      <c r="H1" s="57" t="s">
        <v>219</v>
      </c>
      <c r="I1" s="57" t="s">
        <v>192</v>
      </c>
      <c r="J1" s="224" t="s">
        <v>193</v>
      </c>
      <c r="K1" s="54"/>
      <c r="L1" s="57" t="s">
        <v>194</v>
      </c>
      <c r="M1" s="57" t="s">
        <v>798</v>
      </c>
      <c r="N1" s="57" t="s">
        <v>192</v>
      </c>
      <c r="O1" s="57" t="s">
        <v>193</v>
      </c>
      <c r="Q1" s="58" t="s">
        <v>88</v>
      </c>
      <c r="R1" s="59" t="s">
        <v>89</v>
      </c>
      <c r="S1" s="59" t="s">
        <v>90</v>
      </c>
      <c r="T1" s="60" t="s">
        <v>91</v>
      </c>
    </row>
    <row r="2" spans="1:29" ht="15.75" customHeight="1" thickBot="1">
      <c r="A2" s="105"/>
      <c r="B2" s="163"/>
      <c r="C2" s="114" t="s">
        <v>92</v>
      </c>
      <c r="D2" s="114"/>
      <c r="E2" s="63"/>
      <c r="F2" s="105"/>
      <c r="G2" s="513" t="s">
        <v>793</v>
      </c>
      <c r="H2" s="64"/>
      <c r="I2" s="64"/>
      <c r="J2" s="225"/>
      <c r="K2" s="128"/>
      <c r="L2" s="513" t="s">
        <v>793</v>
      </c>
      <c r="M2" s="64"/>
      <c r="N2" s="64"/>
      <c r="O2" s="64"/>
      <c r="Q2" s="541" t="s">
        <v>93</v>
      </c>
      <c r="R2" s="542"/>
      <c r="S2" s="542"/>
      <c r="T2" s="515" t="s">
        <v>793</v>
      </c>
    </row>
    <row r="3" spans="1:29">
      <c r="A3" s="105"/>
      <c r="B3" s="164"/>
      <c r="C3" s="165" t="s">
        <v>122</v>
      </c>
      <c r="D3" s="115"/>
      <c r="E3" s="67"/>
      <c r="F3" s="457"/>
      <c r="G3" s="465"/>
      <c r="H3" s="106" t="s">
        <v>95</v>
      </c>
      <c r="I3" s="107">
        <v>0.1</v>
      </c>
      <c r="J3" s="231">
        <f>I3*G3</f>
        <v>0</v>
      </c>
      <c r="K3" s="162"/>
      <c r="L3" s="471"/>
      <c r="M3" s="106">
        <v>36</v>
      </c>
      <c r="N3" s="107">
        <v>3</v>
      </c>
      <c r="O3" s="104">
        <f>(N3*M3)-(L3*N3)</f>
        <v>108</v>
      </c>
      <c r="P3" s="133"/>
      <c r="Q3" s="134"/>
      <c r="R3" s="135"/>
      <c r="S3" s="135"/>
      <c r="T3" s="136"/>
      <c r="U3" s="166"/>
      <c r="V3" s="129"/>
      <c r="W3" s="129"/>
      <c r="X3" s="129"/>
      <c r="Y3" s="129"/>
      <c r="Z3" s="129"/>
      <c r="AA3" s="129"/>
      <c r="AB3" s="129"/>
      <c r="AC3" s="129"/>
    </row>
    <row r="4" spans="1:29">
      <c r="A4" s="105"/>
      <c r="B4" s="101"/>
      <c r="C4" s="100" t="s">
        <v>125</v>
      </c>
      <c r="D4" s="116"/>
      <c r="E4" s="69"/>
      <c r="F4" s="457"/>
      <c r="G4" s="466"/>
      <c r="H4" s="108" t="s">
        <v>95</v>
      </c>
      <c r="I4" s="109">
        <v>0.1</v>
      </c>
      <c r="J4" s="232">
        <f t="shared" ref="J4:J12" si="0">I4*G4</f>
        <v>0</v>
      </c>
      <c r="K4" s="162"/>
      <c r="L4" s="472"/>
      <c r="M4" s="108">
        <v>36</v>
      </c>
      <c r="N4" s="137">
        <v>3</v>
      </c>
      <c r="O4" s="138">
        <f t="shared" ref="O4:O12" si="1">(N4*M4)-(L4*N4)</f>
        <v>108</v>
      </c>
      <c r="P4" s="133"/>
      <c r="Q4" s="139"/>
      <c r="R4" s="140"/>
      <c r="S4" s="140"/>
      <c r="T4" s="141"/>
      <c r="U4" s="166"/>
      <c r="V4" s="129"/>
      <c r="W4" s="129"/>
      <c r="X4" s="129"/>
      <c r="Y4" s="129"/>
      <c r="Z4" s="129"/>
      <c r="AA4" s="129"/>
      <c r="AB4" s="129"/>
      <c r="AC4" s="129"/>
    </row>
    <row r="5" spans="1:29">
      <c r="A5" s="105"/>
      <c r="B5" s="101"/>
      <c r="C5" s="100" t="s">
        <v>127</v>
      </c>
      <c r="D5" s="116"/>
      <c r="E5" s="69"/>
      <c r="F5" s="457"/>
      <c r="G5" s="466"/>
      <c r="H5" s="108" t="s">
        <v>95</v>
      </c>
      <c r="I5" s="109">
        <v>0.1</v>
      </c>
      <c r="J5" s="232">
        <f t="shared" si="0"/>
        <v>0</v>
      </c>
      <c r="K5" s="162"/>
      <c r="L5" s="472"/>
      <c r="M5" s="108">
        <v>36</v>
      </c>
      <c r="N5" s="137">
        <v>3</v>
      </c>
      <c r="O5" s="138">
        <f t="shared" si="1"/>
        <v>108</v>
      </c>
      <c r="P5" s="133"/>
      <c r="Q5" s="139"/>
      <c r="R5" s="140"/>
      <c r="S5" s="140"/>
      <c r="T5" s="141"/>
      <c r="U5" s="166"/>
      <c r="V5" s="129"/>
      <c r="W5" s="129"/>
      <c r="X5" s="129"/>
      <c r="Y5" s="129"/>
      <c r="Z5" s="129"/>
      <c r="AA5" s="129"/>
      <c r="AB5" s="129"/>
      <c r="AC5" s="129"/>
    </row>
    <row r="6" spans="1:29" ht="20.25" customHeight="1">
      <c r="A6" s="105"/>
      <c r="B6" s="101"/>
      <c r="C6" s="100" t="s">
        <v>94</v>
      </c>
      <c r="D6" s="116"/>
      <c r="E6" s="69"/>
      <c r="F6" s="457"/>
      <c r="G6" s="466"/>
      <c r="H6" s="108" t="s">
        <v>95</v>
      </c>
      <c r="I6" s="109">
        <v>0.1</v>
      </c>
      <c r="J6" s="232">
        <f t="shared" si="0"/>
        <v>0</v>
      </c>
      <c r="K6" s="162"/>
      <c r="L6" s="472"/>
      <c r="M6" s="108">
        <v>36</v>
      </c>
      <c r="N6" s="137">
        <v>3</v>
      </c>
      <c r="O6" s="138">
        <f t="shared" si="1"/>
        <v>108</v>
      </c>
      <c r="P6" s="133"/>
      <c r="Q6" s="139"/>
      <c r="R6" s="140"/>
      <c r="S6" s="140"/>
      <c r="T6" s="141"/>
      <c r="U6" s="166"/>
      <c r="V6" s="129"/>
      <c r="W6" s="129"/>
      <c r="X6" s="129"/>
      <c r="Y6" s="129"/>
      <c r="Z6" s="129"/>
      <c r="AA6" s="129"/>
      <c r="AB6" s="129"/>
      <c r="AC6" s="129"/>
    </row>
    <row r="7" spans="1:29">
      <c r="A7" s="105"/>
      <c r="B7" s="101"/>
      <c r="C7" s="100" t="s">
        <v>130</v>
      </c>
      <c r="D7" s="116"/>
      <c r="E7" s="69"/>
      <c r="F7" s="457"/>
      <c r="G7" s="466"/>
      <c r="H7" s="108" t="s">
        <v>95</v>
      </c>
      <c r="I7" s="109">
        <v>1</v>
      </c>
      <c r="J7" s="232">
        <f t="shared" si="0"/>
        <v>0</v>
      </c>
      <c r="K7" s="162"/>
      <c r="L7" s="472"/>
      <c r="M7" s="108">
        <v>24</v>
      </c>
      <c r="N7" s="137">
        <v>1</v>
      </c>
      <c r="O7" s="138">
        <f t="shared" si="1"/>
        <v>24</v>
      </c>
      <c r="P7" s="133"/>
      <c r="Q7" s="139"/>
      <c r="R7" s="140"/>
      <c r="S7" s="140"/>
      <c r="T7" s="141"/>
      <c r="U7" s="166"/>
      <c r="V7" s="129"/>
      <c r="W7" s="129"/>
      <c r="X7" s="129"/>
      <c r="Y7" s="129"/>
      <c r="Z7" s="129"/>
      <c r="AA7" s="129"/>
      <c r="AB7" s="129"/>
      <c r="AC7" s="129"/>
    </row>
    <row r="8" spans="1:29" ht="15" customHeight="1">
      <c r="A8" s="105"/>
      <c r="B8" s="101"/>
      <c r="C8" s="87" t="s">
        <v>96</v>
      </c>
      <c r="D8" s="88"/>
      <c r="E8" s="69"/>
      <c r="F8" s="457"/>
      <c r="G8" s="466"/>
      <c r="H8" s="108" t="s">
        <v>106</v>
      </c>
      <c r="I8" s="109">
        <v>1</v>
      </c>
      <c r="J8" s="232">
        <f t="shared" si="0"/>
        <v>0</v>
      </c>
      <c r="K8" s="162"/>
      <c r="L8" s="472"/>
      <c r="M8" s="108">
        <v>72</v>
      </c>
      <c r="N8" s="137">
        <v>1</v>
      </c>
      <c r="O8" s="138">
        <f t="shared" si="1"/>
        <v>72</v>
      </c>
      <c r="P8" s="133"/>
      <c r="Q8" s="139"/>
      <c r="R8" s="140"/>
      <c r="S8" s="140"/>
      <c r="T8" s="141"/>
      <c r="U8" s="166"/>
      <c r="V8" s="129"/>
      <c r="W8" s="129"/>
      <c r="X8" s="129"/>
      <c r="Y8" s="129"/>
      <c r="Z8" s="129"/>
      <c r="AA8" s="129"/>
      <c r="AB8" s="129"/>
      <c r="AC8" s="129"/>
    </row>
    <row r="9" spans="1:29">
      <c r="A9" s="105"/>
      <c r="B9" s="101"/>
      <c r="C9" s="87" t="s">
        <v>97</v>
      </c>
      <c r="D9" s="88"/>
      <c r="E9" s="69"/>
      <c r="F9" s="457"/>
      <c r="G9" s="466"/>
      <c r="H9" s="108" t="s">
        <v>95</v>
      </c>
      <c r="I9" s="109">
        <v>1</v>
      </c>
      <c r="J9" s="232">
        <f t="shared" si="0"/>
        <v>0</v>
      </c>
      <c r="K9" s="162"/>
      <c r="L9" s="472"/>
      <c r="M9" s="108">
        <v>24</v>
      </c>
      <c r="N9" s="137">
        <v>3</v>
      </c>
      <c r="O9" s="138">
        <f t="shared" si="1"/>
        <v>72</v>
      </c>
      <c r="P9" s="133"/>
      <c r="Q9" s="139"/>
      <c r="R9" s="140"/>
      <c r="S9" s="140"/>
      <c r="T9" s="141"/>
      <c r="U9" s="166"/>
      <c r="V9" s="129"/>
      <c r="W9" s="129"/>
      <c r="X9" s="129"/>
      <c r="Y9" s="129"/>
      <c r="Z9" s="129"/>
      <c r="AA9" s="129"/>
      <c r="AB9" s="129"/>
      <c r="AC9" s="129"/>
    </row>
    <row r="10" spans="1:29">
      <c r="A10" s="105"/>
      <c r="B10" s="101"/>
      <c r="C10" s="100" t="s">
        <v>134</v>
      </c>
      <c r="D10" s="116"/>
      <c r="E10" s="69"/>
      <c r="F10" s="457"/>
      <c r="G10" s="466"/>
      <c r="H10" s="108" t="s">
        <v>95</v>
      </c>
      <c r="I10" s="109">
        <v>2</v>
      </c>
      <c r="J10" s="232">
        <f t="shared" si="0"/>
        <v>0</v>
      </c>
      <c r="K10" s="162"/>
      <c r="L10" s="472"/>
      <c r="M10" s="108">
        <v>72</v>
      </c>
      <c r="N10" s="137">
        <v>5</v>
      </c>
      <c r="O10" s="138">
        <f t="shared" si="1"/>
        <v>360</v>
      </c>
      <c r="P10" s="133"/>
      <c r="Q10" s="139"/>
      <c r="R10" s="140"/>
      <c r="S10" s="140"/>
      <c r="T10" s="141"/>
      <c r="U10" s="166"/>
      <c r="V10" s="129"/>
      <c r="W10" s="129"/>
      <c r="X10" s="129"/>
      <c r="Y10" s="129"/>
      <c r="Z10" s="129"/>
      <c r="AA10" s="129"/>
      <c r="AB10" s="129"/>
      <c r="AC10" s="129"/>
    </row>
    <row r="11" spans="1:29">
      <c r="A11" s="105"/>
      <c r="B11" s="101"/>
      <c r="C11" s="100" t="s">
        <v>136</v>
      </c>
      <c r="D11" s="116"/>
      <c r="E11" s="167"/>
      <c r="F11" s="457"/>
      <c r="G11" s="469"/>
      <c r="H11" s="142" t="s">
        <v>95</v>
      </c>
      <c r="I11" s="143">
        <v>2</v>
      </c>
      <c r="J11" s="233">
        <f t="shared" si="0"/>
        <v>0</v>
      </c>
      <c r="K11" s="162"/>
      <c r="L11" s="473"/>
      <c r="M11" s="142">
        <v>24</v>
      </c>
      <c r="N11" s="144">
        <v>5</v>
      </c>
      <c r="O11" s="145">
        <f t="shared" si="1"/>
        <v>120</v>
      </c>
      <c r="P11" s="133"/>
      <c r="Q11" s="139"/>
      <c r="R11" s="140"/>
      <c r="S11" s="140"/>
      <c r="T11" s="141"/>
      <c r="U11" s="166"/>
      <c r="V11" s="129"/>
      <c r="W11" s="129"/>
      <c r="X11" s="129"/>
      <c r="Y11" s="129"/>
      <c r="Z11" s="129"/>
      <c r="AA11" s="129"/>
      <c r="AB11" s="129"/>
      <c r="AC11" s="129"/>
    </row>
    <row r="12" spans="1:29" ht="15.75" thickBot="1">
      <c r="A12" s="105"/>
      <c r="B12" s="183"/>
      <c r="C12" s="184" t="s">
        <v>138</v>
      </c>
      <c r="D12" s="185"/>
      <c r="E12" s="186"/>
      <c r="F12" s="457"/>
      <c r="G12" s="470"/>
      <c r="H12" s="188" t="s">
        <v>140</v>
      </c>
      <c r="I12" s="189">
        <v>0.5</v>
      </c>
      <c r="J12" s="234">
        <f t="shared" si="0"/>
        <v>0</v>
      </c>
      <c r="K12" s="162"/>
      <c r="L12" s="474"/>
      <c r="M12" s="188">
        <v>120</v>
      </c>
      <c r="N12" s="190">
        <v>1</v>
      </c>
      <c r="O12" s="191">
        <f t="shared" si="1"/>
        <v>120</v>
      </c>
      <c r="P12" s="133"/>
      <c r="Q12" s="149"/>
      <c r="R12" s="150"/>
      <c r="S12" s="150"/>
      <c r="T12" s="151"/>
      <c r="U12" s="166"/>
      <c r="V12" s="129"/>
      <c r="W12" s="129"/>
      <c r="X12" s="129"/>
      <c r="Y12" s="129"/>
      <c r="Z12" s="129"/>
      <c r="AA12" s="129"/>
      <c r="AB12" s="129"/>
      <c r="AC12" s="129"/>
    </row>
    <row r="13" spans="1:29">
      <c r="A13" s="105"/>
      <c r="B13" s="170"/>
      <c r="C13" s="117"/>
      <c r="D13" s="117"/>
      <c r="E13" s="77"/>
      <c r="F13" s="457"/>
      <c r="G13" s="226"/>
      <c r="H13" s="78"/>
      <c r="I13" s="78"/>
      <c r="J13" s="226"/>
      <c r="K13" s="162"/>
      <c r="L13" s="78"/>
      <c r="M13" s="78"/>
      <c r="N13" s="78"/>
      <c r="O13" s="78"/>
      <c r="P13" s="133"/>
      <c r="Q13" s="152"/>
      <c r="R13" s="152"/>
      <c r="S13" s="153"/>
      <c r="T13" s="153"/>
      <c r="U13" s="166"/>
      <c r="V13" s="129"/>
      <c r="W13" s="129"/>
      <c r="X13" s="129"/>
      <c r="Y13" s="129"/>
      <c r="Z13" s="129"/>
      <c r="AA13" s="129"/>
      <c r="AB13" s="129"/>
      <c r="AC13" s="129"/>
    </row>
    <row r="14" spans="1:29" ht="15.75" thickBot="1">
      <c r="A14" s="105"/>
      <c r="B14" s="171"/>
      <c r="C14" s="118" t="s">
        <v>98</v>
      </c>
      <c r="D14" s="118"/>
      <c r="E14" s="79"/>
      <c r="F14" s="457"/>
      <c r="G14" s="227"/>
      <c r="H14" s="80"/>
      <c r="I14" s="80"/>
      <c r="J14" s="227"/>
      <c r="K14" s="162"/>
      <c r="L14" s="80"/>
      <c r="M14" s="80"/>
      <c r="N14" s="80"/>
      <c r="O14" s="80"/>
      <c r="P14" s="133"/>
      <c r="Q14" s="154"/>
      <c r="R14" s="154"/>
      <c r="S14" s="153"/>
      <c r="T14" s="153"/>
      <c r="U14" s="166"/>
      <c r="V14" s="129"/>
      <c r="W14" s="129"/>
      <c r="X14" s="129"/>
      <c r="Y14" s="129"/>
      <c r="Z14" s="129"/>
      <c r="AA14" s="129"/>
      <c r="AB14" s="129"/>
      <c r="AC14" s="129"/>
    </row>
    <row r="15" spans="1:29">
      <c r="A15" s="105"/>
      <c r="B15" s="164"/>
      <c r="C15" s="165" t="s">
        <v>141</v>
      </c>
      <c r="D15" s="115"/>
      <c r="E15" s="67"/>
      <c r="F15" s="457"/>
      <c r="G15" s="465"/>
      <c r="H15" s="106" t="s">
        <v>95</v>
      </c>
      <c r="I15" s="107">
        <v>1</v>
      </c>
      <c r="J15" s="231">
        <f t="shared" ref="J15:J27" si="2">I15*G15</f>
        <v>0</v>
      </c>
      <c r="K15" s="162"/>
      <c r="L15" s="471"/>
      <c r="M15" s="106">
        <v>120</v>
      </c>
      <c r="N15" s="107">
        <v>1</v>
      </c>
      <c r="O15" s="104">
        <f t="shared" ref="O15:O27" si="3">(N15*M15)-(L15*N15)</f>
        <v>120</v>
      </c>
      <c r="P15" s="133"/>
      <c r="Q15" s="134"/>
      <c r="R15" s="135"/>
      <c r="S15" s="135"/>
      <c r="T15" s="136"/>
      <c r="U15" s="166"/>
      <c r="V15" s="129"/>
      <c r="W15" s="129"/>
      <c r="X15" s="129"/>
      <c r="Y15" s="129"/>
      <c r="Z15" s="129"/>
      <c r="AA15" s="129"/>
      <c r="AB15" s="129"/>
      <c r="AC15" s="129"/>
    </row>
    <row r="16" spans="1:29">
      <c r="A16" s="105"/>
      <c r="B16" s="101"/>
      <c r="C16" s="100" t="s">
        <v>144</v>
      </c>
      <c r="D16" s="116"/>
      <c r="E16" s="69"/>
      <c r="F16" s="457"/>
      <c r="G16" s="466"/>
      <c r="H16" s="108" t="s">
        <v>95</v>
      </c>
      <c r="I16" s="109">
        <v>1</v>
      </c>
      <c r="J16" s="232">
        <f t="shared" si="2"/>
        <v>0</v>
      </c>
      <c r="K16" s="162"/>
      <c r="L16" s="472"/>
      <c r="M16" s="108">
        <v>120</v>
      </c>
      <c r="N16" s="137">
        <v>1</v>
      </c>
      <c r="O16" s="138">
        <f t="shared" si="3"/>
        <v>120</v>
      </c>
      <c r="P16" s="133"/>
      <c r="Q16" s="139"/>
      <c r="R16" s="140"/>
      <c r="S16" s="140"/>
      <c r="T16" s="141"/>
      <c r="U16" s="166"/>
      <c r="V16" s="129"/>
      <c r="W16" s="129"/>
      <c r="X16" s="129"/>
      <c r="Y16" s="129"/>
      <c r="Z16" s="129"/>
      <c r="AA16" s="129"/>
      <c r="AB16" s="129"/>
      <c r="AC16" s="129"/>
    </row>
    <row r="17" spans="1:29">
      <c r="A17" s="105"/>
      <c r="B17" s="101"/>
      <c r="C17" s="100" t="s">
        <v>145</v>
      </c>
      <c r="D17" s="116"/>
      <c r="E17" s="69"/>
      <c r="F17" s="457"/>
      <c r="G17" s="466"/>
      <c r="H17" s="108" t="s">
        <v>95</v>
      </c>
      <c r="I17" s="109">
        <v>1</v>
      </c>
      <c r="J17" s="232">
        <f t="shared" si="2"/>
        <v>0</v>
      </c>
      <c r="K17" s="162"/>
      <c r="L17" s="472"/>
      <c r="M17" s="108">
        <v>24</v>
      </c>
      <c r="N17" s="137">
        <v>1</v>
      </c>
      <c r="O17" s="138">
        <f t="shared" si="3"/>
        <v>24</v>
      </c>
      <c r="P17" s="133"/>
      <c r="Q17" s="139"/>
      <c r="R17" s="140"/>
      <c r="S17" s="140"/>
      <c r="T17" s="141"/>
      <c r="U17" s="166"/>
      <c r="V17" s="129"/>
      <c r="W17" s="129"/>
      <c r="X17" s="129"/>
      <c r="Y17" s="129"/>
      <c r="Z17" s="129"/>
      <c r="AA17" s="129"/>
      <c r="AB17" s="129"/>
      <c r="AC17" s="129"/>
    </row>
    <row r="18" spans="1:29">
      <c r="A18" s="105"/>
      <c r="B18" s="101"/>
      <c r="C18" s="100" t="s">
        <v>147</v>
      </c>
      <c r="D18" s="116"/>
      <c r="E18" s="69"/>
      <c r="F18" s="457"/>
      <c r="G18" s="466"/>
      <c r="H18" s="108" t="s">
        <v>100</v>
      </c>
      <c r="I18" s="109">
        <v>1</v>
      </c>
      <c r="J18" s="232">
        <f t="shared" si="2"/>
        <v>0</v>
      </c>
      <c r="K18" s="162"/>
      <c r="L18" s="472"/>
      <c r="M18" s="108">
        <v>24</v>
      </c>
      <c r="N18" s="137">
        <v>1</v>
      </c>
      <c r="O18" s="138">
        <f t="shared" si="3"/>
        <v>24</v>
      </c>
      <c r="P18" s="133"/>
      <c r="Q18" s="139"/>
      <c r="R18" s="140"/>
      <c r="S18" s="140"/>
      <c r="T18" s="141"/>
      <c r="U18" s="166"/>
      <c r="V18" s="129"/>
      <c r="W18" s="129"/>
      <c r="X18" s="129"/>
      <c r="Y18" s="129"/>
      <c r="Z18" s="129"/>
      <c r="AA18" s="129"/>
      <c r="AB18" s="129"/>
      <c r="AC18" s="129"/>
    </row>
    <row r="19" spans="1:29">
      <c r="A19" s="105"/>
      <c r="B19" s="101"/>
      <c r="C19" s="100" t="s">
        <v>148</v>
      </c>
      <c r="D19" s="116"/>
      <c r="E19" s="69"/>
      <c r="F19" s="457"/>
      <c r="G19" s="466"/>
      <c r="H19" s="108" t="s">
        <v>95</v>
      </c>
      <c r="I19" s="109">
        <v>1</v>
      </c>
      <c r="J19" s="232">
        <f t="shared" si="2"/>
        <v>0</v>
      </c>
      <c r="K19" s="162"/>
      <c r="L19" s="472"/>
      <c r="M19" s="108">
        <v>24</v>
      </c>
      <c r="N19" s="137">
        <v>1</v>
      </c>
      <c r="O19" s="138">
        <f t="shared" si="3"/>
        <v>24</v>
      </c>
      <c r="P19" s="133"/>
      <c r="Q19" s="139"/>
      <c r="R19" s="140"/>
      <c r="S19" s="140"/>
      <c r="T19" s="141"/>
      <c r="U19" s="166"/>
      <c r="V19" s="129"/>
      <c r="W19" s="129"/>
      <c r="X19" s="129"/>
      <c r="Y19" s="129"/>
      <c r="Z19" s="129"/>
      <c r="AA19" s="129"/>
      <c r="AB19" s="129"/>
      <c r="AC19" s="129"/>
    </row>
    <row r="20" spans="1:29">
      <c r="A20" s="105"/>
      <c r="B20" s="101"/>
      <c r="C20" s="100" t="s">
        <v>149</v>
      </c>
      <c r="D20" s="116"/>
      <c r="E20" s="69"/>
      <c r="F20" s="457"/>
      <c r="G20" s="466"/>
      <c r="H20" s="108" t="s">
        <v>100</v>
      </c>
      <c r="I20" s="109">
        <v>1</v>
      </c>
      <c r="J20" s="232">
        <f t="shared" si="2"/>
        <v>0</v>
      </c>
      <c r="K20" s="162"/>
      <c r="L20" s="472"/>
      <c r="M20" s="108">
        <v>24</v>
      </c>
      <c r="N20" s="137">
        <v>1</v>
      </c>
      <c r="O20" s="138">
        <f t="shared" si="3"/>
        <v>24</v>
      </c>
      <c r="P20" s="133"/>
      <c r="Q20" s="139"/>
      <c r="R20" s="140"/>
      <c r="S20" s="140"/>
      <c r="T20" s="141"/>
      <c r="U20" s="166"/>
      <c r="V20" s="129"/>
      <c r="W20" s="129"/>
      <c r="X20" s="129"/>
      <c r="Y20" s="129"/>
      <c r="Z20" s="129"/>
      <c r="AA20" s="129"/>
      <c r="AB20" s="129"/>
      <c r="AC20" s="129"/>
    </row>
    <row r="21" spans="1:29">
      <c r="A21" s="105"/>
      <c r="B21" s="101"/>
      <c r="C21" s="100" t="s">
        <v>198</v>
      </c>
      <c r="D21" s="116"/>
      <c r="E21" s="69"/>
      <c r="F21" s="457"/>
      <c r="G21" s="466"/>
      <c r="H21" s="108" t="s">
        <v>95</v>
      </c>
      <c r="I21" s="109">
        <v>1</v>
      </c>
      <c r="J21" s="232">
        <f t="shared" si="2"/>
        <v>0</v>
      </c>
      <c r="K21" s="162"/>
      <c r="L21" s="472"/>
      <c r="M21" s="108">
        <v>24</v>
      </c>
      <c r="N21" s="137">
        <v>1</v>
      </c>
      <c r="O21" s="138">
        <f t="shared" si="3"/>
        <v>24</v>
      </c>
      <c r="P21" s="133"/>
      <c r="Q21" s="139"/>
      <c r="R21" s="140"/>
      <c r="S21" s="140"/>
      <c r="T21" s="141"/>
      <c r="U21" s="166"/>
      <c r="V21" s="129"/>
      <c r="W21" s="129"/>
      <c r="X21" s="129"/>
      <c r="Y21" s="129"/>
      <c r="Z21" s="129"/>
      <c r="AA21" s="129"/>
      <c r="AB21" s="129"/>
      <c r="AC21" s="129"/>
    </row>
    <row r="22" spans="1:29">
      <c r="A22" s="105"/>
      <c r="B22" s="101"/>
      <c r="C22" s="100" t="s">
        <v>151</v>
      </c>
      <c r="D22" s="116"/>
      <c r="E22" s="69"/>
      <c r="F22" s="457"/>
      <c r="G22" s="466"/>
      <c r="H22" s="108" t="s">
        <v>95</v>
      </c>
      <c r="I22" s="109">
        <v>1</v>
      </c>
      <c r="J22" s="232">
        <f t="shared" si="2"/>
        <v>0</v>
      </c>
      <c r="K22" s="162"/>
      <c r="L22" s="472"/>
      <c r="M22" s="108">
        <v>48</v>
      </c>
      <c r="N22" s="137">
        <v>1</v>
      </c>
      <c r="O22" s="138">
        <f t="shared" si="3"/>
        <v>48</v>
      </c>
      <c r="P22" s="133"/>
      <c r="Q22" s="139"/>
      <c r="R22" s="140"/>
      <c r="S22" s="140"/>
      <c r="T22" s="141"/>
      <c r="U22" s="166"/>
      <c r="V22" s="129"/>
      <c r="W22" s="129"/>
      <c r="X22" s="129"/>
      <c r="Y22" s="129"/>
      <c r="Z22" s="129"/>
      <c r="AA22" s="129"/>
      <c r="AB22" s="129"/>
      <c r="AC22" s="129"/>
    </row>
    <row r="23" spans="1:29">
      <c r="A23" s="105"/>
      <c r="B23" s="101"/>
      <c r="C23" s="100" t="s">
        <v>153</v>
      </c>
      <c r="D23" s="116"/>
      <c r="E23" s="69"/>
      <c r="F23" s="457"/>
      <c r="G23" s="466"/>
      <c r="H23" s="108" t="s">
        <v>95</v>
      </c>
      <c r="I23" s="109">
        <v>1</v>
      </c>
      <c r="J23" s="232">
        <f t="shared" si="2"/>
        <v>0</v>
      </c>
      <c r="K23" s="162"/>
      <c r="L23" s="472"/>
      <c r="M23" s="108">
        <v>48</v>
      </c>
      <c r="N23" s="137">
        <v>1</v>
      </c>
      <c r="O23" s="138">
        <f t="shared" si="3"/>
        <v>48</v>
      </c>
      <c r="P23" s="133"/>
      <c r="Q23" s="139"/>
      <c r="R23" s="140"/>
      <c r="S23" s="140"/>
      <c r="T23" s="141"/>
      <c r="U23" s="166"/>
      <c r="V23" s="129"/>
      <c r="W23" s="129"/>
      <c r="X23" s="129"/>
      <c r="Y23" s="129"/>
      <c r="Z23" s="129"/>
      <c r="AA23" s="129"/>
      <c r="AB23" s="129"/>
      <c r="AC23" s="129"/>
    </row>
    <row r="24" spans="1:29">
      <c r="A24" s="105"/>
      <c r="B24" s="101"/>
      <c r="C24" s="100" t="s">
        <v>199</v>
      </c>
      <c r="D24" s="116"/>
      <c r="E24" s="69"/>
      <c r="F24" s="457"/>
      <c r="G24" s="466"/>
      <c r="H24" s="108" t="s">
        <v>95</v>
      </c>
      <c r="I24" s="109">
        <v>1</v>
      </c>
      <c r="J24" s="232">
        <f t="shared" si="2"/>
        <v>0</v>
      </c>
      <c r="K24" s="162"/>
      <c r="L24" s="472"/>
      <c r="M24" s="108">
        <v>48</v>
      </c>
      <c r="N24" s="137">
        <v>1</v>
      </c>
      <c r="O24" s="138">
        <f t="shared" si="3"/>
        <v>48</v>
      </c>
      <c r="P24" s="133"/>
      <c r="Q24" s="139"/>
      <c r="R24" s="140"/>
      <c r="S24" s="140"/>
      <c r="T24" s="141"/>
      <c r="U24" s="166"/>
      <c r="V24" s="129"/>
      <c r="W24" s="129"/>
      <c r="X24" s="129"/>
      <c r="Y24" s="129"/>
      <c r="Z24" s="129"/>
      <c r="AA24" s="129"/>
      <c r="AB24" s="129"/>
      <c r="AC24" s="129"/>
    </row>
    <row r="25" spans="1:29">
      <c r="A25" s="105"/>
      <c r="B25" s="101"/>
      <c r="C25" s="100" t="s">
        <v>156</v>
      </c>
      <c r="D25" s="116"/>
      <c r="E25" s="69"/>
      <c r="F25" s="457"/>
      <c r="G25" s="466"/>
      <c r="H25" s="108" t="s">
        <v>95</v>
      </c>
      <c r="I25" s="109">
        <v>1</v>
      </c>
      <c r="J25" s="232">
        <f t="shared" si="2"/>
        <v>0</v>
      </c>
      <c r="K25" s="162"/>
      <c r="L25" s="472"/>
      <c r="M25" s="108">
        <v>72</v>
      </c>
      <c r="N25" s="137">
        <v>1</v>
      </c>
      <c r="O25" s="138">
        <f t="shared" si="3"/>
        <v>72</v>
      </c>
      <c r="P25" s="133"/>
      <c r="Q25" s="139"/>
      <c r="R25" s="140"/>
      <c r="S25" s="140"/>
      <c r="T25" s="141"/>
      <c r="U25" s="166"/>
      <c r="V25" s="129"/>
      <c r="W25" s="129"/>
      <c r="X25" s="129"/>
      <c r="Y25" s="129"/>
      <c r="Z25" s="129"/>
      <c r="AA25" s="129"/>
      <c r="AB25" s="129"/>
      <c r="AC25" s="129"/>
    </row>
    <row r="26" spans="1:29" ht="22.5" customHeight="1">
      <c r="A26" s="105"/>
      <c r="B26" s="101"/>
      <c r="C26" s="100" t="s">
        <v>157</v>
      </c>
      <c r="D26" s="116"/>
      <c r="E26" s="69"/>
      <c r="F26" s="457"/>
      <c r="G26" s="466"/>
      <c r="H26" s="108" t="s">
        <v>95</v>
      </c>
      <c r="I26" s="109">
        <v>1</v>
      </c>
      <c r="J26" s="232">
        <f t="shared" si="2"/>
        <v>0</v>
      </c>
      <c r="K26" s="162"/>
      <c r="L26" s="472"/>
      <c r="M26" s="108">
        <v>24</v>
      </c>
      <c r="N26" s="137">
        <v>1</v>
      </c>
      <c r="O26" s="138">
        <f t="shared" si="3"/>
        <v>24</v>
      </c>
      <c r="P26" s="133"/>
      <c r="Q26" s="139"/>
      <c r="R26" s="140"/>
      <c r="S26" s="140"/>
      <c r="T26" s="141"/>
      <c r="U26" s="166"/>
      <c r="V26" s="129"/>
      <c r="W26" s="129"/>
      <c r="X26" s="129"/>
      <c r="Y26" s="129"/>
      <c r="Z26" s="129"/>
      <c r="AA26" s="129"/>
      <c r="AB26" s="129"/>
      <c r="AC26" s="129"/>
    </row>
    <row r="27" spans="1:29" ht="15.75" thickBot="1">
      <c r="A27" s="105"/>
      <c r="B27" s="85"/>
      <c r="C27" s="172" t="s">
        <v>101</v>
      </c>
      <c r="D27" s="86"/>
      <c r="E27" s="75"/>
      <c r="F27" s="457"/>
      <c r="G27" s="468"/>
      <c r="H27" s="110" t="s">
        <v>95</v>
      </c>
      <c r="I27" s="111">
        <v>1</v>
      </c>
      <c r="J27" s="235">
        <f t="shared" si="2"/>
        <v>0</v>
      </c>
      <c r="K27" s="162"/>
      <c r="L27" s="475"/>
      <c r="M27" s="110">
        <v>24</v>
      </c>
      <c r="N27" s="147">
        <v>1</v>
      </c>
      <c r="O27" s="148">
        <f t="shared" si="3"/>
        <v>24</v>
      </c>
      <c r="P27" s="133"/>
      <c r="Q27" s="149"/>
      <c r="R27" s="150"/>
      <c r="S27" s="150"/>
      <c r="T27" s="151"/>
      <c r="U27" s="166"/>
      <c r="V27" s="129"/>
      <c r="W27" s="129"/>
      <c r="X27" s="129"/>
      <c r="Y27" s="129"/>
      <c r="Z27" s="129"/>
      <c r="AA27" s="129"/>
      <c r="AB27" s="129"/>
      <c r="AC27" s="129"/>
    </row>
    <row r="28" spans="1:29">
      <c r="A28" s="105"/>
      <c r="B28" s="173"/>
      <c r="C28" s="77"/>
      <c r="D28" s="77"/>
      <c r="E28" s="77"/>
      <c r="F28" s="457"/>
      <c r="G28" s="226"/>
      <c r="H28" s="78"/>
      <c r="I28" s="78"/>
      <c r="J28" s="226"/>
      <c r="K28" s="162"/>
      <c r="L28" s="78"/>
      <c r="M28" s="78"/>
      <c r="N28" s="78"/>
      <c r="O28" s="78"/>
      <c r="P28" s="133"/>
      <c r="Q28" s="153"/>
      <c r="R28" s="153"/>
      <c r="S28" s="153"/>
      <c r="T28" s="153"/>
      <c r="U28" s="166"/>
      <c r="V28" s="129"/>
      <c r="W28" s="129"/>
      <c r="X28" s="129"/>
      <c r="Y28" s="129"/>
      <c r="Z28" s="129"/>
      <c r="AA28" s="129"/>
      <c r="AB28" s="129"/>
      <c r="AC28" s="129"/>
    </row>
    <row r="29" spans="1:29" ht="15.75" thickBot="1">
      <c r="A29" s="105"/>
      <c r="B29" s="174"/>
      <c r="C29" s="119" t="s">
        <v>102</v>
      </c>
      <c r="D29" s="119"/>
      <c r="E29" s="79"/>
      <c r="F29" s="457"/>
      <c r="G29" s="227"/>
      <c r="H29" s="80"/>
      <c r="I29" s="80"/>
      <c r="J29" s="227"/>
      <c r="K29" s="162"/>
      <c r="L29" s="80"/>
      <c r="M29" s="80"/>
      <c r="N29" s="80"/>
      <c r="O29" s="80"/>
      <c r="P29" s="133"/>
      <c r="Q29" s="153"/>
      <c r="R29" s="153"/>
      <c r="S29" s="153"/>
      <c r="T29" s="153"/>
      <c r="U29" s="166"/>
      <c r="V29" s="129"/>
      <c r="W29" s="129"/>
      <c r="X29" s="129"/>
      <c r="Y29" s="129"/>
      <c r="Z29" s="129"/>
      <c r="AA29" s="129"/>
      <c r="AB29" s="129"/>
      <c r="AC29" s="129"/>
    </row>
    <row r="30" spans="1:29">
      <c r="A30" s="105"/>
      <c r="B30" s="164"/>
      <c r="C30" s="165" t="s">
        <v>200</v>
      </c>
      <c r="D30" s="115"/>
      <c r="E30" s="67"/>
      <c r="F30" s="457"/>
      <c r="G30" s="465"/>
      <c r="H30" s="106"/>
      <c r="I30" s="107">
        <v>1</v>
      </c>
      <c r="J30" s="231">
        <f t="shared" ref="J30:J34" si="4">I30*G30</f>
        <v>0</v>
      </c>
      <c r="K30" s="162"/>
      <c r="L30" s="471"/>
      <c r="M30" s="106">
        <v>120</v>
      </c>
      <c r="N30" s="107">
        <v>1</v>
      </c>
      <c r="O30" s="104">
        <f t="shared" ref="O30:O34" si="5">(N30*M30)-(L30*N30)</f>
        <v>120</v>
      </c>
      <c r="P30" s="133"/>
      <c r="Q30" s="134"/>
      <c r="R30" s="135"/>
      <c r="S30" s="135"/>
      <c r="T30" s="136"/>
      <c r="U30" s="166"/>
      <c r="V30" s="129"/>
      <c r="W30" s="129"/>
      <c r="X30" s="129"/>
      <c r="Y30" s="129"/>
      <c r="Z30" s="129"/>
      <c r="AA30" s="129"/>
      <c r="AB30" s="129"/>
      <c r="AC30" s="129"/>
    </row>
    <row r="31" spans="1:29">
      <c r="A31" s="105"/>
      <c r="B31" s="101"/>
      <c r="C31" s="100" t="s">
        <v>103</v>
      </c>
      <c r="D31" s="116"/>
      <c r="E31" s="81"/>
      <c r="F31" s="457"/>
      <c r="G31" s="466"/>
      <c r="H31" s="112"/>
      <c r="I31" s="113" t="s">
        <v>197</v>
      </c>
      <c r="J31" s="232">
        <f t="shared" si="4"/>
        <v>0</v>
      </c>
      <c r="K31" s="162"/>
      <c r="L31" s="476"/>
      <c r="M31" s="112" t="s">
        <v>201</v>
      </c>
      <c r="N31" s="155" t="s">
        <v>197</v>
      </c>
      <c r="O31" s="156">
        <f t="shared" si="5"/>
        <v>120</v>
      </c>
      <c r="P31" s="133"/>
      <c r="Q31" s="139"/>
      <c r="R31" s="140"/>
      <c r="S31" s="140"/>
      <c r="T31" s="141"/>
      <c r="U31" s="166"/>
      <c r="V31" s="129"/>
      <c r="W31" s="129"/>
      <c r="X31" s="129"/>
      <c r="Y31" s="129"/>
      <c r="Z31" s="129"/>
      <c r="AA31" s="129"/>
      <c r="AB31" s="129"/>
      <c r="AC31" s="129"/>
    </row>
    <row r="32" spans="1:29">
      <c r="A32" s="105"/>
      <c r="B32" s="175"/>
      <c r="C32" s="82" t="s">
        <v>104</v>
      </c>
      <c r="D32" s="83"/>
      <c r="E32" s="69"/>
      <c r="F32" s="457"/>
      <c r="G32" s="466"/>
      <c r="H32" s="108" t="s">
        <v>95</v>
      </c>
      <c r="I32" s="109">
        <v>1</v>
      </c>
      <c r="J32" s="232">
        <f t="shared" si="4"/>
        <v>0</v>
      </c>
      <c r="K32" s="162"/>
      <c r="L32" s="472"/>
      <c r="M32" s="108">
        <v>120</v>
      </c>
      <c r="N32" s="137">
        <v>1</v>
      </c>
      <c r="O32" s="138">
        <f t="shared" si="5"/>
        <v>120</v>
      </c>
      <c r="P32" s="133"/>
      <c r="Q32" s="139"/>
      <c r="R32" s="140"/>
      <c r="S32" s="140"/>
      <c r="T32" s="141"/>
      <c r="U32" s="166"/>
      <c r="V32" s="129"/>
      <c r="W32" s="129"/>
      <c r="X32" s="129"/>
      <c r="Y32" s="129"/>
      <c r="Z32" s="129"/>
      <c r="AA32" s="129"/>
      <c r="AB32" s="129"/>
      <c r="AC32" s="129"/>
    </row>
    <row r="33" spans="1:29">
      <c r="A33" s="105"/>
      <c r="B33" s="175"/>
      <c r="C33" s="82" t="s">
        <v>105</v>
      </c>
      <c r="D33" s="83"/>
      <c r="E33" s="69"/>
      <c r="F33" s="457"/>
      <c r="G33" s="466"/>
      <c r="H33" s="108" t="s">
        <v>106</v>
      </c>
      <c r="I33" s="109">
        <v>1</v>
      </c>
      <c r="J33" s="232">
        <f t="shared" si="4"/>
        <v>0</v>
      </c>
      <c r="K33" s="162"/>
      <c r="L33" s="472"/>
      <c r="M33" s="108">
        <v>120</v>
      </c>
      <c r="N33" s="137">
        <v>1</v>
      </c>
      <c r="O33" s="138">
        <f t="shared" si="5"/>
        <v>120</v>
      </c>
      <c r="P33" s="133"/>
      <c r="Q33" s="139"/>
      <c r="R33" s="140"/>
      <c r="S33" s="140"/>
      <c r="T33" s="141"/>
      <c r="U33" s="166"/>
      <c r="V33" s="129"/>
      <c r="W33" s="129"/>
      <c r="X33" s="129"/>
      <c r="Y33" s="129"/>
      <c r="Z33" s="129"/>
      <c r="AA33" s="129"/>
      <c r="AB33" s="129"/>
      <c r="AC33" s="129"/>
    </row>
    <row r="34" spans="1:29" ht="15.75" thickBot="1">
      <c r="A34" s="105"/>
      <c r="B34" s="85"/>
      <c r="C34" s="172" t="s">
        <v>163</v>
      </c>
      <c r="D34" s="86"/>
      <c r="E34" s="75"/>
      <c r="F34" s="457"/>
      <c r="G34" s="468"/>
      <c r="H34" s="110" t="s">
        <v>95</v>
      </c>
      <c r="I34" s="111">
        <v>0.3</v>
      </c>
      <c r="J34" s="235">
        <f t="shared" si="4"/>
        <v>0</v>
      </c>
      <c r="K34" s="162"/>
      <c r="L34" s="475"/>
      <c r="M34" s="110">
        <v>120</v>
      </c>
      <c r="N34" s="147">
        <v>0.2</v>
      </c>
      <c r="O34" s="148">
        <f t="shared" si="5"/>
        <v>24</v>
      </c>
      <c r="P34" s="133"/>
      <c r="Q34" s="149"/>
      <c r="R34" s="150"/>
      <c r="S34" s="150"/>
      <c r="T34" s="151"/>
      <c r="U34" s="166"/>
      <c r="V34" s="129"/>
      <c r="W34" s="129"/>
      <c r="X34" s="129"/>
      <c r="Y34" s="129"/>
      <c r="Z34" s="129"/>
      <c r="AA34" s="129"/>
      <c r="AB34" s="129"/>
      <c r="AC34" s="129"/>
    </row>
    <row r="35" spans="1:29">
      <c r="A35" s="105"/>
      <c r="B35" s="173"/>
      <c r="C35" s="77"/>
      <c r="D35" s="77"/>
      <c r="E35" s="77"/>
      <c r="F35" s="457"/>
      <c r="G35" s="226"/>
      <c r="H35" s="458"/>
      <c r="I35" s="458"/>
      <c r="J35" s="459"/>
      <c r="K35" s="162"/>
      <c r="L35" s="78"/>
      <c r="M35" s="458"/>
      <c r="N35" s="458"/>
      <c r="O35" s="458"/>
      <c r="P35" s="133"/>
      <c r="Q35" s="153"/>
      <c r="R35" s="153"/>
      <c r="S35" s="153"/>
      <c r="T35" s="153"/>
      <c r="U35" s="166"/>
      <c r="V35" s="129"/>
      <c r="W35" s="129"/>
      <c r="X35" s="129"/>
      <c r="Y35" s="129"/>
      <c r="Z35" s="129"/>
      <c r="AA35" s="129"/>
      <c r="AB35" s="129"/>
      <c r="AC35" s="129"/>
    </row>
    <row r="36" spans="1:29" ht="15.75" thickBot="1">
      <c r="A36" s="105"/>
      <c r="B36" s="174"/>
      <c r="C36" s="119" t="s">
        <v>107</v>
      </c>
      <c r="D36" s="119"/>
      <c r="E36" s="84"/>
      <c r="F36" s="457"/>
      <c r="G36" s="227"/>
      <c r="H36" s="80"/>
      <c r="I36" s="80"/>
      <c r="J36" s="227"/>
      <c r="K36" s="162"/>
      <c r="L36" s="80"/>
      <c r="M36" s="80"/>
      <c r="N36" s="80"/>
      <c r="O36" s="80"/>
      <c r="P36" s="133"/>
      <c r="Q36" s="153"/>
      <c r="R36" s="153"/>
      <c r="S36" s="153"/>
      <c r="T36" s="153"/>
      <c r="U36" s="166"/>
      <c r="V36" s="129"/>
      <c r="W36" s="129"/>
      <c r="X36" s="129"/>
      <c r="Y36" s="129"/>
      <c r="Z36" s="129"/>
      <c r="AA36" s="129"/>
      <c r="AB36" s="129"/>
      <c r="AC36" s="129"/>
    </row>
    <row r="37" spans="1:29">
      <c r="A37" s="105"/>
      <c r="B37" s="164"/>
      <c r="C37" s="165" t="s">
        <v>165</v>
      </c>
      <c r="D37" s="115"/>
      <c r="E37" s="67"/>
      <c r="F37" s="457"/>
      <c r="G37" s="465"/>
      <c r="H37" s="106" t="s">
        <v>99</v>
      </c>
      <c r="I37" s="107">
        <v>1</v>
      </c>
      <c r="J37" s="231">
        <f t="shared" ref="J37:J38" si="6">I37*G37</f>
        <v>0</v>
      </c>
      <c r="K37" s="162"/>
      <c r="L37" s="471"/>
      <c r="M37" s="106">
        <v>24</v>
      </c>
      <c r="N37" s="107">
        <v>1</v>
      </c>
      <c r="O37" s="104">
        <f t="shared" ref="O37:O38" si="7">(N37*M37)-(L37*N37)</f>
        <v>24</v>
      </c>
      <c r="P37" s="133"/>
      <c r="Q37" s="134"/>
      <c r="R37" s="135"/>
      <c r="S37" s="135"/>
      <c r="T37" s="136"/>
      <c r="U37" s="129"/>
      <c r="V37" s="129"/>
      <c r="W37" s="129"/>
      <c r="X37" s="129"/>
      <c r="Y37" s="129"/>
      <c r="Z37" s="129"/>
      <c r="AA37" s="129"/>
      <c r="AB37" s="129"/>
      <c r="AC37" s="129"/>
    </row>
    <row r="38" spans="1:29" ht="15.75" thickBot="1">
      <c r="A38" s="105"/>
      <c r="B38" s="85"/>
      <c r="C38" s="172" t="s">
        <v>167</v>
      </c>
      <c r="D38" s="86"/>
      <c r="E38" s="75"/>
      <c r="F38" s="457"/>
      <c r="G38" s="468"/>
      <c r="H38" s="110" t="s">
        <v>99</v>
      </c>
      <c r="I38" s="111">
        <v>1</v>
      </c>
      <c r="J38" s="235">
        <f t="shared" si="6"/>
        <v>0</v>
      </c>
      <c r="K38" s="162"/>
      <c r="L38" s="475"/>
      <c r="M38" s="110">
        <v>24</v>
      </c>
      <c r="N38" s="147">
        <v>1</v>
      </c>
      <c r="O38" s="148">
        <f t="shared" si="7"/>
        <v>24</v>
      </c>
      <c r="P38" s="133"/>
      <c r="Q38" s="149"/>
      <c r="R38" s="150"/>
      <c r="S38" s="150"/>
      <c r="T38" s="151"/>
      <c r="U38" s="129"/>
      <c r="V38" s="129"/>
      <c r="W38" s="129"/>
      <c r="X38" s="129"/>
      <c r="Y38" s="129"/>
      <c r="Z38" s="129"/>
      <c r="AA38" s="129"/>
      <c r="AB38" s="129"/>
      <c r="AC38" s="129"/>
    </row>
    <row r="39" spans="1:29">
      <c r="A39" s="105"/>
      <c r="B39" s="170"/>
      <c r="C39" s="117"/>
      <c r="D39" s="117"/>
      <c r="E39" s="77"/>
      <c r="F39" s="457"/>
      <c r="G39" s="226"/>
      <c r="H39" s="78"/>
      <c r="I39" s="78"/>
      <c r="J39" s="226"/>
      <c r="K39" s="162"/>
      <c r="L39" s="78"/>
      <c r="M39" s="78"/>
      <c r="N39" s="78"/>
      <c r="O39" s="78"/>
      <c r="P39" s="133"/>
      <c r="Q39" s="153"/>
      <c r="R39" s="153"/>
      <c r="S39" s="153"/>
      <c r="T39" s="153"/>
      <c r="U39" s="166"/>
      <c r="V39" s="129"/>
      <c r="W39" s="129"/>
      <c r="X39" s="129"/>
      <c r="Y39" s="129"/>
      <c r="Z39" s="129"/>
      <c r="AA39" s="129"/>
      <c r="AB39" s="129"/>
      <c r="AC39" s="129"/>
    </row>
    <row r="40" spans="1:29" ht="15.75" thickBot="1">
      <c r="A40" s="105"/>
      <c r="B40" s="174"/>
      <c r="C40" s="119" t="s">
        <v>108</v>
      </c>
      <c r="D40" s="119"/>
      <c r="E40" s="84"/>
      <c r="F40" s="457"/>
      <c r="G40" s="227"/>
      <c r="H40" s="80"/>
      <c r="I40" s="80"/>
      <c r="J40" s="227"/>
      <c r="K40" s="162"/>
      <c r="L40" s="80"/>
      <c r="M40" s="80"/>
      <c r="N40" s="80"/>
      <c r="O40" s="80"/>
      <c r="P40" s="133"/>
      <c r="Q40" s="153"/>
      <c r="R40" s="153"/>
      <c r="S40" s="153"/>
      <c r="T40" s="153"/>
      <c r="U40" s="166"/>
      <c r="V40" s="129"/>
      <c r="W40" s="129"/>
      <c r="X40" s="129"/>
      <c r="Y40" s="129"/>
      <c r="Z40" s="129"/>
      <c r="AA40" s="129"/>
      <c r="AB40" s="129"/>
      <c r="AC40" s="129"/>
    </row>
    <row r="41" spans="1:29">
      <c r="A41" s="105"/>
      <c r="B41" s="164"/>
      <c r="C41" s="176" t="s">
        <v>169</v>
      </c>
      <c r="D41" s="124"/>
      <c r="E41" s="67"/>
      <c r="F41" s="457"/>
      <c r="G41" s="465"/>
      <c r="H41" s="106" t="s">
        <v>95</v>
      </c>
      <c r="I41" s="107">
        <v>1</v>
      </c>
      <c r="J41" s="231">
        <f t="shared" ref="J41:J48" si="8">I41*G41</f>
        <v>0</v>
      </c>
      <c r="K41" s="162"/>
      <c r="L41" s="471"/>
      <c r="M41" s="106">
        <v>24</v>
      </c>
      <c r="N41" s="107">
        <v>1</v>
      </c>
      <c r="O41" s="104">
        <f t="shared" ref="O41:O48" si="9">(N41*M41)-(L41*N41)</f>
        <v>24</v>
      </c>
      <c r="P41" s="133"/>
      <c r="Q41" s="134"/>
      <c r="R41" s="135"/>
      <c r="S41" s="135"/>
      <c r="T41" s="136"/>
      <c r="U41" s="166"/>
      <c r="V41" s="129"/>
      <c r="W41" s="129"/>
      <c r="X41" s="129"/>
      <c r="Y41" s="129"/>
      <c r="Z41" s="129"/>
      <c r="AA41" s="129"/>
      <c r="AB41" s="129"/>
      <c r="AC41" s="129"/>
    </row>
    <row r="42" spans="1:29" s="169" customFormat="1">
      <c r="A42" s="168"/>
      <c r="B42" s="101"/>
      <c r="C42" s="102" t="s">
        <v>109</v>
      </c>
      <c r="D42" s="125"/>
      <c r="E42" s="69"/>
      <c r="F42" s="460"/>
      <c r="G42" s="466"/>
      <c r="H42" s="108" t="s">
        <v>95</v>
      </c>
      <c r="I42" s="109">
        <v>1</v>
      </c>
      <c r="J42" s="232">
        <f t="shared" si="8"/>
        <v>0</v>
      </c>
      <c r="K42" s="461"/>
      <c r="L42" s="472"/>
      <c r="M42" s="108">
        <v>24</v>
      </c>
      <c r="N42" s="137">
        <v>1</v>
      </c>
      <c r="O42" s="138">
        <f t="shared" si="9"/>
        <v>24</v>
      </c>
      <c r="P42" s="146"/>
      <c r="Q42" s="139"/>
      <c r="R42" s="140"/>
      <c r="S42" s="140"/>
      <c r="T42" s="141"/>
      <c r="U42" s="166"/>
      <c r="V42" s="130"/>
      <c r="W42" s="130"/>
      <c r="X42" s="130"/>
      <c r="Y42" s="130"/>
      <c r="Z42" s="130"/>
      <c r="AA42" s="130"/>
      <c r="AB42" s="130"/>
      <c r="AC42" s="130"/>
    </row>
    <row r="43" spans="1:29" s="169" customFormat="1">
      <c r="A43" s="168"/>
      <c r="B43" s="101"/>
      <c r="C43" s="102" t="s">
        <v>110</v>
      </c>
      <c r="D43" s="125"/>
      <c r="E43" s="69"/>
      <c r="F43" s="460"/>
      <c r="G43" s="466"/>
      <c r="H43" s="108" t="s">
        <v>95</v>
      </c>
      <c r="I43" s="109">
        <v>1</v>
      </c>
      <c r="J43" s="232">
        <f t="shared" si="8"/>
        <v>0</v>
      </c>
      <c r="K43" s="461"/>
      <c r="L43" s="472"/>
      <c r="M43" s="108">
        <v>24</v>
      </c>
      <c r="N43" s="137">
        <v>1</v>
      </c>
      <c r="O43" s="138">
        <f t="shared" si="9"/>
        <v>24</v>
      </c>
      <c r="P43" s="146"/>
      <c r="Q43" s="139"/>
      <c r="R43" s="140"/>
      <c r="S43" s="140"/>
      <c r="T43" s="141"/>
      <c r="U43" s="166"/>
      <c r="V43" s="130"/>
      <c r="W43" s="130"/>
      <c r="X43" s="130"/>
      <c r="Y43" s="130"/>
      <c r="Z43" s="130"/>
      <c r="AA43" s="130"/>
      <c r="AB43" s="130"/>
      <c r="AC43" s="130"/>
    </row>
    <row r="44" spans="1:29" s="169" customFormat="1">
      <c r="A44" s="168"/>
      <c r="B44" s="101"/>
      <c r="C44" s="102" t="s">
        <v>111</v>
      </c>
      <c r="D44" s="125"/>
      <c r="E44" s="69"/>
      <c r="F44" s="460"/>
      <c r="G44" s="466"/>
      <c r="H44" s="108" t="s">
        <v>95</v>
      </c>
      <c r="I44" s="109">
        <v>1</v>
      </c>
      <c r="J44" s="232">
        <f t="shared" si="8"/>
        <v>0</v>
      </c>
      <c r="K44" s="461"/>
      <c r="L44" s="472"/>
      <c r="M44" s="108">
        <v>24</v>
      </c>
      <c r="N44" s="137">
        <v>1</v>
      </c>
      <c r="O44" s="138">
        <f t="shared" si="9"/>
        <v>24</v>
      </c>
      <c r="P44" s="146"/>
      <c r="Q44" s="139"/>
      <c r="R44" s="140"/>
      <c r="S44" s="140"/>
      <c r="T44" s="141"/>
      <c r="U44" s="166"/>
      <c r="V44" s="130"/>
      <c r="W44" s="130"/>
      <c r="X44" s="130"/>
      <c r="Y44" s="130"/>
      <c r="Z44" s="130"/>
      <c r="AA44" s="130"/>
      <c r="AB44" s="130"/>
      <c r="AC44" s="130"/>
    </row>
    <row r="45" spans="1:29" s="169" customFormat="1">
      <c r="A45" s="168"/>
      <c r="B45" s="101"/>
      <c r="C45" s="102" t="s">
        <v>112</v>
      </c>
      <c r="D45" s="125"/>
      <c r="E45" s="69"/>
      <c r="F45" s="460"/>
      <c r="G45" s="466"/>
      <c r="H45" s="108" t="s">
        <v>95</v>
      </c>
      <c r="I45" s="109">
        <v>1</v>
      </c>
      <c r="J45" s="232">
        <f t="shared" si="8"/>
        <v>0</v>
      </c>
      <c r="K45" s="461"/>
      <c r="L45" s="472"/>
      <c r="M45" s="108">
        <v>24</v>
      </c>
      <c r="N45" s="137">
        <v>1</v>
      </c>
      <c r="O45" s="138">
        <f t="shared" si="9"/>
        <v>24</v>
      </c>
      <c r="P45" s="146"/>
      <c r="Q45" s="139"/>
      <c r="R45" s="140"/>
      <c r="S45" s="140"/>
      <c r="T45" s="141"/>
      <c r="U45" s="166"/>
      <c r="V45" s="130"/>
      <c r="W45" s="130"/>
      <c r="X45" s="130"/>
      <c r="Y45" s="130"/>
      <c r="Z45" s="130"/>
      <c r="AA45" s="130"/>
      <c r="AB45" s="130"/>
      <c r="AC45" s="130"/>
    </row>
    <row r="46" spans="1:29" s="169" customFormat="1">
      <c r="A46" s="168"/>
      <c r="B46" s="101"/>
      <c r="C46" s="102" t="s">
        <v>113</v>
      </c>
      <c r="D46" s="125"/>
      <c r="E46" s="69"/>
      <c r="F46" s="460"/>
      <c r="G46" s="466"/>
      <c r="H46" s="108" t="s">
        <v>95</v>
      </c>
      <c r="I46" s="109">
        <v>1</v>
      </c>
      <c r="J46" s="232">
        <f t="shared" si="8"/>
        <v>0</v>
      </c>
      <c r="K46" s="461"/>
      <c r="L46" s="472"/>
      <c r="M46" s="108">
        <v>24</v>
      </c>
      <c r="N46" s="137">
        <v>1</v>
      </c>
      <c r="O46" s="138">
        <f t="shared" si="9"/>
        <v>24</v>
      </c>
      <c r="P46" s="146"/>
      <c r="Q46" s="139"/>
      <c r="R46" s="140"/>
      <c r="S46" s="140"/>
      <c r="T46" s="141"/>
      <c r="U46" s="166"/>
      <c r="V46" s="130"/>
      <c r="W46" s="130"/>
      <c r="X46" s="130"/>
      <c r="Y46" s="130"/>
      <c r="Z46" s="130"/>
      <c r="AA46" s="130"/>
      <c r="AB46" s="130"/>
      <c r="AC46" s="130"/>
    </row>
    <row r="47" spans="1:29">
      <c r="A47" s="105"/>
      <c r="B47" s="101"/>
      <c r="C47" s="102" t="s">
        <v>114</v>
      </c>
      <c r="D47" s="125"/>
      <c r="E47" s="69"/>
      <c r="F47" s="457"/>
      <c r="G47" s="466"/>
      <c r="H47" s="108" t="s">
        <v>95</v>
      </c>
      <c r="I47" s="109">
        <v>1</v>
      </c>
      <c r="J47" s="232">
        <f t="shared" si="8"/>
        <v>0</v>
      </c>
      <c r="K47" s="162"/>
      <c r="L47" s="472"/>
      <c r="M47" s="108">
        <v>24</v>
      </c>
      <c r="N47" s="137">
        <v>1</v>
      </c>
      <c r="O47" s="138">
        <f t="shared" si="9"/>
        <v>24</v>
      </c>
      <c r="P47" s="133"/>
      <c r="Q47" s="139"/>
      <c r="R47" s="140"/>
      <c r="S47" s="140"/>
      <c r="T47" s="141"/>
      <c r="U47" s="166"/>
      <c r="V47" s="129"/>
      <c r="W47" s="129"/>
      <c r="X47" s="129"/>
      <c r="Y47" s="129"/>
      <c r="Z47" s="129"/>
      <c r="AA47" s="129"/>
      <c r="AB47" s="129"/>
      <c r="AC47" s="129"/>
    </row>
    <row r="48" spans="1:29" s="169" customFormat="1" ht="16.5" customHeight="1" thickBot="1">
      <c r="A48" s="168"/>
      <c r="B48" s="85"/>
      <c r="C48" s="177" t="s">
        <v>179</v>
      </c>
      <c r="D48" s="126"/>
      <c r="E48" s="75"/>
      <c r="F48" s="460"/>
      <c r="G48" s="468"/>
      <c r="H48" s="110" t="s">
        <v>95</v>
      </c>
      <c r="I48" s="111">
        <v>1</v>
      </c>
      <c r="J48" s="235">
        <f t="shared" si="8"/>
        <v>0</v>
      </c>
      <c r="K48" s="461"/>
      <c r="L48" s="475"/>
      <c r="M48" s="110">
        <v>24</v>
      </c>
      <c r="N48" s="147">
        <v>1</v>
      </c>
      <c r="O48" s="148">
        <f t="shared" si="9"/>
        <v>24</v>
      </c>
      <c r="P48" s="146"/>
      <c r="Q48" s="149"/>
      <c r="R48" s="150"/>
      <c r="S48" s="150"/>
      <c r="T48" s="151"/>
      <c r="U48" s="166"/>
      <c r="V48" s="130"/>
      <c r="W48" s="130"/>
      <c r="X48" s="130"/>
      <c r="Y48" s="130"/>
      <c r="Z48" s="130"/>
      <c r="AA48" s="130"/>
      <c r="AB48" s="130"/>
      <c r="AC48" s="130"/>
    </row>
    <row r="49" spans="1:29">
      <c r="A49" s="105"/>
      <c r="B49" s="178"/>
      <c r="C49" s="120"/>
      <c r="D49" s="120"/>
      <c r="E49" s="79"/>
      <c r="F49" s="457"/>
      <c r="G49" s="227"/>
      <c r="H49" s="80"/>
      <c r="I49" s="80"/>
      <c r="J49" s="227"/>
      <c r="K49" s="162"/>
      <c r="L49" s="80"/>
      <c r="M49" s="80"/>
      <c r="N49" s="80"/>
      <c r="O49" s="80"/>
      <c r="P49" s="133"/>
      <c r="Q49" s="153"/>
      <c r="R49" s="153"/>
      <c r="S49" s="153"/>
      <c r="T49" s="153"/>
      <c r="U49" s="166"/>
      <c r="V49" s="129"/>
      <c r="W49" s="129"/>
      <c r="X49" s="129"/>
      <c r="Y49" s="129"/>
      <c r="Z49" s="129"/>
      <c r="AA49" s="129"/>
      <c r="AB49" s="129"/>
      <c r="AC49" s="129"/>
    </row>
    <row r="50" spans="1:29" ht="15.75" thickBot="1">
      <c r="A50" s="105"/>
      <c r="B50" s="178"/>
      <c r="C50" s="121" t="s">
        <v>116</v>
      </c>
      <c r="D50" s="121"/>
      <c r="E50" s="84"/>
      <c r="F50" s="457"/>
      <c r="G50" s="227"/>
      <c r="H50" s="80"/>
      <c r="I50" s="80"/>
      <c r="J50" s="227"/>
      <c r="K50" s="162"/>
      <c r="L50" s="80"/>
      <c r="M50" s="80"/>
      <c r="N50" s="80"/>
      <c r="O50" s="80"/>
      <c r="P50" s="133"/>
      <c r="Q50" s="153"/>
      <c r="R50" s="153"/>
      <c r="S50" s="153"/>
      <c r="T50" s="153"/>
      <c r="U50" s="166"/>
      <c r="V50" s="129"/>
      <c r="W50" s="129"/>
      <c r="X50" s="129"/>
      <c r="Y50" s="129"/>
      <c r="Z50" s="129"/>
      <c r="AA50" s="129"/>
      <c r="AB50" s="129"/>
      <c r="AC50" s="129"/>
    </row>
    <row r="51" spans="1:29" s="169" customFormat="1">
      <c r="A51" s="168"/>
      <c r="B51" s="164"/>
      <c r="C51" s="179" t="s">
        <v>181</v>
      </c>
      <c r="D51" s="122"/>
      <c r="E51" s="67"/>
      <c r="F51" s="460"/>
      <c r="G51" s="465"/>
      <c r="H51" s="106" t="s">
        <v>95</v>
      </c>
      <c r="I51" s="107">
        <v>1</v>
      </c>
      <c r="J51" s="231">
        <f t="shared" ref="J51:J55" si="10">I51*G51</f>
        <v>0</v>
      </c>
      <c r="K51" s="461"/>
      <c r="L51" s="471"/>
      <c r="M51" s="106">
        <v>48</v>
      </c>
      <c r="N51" s="107">
        <v>1</v>
      </c>
      <c r="O51" s="104">
        <f t="shared" ref="O51:O55" si="11">(N51*M51)-(L51*N51)</f>
        <v>48</v>
      </c>
      <c r="P51" s="146"/>
      <c r="Q51" s="134"/>
      <c r="R51" s="135"/>
      <c r="S51" s="135"/>
      <c r="T51" s="136"/>
      <c r="U51" s="166"/>
      <c r="V51" s="130"/>
      <c r="W51" s="130"/>
      <c r="X51" s="130"/>
      <c r="Y51" s="130"/>
      <c r="Z51" s="130"/>
      <c r="AA51" s="130"/>
      <c r="AB51" s="130"/>
      <c r="AC51" s="130"/>
    </row>
    <row r="52" spans="1:29" s="169" customFormat="1">
      <c r="A52" s="168"/>
      <c r="B52" s="101"/>
      <c r="C52" s="87" t="s">
        <v>117</v>
      </c>
      <c r="D52" s="88"/>
      <c r="E52" s="69"/>
      <c r="F52" s="460"/>
      <c r="G52" s="466"/>
      <c r="H52" s="108" t="s">
        <v>95</v>
      </c>
      <c r="I52" s="109">
        <v>1</v>
      </c>
      <c r="J52" s="232">
        <f t="shared" si="10"/>
        <v>0</v>
      </c>
      <c r="K52" s="461"/>
      <c r="L52" s="472"/>
      <c r="M52" s="108">
        <v>48</v>
      </c>
      <c r="N52" s="137">
        <v>1</v>
      </c>
      <c r="O52" s="138">
        <f t="shared" si="11"/>
        <v>48</v>
      </c>
      <c r="P52" s="146"/>
      <c r="Q52" s="139"/>
      <c r="R52" s="140"/>
      <c r="S52" s="140"/>
      <c r="T52" s="141"/>
      <c r="U52" s="166"/>
      <c r="V52" s="130"/>
      <c r="W52" s="130"/>
      <c r="X52" s="130"/>
      <c r="Y52" s="130"/>
      <c r="Z52" s="130"/>
      <c r="AA52" s="130"/>
      <c r="AB52" s="130"/>
      <c r="AC52" s="130"/>
    </row>
    <row r="53" spans="1:29">
      <c r="A53" s="180" t="e">
        <f>(W53&gt;#REF!)*W53</f>
        <v>#REF!</v>
      </c>
      <c r="B53" s="181"/>
      <c r="C53" s="100" t="s">
        <v>185</v>
      </c>
      <c r="D53" s="116"/>
      <c r="E53" s="69"/>
      <c r="F53" s="180"/>
      <c r="G53" s="466"/>
      <c r="H53" s="108" t="s">
        <v>95</v>
      </c>
      <c r="I53" s="109">
        <v>1</v>
      </c>
      <c r="J53" s="232">
        <f t="shared" si="10"/>
        <v>0</v>
      </c>
      <c r="K53" s="462"/>
      <c r="L53" s="472"/>
      <c r="M53" s="108">
        <v>24</v>
      </c>
      <c r="N53" s="137">
        <v>1</v>
      </c>
      <c r="O53" s="138">
        <f t="shared" si="11"/>
        <v>24</v>
      </c>
      <c r="P53" s="157"/>
      <c r="Q53" s="139"/>
      <c r="R53" s="140"/>
      <c r="S53" s="140"/>
      <c r="T53" s="141"/>
      <c r="U53" s="166"/>
      <c r="V53" s="131"/>
      <c r="W53" s="131"/>
      <c r="X53" s="129"/>
      <c r="Y53" s="129"/>
      <c r="Z53" s="129"/>
      <c r="AA53" s="129"/>
      <c r="AB53" s="129"/>
    </row>
    <row r="54" spans="1:29">
      <c r="A54" s="180"/>
      <c r="B54" s="195"/>
      <c r="C54" s="196" t="s">
        <v>188</v>
      </c>
      <c r="D54" s="72"/>
      <c r="E54" s="197"/>
      <c r="F54" s="180"/>
      <c r="G54" s="467"/>
      <c r="H54" s="198" t="s">
        <v>99</v>
      </c>
      <c r="I54" s="109">
        <v>1</v>
      </c>
      <c r="J54" s="232">
        <f t="shared" si="10"/>
        <v>0</v>
      </c>
      <c r="K54" s="462"/>
      <c r="L54" s="477"/>
      <c r="M54" s="198">
        <v>24</v>
      </c>
      <c r="N54" s="199">
        <v>1</v>
      </c>
      <c r="O54" s="200">
        <f t="shared" si="11"/>
        <v>24</v>
      </c>
      <c r="P54" s="157"/>
      <c r="Q54" s="201"/>
      <c r="R54" s="202"/>
      <c r="S54" s="202"/>
      <c r="T54" s="203"/>
      <c r="U54" s="166"/>
      <c r="V54" s="131"/>
      <c r="W54" s="131"/>
      <c r="X54" s="129"/>
      <c r="Y54" s="129"/>
      <c r="Z54" s="129"/>
      <c r="AA54" s="129"/>
      <c r="AB54" s="129"/>
    </row>
    <row r="55" spans="1:29" ht="15.75" thickBot="1">
      <c r="A55" s="180"/>
      <c r="B55" s="182"/>
      <c r="C55" s="172" t="s">
        <v>119</v>
      </c>
      <c r="D55" s="86"/>
      <c r="E55" s="75"/>
      <c r="F55" s="180"/>
      <c r="G55" s="468"/>
      <c r="H55" s="110" t="s">
        <v>99</v>
      </c>
      <c r="I55" s="111">
        <v>1</v>
      </c>
      <c r="J55" s="235">
        <f t="shared" si="10"/>
        <v>0</v>
      </c>
      <c r="K55" s="462"/>
      <c r="L55" s="475"/>
      <c r="M55" s="110">
        <v>24</v>
      </c>
      <c r="N55" s="147">
        <v>1</v>
      </c>
      <c r="O55" s="148">
        <f t="shared" si="11"/>
        <v>24</v>
      </c>
      <c r="P55" s="157"/>
      <c r="Q55" s="149"/>
      <c r="R55" s="150"/>
      <c r="S55" s="150"/>
      <c r="T55" s="151"/>
      <c r="U55" s="166"/>
      <c r="V55" s="131"/>
      <c r="W55" s="131"/>
      <c r="X55" s="129"/>
      <c r="Y55" s="129"/>
      <c r="Z55" s="129"/>
      <c r="AA55" s="129"/>
      <c r="AB55" s="129"/>
    </row>
    <row r="56" spans="1:29" ht="15.75" thickBot="1">
      <c r="A56" s="105"/>
      <c r="B56" s="178"/>
      <c r="C56" s="92"/>
      <c r="D56" s="92"/>
      <c r="E56" s="89"/>
      <c r="F56" s="457"/>
      <c r="G56" s="228"/>
      <c r="H56" s="90"/>
      <c r="I56" s="90"/>
      <c r="J56" s="228"/>
      <c r="K56" s="162"/>
      <c r="L56" s="90"/>
      <c r="M56" s="90"/>
      <c r="N56" s="90"/>
      <c r="O56" s="90"/>
      <c r="P56" s="133"/>
      <c r="Q56" s="127"/>
      <c r="R56" s="127"/>
      <c r="S56" s="158"/>
      <c r="T56" s="159"/>
      <c r="U56" s="131"/>
      <c r="V56" s="129"/>
      <c r="W56" s="129"/>
      <c r="X56" s="129"/>
      <c r="Y56" s="129"/>
      <c r="Z56" s="129"/>
      <c r="AA56" s="129"/>
      <c r="AB56" s="129"/>
      <c r="AC56" s="129"/>
    </row>
    <row r="57" spans="1:29" ht="15" customHeight="1">
      <c r="A57" s="105"/>
      <c r="B57" s="543" t="s">
        <v>217</v>
      </c>
      <c r="C57" s="544"/>
      <c r="D57" s="544"/>
      <c r="E57" s="448">
        <f>SUM(J3:J55)</f>
        <v>0</v>
      </c>
      <c r="F57" s="457"/>
      <c r="G57" s="228"/>
      <c r="H57" s="90"/>
      <c r="I57" s="90"/>
      <c r="J57" s="228"/>
      <c r="K57" s="162"/>
      <c r="L57" s="90"/>
      <c r="M57" s="90"/>
      <c r="N57" s="90"/>
      <c r="O57" s="90"/>
      <c r="P57" s="133"/>
      <c r="Q57" s="127"/>
      <c r="R57" s="127"/>
      <c r="S57" s="158"/>
      <c r="T57" s="159"/>
      <c r="U57" s="131"/>
      <c r="V57" s="129"/>
      <c r="W57" s="129"/>
      <c r="X57" s="129"/>
      <c r="Y57" s="129"/>
      <c r="Z57" s="129"/>
      <c r="AA57" s="129"/>
      <c r="AB57" s="129"/>
      <c r="AC57" s="129"/>
    </row>
    <row r="58" spans="1:29" ht="15.75" thickBot="1">
      <c r="A58" s="105"/>
      <c r="B58" s="545" t="s">
        <v>218</v>
      </c>
      <c r="C58" s="546"/>
      <c r="D58" s="546"/>
      <c r="E58" s="503">
        <f>((1-(O58/N58))-1)*-1</f>
        <v>1</v>
      </c>
      <c r="F58" s="457"/>
      <c r="G58" s="228"/>
      <c r="H58" s="90"/>
      <c r="I58" s="90"/>
      <c r="J58" s="228"/>
      <c r="K58" s="162"/>
      <c r="L58" s="90"/>
      <c r="M58" s="90"/>
      <c r="N58" s="504">
        <v>2736</v>
      </c>
      <c r="O58" s="502">
        <f>SUM(O3:O55)</f>
        <v>2736</v>
      </c>
      <c r="P58" s="133"/>
      <c r="Q58" s="127"/>
      <c r="R58" s="127"/>
      <c r="S58" s="158"/>
      <c r="T58" s="159"/>
      <c r="U58" s="131"/>
      <c r="V58" s="129"/>
      <c r="W58" s="129"/>
      <c r="X58" s="129"/>
      <c r="Y58" s="129"/>
      <c r="Z58" s="129"/>
      <c r="AA58" s="129"/>
      <c r="AB58" s="129"/>
      <c r="AC58" s="129"/>
    </row>
    <row r="59" spans="1:29">
      <c r="A59" s="105"/>
      <c r="B59" s="178"/>
      <c r="C59" s="92"/>
      <c r="D59" s="92"/>
      <c r="E59" s="89"/>
      <c r="F59" s="457"/>
      <c r="G59" s="228"/>
      <c r="H59" s="90"/>
      <c r="I59" s="90"/>
      <c r="J59" s="228"/>
      <c r="K59" s="162"/>
      <c r="L59" s="90"/>
      <c r="M59" s="90"/>
      <c r="N59" s="90"/>
      <c r="O59" s="90"/>
      <c r="P59" s="133"/>
      <c r="Q59" s="127"/>
      <c r="R59" s="127"/>
      <c r="S59" s="158"/>
      <c r="T59" s="159"/>
      <c r="U59" s="131"/>
      <c r="V59" s="129"/>
      <c r="W59" s="129"/>
      <c r="X59" s="129"/>
      <c r="Y59" s="129"/>
      <c r="Z59" s="129"/>
      <c r="AA59" s="129"/>
      <c r="AB59" s="129"/>
      <c r="AC59" s="129"/>
    </row>
    <row r="60" spans="1:29" ht="15.75" thickBot="1">
      <c r="A60" s="105"/>
      <c r="B60" s="178"/>
      <c r="C60" s="463" t="s">
        <v>196</v>
      </c>
      <c r="D60" s="92"/>
      <c r="E60" s="89"/>
      <c r="F60" s="457"/>
      <c r="G60" s="228"/>
      <c r="H60" s="90"/>
      <c r="I60" s="90"/>
      <c r="J60" s="228"/>
      <c r="K60" s="162"/>
      <c r="L60" s="90"/>
      <c r="M60" s="90"/>
      <c r="N60" s="90"/>
      <c r="O60" s="90"/>
      <c r="P60" s="133"/>
      <c r="Q60" s="127"/>
      <c r="R60" s="127"/>
      <c r="S60" s="158"/>
      <c r="T60" s="159"/>
      <c r="U60" s="131"/>
      <c r="V60" s="129"/>
      <c r="W60" s="129"/>
      <c r="X60" s="129"/>
      <c r="Y60" s="129"/>
      <c r="Z60" s="129"/>
      <c r="AA60" s="129"/>
      <c r="AB60" s="129"/>
      <c r="AC60" s="129"/>
    </row>
    <row r="61" spans="1:29" s="169" customFormat="1">
      <c r="A61" s="168"/>
      <c r="B61" s="164"/>
      <c r="C61" s="194" t="s">
        <v>115</v>
      </c>
      <c r="D61" s="124" t="s">
        <v>170</v>
      </c>
      <c r="E61" s="67" t="s">
        <v>178</v>
      </c>
      <c r="F61" s="460"/>
      <c r="G61" s="228"/>
      <c r="H61" s="90"/>
      <c r="I61" s="90"/>
      <c r="J61" s="228"/>
      <c r="K61" s="162"/>
      <c r="L61" s="90"/>
      <c r="M61" s="80"/>
      <c r="N61" s="80"/>
      <c r="O61" s="80"/>
      <c r="P61" s="146"/>
      <c r="Q61" s="127"/>
      <c r="R61" s="127"/>
      <c r="S61" s="158"/>
      <c r="T61" s="159"/>
      <c r="U61" s="131"/>
      <c r="V61" s="129"/>
      <c r="W61" s="130"/>
      <c r="X61" s="130"/>
      <c r="Y61" s="130"/>
      <c r="Z61" s="130"/>
      <c r="AA61" s="130"/>
      <c r="AB61" s="130"/>
      <c r="AC61" s="130"/>
    </row>
    <row r="62" spans="1:29" s="169" customFormat="1" ht="15.75" thickBot="1">
      <c r="A62" s="168"/>
      <c r="B62" s="85"/>
      <c r="C62" s="192" t="s">
        <v>118</v>
      </c>
      <c r="D62" s="193" t="s">
        <v>170</v>
      </c>
      <c r="E62" s="75" t="s">
        <v>184</v>
      </c>
      <c r="F62" s="460"/>
      <c r="G62" s="228"/>
      <c r="H62" s="90"/>
      <c r="I62" s="90"/>
      <c r="J62" s="228"/>
      <c r="K62" s="162"/>
      <c r="L62" s="90"/>
      <c r="M62" s="80"/>
      <c r="N62" s="80"/>
      <c r="O62" s="80"/>
      <c r="P62" s="146"/>
      <c r="Q62" s="127"/>
      <c r="R62" s="127"/>
      <c r="S62" s="158"/>
      <c r="T62" s="159"/>
      <c r="U62" s="131"/>
      <c r="V62" s="130"/>
      <c r="W62" s="130"/>
      <c r="X62" s="130"/>
      <c r="Y62" s="130"/>
      <c r="Z62" s="130"/>
      <c r="AA62" s="130"/>
      <c r="AB62" s="130"/>
      <c r="AC62" s="130"/>
    </row>
    <row r="63" spans="1:29">
      <c r="A63" s="105"/>
      <c r="B63" s="178"/>
      <c r="C63" s="92"/>
      <c r="D63" s="92"/>
      <c r="E63" s="89"/>
      <c r="F63" s="457"/>
      <c r="G63" s="228"/>
      <c r="H63" s="90"/>
      <c r="I63" s="90"/>
      <c r="J63" s="228"/>
      <c r="K63" s="162"/>
      <c r="L63" s="90"/>
      <c r="M63" s="90"/>
      <c r="N63" s="90"/>
      <c r="O63" s="90"/>
      <c r="P63" s="133"/>
      <c r="Q63" s="127"/>
      <c r="R63" s="127"/>
      <c r="S63" s="158"/>
      <c r="T63" s="159"/>
      <c r="U63" s="131"/>
      <c r="V63" s="129"/>
      <c r="W63" s="129"/>
      <c r="X63" s="129"/>
      <c r="Y63" s="129"/>
      <c r="Z63" s="129"/>
      <c r="AA63" s="129"/>
      <c r="AB63" s="129"/>
      <c r="AC63" s="129"/>
    </row>
    <row r="64" spans="1:29">
      <c r="A64" s="105"/>
      <c r="B64" s="178"/>
      <c r="C64" s="92"/>
      <c r="D64" s="92"/>
      <c r="E64" s="89"/>
      <c r="F64" s="457"/>
      <c r="G64" s="228"/>
      <c r="H64" s="90"/>
      <c r="I64" s="90"/>
      <c r="J64" s="228"/>
      <c r="K64" s="162"/>
      <c r="L64" s="90"/>
      <c r="M64" s="90"/>
      <c r="N64" s="90"/>
      <c r="O64" s="90"/>
      <c r="P64" s="133"/>
      <c r="Q64" s="127"/>
      <c r="R64" s="127"/>
      <c r="S64" s="158"/>
      <c r="T64" s="159"/>
      <c r="U64" s="131"/>
      <c r="V64" s="129"/>
      <c r="W64" s="129"/>
      <c r="X64" s="129"/>
      <c r="Y64" s="129"/>
      <c r="Z64" s="129"/>
      <c r="AA64" s="129"/>
      <c r="AB64" s="129"/>
      <c r="AC64" s="129"/>
    </row>
    <row r="65" spans="2:21" s="105" customFormat="1">
      <c r="B65" s="91" t="s">
        <v>120</v>
      </c>
      <c r="C65" s="91" t="s">
        <v>121</v>
      </c>
      <c r="D65" s="92"/>
      <c r="E65" s="89"/>
      <c r="F65" s="90"/>
      <c r="G65" s="449"/>
      <c r="H65" s="450"/>
      <c r="I65" s="450"/>
      <c r="J65" s="451"/>
      <c r="K65" s="452"/>
      <c r="L65" s="450"/>
      <c r="M65" s="90"/>
      <c r="N65" s="90"/>
      <c r="O65" s="90"/>
      <c r="P65" s="128"/>
      <c r="Q65" s="90"/>
      <c r="R65" s="160"/>
      <c r="S65" s="161"/>
      <c r="T65" s="162"/>
    </row>
    <row r="66" spans="2:21" ht="15" customHeight="1">
      <c r="B66" s="91"/>
      <c r="C66" s="547" t="s">
        <v>789</v>
      </c>
      <c r="D66" s="547"/>
      <c r="E66" s="547"/>
      <c r="F66" s="547"/>
      <c r="G66" s="547"/>
      <c r="H66" s="547"/>
      <c r="I66" s="547"/>
      <c r="J66" s="547"/>
      <c r="K66" s="453"/>
      <c r="L66" s="453"/>
      <c r="M66" s="464"/>
      <c r="N66" s="464"/>
      <c r="O66" s="464"/>
      <c r="U66" s="97"/>
    </row>
    <row r="67" spans="2:21" ht="15" customHeight="1">
      <c r="B67" s="105"/>
      <c r="C67" s="547" t="s">
        <v>790</v>
      </c>
      <c r="D67" s="547"/>
      <c r="E67" s="547"/>
      <c r="F67" s="547"/>
      <c r="G67" s="547"/>
      <c r="H67" s="547"/>
      <c r="I67" s="547"/>
      <c r="J67" s="547"/>
      <c r="K67" s="452"/>
      <c r="L67" s="450"/>
      <c r="M67" s="464"/>
      <c r="N67" s="464"/>
      <c r="O67" s="525" t="s">
        <v>794</v>
      </c>
      <c r="P67" s="519"/>
      <c r="Q67" s="520"/>
      <c r="R67" s="520"/>
      <c r="S67" s="519"/>
      <c r="T67" s="519"/>
      <c r="U67" s="97"/>
    </row>
    <row r="68" spans="2:21">
      <c r="B68" s="105"/>
      <c r="C68" s="454"/>
      <c r="D68" s="454"/>
      <c r="E68" s="455"/>
      <c r="F68" s="456"/>
      <c r="G68" s="449"/>
      <c r="H68" s="450"/>
      <c r="I68" s="450"/>
      <c r="J68" s="451"/>
      <c r="K68" s="452"/>
      <c r="L68" s="450"/>
      <c r="M68" s="464"/>
      <c r="N68" s="464"/>
      <c r="O68" s="464"/>
      <c r="U68" s="97"/>
    </row>
    <row r="69" spans="2:21">
      <c r="C69" s="454"/>
      <c r="D69" s="454"/>
      <c r="E69" s="455"/>
      <c r="F69" s="456"/>
      <c r="G69" s="449"/>
      <c r="H69" s="450"/>
      <c r="I69" s="450"/>
      <c r="J69" s="451"/>
      <c r="K69" s="452"/>
      <c r="L69" s="450"/>
      <c r="U69" s="97"/>
    </row>
    <row r="70" spans="2:21">
      <c r="C70" s="454"/>
      <c r="D70" s="454"/>
      <c r="E70" s="455"/>
      <c r="F70"/>
      <c r="G70" s="449"/>
      <c r="H70" s="450"/>
      <c r="I70" s="450"/>
      <c r="J70" s="451"/>
      <c r="K70" s="452"/>
      <c r="L70" s="450"/>
      <c r="U70" s="97"/>
    </row>
    <row r="71" spans="2:21">
      <c r="U71" s="97"/>
    </row>
    <row r="72" spans="2:21">
      <c r="U72" s="97"/>
    </row>
    <row r="73" spans="2:21">
      <c r="U73" s="97"/>
    </row>
    <row r="74" spans="2:21">
      <c r="U74" s="97"/>
    </row>
    <row r="75" spans="2:21">
      <c r="U75" s="97"/>
    </row>
    <row r="76" spans="2:21">
      <c r="U76" s="97"/>
    </row>
    <row r="77" spans="2:21">
      <c r="C77" s="97"/>
      <c r="D77" s="97"/>
      <c r="E77" s="97"/>
      <c r="G77" s="230"/>
      <c r="H77" s="96"/>
      <c r="I77" s="96"/>
      <c r="J77" s="230"/>
      <c r="L77" s="96"/>
      <c r="M77" s="96"/>
      <c r="N77" s="96"/>
      <c r="O77" s="96"/>
      <c r="Q77" s="96"/>
      <c r="R77" s="96"/>
      <c r="U77" s="97"/>
    </row>
    <row r="78" spans="2:21">
      <c r="C78" s="97"/>
      <c r="D78" s="97"/>
      <c r="E78" s="97"/>
      <c r="G78" s="230"/>
      <c r="H78" s="96"/>
      <c r="I78" s="96"/>
      <c r="J78" s="230"/>
      <c r="L78" s="96"/>
      <c r="M78" s="96"/>
      <c r="N78" s="96"/>
      <c r="O78" s="96"/>
      <c r="Q78" s="96"/>
      <c r="R78" s="96"/>
      <c r="U78" s="97"/>
    </row>
    <row r="79" spans="2:21">
      <c r="C79" s="97"/>
      <c r="D79" s="97"/>
      <c r="E79" s="97"/>
      <c r="G79" s="230"/>
      <c r="H79" s="96"/>
      <c r="I79" s="96"/>
      <c r="J79" s="230"/>
      <c r="L79" s="96"/>
      <c r="M79" s="96"/>
      <c r="N79" s="96"/>
      <c r="O79" s="96"/>
      <c r="Q79" s="96"/>
      <c r="R79" s="96"/>
      <c r="U79" s="97"/>
    </row>
    <row r="80" spans="2:21">
      <c r="C80" s="97"/>
      <c r="D80" s="97"/>
      <c r="E80" s="97"/>
      <c r="G80" s="230"/>
      <c r="H80" s="96"/>
      <c r="I80" s="96"/>
      <c r="J80" s="230"/>
      <c r="L80" s="96"/>
      <c r="M80" s="96"/>
      <c r="N80" s="96"/>
      <c r="O80" s="96"/>
      <c r="Q80" s="96"/>
      <c r="R80" s="96"/>
      <c r="U80" s="97"/>
    </row>
    <row r="81" spans="3:21">
      <c r="C81" s="97"/>
      <c r="D81" s="97"/>
      <c r="E81" s="97"/>
      <c r="G81" s="230"/>
      <c r="H81" s="96"/>
      <c r="I81" s="96"/>
      <c r="J81" s="230"/>
      <c r="L81" s="96"/>
      <c r="M81" s="96"/>
      <c r="N81" s="96"/>
      <c r="O81" s="96"/>
      <c r="Q81" s="96"/>
      <c r="R81" s="96"/>
      <c r="U81" s="97"/>
    </row>
    <row r="82" spans="3:21">
      <c r="C82" s="97"/>
      <c r="D82" s="97"/>
      <c r="E82" s="97"/>
      <c r="G82" s="230"/>
      <c r="H82" s="96"/>
      <c r="I82" s="96"/>
      <c r="J82" s="230"/>
      <c r="L82" s="96"/>
      <c r="M82" s="96"/>
      <c r="N82" s="96"/>
      <c r="O82" s="96"/>
      <c r="Q82" s="96"/>
      <c r="R82" s="96"/>
      <c r="U82" s="97"/>
    </row>
    <row r="83" spans="3:21">
      <c r="C83" s="97"/>
      <c r="D83" s="97"/>
      <c r="E83" s="97"/>
      <c r="G83" s="230"/>
      <c r="H83" s="96"/>
      <c r="I83" s="96"/>
      <c r="J83" s="230"/>
      <c r="L83" s="96"/>
      <c r="M83" s="96"/>
      <c r="N83" s="96"/>
      <c r="O83" s="96"/>
      <c r="Q83" s="96"/>
      <c r="R83" s="96"/>
      <c r="U83" s="97"/>
    </row>
    <row r="84" spans="3:21">
      <c r="C84" s="97"/>
      <c r="D84" s="97"/>
      <c r="E84" s="97"/>
      <c r="G84" s="230"/>
      <c r="H84" s="96"/>
      <c r="I84" s="96"/>
      <c r="J84" s="230"/>
      <c r="L84" s="96"/>
      <c r="M84" s="96"/>
      <c r="N84" s="96"/>
      <c r="O84" s="96"/>
      <c r="Q84" s="96"/>
      <c r="R84" s="96"/>
      <c r="U84" s="97"/>
    </row>
    <row r="85" spans="3:21">
      <c r="C85" s="97"/>
      <c r="D85" s="97"/>
      <c r="E85" s="97"/>
      <c r="G85" s="230"/>
      <c r="H85" s="96"/>
      <c r="I85" s="96"/>
      <c r="J85" s="230"/>
      <c r="L85" s="96"/>
      <c r="M85" s="96"/>
      <c r="N85" s="96"/>
      <c r="O85" s="96"/>
      <c r="Q85" s="96"/>
      <c r="R85" s="96"/>
      <c r="U85" s="97"/>
    </row>
    <row r="86" spans="3:21">
      <c r="C86" s="97"/>
      <c r="D86" s="97"/>
      <c r="E86" s="97"/>
      <c r="G86" s="230"/>
      <c r="H86" s="96"/>
      <c r="I86" s="96"/>
      <c r="J86" s="230"/>
      <c r="L86" s="96"/>
      <c r="M86" s="96"/>
      <c r="N86" s="96"/>
      <c r="O86" s="96"/>
      <c r="Q86" s="96"/>
      <c r="R86" s="96"/>
      <c r="U86" s="97"/>
    </row>
    <row r="87" spans="3:21">
      <c r="C87" s="97"/>
      <c r="D87" s="97"/>
      <c r="E87" s="97"/>
      <c r="G87" s="230"/>
      <c r="H87" s="96"/>
      <c r="I87" s="96"/>
      <c r="J87" s="230"/>
      <c r="L87" s="96"/>
      <c r="M87" s="96"/>
      <c r="N87" s="96"/>
      <c r="O87" s="96"/>
      <c r="Q87" s="96"/>
      <c r="R87" s="96"/>
      <c r="U87" s="97"/>
    </row>
    <row r="88" spans="3:21">
      <c r="C88" s="97"/>
      <c r="D88" s="97"/>
      <c r="E88" s="97"/>
      <c r="G88" s="230"/>
      <c r="H88" s="96"/>
      <c r="I88" s="96"/>
      <c r="J88" s="230"/>
      <c r="L88" s="96"/>
      <c r="M88" s="96"/>
      <c r="N88" s="96"/>
      <c r="O88" s="96"/>
      <c r="Q88" s="96"/>
      <c r="R88" s="96"/>
      <c r="U88" s="97"/>
    </row>
    <row r="89" spans="3:21">
      <c r="C89" s="97"/>
      <c r="D89" s="97"/>
      <c r="E89" s="97"/>
      <c r="G89" s="230"/>
      <c r="H89" s="96"/>
      <c r="I89" s="96"/>
      <c r="J89" s="230"/>
      <c r="L89" s="96"/>
      <c r="M89" s="96"/>
      <c r="N89" s="96"/>
      <c r="O89" s="96"/>
      <c r="Q89" s="96"/>
      <c r="R89" s="96"/>
      <c r="U89" s="97"/>
    </row>
    <row r="90" spans="3:21">
      <c r="C90" s="97"/>
      <c r="D90" s="97"/>
      <c r="E90" s="97"/>
      <c r="G90" s="230"/>
      <c r="H90" s="96"/>
      <c r="I90" s="96"/>
      <c r="J90" s="230"/>
      <c r="L90" s="96"/>
      <c r="M90" s="96"/>
      <c r="N90" s="96"/>
      <c r="O90" s="96"/>
      <c r="Q90" s="96"/>
      <c r="R90" s="96"/>
      <c r="U90" s="97"/>
    </row>
    <row r="91" spans="3:21">
      <c r="C91" s="97"/>
      <c r="D91" s="97"/>
      <c r="E91" s="97"/>
      <c r="G91" s="230"/>
      <c r="H91" s="96"/>
      <c r="I91" s="96"/>
      <c r="J91" s="230"/>
      <c r="L91" s="96"/>
      <c r="M91" s="96"/>
      <c r="N91" s="96"/>
      <c r="O91" s="96"/>
      <c r="Q91" s="96"/>
      <c r="R91" s="96"/>
      <c r="U91" s="97"/>
    </row>
    <row r="92" spans="3:21">
      <c r="C92" s="97"/>
      <c r="D92" s="97"/>
      <c r="E92" s="97"/>
      <c r="G92" s="230"/>
      <c r="H92" s="96"/>
      <c r="I92" s="96"/>
      <c r="J92" s="230"/>
      <c r="L92" s="96"/>
      <c r="M92" s="96"/>
      <c r="N92" s="96"/>
      <c r="O92" s="96"/>
      <c r="Q92" s="96"/>
      <c r="R92" s="96"/>
      <c r="U92" s="97"/>
    </row>
    <row r="93" spans="3:21">
      <c r="C93" s="97"/>
      <c r="D93" s="97"/>
      <c r="E93" s="97"/>
      <c r="G93" s="230"/>
      <c r="H93" s="96"/>
      <c r="I93" s="96"/>
      <c r="J93" s="230"/>
      <c r="L93" s="96"/>
      <c r="M93" s="96"/>
      <c r="N93" s="96"/>
      <c r="O93" s="96"/>
      <c r="Q93" s="96"/>
      <c r="R93" s="96"/>
      <c r="U93" s="97"/>
    </row>
    <row r="94" spans="3:21">
      <c r="C94" s="97"/>
      <c r="D94" s="97"/>
      <c r="E94" s="97"/>
      <c r="G94" s="230"/>
      <c r="H94" s="96"/>
      <c r="I94" s="96"/>
      <c r="J94" s="230"/>
      <c r="L94" s="96"/>
      <c r="M94" s="96"/>
      <c r="N94" s="96"/>
      <c r="O94" s="96"/>
      <c r="Q94" s="96"/>
      <c r="R94" s="96"/>
      <c r="U94" s="97"/>
    </row>
    <row r="95" spans="3:21">
      <c r="C95" s="97"/>
      <c r="D95" s="97"/>
      <c r="E95" s="97"/>
      <c r="G95" s="230"/>
      <c r="H95" s="96"/>
      <c r="I95" s="96"/>
      <c r="J95" s="230"/>
      <c r="L95" s="96"/>
      <c r="M95" s="96"/>
      <c r="N95" s="96"/>
      <c r="O95" s="96"/>
      <c r="Q95" s="96"/>
      <c r="R95" s="96"/>
      <c r="U95" s="97"/>
    </row>
    <row r="96" spans="3:21">
      <c r="C96" s="97"/>
      <c r="D96" s="97"/>
      <c r="E96" s="97"/>
      <c r="G96" s="230"/>
      <c r="H96" s="96"/>
      <c r="I96" s="96"/>
      <c r="J96" s="230"/>
      <c r="L96" s="96"/>
      <c r="M96" s="96"/>
      <c r="N96" s="96"/>
      <c r="O96" s="96"/>
      <c r="Q96" s="96"/>
      <c r="R96" s="96"/>
      <c r="U96" s="97"/>
    </row>
    <row r="97" spans="3:21">
      <c r="C97" s="97"/>
      <c r="D97" s="97"/>
      <c r="E97" s="97"/>
      <c r="G97" s="230"/>
      <c r="H97" s="96"/>
      <c r="I97" s="96"/>
      <c r="J97" s="230"/>
      <c r="L97" s="96"/>
      <c r="M97" s="96"/>
      <c r="N97" s="96"/>
      <c r="O97" s="96"/>
      <c r="Q97" s="96"/>
      <c r="R97" s="96"/>
      <c r="U97" s="97"/>
    </row>
    <row r="98" spans="3:21">
      <c r="C98" s="97"/>
      <c r="D98" s="97"/>
      <c r="E98" s="97"/>
      <c r="G98" s="230"/>
      <c r="H98" s="96"/>
      <c r="I98" s="96"/>
      <c r="J98" s="230"/>
      <c r="L98" s="96"/>
      <c r="M98" s="96"/>
      <c r="N98" s="96"/>
      <c r="O98" s="96"/>
      <c r="Q98" s="96"/>
      <c r="R98" s="96"/>
      <c r="U98" s="97"/>
    </row>
    <row r="99" spans="3:21">
      <c r="C99" s="97"/>
      <c r="D99" s="97"/>
      <c r="E99" s="97"/>
      <c r="G99" s="230"/>
      <c r="H99" s="96"/>
      <c r="I99" s="96"/>
      <c r="J99" s="230"/>
      <c r="L99" s="96"/>
      <c r="M99" s="96"/>
      <c r="N99" s="96"/>
      <c r="O99" s="96"/>
      <c r="Q99" s="96"/>
      <c r="R99" s="96"/>
      <c r="U99" s="97"/>
    </row>
    <row r="100" spans="3:21">
      <c r="C100" s="97"/>
      <c r="D100" s="97"/>
      <c r="E100" s="97"/>
      <c r="G100" s="230"/>
      <c r="H100" s="96"/>
      <c r="I100" s="96"/>
      <c r="J100" s="230"/>
      <c r="L100" s="96"/>
      <c r="M100" s="96"/>
      <c r="N100" s="96"/>
      <c r="O100" s="96"/>
      <c r="Q100" s="96"/>
      <c r="R100" s="96"/>
      <c r="U100" s="97"/>
    </row>
    <row r="101" spans="3:21">
      <c r="C101" s="97"/>
      <c r="D101" s="97"/>
      <c r="E101" s="97"/>
      <c r="G101" s="230"/>
      <c r="H101" s="96"/>
      <c r="I101" s="96"/>
      <c r="J101" s="230"/>
      <c r="L101" s="96"/>
      <c r="M101" s="96"/>
      <c r="N101" s="96"/>
      <c r="O101" s="96"/>
      <c r="Q101" s="96"/>
      <c r="R101" s="96"/>
      <c r="U101" s="97"/>
    </row>
    <row r="102" spans="3:21">
      <c r="C102" s="97"/>
      <c r="D102" s="97"/>
      <c r="E102" s="97"/>
      <c r="G102" s="230"/>
      <c r="H102" s="96"/>
      <c r="I102" s="96"/>
      <c r="J102" s="230"/>
      <c r="L102" s="96"/>
      <c r="M102" s="96"/>
      <c r="N102" s="96"/>
      <c r="O102" s="96"/>
      <c r="Q102" s="96"/>
      <c r="R102" s="96"/>
      <c r="U102" s="97"/>
    </row>
    <row r="103" spans="3:21">
      <c r="C103" s="97"/>
      <c r="D103" s="97"/>
      <c r="E103" s="97"/>
      <c r="G103" s="230"/>
      <c r="H103" s="96"/>
      <c r="I103" s="96"/>
      <c r="J103" s="230"/>
      <c r="L103" s="96"/>
      <c r="M103" s="96"/>
      <c r="N103" s="96"/>
      <c r="O103" s="96"/>
      <c r="Q103" s="96"/>
      <c r="R103" s="96"/>
      <c r="U103" s="97"/>
    </row>
    <row r="104" spans="3:21">
      <c r="C104" s="97"/>
      <c r="D104" s="97"/>
      <c r="E104" s="97"/>
      <c r="G104" s="230"/>
      <c r="H104" s="96"/>
      <c r="I104" s="96"/>
      <c r="J104" s="230"/>
      <c r="L104" s="96"/>
      <c r="M104" s="96"/>
      <c r="N104" s="96"/>
      <c r="O104" s="96"/>
      <c r="Q104" s="96"/>
      <c r="R104" s="96"/>
      <c r="U104" s="97"/>
    </row>
    <row r="105" spans="3:21">
      <c r="C105" s="97"/>
      <c r="D105" s="97"/>
      <c r="E105" s="97"/>
      <c r="G105" s="230"/>
      <c r="H105" s="96"/>
      <c r="I105" s="96"/>
      <c r="J105" s="230"/>
      <c r="L105" s="96"/>
      <c r="M105" s="96"/>
      <c r="N105" s="96"/>
      <c r="O105" s="96"/>
      <c r="Q105" s="96"/>
      <c r="R105" s="96"/>
      <c r="U105" s="97"/>
    </row>
    <row r="106" spans="3:21">
      <c r="C106" s="97"/>
      <c r="D106" s="97"/>
      <c r="E106" s="97"/>
      <c r="G106" s="230"/>
      <c r="H106" s="96"/>
      <c r="I106" s="96"/>
      <c r="J106" s="230"/>
      <c r="L106" s="96"/>
      <c r="M106" s="96"/>
      <c r="N106" s="96"/>
      <c r="O106" s="96"/>
      <c r="Q106" s="96"/>
      <c r="R106" s="96"/>
      <c r="U106" s="97"/>
    </row>
    <row r="107" spans="3:21">
      <c r="C107" s="97"/>
      <c r="D107" s="97"/>
      <c r="E107" s="97"/>
      <c r="G107" s="230"/>
      <c r="H107" s="96"/>
      <c r="I107" s="96"/>
      <c r="J107" s="230"/>
      <c r="L107" s="96"/>
      <c r="M107" s="96"/>
      <c r="N107" s="96"/>
      <c r="O107" s="96"/>
      <c r="Q107" s="96"/>
      <c r="R107" s="96"/>
      <c r="U107" s="97"/>
    </row>
    <row r="108" spans="3:21">
      <c r="C108" s="97"/>
      <c r="D108" s="97"/>
      <c r="E108" s="97"/>
      <c r="G108" s="230"/>
      <c r="H108" s="96"/>
      <c r="I108" s="96"/>
      <c r="J108" s="230"/>
      <c r="L108" s="96"/>
      <c r="M108" s="96"/>
      <c r="N108" s="96"/>
      <c r="O108" s="96"/>
      <c r="Q108" s="96"/>
      <c r="R108" s="96"/>
      <c r="U108" s="97"/>
    </row>
    <row r="109" spans="3:21">
      <c r="C109" s="97"/>
      <c r="D109" s="97"/>
      <c r="E109" s="97"/>
      <c r="G109" s="230"/>
      <c r="H109" s="96"/>
      <c r="I109" s="96"/>
      <c r="J109" s="230"/>
      <c r="L109" s="96"/>
      <c r="M109" s="96"/>
      <c r="N109" s="96"/>
      <c r="O109" s="96"/>
      <c r="Q109" s="96"/>
      <c r="R109" s="96"/>
      <c r="U109" s="97"/>
    </row>
    <row r="110" spans="3:21">
      <c r="C110" s="97"/>
      <c r="D110" s="97"/>
      <c r="E110" s="97"/>
      <c r="G110" s="230"/>
      <c r="H110" s="96"/>
      <c r="I110" s="96"/>
      <c r="J110" s="230"/>
      <c r="L110" s="96"/>
      <c r="M110" s="96"/>
      <c r="N110" s="96"/>
      <c r="O110" s="96"/>
      <c r="Q110" s="96"/>
      <c r="R110" s="96"/>
      <c r="U110" s="97"/>
    </row>
    <row r="111" spans="3:21">
      <c r="C111" s="97"/>
      <c r="D111" s="97"/>
      <c r="E111" s="97"/>
      <c r="G111" s="230"/>
      <c r="H111" s="96"/>
      <c r="I111" s="96"/>
      <c r="J111" s="230"/>
      <c r="L111" s="96"/>
      <c r="M111" s="96"/>
      <c r="N111" s="96"/>
      <c r="O111" s="96"/>
      <c r="Q111" s="96"/>
      <c r="R111" s="96"/>
      <c r="U111" s="97"/>
    </row>
    <row r="112" spans="3:21">
      <c r="C112" s="97"/>
      <c r="D112" s="97"/>
      <c r="E112" s="97"/>
      <c r="G112" s="230"/>
      <c r="H112" s="96"/>
      <c r="I112" s="96"/>
      <c r="J112" s="230"/>
      <c r="L112" s="96"/>
      <c r="M112" s="96"/>
      <c r="N112" s="96"/>
      <c r="O112" s="96"/>
      <c r="Q112" s="96"/>
      <c r="R112" s="96"/>
      <c r="U112" s="97"/>
    </row>
    <row r="113" spans="3:21">
      <c r="C113" s="97"/>
      <c r="D113" s="97"/>
      <c r="E113" s="97"/>
      <c r="G113" s="230"/>
      <c r="H113" s="96"/>
      <c r="I113" s="96"/>
      <c r="J113" s="230"/>
      <c r="L113" s="96"/>
      <c r="M113" s="96"/>
      <c r="N113" s="96"/>
      <c r="O113" s="96"/>
      <c r="Q113" s="96"/>
      <c r="R113" s="96"/>
      <c r="U113" s="97"/>
    </row>
    <row r="114" spans="3:21">
      <c r="C114" s="97"/>
      <c r="D114" s="97"/>
      <c r="E114" s="97"/>
      <c r="G114" s="230"/>
      <c r="H114" s="96"/>
      <c r="I114" s="96"/>
      <c r="J114" s="230"/>
      <c r="L114" s="96"/>
      <c r="M114" s="96"/>
      <c r="N114" s="96"/>
      <c r="O114" s="96"/>
      <c r="Q114" s="96"/>
      <c r="R114" s="96"/>
      <c r="U114" s="97"/>
    </row>
    <row r="115" spans="3:21">
      <c r="C115" s="97"/>
      <c r="D115" s="97"/>
      <c r="E115" s="97"/>
      <c r="G115" s="230"/>
      <c r="H115" s="96"/>
      <c r="I115" s="96"/>
      <c r="J115" s="230"/>
      <c r="L115" s="96"/>
      <c r="M115" s="96"/>
      <c r="N115" s="96"/>
      <c r="O115" s="96"/>
      <c r="Q115" s="96"/>
      <c r="R115" s="96"/>
      <c r="U115" s="97"/>
    </row>
    <row r="116" spans="3:21">
      <c r="C116" s="97"/>
      <c r="D116" s="97"/>
      <c r="E116" s="97"/>
      <c r="G116" s="230"/>
      <c r="H116" s="96"/>
      <c r="I116" s="96"/>
      <c r="J116" s="230"/>
      <c r="L116" s="96"/>
      <c r="M116" s="96"/>
      <c r="N116" s="96"/>
      <c r="O116" s="96"/>
      <c r="Q116" s="96"/>
      <c r="R116" s="96"/>
      <c r="U116" s="97"/>
    </row>
    <row r="117" spans="3:21">
      <c r="C117" s="97"/>
      <c r="D117" s="97"/>
      <c r="E117" s="97"/>
      <c r="G117" s="230"/>
      <c r="H117" s="96"/>
      <c r="I117" s="96"/>
      <c r="J117" s="230"/>
      <c r="L117" s="96"/>
      <c r="M117" s="96"/>
      <c r="N117" s="96"/>
      <c r="O117" s="96"/>
      <c r="Q117" s="96"/>
      <c r="R117" s="96"/>
      <c r="U117" s="97"/>
    </row>
    <row r="118" spans="3:21">
      <c r="C118" s="97"/>
      <c r="D118" s="97"/>
      <c r="E118" s="97"/>
      <c r="G118" s="230"/>
      <c r="H118" s="96"/>
      <c r="I118" s="96"/>
      <c r="J118" s="230"/>
      <c r="L118" s="96"/>
      <c r="M118" s="96"/>
      <c r="N118" s="96"/>
      <c r="O118" s="96"/>
      <c r="Q118" s="96"/>
      <c r="R118" s="96"/>
      <c r="U118" s="97"/>
    </row>
    <row r="119" spans="3:21">
      <c r="C119" s="97"/>
      <c r="D119" s="97"/>
      <c r="E119" s="97"/>
      <c r="G119" s="230"/>
      <c r="H119" s="96"/>
      <c r="I119" s="96"/>
      <c r="J119" s="230"/>
      <c r="L119" s="96"/>
      <c r="M119" s="96"/>
      <c r="N119" s="96"/>
      <c r="O119" s="96"/>
      <c r="Q119" s="96"/>
      <c r="R119" s="96"/>
      <c r="U119" s="97"/>
    </row>
    <row r="120" spans="3:21">
      <c r="C120" s="97"/>
      <c r="D120" s="97"/>
      <c r="E120" s="97"/>
      <c r="G120" s="230"/>
      <c r="H120" s="96"/>
      <c r="I120" s="96"/>
      <c r="J120" s="230"/>
      <c r="L120" s="96"/>
      <c r="M120" s="96"/>
      <c r="N120" s="96"/>
      <c r="O120" s="96"/>
      <c r="Q120" s="96"/>
      <c r="R120" s="96"/>
      <c r="U120" s="97"/>
    </row>
    <row r="121" spans="3:21">
      <c r="C121" s="97"/>
      <c r="D121" s="97"/>
      <c r="E121" s="97"/>
      <c r="G121" s="230"/>
      <c r="H121" s="96"/>
      <c r="I121" s="96"/>
      <c r="J121" s="230"/>
      <c r="L121" s="96"/>
      <c r="M121" s="96"/>
      <c r="N121" s="96"/>
      <c r="O121" s="96"/>
      <c r="Q121" s="96"/>
      <c r="R121" s="96"/>
      <c r="U121" s="97"/>
    </row>
    <row r="122" spans="3:21">
      <c r="C122" s="97"/>
      <c r="D122" s="97"/>
      <c r="E122" s="97"/>
      <c r="G122" s="230"/>
      <c r="H122" s="96"/>
      <c r="I122" s="96"/>
      <c r="J122" s="230"/>
      <c r="L122" s="96"/>
      <c r="M122" s="96"/>
      <c r="N122" s="96"/>
      <c r="O122" s="96"/>
      <c r="Q122" s="96"/>
      <c r="R122" s="96"/>
      <c r="U122" s="97"/>
    </row>
    <row r="123" spans="3:21">
      <c r="C123" s="97"/>
      <c r="D123" s="97"/>
      <c r="E123" s="97"/>
      <c r="G123" s="230"/>
      <c r="H123" s="96"/>
      <c r="I123" s="96"/>
      <c r="J123" s="230"/>
      <c r="L123" s="96"/>
      <c r="M123" s="96"/>
      <c r="N123" s="96"/>
      <c r="O123" s="96"/>
      <c r="Q123" s="96"/>
      <c r="R123" s="96"/>
      <c r="U123" s="97"/>
    </row>
    <row r="124" spans="3:21">
      <c r="C124" s="97"/>
      <c r="D124" s="97"/>
      <c r="E124" s="97"/>
      <c r="G124" s="230"/>
      <c r="H124" s="96"/>
      <c r="I124" s="96"/>
      <c r="J124" s="230"/>
      <c r="L124" s="96"/>
      <c r="M124" s="96"/>
      <c r="N124" s="96"/>
      <c r="O124" s="96"/>
      <c r="Q124" s="96"/>
      <c r="R124" s="96"/>
      <c r="U124" s="97"/>
    </row>
    <row r="125" spans="3:21">
      <c r="C125" s="97"/>
      <c r="D125" s="97"/>
      <c r="E125" s="97"/>
      <c r="G125" s="230"/>
      <c r="H125" s="96"/>
      <c r="I125" s="96"/>
      <c r="J125" s="230"/>
      <c r="L125" s="96"/>
      <c r="M125" s="96"/>
      <c r="N125" s="96"/>
      <c r="O125" s="96"/>
      <c r="Q125" s="96"/>
      <c r="R125" s="96"/>
      <c r="U125" s="97"/>
    </row>
    <row r="126" spans="3:21">
      <c r="C126" s="97"/>
      <c r="D126" s="97"/>
      <c r="E126" s="97"/>
      <c r="G126" s="230"/>
      <c r="H126" s="96"/>
      <c r="I126" s="96"/>
      <c r="J126" s="230"/>
      <c r="L126" s="96"/>
      <c r="M126" s="96"/>
      <c r="N126" s="96"/>
      <c r="O126" s="96"/>
      <c r="Q126" s="96"/>
      <c r="R126" s="96"/>
      <c r="U126" s="97"/>
    </row>
    <row r="127" spans="3:21">
      <c r="C127" s="97"/>
      <c r="D127" s="97"/>
      <c r="E127" s="97"/>
      <c r="G127" s="230"/>
      <c r="H127" s="96"/>
      <c r="I127" s="96"/>
      <c r="J127" s="230"/>
      <c r="L127" s="96"/>
      <c r="M127" s="96"/>
      <c r="N127" s="96"/>
      <c r="O127" s="96"/>
      <c r="Q127" s="96"/>
      <c r="R127" s="96"/>
      <c r="U127" s="97"/>
    </row>
    <row r="128" spans="3:21">
      <c r="C128" s="97"/>
      <c r="D128" s="97"/>
      <c r="E128" s="97"/>
      <c r="G128" s="230"/>
      <c r="H128" s="96"/>
      <c r="I128" s="96"/>
      <c r="J128" s="230"/>
      <c r="L128" s="96"/>
      <c r="M128" s="96"/>
      <c r="N128" s="96"/>
      <c r="O128" s="96"/>
      <c r="Q128" s="96"/>
      <c r="R128" s="96"/>
      <c r="U128" s="97"/>
    </row>
    <row r="129" spans="3:21">
      <c r="C129" s="97"/>
      <c r="D129" s="97"/>
      <c r="E129" s="97"/>
      <c r="G129" s="230"/>
      <c r="H129" s="96"/>
      <c r="I129" s="96"/>
      <c r="J129" s="230"/>
      <c r="L129" s="96"/>
      <c r="M129" s="96"/>
      <c r="N129" s="96"/>
      <c r="O129" s="96"/>
      <c r="Q129" s="96"/>
      <c r="R129" s="96"/>
      <c r="U129" s="97"/>
    </row>
    <row r="130" spans="3:21">
      <c r="C130" s="97"/>
      <c r="D130" s="97"/>
      <c r="E130" s="97"/>
      <c r="G130" s="230"/>
      <c r="H130" s="96"/>
      <c r="I130" s="96"/>
      <c r="J130" s="230"/>
      <c r="L130" s="96"/>
      <c r="M130" s="96"/>
      <c r="N130" s="96"/>
      <c r="O130" s="96"/>
      <c r="Q130" s="96"/>
      <c r="R130" s="96"/>
      <c r="U130" s="97"/>
    </row>
    <row r="131" spans="3:21">
      <c r="C131" s="97"/>
      <c r="D131" s="97"/>
      <c r="E131" s="97"/>
      <c r="G131" s="230"/>
      <c r="H131" s="96"/>
      <c r="I131" s="96"/>
      <c r="J131" s="230"/>
      <c r="L131" s="96"/>
      <c r="M131" s="96"/>
      <c r="N131" s="96"/>
      <c r="O131" s="96"/>
      <c r="Q131" s="96"/>
      <c r="R131" s="96"/>
      <c r="U131" s="97"/>
    </row>
    <row r="132" spans="3:21">
      <c r="C132" s="97"/>
      <c r="D132" s="97"/>
      <c r="E132" s="97"/>
      <c r="G132" s="230"/>
      <c r="H132" s="96"/>
      <c r="I132" s="96"/>
      <c r="J132" s="230"/>
      <c r="L132" s="96"/>
      <c r="M132" s="96"/>
      <c r="N132" s="96"/>
      <c r="O132" s="96"/>
      <c r="Q132" s="96"/>
      <c r="R132" s="96"/>
      <c r="U132" s="97"/>
    </row>
  </sheetData>
  <sheetProtection password="CFBF" sheet="1" objects="1" scenarios="1"/>
  <mergeCells count="5">
    <mergeCell ref="Q2:S2"/>
    <mergeCell ref="B57:D57"/>
    <mergeCell ref="B58:D58"/>
    <mergeCell ref="C66:J66"/>
    <mergeCell ref="C67:J67"/>
  </mergeCells>
  <pageMargins left="0" right="0" top="0.35433070866141736" bottom="0.35433070866141736" header="0.31496062992125984" footer="0.31496062992125984"/>
  <pageSetup paperSize="8" scale="73" orientation="landscape" r:id="rId1"/>
  <headerFooter>
    <oddFooter>&amp;L&amp;F/&amp;A&amp;Cpagina &amp;P van&amp;N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  <pageSetUpPr fitToPage="1"/>
  </sheetPr>
  <dimension ref="A1:U133"/>
  <sheetViews>
    <sheetView showGridLines="0" showZeros="0" zoomScale="80" zoomScaleNormal="80" workbookViewId="0"/>
  </sheetViews>
  <sheetFormatPr defaultRowHeight="15"/>
  <cols>
    <col min="1" max="1" width="3.140625" style="247" customWidth="1"/>
    <col min="2" max="2" width="6.42578125" style="241" customWidth="1"/>
    <col min="3" max="3" width="45.42578125" style="260" customWidth="1"/>
    <col min="4" max="4" width="16.7109375" style="260" customWidth="1"/>
    <col min="5" max="5" width="38.42578125" style="261" customWidth="1"/>
    <col min="6" max="6" width="1.7109375" style="262" customWidth="1"/>
    <col min="7" max="7" width="13.7109375" style="303" customWidth="1"/>
    <col min="8" max="8" width="12.7109375" style="304" customWidth="1"/>
    <col min="9" max="9" width="10.7109375" style="304" customWidth="1"/>
    <col min="10" max="10" width="13.7109375" style="303" customWidth="1"/>
    <col min="11" max="11" width="1.7109375" style="305" customWidth="1"/>
    <col min="12" max="12" width="10.7109375" style="304" customWidth="1"/>
    <col min="13" max="13" width="11.85546875" style="304" customWidth="1"/>
    <col min="14" max="15" width="10.7109375" style="304" customWidth="1"/>
    <col min="16" max="16" width="1.7109375" style="305" customWidth="1"/>
    <col min="17" max="17" width="13.85546875" style="246" customWidth="1"/>
    <col min="18" max="19" width="12.7109375" style="246" customWidth="1"/>
    <col min="20" max="20" width="16.5703125" style="246" customWidth="1"/>
    <col min="21" max="236" width="9.140625" style="249"/>
    <col min="237" max="237" width="3.140625" style="249" customWidth="1"/>
    <col min="238" max="238" width="6.42578125" style="249" customWidth="1"/>
    <col min="239" max="239" width="45.42578125" style="249" customWidth="1"/>
    <col min="240" max="240" width="38.42578125" style="249" customWidth="1"/>
    <col min="241" max="242" width="2.7109375" style="249" customWidth="1"/>
    <col min="243" max="243" width="2.5703125" style="249" customWidth="1"/>
    <col min="244" max="244" width="2.7109375" style="249" customWidth="1"/>
    <col min="245" max="245" width="1.140625" style="249" customWidth="1"/>
    <col min="246" max="246" width="3.140625" style="249" customWidth="1"/>
    <col min="247" max="247" width="4.42578125" style="249" customWidth="1"/>
    <col min="248" max="248" width="5.7109375" style="249" customWidth="1"/>
    <col min="249" max="249" width="9.7109375" style="249" customWidth="1"/>
    <col min="250" max="250" width="5.28515625" style="249" customWidth="1"/>
    <col min="251" max="251" width="3.140625" style="249" customWidth="1"/>
    <col min="252" max="252" width="2.5703125" style="249" customWidth="1"/>
    <col min="253" max="253" width="2.140625" style="249" customWidth="1"/>
    <col min="254" max="254" width="11.5703125" style="249" customWidth="1"/>
    <col min="255" max="255" width="11.42578125" style="249" customWidth="1"/>
    <col min="256" max="256" width="10.7109375" style="249" customWidth="1"/>
    <col min="257" max="261" width="10.7109375" style="249" bestFit="1" customWidth="1"/>
    <col min="262" max="263" width="10.5703125" style="249" bestFit="1" customWidth="1"/>
    <col min="264" max="273" width="12.7109375" style="249" customWidth="1"/>
    <col min="274" max="492" width="9.140625" style="249"/>
    <col min="493" max="493" width="3.140625" style="249" customWidth="1"/>
    <col min="494" max="494" width="6.42578125" style="249" customWidth="1"/>
    <col min="495" max="495" width="45.42578125" style="249" customWidth="1"/>
    <col min="496" max="496" width="38.42578125" style="249" customWidth="1"/>
    <col min="497" max="498" width="2.7109375" style="249" customWidth="1"/>
    <col min="499" max="499" width="2.5703125" style="249" customWidth="1"/>
    <col min="500" max="500" width="2.7109375" style="249" customWidth="1"/>
    <col min="501" max="501" width="1.140625" style="249" customWidth="1"/>
    <col min="502" max="502" width="3.140625" style="249" customWidth="1"/>
    <col min="503" max="503" width="4.42578125" style="249" customWidth="1"/>
    <col min="504" max="504" width="5.7109375" style="249" customWidth="1"/>
    <col min="505" max="505" width="9.7109375" style="249" customWidth="1"/>
    <col min="506" max="506" width="5.28515625" style="249" customWidth="1"/>
    <col min="507" max="507" width="3.140625" style="249" customWidth="1"/>
    <col min="508" max="508" width="2.5703125" style="249" customWidth="1"/>
    <col min="509" max="509" width="2.140625" style="249" customWidth="1"/>
    <col min="510" max="510" width="11.5703125" style="249" customWidth="1"/>
    <col min="511" max="511" width="11.42578125" style="249" customWidth="1"/>
    <col min="512" max="512" width="10.7109375" style="249" customWidth="1"/>
    <col min="513" max="517" width="10.7109375" style="249" bestFit="1" customWidth="1"/>
    <col min="518" max="519" width="10.5703125" style="249" bestFit="1" customWidth="1"/>
    <col min="520" max="529" width="12.7109375" style="249" customWidth="1"/>
    <col min="530" max="748" width="9.140625" style="249"/>
    <col min="749" max="749" width="3.140625" style="249" customWidth="1"/>
    <col min="750" max="750" width="6.42578125" style="249" customWidth="1"/>
    <col min="751" max="751" width="45.42578125" style="249" customWidth="1"/>
    <col min="752" max="752" width="38.42578125" style="249" customWidth="1"/>
    <col min="753" max="754" width="2.7109375" style="249" customWidth="1"/>
    <col min="755" max="755" width="2.5703125" style="249" customWidth="1"/>
    <col min="756" max="756" width="2.7109375" style="249" customWidth="1"/>
    <col min="757" max="757" width="1.140625" style="249" customWidth="1"/>
    <col min="758" max="758" width="3.140625" style="249" customWidth="1"/>
    <col min="759" max="759" width="4.42578125" style="249" customWidth="1"/>
    <col min="760" max="760" width="5.7109375" style="249" customWidth="1"/>
    <col min="761" max="761" width="9.7109375" style="249" customWidth="1"/>
    <col min="762" max="762" width="5.28515625" style="249" customWidth="1"/>
    <col min="763" max="763" width="3.140625" style="249" customWidth="1"/>
    <col min="764" max="764" width="2.5703125" style="249" customWidth="1"/>
    <col min="765" max="765" width="2.140625" style="249" customWidth="1"/>
    <col min="766" max="766" width="11.5703125" style="249" customWidth="1"/>
    <col min="767" max="767" width="11.42578125" style="249" customWidth="1"/>
    <col min="768" max="768" width="10.7109375" style="249" customWidth="1"/>
    <col min="769" max="773" width="10.7109375" style="249" bestFit="1" customWidth="1"/>
    <col min="774" max="775" width="10.5703125" style="249" bestFit="1" customWidth="1"/>
    <col min="776" max="785" width="12.7109375" style="249" customWidth="1"/>
    <col min="786" max="1004" width="9.140625" style="249"/>
    <col min="1005" max="1005" width="3.140625" style="249" customWidth="1"/>
    <col min="1006" max="1006" width="6.42578125" style="249" customWidth="1"/>
    <col min="1007" max="1007" width="45.42578125" style="249" customWidth="1"/>
    <col min="1008" max="1008" width="38.42578125" style="249" customWidth="1"/>
    <col min="1009" max="1010" width="2.7109375" style="249" customWidth="1"/>
    <col min="1011" max="1011" width="2.5703125" style="249" customWidth="1"/>
    <col min="1012" max="1012" width="2.7109375" style="249" customWidth="1"/>
    <col min="1013" max="1013" width="1.140625" style="249" customWidth="1"/>
    <col min="1014" max="1014" width="3.140625" style="249" customWidth="1"/>
    <col min="1015" max="1015" width="4.42578125" style="249" customWidth="1"/>
    <col min="1016" max="1016" width="5.7109375" style="249" customWidth="1"/>
    <col min="1017" max="1017" width="9.7109375" style="249" customWidth="1"/>
    <col min="1018" max="1018" width="5.28515625" style="249" customWidth="1"/>
    <col min="1019" max="1019" width="3.140625" style="249" customWidth="1"/>
    <col min="1020" max="1020" width="2.5703125" style="249" customWidth="1"/>
    <col min="1021" max="1021" width="2.140625" style="249" customWidth="1"/>
    <col min="1022" max="1022" width="11.5703125" style="249" customWidth="1"/>
    <col min="1023" max="1023" width="11.42578125" style="249" customWidth="1"/>
    <col min="1024" max="1024" width="10.7109375" style="249" customWidth="1"/>
    <col min="1025" max="1029" width="10.7109375" style="249" bestFit="1" customWidth="1"/>
    <col min="1030" max="1031" width="10.5703125" style="249" bestFit="1" customWidth="1"/>
    <col min="1032" max="1041" width="12.7109375" style="249" customWidth="1"/>
    <col min="1042" max="1260" width="9.140625" style="249"/>
    <col min="1261" max="1261" width="3.140625" style="249" customWidth="1"/>
    <col min="1262" max="1262" width="6.42578125" style="249" customWidth="1"/>
    <col min="1263" max="1263" width="45.42578125" style="249" customWidth="1"/>
    <col min="1264" max="1264" width="38.42578125" style="249" customWidth="1"/>
    <col min="1265" max="1266" width="2.7109375" style="249" customWidth="1"/>
    <col min="1267" max="1267" width="2.5703125" style="249" customWidth="1"/>
    <col min="1268" max="1268" width="2.7109375" style="249" customWidth="1"/>
    <col min="1269" max="1269" width="1.140625" style="249" customWidth="1"/>
    <col min="1270" max="1270" width="3.140625" style="249" customWidth="1"/>
    <col min="1271" max="1271" width="4.42578125" style="249" customWidth="1"/>
    <col min="1272" max="1272" width="5.7109375" style="249" customWidth="1"/>
    <col min="1273" max="1273" width="9.7109375" style="249" customWidth="1"/>
    <col min="1274" max="1274" width="5.28515625" style="249" customWidth="1"/>
    <col min="1275" max="1275" width="3.140625" style="249" customWidth="1"/>
    <col min="1276" max="1276" width="2.5703125" style="249" customWidth="1"/>
    <col min="1277" max="1277" width="2.140625" style="249" customWidth="1"/>
    <col min="1278" max="1278" width="11.5703125" style="249" customWidth="1"/>
    <col min="1279" max="1279" width="11.42578125" style="249" customWidth="1"/>
    <col min="1280" max="1280" width="10.7109375" style="249" customWidth="1"/>
    <col min="1281" max="1285" width="10.7109375" style="249" bestFit="1" customWidth="1"/>
    <col min="1286" max="1287" width="10.5703125" style="249" bestFit="1" customWidth="1"/>
    <col min="1288" max="1297" width="12.7109375" style="249" customWidth="1"/>
    <col min="1298" max="1516" width="9.140625" style="249"/>
    <col min="1517" max="1517" width="3.140625" style="249" customWidth="1"/>
    <col min="1518" max="1518" width="6.42578125" style="249" customWidth="1"/>
    <col min="1519" max="1519" width="45.42578125" style="249" customWidth="1"/>
    <col min="1520" max="1520" width="38.42578125" style="249" customWidth="1"/>
    <col min="1521" max="1522" width="2.7109375" style="249" customWidth="1"/>
    <col min="1523" max="1523" width="2.5703125" style="249" customWidth="1"/>
    <col min="1524" max="1524" width="2.7109375" style="249" customWidth="1"/>
    <col min="1525" max="1525" width="1.140625" style="249" customWidth="1"/>
    <col min="1526" max="1526" width="3.140625" style="249" customWidth="1"/>
    <col min="1527" max="1527" width="4.42578125" style="249" customWidth="1"/>
    <col min="1528" max="1528" width="5.7109375" style="249" customWidth="1"/>
    <col min="1529" max="1529" width="9.7109375" style="249" customWidth="1"/>
    <col min="1530" max="1530" width="5.28515625" style="249" customWidth="1"/>
    <col min="1531" max="1531" width="3.140625" style="249" customWidth="1"/>
    <col min="1532" max="1532" width="2.5703125" style="249" customWidth="1"/>
    <col min="1533" max="1533" width="2.140625" style="249" customWidth="1"/>
    <col min="1534" max="1534" width="11.5703125" style="249" customWidth="1"/>
    <col min="1535" max="1535" width="11.42578125" style="249" customWidth="1"/>
    <col min="1536" max="1536" width="10.7109375" style="249" customWidth="1"/>
    <col min="1537" max="1541" width="10.7109375" style="249" bestFit="1" customWidth="1"/>
    <col min="1542" max="1543" width="10.5703125" style="249" bestFit="1" customWidth="1"/>
    <col min="1544" max="1553" width="12.7109375" style="249" customWidth="1"/>
    <col min="1554" max="1772" width="9.140625" style="249"/>
    <col min="1773" max="1773" width="3.140625" style="249" customWidth="1"/>
    <col min="1774" max="1774" width="6.42578125" style="249" customWidth="1"/>
    <col min="1775" max="1775" width="45.42578125" style="249" customWidth="1"/>
    <col min="1776" max="1776" width="38.42578125" style="249" customWidth="1"/>
    <col min="1777" max="1778" width="2.7109375" style="249" customWidth="1"/>
    <col min="1779" max="1779" width="2.5703125" style="249" customWidth="1"/>
    <col min="1780" max="1780" width="2.7109375" style="249" customWidth="1"/>
    <col min="1781" max="1781" width="1.140625" style="249" customWidth="1"/>
    <col min="1782" max="1782" width="3.140625" style="249" customWidth="1"/>
    <col min="1783" max="1783" width="4.42578125" style="249" customWidth="1"/>
    <col min="1784" max="1784" width="5.7109375" style="249" customWidth="1"/>
    <col min="1785" max="1785" width="9.7109375" style="249" customWidth="1"/>
    <col min="1786" max="1786" width="5.28515625" style="249" customWidth="1"/>
    <col min="1787" max="1787" width="3.140625" style="249" customWidth="1"/>
    <col min="1788" max="1788" width="2.5703125" style="249" customWidth="1"/>
    <col min="1789" max="1789" width="2.140625" style="249" customWidth="1"/>
    <col min="1790" max="1790" width="11.5703125" style="249" customWidth="1"/>
    <col min="1791" max="1791" width="11.42578125" style="249" customWidth="1"/>
    <col min="1792" max="1792" width="10.7109375" style="249" customWidth="1"/>
    <col min="1793" max="1797" width="10.7109375" style="249" bestFit="1" customWidth="1"/>
    <col min="1798" max="1799" width="10.5703125" style="249" bestFit="1" customWidth="1"/>
    <col min="1800" max="1809" width="12.7109375" style="249" customWidth="1"/>
    <col min="1810" max="2028" width="9.140625" style="249"/>
    <col min="2029" max="2029" width="3.140625" style="249" customWidth="1"/>
    <col min="2030" max="2030" width="6.42578125" style="249" customWidth="1"/>
    <col min="2031" max="2031" width="45.42578125" style="249" customWidth="1"/>
    <col min="2032" max="2032" width="38.42578125" style="249" customWidth="1"/>
    <col min="2033" max="2034" width="2.7109375" style="249" customWidth="1"/>
    <col min="2035" max="2035" width="2.5703125" style="249" customWidth="1"/>
    <col min="2036" max="2036" width="2.7109375" style="249" customWidth="1"/>
    <col min="2037" max="2037" width="1.140625" style="249" customWidth="1"/>
    <col min="2038" max="2038" width="3.140625" style="249" customWidth="1"/>
    <col min="2039" max="2039" width="4.42578125" style="249" customWidth="1"/>
    <col min="2040" max="2040" width="5.7109375" style="249" customWidth="1"/>
    <col min="2041" max="2041" width="9.7109375" style="249" customWidth="1"/>
    <col min="2042" max="2042" width="5.28515625" style="249" customWidth="1"/>
    <col min="2043" max="2043" width="3.140625" style="249" customWidth="1"/>
    <col min="2044" max="2044" width="2.5703125" style="249" customWidth="1"/>
    <col min="2045" max="2045" width="2.140625" style="249" customWidth="1"/>
    <col min="2046" max="2046" width="11.5703125" style="249" customWidth="1"/>
    <col min="2047" max="2047" width="11.42578125" style="249" customWidth="1"/>
    <col min="2048" max="2048" width="10.7109375" style="249" customWidth="1"/>
    <col min="2049" max="2053" width="10.7109375" style="249" bestFit="1" customWidth="1"/>
    <col min="2054" max="2055" width="10.5703125" style="249" bestFit="1" customWidth="1"/>
    <col min="2056" max="2065" width="12.7109375" style="249" customWidth="1"/>
    <col min="2066" max="2284" width="9.140625" style="249"/>
    <col min="2285" max="2285" width="3.140625" style="249" customWidth="1"/>
    <col min="2286" max="2286" width="6.42578125" style="249" customWidth="1"/>
    <col min="2287" max="2287" width="45.42578125" style="249" customWidth="1"/>
    <col min="2288" max="2288" width="38.42578125" style="249" customWidth="1"/>
    <col min="2289" max="2290" width="2.7109375" style="249" customWidth="1"/>
    <col min="2291" max="2291" width="2.5703125" style="249" customWidth="1"/>
    <col min="2292" max="2292" width="2.7109375" style="249" customWidth="1"/>
    <col min="2293" max="2293" width="1.140625" style="249" customWidth="1"/>
    <col min="2294" max="2294" width="3.140625" style="249" customWidth="1"/>
    <col min="2295" max="2295" width="4.42578125" style="249" customWidth="1"/>
    <col min="2296" max="2296" width="5.7109375" style="249" customWidth="1"/>
    <col min="2297" max="2297" width="9.7109375" style="249" customWidth="1"/>
    <col min="2298" max="2298" width="5.28515625" style="249" customWidth="1"/>
    <col min="2299" max="2299" width="3.140625" style="249" customWidth="1"/>
    <col min="2300" max="2300" width="2.5703125" style="249" customWidth="1"/>
    <col min="2301" max="2301" width="2.140625" style="249" customWidth="1"/>
    <col min="2302" max="2302" width="11.5703125" style="249" customWidth="1"/>
    <col min="2303" max="2303" width="11.42578125" style="249" customWidth="1"/>
    <col min="2304" max="2304" width="10.7109375" style="249" customWidth="1"/>
    <col min="2305" max="2309" width="10.7109375" style="249" bestFit="1" customWidth="1"/>
    <col min="2310" max="2311" width="10.5703125" style="249" bestFit="1" customWidth="1"/>
    <col min="2312" max="2321" width="12.7109375" style="249" customWidth="1"/>
    <col min="2322" max="2540" width="9.140625" style="249"/>
    <col min="2541" max="2541" width="3.140625" style="249" customWidth="1"/>
    <col min="2542" max="2542" width="6.42578125" style="249" customWidth="1"/>
    <col min="2543" max="2543" width="45.42578125" style="249" customWidth="1"/>
    <col min="2544" max="2544" width="38.42578125" style="249" customWidth="1"/>
    <col min="2545" max="2546" width="2.7109375" style="249" customWidth="1"/>
    <col min="2547" max="2547" width="2.5703125" style="249" customWidth="1"/>
    <col min="2548" max="2548" width="2.7109375" style="249" customWidth="1"/>
    <col min="2549" max="2549" width="1.140625" style="249" customWidth="1"/>
    <col min="2550" max="2550" width="3.140625" style="249" customWidth="1"/>
    <col min="2551" max="2551" width="4.42578125" style="249" customWidth="1"/>
    <col min="2552" max="2552" width="5.7109375" style="249" customWidth="1"/>
    <col min="2553" max="2553" width="9.7109375" style="249" customWidth="1"/>
    <col min="2554" max="2554" width="5.28515625" style="249" customWidth="1"/>
    <col min="2555" max="2555" width="3.140625" style="249" customWidth="1"/>
    <col min="2556" max="2556" width="2.5703125" style="249" customWidth="1"/>
    <col min="2557" max="2557" width="2.140625" style="249" customWidth="1"/>
    <col min="2558" max="2558" width="11.5703125" style="249" customWidth="1"/>
    <col min="2559" max="2559" width="11.42578125" style="249" customWidth="1"/>
    <col min="2560" max="2560" width="10.7109375" style="249" customWidth="1"/>
    <col min="2561" max="2565" width="10.7109375" style="249" bestFit="1" customWidth="1"/>
    <col min="2566" max="2567" width="10.5703125" style="249" bestFit="1" customWidth="1"/>
    <col min="2568" max="2577" width="12.7109375" style="249" customWidth="1"/>
    <col min="2578" max="2796" width="9.140625" style="249"/>
    <col min="2797" max="2797" width="3.140625" style="249" customWidth="1"/>
    <col min="2798" max="2798" width="6.42578125" style="249" customWidth="1"/>
    <col min="2799" max="2799" width="45.42578125" style="249" customWidth="1"/>
    <col min="2800" max="2800" width="38.42578125" style="249" customWidth="1"/>
    <col min="2801" max="2802" width="2.7109375" style="249" customWidth="1"/>
    <col min="2803" max="2803" width="2.5703125" style="249" customWidth="1"/>
    <col min="2804" max="2804" width="2.7109375" style="249" customWidth="1"/>
    <col min="2805" max="2805" width="1.140625" style="249" customWidth="1"/>
    <col min="2806" max="2806" width="3.140625" style="249" customWidth="1"/>
    <col min="2807" max="2807" width="4.42578125" style="249" customWidth="1"/>
    <col min="2808" max="2808" width="5.7109375" style="249" customWidth="1"/>
    <col min="2809" max="2809" width="9.7109375" style="249" customWidth="1"/>
    <col min="2810" max="2810" width="5.28515625" style="249" customWidth="1"/>
    <col min="2811" max="2811" width="3.140625" style="249" customWidth="1"/>
    <col min="2812" max="2812" width="2.5703125" style="249" customWidth="1"/>
    <col min="2813" max="2813" width="2.140625" style="249" customWidth="1"/>
    <col min="2814" max="2814" width="11.5703125" style="249" customWidth="1"/>
    <col min="2815" max="2815" width="11.42578125" style="249" customWidth="1"/>
    <col min="2816" max="2816" width="10.7109375" style="249" customWidth="1"/>
    <col min="2817" max="2821" width="10.7109375" style="249" bestFit="1" customWidth="1"/>
    <col min="2822" max="2823" width="10.5703125" style="249" bestFit="1" customWidth="1"/>
    <col min="2824" max="2833" width="12.7109375" style="249" customWidth="1"/>
    <col min="2834" max="3052" width="9.140625" style="249"/>
    <col min="3053" max="3053" width="3.140625" style="249" customWidth="1"/>
    <col min="3054" max="3054" width="6.42578125" style="249" customWidth="1"/>
    <col min="3055" max="3055" width="45.42578125" style="249" customWidth="1"/>
    <col min="3056" max="3056" width="38.42578125" style="249" customWidth="1"/>
    <col min="3057" max="3058" width="2.7109375" style="249" customWidth="1"/>
    <col min="3059" max="3059" width="2.5703125" style="249" customWidth="1"/>
    <col min="3060" max="3060" width="2.7109375" style="249" customWidth="1"/>
    <col min="3061" max="3061" width="1.140625" style="249" customWidth="1"/>
    <col min="3062" max="3062" width="3.140625" style="249" customWidth="1"/>
    <col min="3063" max="3063" width="4.42578125" style="249" customWidth="1"/>
    <col min="3064" max="3064" width="5.7109375" style="249" customWidth="1"/>
    <col min="3065" max="3065" width="9.7109375" style="249" customWidth="1"/>
    <col min="3066" max="3066" width="5.28515625" style="249" customWidth="1"/>
    <col min="3067" max="3067" width="3.140625" style="249" customWidth="1"/>
    <col min="3068" max="3068" width="2.5703125" style="249" customWidth="1"/>
    <col min="3069" max="3069" width="2.140625" style="249" customWidth="1"/>
    <col min="3070" max="3070" width="11.5703125" style="249" customWidth="1"/>
    <col min="3071" max="3071" width="11.42578125" style="249" customWidth="1"/>
    <col min="3072" max="3072" width="10.7109375" style="249" customWidth="1"/>
    <col min="3073" max="3077" width="10.7109375" style="249" bestFit="1" customWidth="1"/>
    <col min="3078" max="3079" width="10.5703125" style="249" bestFit="1" customWidth="1"/>
    <col min="3080" max="3089" width="12.7109375" style="249" customWidth="1"/>
    <col min="3090" max="3308" width="9.140625" style="249"/>
    <col min="3309" max="3309" width="3.140625" style="249" customWidth="1"/>
    <col min="3310" max="3310" width="6.42578125" style="249" customWidth="1"/>
    <col min="3311" max="3311" width="45.42578125" style="249" customWidth="1"/>
    <col min="3312" max="3312" width="38.42578125" style="249" customWidth="1"/>
    <col min="3313" max="3314" width="2.7109375" style="249" customWidth="1"/>
    <col min="3315" max="3315" width="2.5703125" style="249" customWidth="1"/>
    <col min="3316" max="3316" width="2.7109375" style="249" customWidth="1"/>
    <col min="3317" max="3317" width="1.140625" style="249" customWidth="1"/>
    <col min="3318" max="3318" width="3.140625" style="249" customWidth="1"/>
    <col min="3319" max="3319" width="4.42578125" style="249" customWidth="1"/>
    <col min="3320" max="3320" width="5.7109375" style="249" customWidth="1"/>
    <col min="3321" max="3321" width="9.7109375" style="249" customWidth="1"/>
    <col min="3322" max="3322" width="5.28515625" style="249" customWidth="1"/>
    <col min="3323" max="3323" width="3.140625" style="249" customWidth="1"/>
    <col min="3324" max="3324" width="2.5703125" style="249" customWidth="1"/>
    <col min="3325" max="3325" width="2.140625" style="249" customWidth="1"/>
    <col min="3326" max="3326" width="11.5703125" style="249" customWidth="1"/>
    <col min="3327" max="3327" width="11.42578125" style="249" customWidth="1"/>
    <col min="3328" max="3328" width="10.7109375" style="249" customWidth="1"/>
    <col min="3329" max="3333" width="10.7109375" style="249" bestFit="1" customWidth="1"/>
    <col min="3334" max="3335" width="10.5703125" style="249" bestFit="1" customWidth="1"/>
    <col min="3336" max="3345" width="12.7109375" style="249" customWidth="1"/>
    <col min="3346" max="3564" width="9.140625" style="249"/>
    <col min="3565" max="3565" width="3.140625" style="249" customWidth="1"/>
    <col min="3566" max="3566" width="6.42578125" style="249" customWidth="1"/>
    <col min="3567" max="3567" width="45.42578125" style="249" customWidth="1"/>
    <col min="3568" max="3568" width="38.42578125" style="249" customWidth="1"/>
    <col min="3569" max="3570" width="2.7109375" style="249" customWidth="1"/>
    <col min="3571" max="3571" width="2.5703125" style="249" customWidth="1"/>
    <col min="3572" max="3572" width="2.7109375" style="249" customWidth="1"/>
    <col min="3573" max="3573" width="1.140625" style="249" customWidth="1"/>
    <col min="3574" max="3574" width="3.140625" style="249" customWidth="1"/>
    <col min="3575" max="3575" width="4.42578125" style="249" customWidth="1"/>
    <col min="3576" max="3576" width="5.7109375" style="249" customWidth="1"/>
    <col min="3577" max="3577" width="9.7109375" style="249" customWidth="1"/>
    <col min="3578" max="3578" width="5.28515625" style="249" customWidth="1"/>
    <col min="3579" max="3579" width="3.140625" style="249" customWidth="1"/>
    <col min="3580" max="3580" width="2.5703125" style="249" customWidth="1"/>
    <col min="3581" max="3581" width="2.140625" style="249" customWidth="1"/>
    <col min="3582" max="3582" width="11.5703125" style="249" customWidth="1"/>
    <col min="3583" max="3583" width="11.42578125" style="249" customWidth="1"/>
    <col min="3584" max="3584" width="10.7109375" style="249" customWidth="1"/>
    <col min="3585" max="3589" width="10.7109375" style="249" bestFit="1" customWidth="1"/>
    <col min="3590" max="3591" width="10.5703125" style="249" bestFit="1" customWidth="1"/>
    <col min="3592" max="3601" width="12.7109375" style="249" customWidth="1"/>
    <col min="3602" max="3820" width="9.140625" style="249"/>
    <col min="3821" max="3821" width="3.140625" style="249" customWidth="1"/>
    <col min="3822" max="3822" width="6.42578125" style="249" customWidth="1"/>
    <col min="3823" max="3823" width="45.42578125" style="249" customWidth="1"/>
    <col min="3824" max="3824" width="38.42578125" style="249" customWidth="1"/>
    <col min="3825" max="3826" width="2.7109375" style="249" customWidth="1"/>
    <col min="3827" max="3827" width="2.5703125" style="249" customWidth="1"/>
    <col min="3828" max="3828" width="2.7109375" style="249" customWidth="1"/>
    <col min="3829" max="3829" width="1.140625" style="249" customWidth="1"/>
    <col min="3830" max="3830" width="3.140625" style="249" customWidth="1"/>
    <col min="3831" max="3831" width="4.42578125" style="249" customWidth="1"/>
    <col min="3832" max="3832" width="5.7109375" style="249" customWidth="1"/>
    <col min="3833" max="3833" width="9.7109375" style="249" customWidth="1"/>
    <col min="3834" max="3834" width="5.28515625" style="249" customWidth="1"/>
    <col min="3835" max="3835" width="3.140625" style="249" customWidth="1"/>
    <col min="3836" max="3836" width="2.5703125" style="249" customWidth="1"/>
    <col min="3837" max="3837" width="2.140625" style="249" customWidth="1"/>
    <col min="3838" max="3838" width="11.5703125" style="249" customWidth="1"/>
    <col min="3839" max="3839" width="11.42578125" style="249" customWidth="1"/>
    <col min="3840" max="3840" width="10.7109375" style="249" customWidth="1"/>
    <col min="3841" max="3845" width="10.7109375" style="249" bestFit="1" customWidth="1"/>
    <col min="3846" max="3847" width="10.5703125" style="249" bestFit="1" customWidth="1"/>
    <col min="3848" max="3857" width="12.7109375" style="249" customWidth="1"/>
    <col min="3858" max="4076" width="9.140625" style="249"/>
    <col min="4077" max="4077" width="3.140625" style="249" customWidth="1"/>
    <col min="4078" max="4078" width="6.42578125" style="249" customWidth="1"/>
    <col min="4079" max="4079" width="45.42578125" style="249" customWidth="1"/>
    <col min="4080" max="4080" width="38.42578125" style="249" customWidth="1"/>
    <col min="4081" max="4082" width="2.7109375" style="249" customWidth="1"/>
    <col min="4083" max="4083" width="2.5703125" style="249" customWidth="1"/>
    <col min="4084" max="4084" width="2.7109375" style="249" customWidth="1"/>
    <col min="4085" max="4085" width="1.140625" style="249" customWidth="1"/>
    <col min="4086" max="4086" width="3.140625" style="249" customWidth="1"/>
    <col min="4087" max="4087" width="4.42578125" style="249" customWidth="1"/>
    <col min="4088" max="4088" width="5.7109375" style="249" customWidth="1"/>
    <col min="4089" max="4089" width="9.7109375" style="249" customWidth="1"/>
    <col min="4090" max="4090" width="5.28515625" style="249" customWidth="1"/>
    <col min="4091" max="4091" width="3.140625" style="249" customWidth="1"/>
    <col min="4092" max="4092" width="2.5703125" style="249" customWidth="1"/>
    <col min="4093" max="4093" width="2.140625" style="249" customWidth="1"/>
    <col min="4094" max="4094" width="11.5703125" style="249" customWidth="1"/>
    <col min="4095" max="4095" width="11.42578125" style="249" customWidth="1"/>
    <col min="4096" max="4096" width="10.7109375" style="249" customWidth="1"/>
    <col min="4097" max="4101" width="10.7109375" style="249" bestFit="1" customWidth="1"/>
    <col min="4102" max="4103" width="10.5703125" style="249" bestFit="1" customWidth="1"/>
    <col min="4104" max="4113" width="12.7109375" style="249" customWidth="1"/>
    <col min="4114" max="4332" width="9.140625" style="249"/>
    <col min="4333" max="4333" width="3.140625" style="249" customWidth="1"/>
    <col min="4334" max="4334" width="6.42578125" style="249" customWidth="1"/>
    <col min="4335" max="4335" width="45.42578125" style="249" customWidth="1"/>
    <col min="4336" max="4336" width="38.42578125" style="249" customWidth="1"/>
    <col min="4337" max="4338" width="2.7109375" style="249" customWidth="1"/>
    <col min="4339" max="4339" width="2.5703125" style="249" customWidth="1"/>
    <col min="4340" max="4340" width="2.7109375" style="249" customWidth="1"/>
    <col min="4341" max="4341" width="1.140625" style="249" customWidth="1"/>
    <col min="4342" max="4342" width="3.140625" style="249" customWidth="1"/>
    <col min="4343" max="4343" width="4.42578125" style="249" customWidth="1"/>
    <col min="4344" max="4344" width="5.7109375" style="249" customWidth="1"/>
    <col min="4345" max="4345" width="9.7109375" style="249" customWidth="1"/>
    <col min="4346" max="4346" width="5.28515625" style="249" customWidth="1"/>
    <col min="4347" max="4347" width="3.140625" style="249" customWidth="1"/>
    <col min="4348" max="4348" width="2.5703125" style="249" customWidth="1"/>
    <col min="4349" max="4349" width="2.140625" style="249" customWidth="1"/>
    <col min="4350" max="4350" width="11.5703125" style="249" customWidth="1"/>
    <col min="4351" max="4351" width="11.42578125" style="249" customWidth="1"/>
    <col min="4352" max="4352" width="10.7109375" style="249" customWidth="1"/>
    <col min="4353" max="4357" width="10.7109375" style="249" bestFit="1" customWidth="1"/>
    <col min="4358" max="4359" width="10.5703125" style="249" bestFit="1" customWidth="1"/>
    <col min="4360" max="4369" width="12.7109375" style="249" customWidth="1"/>
    <col min="4370" max="4588" width="9.140625" style="249"/>
    <col min="4589" max="4589" width="3.140625" style="249" customWidth="1"/>
    <col min="4590" max="4590" width="6.42578125" style="249" customWidth="1"/>
    <col min="4591" max="4591" width="45.42578125" style="249" customWidth="1"/>
    <col min="4592" max="4592" width="38.42578125" style="249" customWidth="1"/>
    <col min="4593" max="4594" width="2.7109375" style="249" customWidth="1"/>
    <col min="4595" max="4595" width="2.5703125" style="249" customWidth="1"/>
    <col min="4596" max="4596" width="2.7109375" style="249" customWidth="1"/>
    <col min="4597" max="4597" width="1.140625" style="249" customWidth="1"/>
    <col min="4598" max="4598" width="3.140625" style="249" customWidth="1"/>
    <col min="4599" max="4599" width="4.42578125" style="249" customWidth="1"/>
    <col min="4600" max="4600" width="5.7109375" style="249" customWidth="1"/>
    <col min="4601" max="4601" width="9.7109375" style="249" customWidth="1"/>
    <col min="4602" max="4602" width="5.28515625" style="249" customWidth="1"/>
    <col min="4603" max="4603" width="3.140625" style="249" customWidth="1"/>
    <col min="4604" max="4604" width="2.5703125" style="249" customWidth="1"/>
    <col min="4605" max="4605" width="2.140625" style="249" customWidth="1"/>
    <col min="4606" max="4606" width="11.5703125" style="249" customWidth="1"/>
    <col min="4607" max="4607" width="11.42578125" style="249" customWidth="1"/>
    <col min="4608" max="4608" width="10.7109375" style="249" customWidth="1"/>
    <col min="4609" max="4613" width="10.7109375" style="249" bestFit="1" customWidth="1"/>
    <col min="4614" max="4615" width="10.5703125" style="249" bestFit="1" customWidth="1"/>
    <col min="4616" max="4625" width="12.7109375" style="249" customWidth="1"/>
    <col min="4626" max="4844" width="9.140625" style="249"/>
    <col min="4845" max="4845" width="3.140625" style="249" customWidth="1"/>
    <col min="4846" max="4846" width="6.42578125" style="249" customWidth="1"/>
    <col min="4847" max="4847" width="45.42578125" style="249" customWidth="1"/>
    <col min="4848" max="4848" width="38.42578125" style="249" customWidth="1"/>
    <col min="4849" max="4850" width="2.7109375" style="249" customWidth="1"/>
    <col min="4851" max="4851" width="2.5703125" style="249" customWidth="1"/>
    <col min="4852" max="4852" width="2.7109375" style="249" customWidth="1"/>
    <col min="4853" max="4853" width="1.140625" style="249" customWidth="1"/>
    <col min="4854" max="4854" width="3.140625" style="249" customWidth="1"/>
    <col min="4855" max="4855" width="4.42578125" style="249" customWidth="1"/>
    <col min="4856" max="4856" width="5.7109375" style="249" customWidth="1"/>
    <col min="4857" max="4857" width="9.7109375" style="249" customWidth="1"/>
    <col min="4858" max="4858" width="5.28515625" style="249" customWidth="1"/>
    <col min="4859" max="4859" width="3.140625" style="249" customWidth="1"/>
    <col min="4860" max="4860" width="2.5703125" style="249" customWidth="1"/>
    <col min="4861" max="4861" width="2.140625" style="249" customWidth="1"/>
    <col min="4862" max="4862" width="11.5703125" style="249" customWidth="1"/>
    <col min="4863" max="4863" width="11.42578125" style="249" customWidth="1"/>
    <col min="4864" max="4864" width="10.7109375" style="249" customWidth="1"/>
    <col min="4865" max="4869" width="10.7109375" style="249" bestFit="1" customWidth="1"/>
    <col min="4870" max="4871" width="10.5703125" style="249" bestFit="1" customWidth="1"/>
    <col min="4872" max="4881" width="12.7109375" style="249" customWidth="1"/>
    <col min="4882" max="5100" width="9.140625" style="249"/>
    <col min="5101" max="5101" width="3.140625" style="249" customWidth="1"/>
    <col min="5102" max="5102" width="6.42578125" style="249" customWidth="1"/>
    <col min="5103" max="5103" width="45.42578125" style="249" customWidth="1"/>
    <col min="5104" max="5104" width="38.42578125" style="249" customWidth="1"/>
    <col min="5105" max="5106" width="2.7109375" style="249" customWidth="1"/>
    <col min="5107" max="5107" width="2.5703125" style="249" customWidth="1"/>
    <col min="5108" max="5108" width="2.7109375" style="249" customWidth="1"/>
    <col min="5109" max="5109" width="1.140625" style="249" customWidth="1"/>
    <col min="5110" max="5110" width="3.140625" style="249" customWidth="1"/>
    <col min="5111" max="5111" width="4.42578125" style="249" customWidth="1"/>
    <col min="5112" max="5112" width="5.7109375" style="249" customWidth="1"/>
    <col min="5113" max="5113" width="9.7109375" style="249" customWidth="1"/>
    <col min="5114" max="5114" width="5.28515625" style="249" customWidth="1"/>
    <col min="5115" max="5115" width="3.140625" style="249" customWidth="1"/>
    <col min="5116" max="5116" width="2.5703125" style="249" customWidth="1"/>
    <col min="5117" max="5117" width="2.140625" style="249" customWidth="1"/>
    <col min="5118" max="5118" width="11.5703125" style="249" customWidth="1"/>
    <col min="5119" max="5119" width="11.42578125" style="249" customWidth="1"/>
    <col min="5120" max="5120" width="10.7109375" style="249" customWidth="1"/>
    <col min="5121" max="5125" width="10.7109375" style="249" bestFit="1" customWidth="1"/>
    <col min="5126" max="5127" width="10.5703125" style="249" bestFit="1" customWidth="1"/>
    <col min="5128" max="5137" width="12.7109375" style="249" customWidth="1"/>
    <col min="5138" max="5356" width="9.140625" style="249"/>
    <col min="5357" max="5357" width="3.140625" style="249" customWidth="1"/>
    <col min="5358" max="5358" width="6.42578125" style="249" customWidth="1"/>
    <col min="5359" max="5359" width="45.42578125" style="249" customWidth="1"/>
    <col min="5360" max="5360" width="38.42578125" style="249" customWidth="1"/>
    <col min="5361" max="5362" width="2.7109375" style="249" customWidth="1"/>
    <col min="5363" max="5363" width="2.5703125" style="249" customWidth="1"/>
    <col min="5364" max="5364" width="2.7109375" style="249" customWidth="1"/>
    <col min="5365" max="5365" width="1.140625" style="249" customWidth="1"/>
    <col min="5366" max="5366" width="3.140625" style="249" customWidth="1"/>
    <col min="5367" max="5367" width="4.42578125" style="249" customWidth="1"/>
    <col min="5368" max="5368" width="5.7109375" style="249" customWidth="1"/>
    <col min="5369" max="5369" width="9.7109375" style="249" customWidth="1"/>
    <col min="5370" max="5370" width="5.28515625" style="249" customWidth="1"/>
    <col min="5371" max="5371" width="3.140625" style="249" customWidth="1"/>
    <col min="5372" max="5372" width="2.5703125" style="249" customWidth="1"/>
    <col min="5373" max="5373" width="2.140625" style="249" customWidth="1"/>
    <col min="5374" max="5374" width="11.5703125" style="249" customWidth="1"/>
    <col min="5375" max="5375" width="11.42578125" style="249" customWidth="1"/>
    <col min="5376" max="5376" width="10.7109375" style="249" customWidth="1"/>
    <col min="5377" max="5381" width="10.7109375" style="249" bestFit="1" customWidth="1"/>
    <col min="5382" max="5383" width="10.5703125" style="249" bestFit="1" customWidth="1"/>
    <col min="5384" max="5393" width="12.7109375" style="249" customWidth="1"/>
    <col min="5394" max="5612" width="9.140625" style="249"/>
    <col min="5613" max="5613" width="3.140625" style="249" customWidth="1"/>
    <col min="5614" max="5614" width="6.42578125" style="249" customWidth="1"/>
    <col min="5615" max="5615" width="45.42578125" style="249" customWidth="1"/>
    <col min="5616" max="5616" width="38.42578125" style="249" customWidth="1"/>
    <col min="5617" max="5618" width="2.7109375" style="249" customWidth="1"/>
    <col min="5619" max="5619" width="2.5703125" style="249" customWidth="1"/>
    <col min="5620" max="5620" width="2.7109375" style="249" customWidth="1"/>
    <col min="5621" max="5621" width="1.140625" style="249" customWidth="1"/>
    <col min="5622" max="5622" width="3.140625" style="249" customWidth="1"/>
    <col min="5623" max="5623" width="4.42578125" style="249" customWidth="1"/>
    <col min="5624" max="5624" width="5.7109375" style="249" customWidth="1"/>
    <col min="5625" max="5625" width="9.7109375" style="249" customWidth="1"/>
    <col min="5626" max="5626" width="5.28515625" style="249" customWidth="1"/>
    <col min="5627" max="5627" width="3.140625" style="249" customWidth="1"/>
    <col min="5628" max="5628" width="2.5703125" style="249" customWidth="1"/>
    <col min="5629" max="5629" width="2.140625" style="249" customWidth="1"/>
    <col min="5630" max="5630" width="11.5703125" style="249" customWidth="1"/>
    <col min="5631" max="5631" width="11.42578125" style="249" customWidth="1"/>
    <col min="5632" max="5632" width="10.7109375" style="249" customWidth="1"/>
    <col min="5633" max="5637" width="10.7109375" style="249" bestFit="1" customWidth="1"/>
    <col min="5638" max="5639" width="10.5703125" style="249" bestFit="1" customWidth="1"/>
    <col min="5640" max="5649" width="12.7109375" style="249" customWidth="1"/>
    <col min="5650" max="5868" width="9.140625" style="249"/>
    <col min="5869" max="5869" width="3.140625" style="249" customWidth="1"/>
    <col min="5870" max="5870" width="6.42578125" style="249" customWidth="1"/>
    <col min="5871" max="5871" width="45.42578125" style="249" customWidth="1"/>
    <col min="5872" max="5872" width="38.42578125" style="249" customWidth="1"/>
    <col min="5873" max="5874" width="2.7109375" style="249" customWidth="1"/>
    <col min="5875" max="5875" width="2.5703125" style="249" customWidth="1"/>
    <col min="5876" max="5876" width="2.7109375" style="249" customWidth="1"/>
    <col min="5877" max="5877" width="1.140625" style="249" customWidth="1"/>
    <col min="5878" max="5878" width="3.140625" style="249" customWidth="1"/>
    <col min="5879" max="5879" width="4.42578125" style="249" customWidth="1"/>
    <col min="5880" max="5880" width="5.7109375" style="249" customWidth="1"/>
    <col min="5881" max="5881" width="9.7109375" style="249" customWidth="1"/>
    <col min="5882" max="5882" width="5.28515625" style="249" customWidth="1"/>
    <col min="5883" max="5883" width="3.140625" style="249" customWidth="1"/>
    <col min="5884" max="5884" width="2.5703125" style="249" customWidth="1"/>
    <col min="5885" max="5885" width="2.140625" style="249" customWidth="1"/>
    <col min="5886" max="5886" width="11.5703125" style="249" customWidth="1"/>
    <col min="5887" max="5887" width="11.42578125" style="249" customWidth="1"/>
    <col min="5888" max="5888" width="10.7109375" style="249" customWidth="1"/>
    <col min="5889" max="5893" width="10.7109375" style="249" bestFit="1" customWidth="1"/>
    <col min="5894" max="5895" width="10.5703125" style="249" bestFit="1" customWidth="1"/>
    <col min="5896" max="5905" width="12.7109375" style="249" customWidth="1"/>
    <col min="5906" max="6124" width="9.140625" style="249"/>
    <col min="6125" max="6125" width="3.140625" style="249" customWidth="1"/>
    <col min="6126" max="6126" width="6.42578125" style="249" customWidth="1"/>
    <col min="6127" max="6127" width="45.42578125" style="249" customWidth="1"/>
    <col min="6128" max="6128" width="38.42578125" style="249" customWidth="1"/>
    <col min="6129" max="6130" width="2.7109375" style="249" customWidth="1"/>
    <col min="6131" max="6131" width="2.5703125" style="249" customWidth="1"/>
    <col min="6132" max="6132" width="2.7109375" style="249" customWidth="1"/>
    <col min="6133" max="6133" width="1.140625" style="249" customWidth="1"/>
    <col min="6134" max="6134" width="3.140625" style="249" customWidth="1"/>
    <col min="6135" max="6135" width="4.42578125" style="249" customWidth="1"/>
    <col min="6136" max="6136" width="5.7109375" style="249" customWidth="1"/>
    <col min="6137" max="6137" width="9.7109375" style="249" customWidth="1"/>
    <col min="6138" max="6138" width="5.28515625" style="249" customWidth="1"/>
    <col min="6139" max="6139" width="3.140625" style="249" customWidth="1"/>
    <col min="6140" max="6140" width="2.5703125" style="249" customWidth="1"/>
    <col min="6141" max="6141" width="2.140625" style="249" customWidth="1"/>
    <col min="6142" max="6142" width="11.5703125" style="249" customWidth="1"/>
    <col min="6143" max="6143" width="11.42578125" style="249" customWidth="1"/>
    <col min="6144" max="6144" width="10.7109375" style="249" customWidth="1"/>
    <col min="6145" max="6149" width="10.7109375" style="249" bestFit="1" customWidth="1"/>
    <col min="6150" max="6151" width="10.5703125" style="249" bestFit="1" customWidth="1"/>
    <col min="6152" max="6161" width="12.7109375" style="249" customWidth="1"/>
    <col min="6162" max="6380" width="9.140625" style="249"/>
    <col min="6381" max="6381" width="3.140625" style="249" customWidth="1"/>
    <col min="6382" max="6382" width="6.42578125" style="249" customWidth="1"/>
    <col min="6383" max="6383" width="45.42578125" style="249" customWidth="1"/>
    <col min="6384" max="6384" width="38.42578125" style="249" customWidth="1"/>
    <col min="6385" max="6386" width="2.7109375" style="249" customWidth="1"/>
    <col min="6387" max="6387" width="2.5703125" style="249" customWidth="1"/>
    <col min="6388" max="6388" width="2.7109375" style="249" customWidth="1"/>
    <col min="6389" max="6389" width="1.140625" style="249" customWidth="1"/>
    <col min="6390" max="6390" width="3.140625" style="249" customWidth="1"/>
    <col min="6391" max="6391" width="4.42578125" style="249" customWidth="1"/>
    <col min="6392" max="6392" width="5.7109375" style="249" customWidth="1"/>
    <col min="6393" max="6393" width="9.7109375" style="249" customWidth="1"/>
    <col min="6394" max="6394" width="5.28515625" style="249" customWidth="1"/>
    <col min="6395" max="6395" width="3.140625" style="249" customWidth="1"/>
    <col min="6396" max="6396" width="2.5703125" style="249" customWidth="1"/>
    <col min="6397" max="6397" width="2.140625" style="249" customWidth="1"/>
    <col min="6398" max="6398" width="11.5703125" style="249" customWidth="1"/>
    <col min="6399" max="6399" width="11.42578125" style="249" customWidth="1"/>
    <col min="6400" max="6400" width="10.7109375" style="249" customWidth="1"/>
    <col min="6401" max="6405" width="10.7109375" style="249" bestFit="1" customWidth="1"/>
    <col min="6406" max="6407" width="10.5703125" style="249" bestFit="1" customWidth="1"/>
    <col min="6408" max="6417" width="12.7109375" style="249" customWidth="1"/>
    <col min="6418" max="6636" width="9.140625" style="249"/>
    <col min="6637" max="6637" width="3.140625" style="249" customWidth="1"/>
    <col min="6638" max="6638" width="6.42578125" style="249" customWidth="1"/>
    <col min="6639" max="6639" width="45.42578125" style="249" customWidth="1"/>
    <col min="6640" max="6640" width="38.42578125" style="249" customWidth="1"/>
    <col min="6641" max="6642" width="2.7109375" style="249" customWidth="1"/>
    <col min="6643" max="6643" width="2.5703125" style="249" customWidth="1"/>
    <col min="6644" max="6644" width="2.7109375" style="249" customWidth="1"/>
    <col min="6645" max="6645" width="1.140625" style="249" customWidth="1"/>
    <col min="6646" max="6646" width="3.140625" style="249" customWidth="1"/>
    <col min="6647" max="6647" width="4.42578125" style="249" customWidth="1"/>
    <col min="6648" max="6648" width="5.7109375" style="249" customWidth="1"/>
    <col min="6649" max="6649" width="9.7109375" style="249" customWidth="1"/>
    <col min="6650" max="6650" width="5.28515625" style="249" customWidth="1"/>
    <col min="6651" max="6651" width="3.140625" style="249" customWidth="1"/>
    <col min="6652" max="6652" width="2.5703125" style="249" customWidth="1"/>
    <col min="6653" max="6653" width="2.140625" style="249" customWidth="1"/>
    <col min="6654" max="6654" width="11.5703125" style="249" customWidth="1"/>
    <col min="6655" max="6655" width="11.42578125" style="249" customWidth="1"/>
    <col min="6656" max="6656" width="10.7109375" style="249" customWidth="1"/>
    <col min="6657" max="6661" width="10.7109375" style="249" bestFit="1" customWidth="1"/>
    <col min="6662" max="6663" width="10.5703125" style="249" bestFit="1" customWidth="1"/>
    <col min="6664" max="6673" width="12.7109375" style="249" customWidth="1"/>
    <col min="6674" max="6892" width="9.140625" style="249"/>
    <col min="6893" max="6893" width="3.140625" style="249" customWidth="1"/>
    <col min="6894" max="6894" width="6.42578125" style="249" customWidth="1"/>
    <col min="6895" max="6895" width="45.42578125" style="249" customWidth="1"/>
    <col min="6896" max="6896" width="38.42578125" style="249" customWidth="1"/>
    <col min="6897" max="6898" width="2.7109375" style="249" customWidth="1"/>
    <col min="6899" max="6899" width="2.5703125" style="249" customWidth="1"/>
    <col min="6900" max="6900" width="2.7109375" style="249" customWidth="1"/>
    <col min="6901" max="6901" width="1.140625" style="249" customWidth="1"/>
    <col min="6902" max="6902" width="3.140625" style="249" customWidth="1"/>
    <col min="6903" max="6903" width="4.42578125" style="249" customWidth="1"/>
    <col min="6904" max="6904" width="5.7109375" style="249" customWidth="1"/>
    <col min="6905" max="6905" width="9.7109375" style="249" customWidth="1"/>
    <col min="6906" max="6906" width="5.28515625" style="249" customWidth="1"/>
    <col min="6907" max="6907" width="3.140625" style="249" customWidth="1"/>
    <col min="6908" max="6908" width="2.5703125" style="249" customWidth="1"/>
    <col min="6909" max="6909" width="2.140625" style="249" customWidth="1"/>
    <col min="6910" max="6910" width="11.5703125" style="249" customWidth="1"/>
    <col min="6911" max="6911" width="11.42578125" style="249" customWidth="1"/>
    <col min="6912" max="6912" width="10.7109375" style="249" customWidth="1"/>
    <col min="6913" max="6917" width="10.7109375" style="249" bestFit="1" customWidth="1"/>
    <col min="6918" max="6919" width="10.5703125" style="249" bestFit="1" customWidth="1"/>
    <col min="6920" max="6929" width="12.7109375" style="249" customWidth="1"/>
    <col min="6930" max="7148" width="9.140625" style="249"/>
    <col min="7149" max="7149" width="3.140625" style="249" customWidth="1"/>
    <col min="7150" max="7150" width="6.42578125" style="249" customWidth="1"/>
    <col min="7151" max="7151" width="45.42578125" style="249" customWidth="1"/>
    <col min="7152" max="7152" width="38.42578125" style="249" customWidth="1"/>
    <col min="7153" max="7154" width="2.7109375" style="249" customWidth="1"/>
    <col min="7155" max="7155" width="2.5703125" style="249" customWidth="1"/>
    <col min="7156" max="7156" width="2.7109375" style="249" customWidth="1"/>
    <col min="7157" max="7157" width="1.140625" style="249" customWidth="1"/>
    <col min="7158" max="7158" width="3.140625" style="249" customWidth="1"/>
    <col min="7159" max="7159" width="4.42578125" style="249" customWidth="1"/>
    <col min="7160" max="7160" width="5.7109375" style="249" customWidth="1"/>
    <col min="7161" max="7161" width="9.7109375" style="249" customWidth="1"/>
    <col min="7162" max="7162" width="5.28515625" style="249" customWidth="1"/>
    <col min="7163" max="7163" width="3.140625" style="249" customWidth="1"/>
    <col min="7164" max="7164" width="2.5703125" style="249" customWidth="1"/>
    <col min="7165" max="7165" width="2.140625" style="249" customWidth="1"/>
    <col min="7166" max="7166" width="11.5703125" style="249" customWidth="1"/>
    <col min="7167" max="7167" width="11.42578125" style="249" customWidth="1"/>
    <col min="7168" max="7168" width="10.7109375" style="249" customWidth="1"/>
    <col min="7169" max="7173" width="10.7109375" style="249" bestFit="1" customWidth="1"/>
    <col min="7174" max="7175" width="10.5703125" style="249" bestFit="1" customWidth="1"/>
    <col min="7176" max="7185" width="12.7109375" style="249" customWidth="1"/>
    <col min="7186" max="7404" width="9.140625" style="249"/>
    <col min="7405" max="7405" width="3.140625" style="249" customWidth="1"/>
    <col min="7406" max="7406" width="6.42578125" style="249" customWidth="1"/>
    <col min="7407" max="7407" width="45.42578125" style="249" customWidth="1"/>
    <col min="7408" max="7408" width="38.42578125" style="249" customWidth="1"/>
    <col min="7409" max="7410" width="2.7109375" style="249" customWidth="1"/>
    <col min="7411" max="7411" width="2.5703125" style="249" customWidth="1"/>
    <col min="7412" max="7412" width="2.7109375" style="249" customWidth="1"/>
    <col min="7413" max="7413" width="1.140625" style="249" customWidth="1"/>
    <col min="7414" max="7414" width="3.140625" style="249" customWidth="1"/>
    <col min="7415" max="7415" width="4.42578125" style="249" customWidth="1"/>
    <col min="7416" max="7416" width="5.7109375" style="249" customWidth="1"/>
    <col min="7417" max="7417" width="9.7109375" style="249" customWidth="1"/>
    <col min="7418" max="7418" width="5.28515625" style="249" customWidth="1"/>
    <col min="7419" max="7419" width="3.140625" style="249" customWidth="1"/>
    <col min="7420" max="7420" width="2.5703125" style="249" customWidth="1"/>
    <col min="7421" max="7421" width="2.140625" style="249" customWidth="1"/>
    <col min="7422" max="7422" width="11.5703125" style="249" customWidth="1"/>
    <col min="7423" max="7423" width="11.42578125" style="249" customWidth="1"/>
    <col min="7424" max="7424" width="10.7109375" style="249" customWidth="1"/>
    <col min="7425" max="7429" width="10.7109375" style="249" bestFit="1" customWidth="1"/>
    <col min="7430" max="7431" width="10.5703125" style="249" bestFit="1" customWidth="1"/>
    <col min="7432" max="7441" width="12.7109375" style="249" customWidth="1"/>
    <col min="7442" max="7660" width="9.140625" style="249"/>
    <col min="7661" max="7661" width="3.140625" style="249" customWidth="1"/>
    <col min="7662" max="7662" width="6.42578125" style="249" customWidth="1"/>
    <col min="7663" max="7663" width="45.42578125" style="249" customWidth="1"/>
    <col min="7664" max="7664" width="38.42578125" style="249" customWidth="1"/>
    <col min="7665" max="7666" width="2.7109375" style="249" customWidth="1"/>
    <col min="7667" max="7667" width="2.5703125" style="249" customWidth="1"/>
    <col min="7668" max="7668" width="2.7109375" style="249" customWidth="1"/>
    <col min="7669" max="7669" width="1.140625" style="249" customWidth="1"/>
    <col min="7670" max="7670" width="3.140625" style="249" customWidth="1"/>
    <col min="7671" max="7671" width="4.42578125" style="249" customWidth="1"/>
    <col min="7672" max="7672" width="5.7109375" style="249" customWidth="1"/>
    <col min="7673" max="7673" width="9.7109375" style="249" customWidth="1"/>
    <col min="7674" max="7674" width="5.28515625" style="249" customWidth="1"/>
    <col min="7675" max="7675" width="3.140625" style="249" customWidth="1"/>
    <col min="7676" max="7676" width="2.5703125" style="249" customWidth="1"/>
    <col min="7677" max="7677" width="2.140625" style="249" customWidth="1"/>
    <col min="7678" max="7678" width="11.5703125" style="249" customWidth="1"/>
    <col min="7679" max="7679" width="11.42578125" style="249" customWidth="1"/>
    <col min="7680" max="7680" width="10.7109375" style="249" customWidth="1"/>
    <col min="7681" max="7685" width="10.7109375" style="249" bestFit="1" customWidth="1"/>
    <col min="7686" max="7687" width="10.5703125" style="249" bestFit="1" customWidth="1"/>
    <col min="7688" max="7697" width="12.7109375" style="249" customWidth="1"/>
    <col min="7698" max="7916" width="9.140625" style="249"/>
    <col min="7917" max="7917" width="3.140625" style="249" customWidth="1"/>
    <col min="7918" max="7918" width="6.42578125" style="249" customWidth="1"/>
    <col min="7919" max="7919" width="45.42578125" style="249" customWidth="1"/>
    <col min="7920" max="7920" width="38.42578125" style="249" customWidth="1"/>
    <col min="7921" max="7922" width="2.7109375" style="249" customWidth="1"/>
    <col min="7923" max="7923" width="2.5703125" style="249" customWidth="1"/>
    <col min="7924" max="7924" width="2.7109375" style="249" customWidth="1"/>
    <col min="7925" max="7925" width="1.140625" style="249" customWidth="1"/>
    <col min="7926" max="7926" width="3.140625" style="249" customWidth="1"/>
    <col min="7927" max="7927" width="4.42578125" style="249" customWidth="1"/>
    <col min="7928" max="7928" width="5.7109375" style="249" customWidth="1"/>
    <col min="7929" max="7929" width="9.7109375" style="249" customWidth="1"/>
    <col min="7930" max="7930" width="5.28515625" style="249" customWidth="1"/>
    <col min="7931" max="7931" width="3.140625" style="249" customWidth="1"/>
    <col min="7932" max="7932" width="2.5703125" style="249" customWidth="1"/>
    <col min="7933" max="7933" width="2.140625" style="249" customWidth="1"/>
    <col min="7934" max="7934" width="11.5703125" style="249" customWidth="1"/>
    <col min="7935" max="7935" width="11.42578125" style="249" customWidth="1"/>
    <col min="7936" max="7936" width="10.7109375" style="249" customWidth="1"/>
    <col min="7937" max="7941" width="10.7109375" style="249" bestFit="1" customWidth="1"/>
    <col min="7942" max="7943" width="10.5703125" style="249" bestFit="1" customWidth="1"/>
    <col min="7944" max="7953" width="12.7109375" style="249" customWidth="1"/>
    <col min="7954" max="8172" width="9.140625" style="249"/>
    <col min="8173" max="8173" width="3.140625" style="249" customWidth="1"/>
    <col min="8174" max="8174" width="6.42578125" style="249" customWidth="1"/>
    <col min="8175" max="8175" width="45.42578125" style="249" customWidth="1"/>
    <col min="8176" max="8176" width="38.42578125" style="249" customWidth="1"/>
    <col min="8177" max="8178" width="2.7109375" style="249" customWidth="1"/>
    <col min="8179" max="8179" width="2.5703125" style="249" customWidth="1"/>
    <col min="8180" max="8180" width="2.7109375" style="249" customWidth="1"/>
    <col min="8181" max="8181" width="1.140625" style="249" customWidth="1"/>
    <col min="8182" max="8182" width="3.140625" style="249" customWidth="1"/>
    <col min="8183" max="8183" width="4.42578125" style="249" customWidth="1"/>
    <col min="8184" max="8184" width="5.7109375" style="249" customWidth="1"/>
    <col min="8185" max="8185" width="9.7109375" style="249" customWidth="1"/>
    <col min="8186" max="8186" width="5.28515625" style="249" customWidth="1"/>
    <col min="8187" max="8187" width="3.140625" style="249" customWidth="1"/>
    <col min="8188" max="8188" width="2.5703125" style="249" customWidth="1"/>
    <col min="8189" max="8189" width="2.140625" style="249" customWidth="1"/>
    <col min="8190" max="8190" width="11.5703125" style="249" customWidth="1"/>
    <col min="8191" max="8191" width="11.42578125" style="249" customWidth="1"/>
    <col min="8192" max="8192" width="10.7109375" style="249" customWidth="1"/>
    <col min="8193" max="8197" width="10.7109375" style="249" bestFit="1" customWidth="1"/>
    <col min="8198" max="8199" width="10.5703125" style="249" bestFit="1" customWidth="1"/>
    <col min="8200" max="8209" width="12.7109375" style="249" customWidth="1"/>
    <col min="8210" max="8428" width="9.140625" style="249"/>
    <col min="8429" max="8429" width="3.140625" style="249" customWidth="1"/>
    <col min="8430" max="8430" width="6.42578125" style="249" customWidth="1"/>
    <col min="8431" max="8431" width="45.42578125" style="249" customWidth="1"/>
    <col min="8432" max="8432" width="38.42578125" style="249" customWidth="1"/>
    <col min="8433" max="8434" width="2.7109375" style="249" customWidth="1"/>
    <col min="8435" max="8435" width="2.5703125" style="249" customWidth="1"/>
    <col min="8436" max="8436" width="2.7109375" style="249" customWidth="1"/>
    <col min="8437" max="8437" width="1.140625" style="249" customWidth="1"/>
    <col min="8438" max="8438" width="3.140625" style="249" customWidth="1"/>
    <col min="8439" max="8439" width="4.42578125" style="249" customWidth="1"/>
    <col min="8440" max="8440" width="5.7109375" style="249" customWidth="1"/>
    <col min="8441" max="8441" width="9.7109375" style="249" customWidth="1"/>
    <col min="8442" max="8442" width="5.28515625" style="249" customWidth="1"/>
    <col min="8443" max="8443" width="3.140625" style="249" customWidth="1"/>
    <col min="8444" max="8444" width="2.5703125" style="249" customWidth="1"/>
    <col min="8445" max="8445" width="2.140625" style="249" customWidth="1"/>
    <col min="8446" max="8446" width="11.5703125" style="249" customWidth="1"/>
    <col min="8447" max="8447" width="11.42578125" style="249" customWidth="1"/>
    <col min="8448" max="8448" width="10.7109375" style="249" customWidth="1"/>
    <col min="8449" max="8453" width="10.7109375" style="249" bestFit="1" customWidth="1"/>
    <col min="8454" max="8455" width="10.5703125" style="249" bestFit="1" customWidth="1"/>
    <col min="8456" max="8465" width="12.7109375" style="249" customWidth="1"/>
    <col min="8466" max="8684" width="9.140625" style="249"/>
    <col min="8685" max="8685" width="3.140625" style="249" customWidth="1"/>
    <col min="8686" max="8686" width="6.42578125" style="249" customWidth="1"/>
    <col min="8687" max="8687" width="45.42578125" style="249" customWidth="1"/>
    <col min="8688" max="8688" width="38.42578125" style="249" customWidth="1"/>
    <col min="8689" max="8690" width="2.7109375" style="249" customWidth="1"/>
    <col min="8691" max="8691" width="2.5703125" style="249" customWidth="1"/>
    <col min="8692" max="8692" width="2.7109375" style="249" customWidth="1"/>
    <col min="8693" max="8693" width="1.140625" style="249" customWidth="1"/>
    <col min="8694" max="8694" width="3.140625" style="249" customWidth="1"/>
    <col min="8695" max="8695" width="4.42578125" style="249" customWidth="1"/>
    <col min="8696" max="8696" width="5.7109375" style="249" customWidth="1"/>
    <col min="8697" max="8697" width="9.7109375" style="249" customWidth="1"/>
    <col min="8698" max="8698" width="5.28515625" style="249" customWidth="1"/>
    <col min="8699" max="8699" width="3.140625" style="249" customWidth="1"/>
    <col min="8700" max="8700" width="2.5703125" style="249" customWidth="1"/>
    <col min="8701" max="8701" width="2.140625" style="249" customWidth="1"/>
    <col min="8702" max="8702" width="11.5703125" style="249" customWidth="1"/>
    <col min="8703" max="8703" width="11.42578125" style="249" customWidth="1"/>
    <col min="8704" max="8704" width="10.7109375" style="249" customWidth="1"/>
    <col min="8705" max="8709" width="10.7109375" style="249" bestFit="1" customWidth="1"/>
    <col min="8710" max="8711" width="10.5703125" style="249" bestFit="1" customWidth="1"/>
    <col min="8712" max="8721" width="12.7109375" style="249" customWidth="1"/>
    <col min="8722" max="8940" width="9.140625" style="249"/>
    <col min="8941" max="8941" width="3.140625" style="249" customWidth="1"/>
    <col min="8942" max="8942" width="6.42578125" style="249" customWidth="1"/>
    <col min="8943" max="8943" width="45.42578125" style="249" customWidth="1"/>
    <col min="8944" max="8944" width="38.42578125" style="249" customWidth="1"/>
    <col min="8945" max="8946" width="2.7109375" style="249" customWidth="1"/>
    <col min="8947" max="8947" width="2.5703125" style="249" customWidth="1"/>
    <col min="8948" max="8948" width="2.7109375" style="249" customWidth="1"/>
    <col min="8949" max="8949" width="1.140625" style="249" customWidth="1"/>
    <col min="8950" max="8950" width="3.140625" style="249" customWidth="1"/>
    <col min="8951" max="8951" width="4.42578125" style="249" customWidth="1"/>
    <col min="8952" max="8952" width="5.7109375" style="249" customWidth="1"/>
    <col min="8953" max="8953" width="9.7109375" style="249" customWidth="1"/>
    <col min="8954" max="8954" width="5.28515625" style="249" customWidth="1"/>
    <col min="8955" max="8955" width="3.140625" style="249" customWidth="1"/>
    <col min="8956" max="8956" width="2.5703125" style="249" customWidth="1"/>
    <col min="8957" max="8957" width="2.140625" style="249" customWidth="1"/>
    <col min="8958" max="8958" width="11.5703125" style="249" customWidth="1"/>
    <col min="8959" max="8959" width="11.42578125" style="249" customWidth="1"/>
    <col min="8960" max="8960" width="10.7109375" style="249" customWidth="1"/>
    <col min="8961" max="8965" width="10.7109375" style="249" bestFit="1" customWidth="1"/>
    <col min="8966" max="8967" width="10.5703125" style="249" bestFit="1" customWidth="1"/>
    <col min="8968" max="8977" width="12.7109375" style="249" customWidth="1"/>
    <col min="8978" max="9196" width="9.140625" style="249"/>
    <col min="9197" max="9197" width="3.140625" style="249" customWidth="1"/>
    <col min="9198" max="9198" width="6.42578125" style="249" customWidth="1"/>
    <col min="9199" max="9199" width="45.42578125" style="249" customWidth="1"/>
    <col min="9200" max="9200" width="38.42578125" style="249" customWidth="1"/>
    <col min="9201" max="9202" width="2.7109375" style="249" customWidth="1"/>
    <col min="9203" max="9203" width="2.5703125" style="249" customWidth="1"/>
    <col min="9204" max="9204" width="2.7109375" style="249" customWidth="1"/>
    <col min="9205" max="9205" width="1.140625" style="249" customWidth="1"/>
    <col min="9206" max="9206" width="3.140625" style="249" customWidth="1"/>
    <col min="9207" max="9207" width="4.42578125" style="249" customWidth="1"/>
    <col min="9208" max="9208" width="5.7109375" style="249" customWidth="1"/>
    <col min="9209" max="9209" width="9.7109375" style="249" customWidth="1"/>
    <col min="9210" max="9210" width="5.28515625" style="249" customWidth="1"/>
    <col min="9211" max="9211" width="3.140625" style="249" customWidth="1"/>
    <col min="9212" max="9212" width="2.5703125" style="249" customWidth="1"/>
    <col min="9213" max="9213" width="2.140625" style="249" customWidth="1"/>
    <col min="9214" max="9214" width="11.5703125" style="249" customWidth="1"/>
    <col min="9215" max="9215" width="11.42578125" style="249" customWidth="1"/>
    <col min="9216" max="9216" width="10.7109375" style="249" customWidth="1"/>
    <col min="9217" max="9221" width="10.7109375" style="249" bestFit="1" customWidth="1"/>
    <col min="9222" max="9223" width="10.5703125" style="249" bestFit="1" customWidth="1"/>
    <col min="9224" max="9233" width="12.7109375" style="249" customWidth="1"/>
    <col min="9234" max="9452" width="9.140625" style="249"/>
    <col min="9453" max="9453" width="3.140625" style="249" customWidth="1"/>
    <col min="9454" max="9454" width="6.42578125" style="249" customWidth="1"/>
    <col min="9455" max="9455" width="45.42578125" style="249" customWidth="1"/>
    <col min="9456" max="9456" width="38.42578125" style="249" customWidth="1"/>
    <col min="9457" max="9458" width="2.7109375" style="249" customWidth="1"/>
    <col min="9459" max="9459" width="2.5703125" style="249" customWidth="1"/>
    <col min="9460" max="9460" width="2.7109375" style="249" customWidth="1"/>
    <col min="9461" max="9461" width="1.140625" style="249" customWidth="1"/>
    <col min="9462" max="9462" width="3.140625" style="249" customWidth="1"/>
    <col min="9463" max="9463" width="4.42578125" style="249" customWidth="1"/>
    <col min="9464" max="9464" width="5.7109375" style="249" customWidth="1"/>
    <col min="9465" max="9465" width="9.7109375" style="249" customWidth="1"/>
    <col min="9466" max="9466" width="5.28515625" style="249" customWidth="1"/>
    <col min="9467" max="9467" width="3.140625" style="249" customWidth="1"/>
    <col min="9468" max="9468" width="2.5703125" style="249" customWidth="1"/>
    <col min="9469" max="9469" width="2.140625" style="249" customWidth="1"/>
    <col min="9470" max="9470" width="11.5703125" style="249" customWidth="1"/>
    <col min="9471" max="9471" width="11.42578125" style="249" customWidth="1"/>
    <col min="9472" max="9472" width="10.7109375" style="249" customWidth="1"/>
    <col min="9473" max="9477" width="10.7109375" style="249" bestFit="1" customWidth="1"/>
    <col min="9478" max="9479" width="10.5703125" style="249" bestFit="1" customWidth="1"/>
    <col min="9480" max="9489" width="12.7109375" style="249" customWidth="1"/>
    <col min="9490" max="9708" width="9.140625" style="249"/>
    <col min="9709" max="9709" width="3.140625" style="249" customWidth="1"/>
    <col min="9710" max="9710" width="6.42578125" style="249" customWidth="1"/>
    <col min="9711" max="9711" width="45.42578125" style="249" customWidth="1"/>
    <col min="9712" max="9712" width="38.42578125" style="249" customWidth="1"/>
    <col min="9713" max="9714" width="2.7109375" style="249" customWidth="1"/>
    <col min="9715" max="9715" width="2.5703125" style="249" customWidth="1"/>
    <col min="9716" max="9716" width="2.7109375" style="249" customWidth="1"/>
    <col min="9717" max="9717" width="1.140625" style="249" customWidth="1"/>
    <col min="9718" max="9718" width="3.140625" style="249" customWidth="1"/>
    <col min="9719" max="9719" width="4.42578125" style="249" customWidth="1"/>
    <col min="9720" max="9720" width="5.7109375" style="249" customWidth="1"/>
    <col min="9721" max="9721" width="9.7109375" style="249" customWidth="1"/>
    <col min="9722" max="9722" width="5.28515625" style="249" customWidth="1"/>
    <col min="9723" max="9723" width="3.140625" style="249" customWidth="1"/>
    <col min="9724" max="9724" width="2.5703125" style="249" customWidth="1"/>
    <col min="9725" max="9725" width="2.140625" style="249" customWidth="1"/>
    <col min="9726" max="9726" width="11.5703125" style="249" customWidth="1"/>
    <col min="9727" max="9727" width="11.42578125" style="249" customWidth="1"/>
    <col min="9728" max="9728" width="10.7109375" style="249" customWidth="1"/>
    <col min="9729" max="9733" width="10.7109375" style="249" bestFit="1" customWidth="1"/>
    <col min="9734" max="9735" width="10.5703125" style="249" bestFit="1" customWidth="1"/>
    <col min="9736" max="9745" width="12.7109375" style="249" customWidth="1"/>
    <col min="9746" max="9964" width="9.140625" style="249"/>
    <col min="9965" max="9965" width="3.140625" style="249" customWidth="1"/>
    <col min="9966" max="9966" width="6.42578125" style="249" customWidth="1"/>
    <col min="9967" max="9967" width="45.42578125" style="249" customWidth="1"/>
    <col min="9968" max="9968" width="38.42578125" style="249" customWidth="1"/>
    <col min="9969" max="9970" width="2.7109375" style="249" customWidth="1"/>
    <col min="9971" max="9971" width="2.5703125" style="249" customWidth="1"/>
    <col min="9972" max="9972" width="2.7109375" style="249" customWidth="1"/>
    <col min="9973" max="9973" width="1.140625" style="249" customWidth="1"/>
    <col min="9974" max="9974" width="3.140625" style="249" customWidth="1"/>
    <col min="9975" max="9975" width="4.42578125" style="249" customWidth="1"/>
    <col min="9976" max="9976" width="5.7109375" style="249" customWidth="1"/>
    <col min="9977" max="9977" width="9.7109375" style="249" customWidth="1"/>
    <col min="9978" max="9978" width="5.28515625" style="249" customWidth="1"/>
    <col min="9979" max="9979" width="3.140625" style="249" customWidth="1"/>
    <col min="9980" max="9980" width="2.5703125" style="249" customWidth="1"/>
    <col min="9981" max="9981" width="2.140625" style="249" customWidth="1"/>
    <col min="9982" max="9982" width="11.5703125" style="249" customWidth="1"/>
    <col min="9983" max="9983" width="11.42578125" style="249" customWidth="1"/>
    <col min="9984" max="9984" width="10.7109375" style="249" customWidth="1"/>
    <col min="9985" max="9989" width="10.7109375" style="249" bestFit="1" customWidth="1"/>
    <col min="9990" max="9991" width="10.5703125" style="249" bestFit="1" customWidth="1"/>
    <col min="9992" max="10001" width="12.7109375" style="249" customWidth="1"/>
    <col min="10002" max="10220" width="9.140625" style="249"/>
    <col min="10221" max="10221" width="3.140625" style="249" customWidth="1"/>
    <col min="10222" max="10222" width="6.42578125" style="249" customWidth="1"/>
    <col min="10223" max="10223" width="45.42578125" style="249" customWidth="1"/>
    <col min="10224" max="10224" width="38.42578125" style="249" customWidth="1"/>
    <col min="10225" max="10226" width="2.7109375" style="249" customWidth="1"/>
    <col min="10227" max="10227" width="2.5703125" style="249" customWidth="1"/>
    <col min="10228" max="10228" width="2.7109375" style="249" customWidth="1"/>
    <col min="10229" max="10229" width="1.140625" style="249" customWidth="1"/>
    <col min="10230" max="10230" width="3.140625" style="249" customWidth="1"/>
    <col min="10231" max="10231" width="4.42578125" style="249" customWidth="1"/>
    <col min="10232" max="10232" width="5.7109375" style="249" customWidth="1"/>
    <col min="10233" max="10233" width="9.7109375" style="249" customWidth="1"/>
    <col min="10234" max="10234" width="5.28515625" style="249" customWidth="1"/>
    <col min="10235" max="10235" width="3.140625" style="249" customWidth="1"/>
    <col min="10236" max="10236" width="2.5703125" style="249" customWidth="1"/>
    <col min="10237" max="10237" width="2.140625" style="249" customWidth="1"/>
    <col min="10238" max="10238" width="11.5703125" style="249" customWidth="1"/>
    <col min="10239" max="10239" width="11.42578125" style="249" customWidth="1"/>
    <col min="10240" max="10240" width="10.7109375" style="249" customWidth="1"/>
    <col min="10241" max="10245" width="10.7109375" style="249" bestFit="1" customWidth="1"/>
    <col min="10246" max="10247" width="10.5703125" style="249" bestFit="1" customWidth="1"/>
    <col min="10248" max="10257" width="12.7109375" style="249" customWidth="1"/>
    <col min="10258" max="10476" width="9.140625" style="249"/>
    <col min="10477" max="10477" width="3.140625" style="249" customWidth="1"/>
    <col min="10478" max="10478" width="6.42578125" style="249" customWidth="1"/>
    <col min="10479" max="10479" width="45.42578125" style="249" customWidth="1"/>
    <col min="10480" max="10480" width="38.42578125" style="249" customWidth="1"/>
    <col min="10481" max="10482" width="2.7109375" style="249" customWidth="1"/>
    <col min="10483" max="10483" width="2.5703125" style="249" customWidth="1"/>
    <col min="10484" max="10484" width="2.7109375" style="249" customWidth="1"/>
    <col min="10485" max="10485" width="1.140625" style="249" customWidth="1"/>
    <col min="10486" max="10486" width="3.140625" style="249" customWidth="1"/>
    <col min="10487" max="10487" width="4.42578125" style="249" customWidth="1"/>
    <col min="10488" max="10488" width="5.7109375" style="249" customWidth="1"/>
    <col min="10489" max="10489" width="9.7109375" style="249" customWidth="1"/>
    <col min="10490" max="10490" width="5.28515625" style="249" customWidth="1"/>
    <col min="10491" max="10491" width="3.140625" style="249" customWidth="1"/>
    <col min="10492" max="10492" width="2.5703125" style="249" customWidth="1"/>
    <col min="10493" max="10493" width="2.140625" style="249" customWidth="1"/>
    <col min="10494" max="10494" width="11.5703125" style="249" customWidth="1"/>
    <col min="10495" max="10495" width="11.42578125" style="249" customWidth="1"/>
    <col min="10496" max="10496" width="10.7109375" style="249" customWidth="1"/>
    <col min="10497" max="10501" width="10.7109375" style="249" bestFit="1" customWidth="1"/>
    <col min="10502" max="10503" width="10.5703125" style="249" bestFit="1" customWidth="1"/>
    <col min="10504" max="10513" width="12.7109375" style="249" customWidth="1"/>
    <col min="10514" max="10732" width="9.140625" style="249"/>
    <col min="10733" max="10733" width="3.140625" style="249" customWidth="1"/>
    <col min="10734" max="10734" width="6.42578125" style="249" customWidth="1"/>
    <col min="10735" max="10735" width="45.42578125" style="249" customWidth="1"/>
    <col min="10736" max="10736" width="38.42578125" style="249" customWidth="1"/>
    <col min="10737" max="10738" width="2.7109375" style="249" customWidth="1"/>
    <col min="10739" max="10739" width="2.5703125" style="249" customWidth="1"/>
    <col min="10740" max="10740" width="2.7109375" style="249" customWidth="1"/>
    <col min="10741" max="10741" width="1.140625" style="249" customWidth="1"/>
    <col min="10742" max="10742" width="3.140625" style="249" customWidth="1"/>
    <col min="10743" max="10743" width="4.42578125" style="249" customWidth="1"/>
    <col min="10744" max="10744" width="5.7109375" style="249" customWidth="1"/>
    <col min="10745" max="10745" width="9.7109375" style="249" customWidth="1"/>
    <col min="10746" max="10746" width="5.28515625" style="249" customWidth="1"/>
    <col min="10747" max="10747" width="3.140625" style="249" customWidth="1"/>
    <col min="10748" max="10748" width="2.5703125" style="249" customWidth="1"/>
    <col min="10749" max="10749" width="2.140625" style="249" customWidth="1"/>
    <col min="10750" max="10750" width="11.5703125" style="249" customWidth="1"/>
    <col min="10751" max="10751" width="11.42578125" style="249" customWidth="1"/>
    <col min="10752" max="10752" width="10.7109375" style="249" customWidth="1"/>
    <col min="10753" max="10757" width="10.7109375" style="249" bestFit="1" customWidth="1"/>
    <col min="10758" max="10759" width="10.5703125" style="249" bestFit="1" customWidth="1"/>
    <col min="10760" max="10769" width="12.7109375" style="249" customWidth="1"/>
    <col min="10770" max="10988" width="9.140625" style="249"/>
    <col min="10989" max="10989" width="3.140625" style="249" customWidth="1"/>
    <col min="10990" max="10990" width="6.42578125" style="249" customWidth="1"/>
    <col min="10991" max="10991" width="45.42578125" style="249" customWidth="1"/>
    <col min="10992" max="10992" width="38.42578125" style="249" customWidth="1"/>
    <col min="10993" max="10994" width="2.7109375" style="249" customWidth="1"/>
    <col min="10995" max="10995" width="2.5703125" style="249" customWidth="1"/>
    <col min="10996" max="10996" width="2.7109375" style="249" customWidth="1"/>
    <col min="10997" max="10997" width="1.140625" style="249" customWidth="1"/>
    <col min="10998" max="10998" width="3.140625" style="249" customWidth="1"/>
    <col min="10999" max="10999" width="4.42578125" style="249" customWidth="1"/>
    <col min="11000" max="11000" width="5.7109375" style="249" customWidth="1"/>
    <col min="11001" max="11001" width="9.7109375" style="249" customWidth="1"/>
    <col min="11002" max="11002" width="5.28515625" style="249" customWidth="1"/>
    <col min="11003" max="11003" width="3.140625" style="249" customWidth="1"/>
    <col min="11004" max="11004" width="2.5703125" style="249" customWidth="1"/>
    <col min="11005" max="11005" width="2.140625" style="249" customWidth="1"/>
    <col min="11006" max="11006" width="11.5703125" style="249" customWidth="1"/>
    <col min="11007" max="11007" width="11.42578125" style="249" customWidth="1"/>
    <col min="11008" max="11008" width="10.7109375" style="249" customWidth="1"/>
    <col min="11009" max="11013" width="10.7109375" style="249" bestFit="1" customWidth="1"/>
    <col min="11014" max="11015" width="10.5703125" style="249" bestFit="1" customWidth="1"/>
    <col min="11016" max="11025" width="12.7109375" style="249" customWidth="1"/>
    <col min="11026" max="11244" width="9.140625" style="249"/>
    <col min="11245" max="11245" width="3.140625" style="249" customWidth="1"/>
    <col min="11246" max="11246" width="6.42578125" style="249" customWidth="1"/>
    <col min="11247" max="11247" width="45.42578125" style="249" customWidth="1"/>
    <col min="11248" max="11248" width="38.42578125" style="249" customWidth="1"/>
    <col min="11249" max="11250" width="2.7109375" style="249" customWidth="1"/>
    <col min="11251" max="11251" width="2.5703125" style="249" customWidth="1"/>
    <col min="11252" max="11252" width="2.7109375" style="249" customWidth="1"/>
    <col min="11253" max="11253" width="1.140625" style="249" customWidth="1"/>
    <col min="11254" max="11254" width="3.140625" style="249" customWidth="1"/>
    <col min="11255" max="11255" width="4.42578125" style="249" customWidth="1"/>
    <col min="11256" max="11256" width="5.7109375" style="249" customWidth="1"/>
    <col min="11257" max="11257" width="9.7109375" style="249" customWidth="1"/>
    <col min="11258" max="11258" width="5.28515625" style="249" customWidth="1"/>
    <col min="11259" max="11259" width="3.140625" style="249" customWidth="1"/>
    <col min="11260" max="11260" width="2.5703125" style="249" customWidth="1"/>
    <col min="11261" max="11261" width="2.140625" style="249" customWidth="1"/>
    <col min="11262" max="11262" width="11.5703125" style="249" customWidth="1"/>
    <col min="11263" max="11263" width="11.42578125" style="249" customWidth="1"/>
    <col min="11264" max="11264" width="10.7109375" style="249" customWidth="1"/>
    <col min="11265" max="11269" width="10.7109375" style="249" bestFit="1" customWidth="1"/>
    <col min="11270" max="11271" width="10.5703125" style="249" bestFit="1" customWidth="1"/>
    <col min="11272" max="11281" width="12.7109375" style="249" customWidth="1"/>
    <col min="11282" max="11500" width="9.140625" style="249"/>
    <col min="11501" max="11501" width="3.140625" style="249" customWidth="1"/>
    <col min="11502" max="11502" width="6.42578125" style="249" customWidth="1"/>
    <col min="11503" max="11503" width="45.42578125" style="249" customWidth="1"/>
    <col min="11504" max="11504" width="38.42578125" style="249" customWidth="1"/>
    <col min="11505" max="11506" width="2.7109375" style="249" customWidth="1"/>
    <col min="11507" max="11507" width="2.5703125" style="249" customWidth="1"/>
    <col min="11508" max="11508" width="2.7109375" style="249" customWidth="1"/>
    <col min="11509" max="11509" width="1.140625" style="249" customWidth="1"/>
    <col min="11510" max="11510" width="3.140625" style="249" customWidth="1"/>
    <col min="11511" max="11511" width="4.42578125" style="249" customWidth="1"/>
    <col min="11512" max="11512" width="5.7109375" style="249" customWidth="1"/>
    <col min="11513" max="11513" width="9.7109375" style="249" customWidth="1"/>
    <col min="11514" max="11514" width="5.28515625" style="249" customWidth="1"/>
    <col min="11515" max="11515" width="3.140625" style="249" customWidth="1"/>
    <col min="11516" max="11516" width="2.5703125" style="249" customWidth="1"/>
    <col min="11517" max="11517" width="2.140625" style="249" customWidth="1"/>
    <col min="11518" max="11518" width="11.5703125" style="249" customWidth="1"/>
    <col min="11519" max="11519" width="11.42578125" style="249" customWidth="1"/>
    <col min="11520" max="11520" width="10.7109375" style="249" customWidth="1"/>
    <col min="11521" max="11525" width="10.7109375" style="249" bestFit="1" customWidth="1"/>
    <col min="11526" max="11527" width="10.5703125" style="249" bestFit="1" customWidth="1"/>
    <col min="11528" max="11537" width="12.7109375" style="249" customWidth="1"/>
    <col min="11538" max="11756" width="9.140625" style="249"/>
    <col min="11757" max="11757" width="3.140625" style="249" customWidth="1"/>
    <col min="11758" max="11758" width="6.42578125" style="249" customWidth="1"/>
    <col min="11759" max="11759" width="45.42578125" style="249" customWidth="1"/>
    <col min="11760" max="11760" width="38.42578125" style="249" customWidth="1"/>
    <col min="11761" max="11762" width="2.7109375" style="249" customWidth="1"/>
    <col min="11763" max="11763" width="2.5703125" style="249" customWidth="1"/>
    <col min="11764" max="11764" width="2.7109375" style="249" customWidth="1"/>
    <col min="11765" max="11765" width="1.140625" style="249" customWidth="1"/>
    <col min="11766" max="11766" width="3.140625" style="249" customWidth="1"/>
    <col min="11767" max="11767" width="4.42578125" style="249" customWidth="1"/>
    <col min="11768" max="11768" width="5.7109375" style="249" customWidth="1"/>
    <col min="11769" max="11769" width="9.7109375" style="249" customWidth="1"/>
    <col min="11770" max="11770" width="5.28515625" style="249" customWidth="1"/>
    <col min="11771" max="11771" width="3.140625" style="249" customWidth="1"/>
    <col min="11772" max="11772" width="2.5703125" style="249" customWidth="1"/>
    <col min="11773" max="11773" width="2.140625" style="249" customWidth="1"/>
    <col min="11774" max="11774" width="11.5703125" style="249" customWidth="1"/>
    <col min="11775" max="11775" width="11.42578125" style="249" customWidth="1"/>
    <col min="11776" max="11776" width="10.7109375" style="249" customWidth="1"/>
    <col min="11777" max="11781" width="10.7109375" style="249" bestFit="1" customWidth="1"/>
    <col min="11782" max="11783" width="10.5703125" style="249" bestFit="1" customWidth="1"/>
    <col min="11784" max="11793" width="12.7109375" style="249" customWidth="1"/>
    <col min="11794" max="12012" width="9.140625" style="249"/>
    <col min="12013" max="12013" width="3.140625" style="249" customWidth="1"/>
    <col min="12014" max="12014" width="6.42578125" style="249" customWidth="1"/>
    <col min="12015" max="12015" width="45.42578125" style="249" customWidth="1"/>
    <col min="12016" max="12016" width="38.42578125" style="249" customWidth="1"/>
    <col min="12017" max="12018" width="2.7109375" style="249" customWidth="1"/>
    <col min="12019" max="12019" width="2.5703125" style="249" customWidth="1"/>
    <col min="12020" max="12020" width="2.7109375" style="249" customWidth="1"/>
    <col min="12021" max="12021" width="1.140625" style="249" customWidth="1"/>
    <col min="12022" max="12022" width="3.140625" style="249" customWidth="1"/>
    <col min="12023" max="12023" width="4.42578125" style="249" customWidth="1"/>
    <col min="12024" max="12024" width="5.7109375" style="249" customWidth="1"/>
    <col min="12025" max="12025" width="9.7109375" style="249" customWidth="1"/>
    <col min="12026" max="12026" width="5.28515625" style="249" customWidth="1"/>
    <col min="12027" max="12027" width="3.140625" style="249" customWidth="1"/>
    <col min="12028" max="12028" width="2.5703125" style="249" customWidth="1"/>
    <col min="12029" max="12029" width="2.140625" style="249" customWidth="1"/>
    <col min="12030" max="12030" width="11.5703125" style="249" customWidth="1"/>
    <col min="12031" max="12031" width="11.42578125" style="249" customWidth="1"/>
    <col min="12032" max="12032" width="10.7109375" style="249" customWidth="1"/>
    <col min="12033" max="12037" width="10.7109375" style="249" bestFit="1" customWidth="1"/>
    <col min="12038" max="12039" width="10.5703125" style="249" bestFit="1" customWidth="1"/>
    <col min="12040" max="12049" width="12.7109375" style="249" customWidth="1"/>
    <col min="12050" max="12268" width="9.140625" style="249"/>
    <col min="12269" max="12269" width="3.140625" style="249" customWidth="1"/>
    <col min="12270" max="12270" width="6.42578125" style="249" customWidth="1"/>
    <col min="12271" max="12271" width="45.42578125" style="249" customWidth="1"/>
    <col min="12272" max="12272" width="38.42578125" style="249" customWidth="1"/>
    <col min="12273" max="12274" width="2.7109375" style="249" customWidth="1"/>
    <col min="12275" max="12275" width="2.5703125" style="249" customWidth="1"/>
    <col min="12276" max="12276" width="2.7109375" style="249" customWidth="1"/>
    <col min="12277" max="12277" width="1.140625" style="249" customWidth="1"/>
    <col min="12278" max="12278" width="3.140625" style="249" customWidth="1"/>
    <col min="12279" max="12279" width="4.42578125" style="249" customWidth="1"/>
    <col min="12280" max="12280" width="5.7109375" style="249" customWidth="1"/>
    <col min="12281" max="12281" width="9.7109375" style="249" customWidth="1"/>
    <col min="12282" max="12282" width="5.28515625" style="249" customWidth="1"/>
    <col min="12283" max="12283" width="3.140625" style="249" customWidth="1"/>
    <col min="12284" max="12284" width="2.5703125" style="249" customWidth="1"/>
    <col min="12285" max="12285" width="2.140625" style="249" customWidth="1"/>
    <col min="12286" max="12286" width="11.5703125" style="249" customWidth="1"/>
    <col min="12287" max="12287" width="11.42578125" style="249" customWidth="1"/>
    <col min="12288" max="12288" width="10.7109375" style="249" customWidth="1"/>
    <col min="12289" max="12293" width="10.7109375" style="249" bestFit="1" customWidth="1"/>
    <col min="12294" max="12295" width="10.5703125" style="249" bestFit="1" customWidth="1"/>
    <col min="12296" max="12305" width="12.7109375" style="249" customWidth="1"/>
    <col min="12306" max="12524" width="9.140625" style="249"/>
    <col min="12525" max="12525" width="3.140625" style="249" customWidth="1"/>
    <col min="12526" max="12526" width="6.42578125" style="249" customWidth="1"/>
    <col min="12527" max="12527" width="45.42578125" style="249" customWidth="1"/>
    <col min="12528" max="12528" width="38.42578125" style="249" customWidth="1"/>
    <col min="12529" max="12530" width="2.7109375" style="249" customWidth="1"/>
    <col min="12531" max="12531" width="2.5703125" style="249" customWidth="1"/>
    <col min="12532" max="12532" width="2.7109375" style="249" customWidth="1"/>
    <col min="12533" max="12533" width="1.140625" style="249" customWidth="1"/>
    <col min="12534" max="12534" width="3.140625" style="249" customWidth="1"/>
    <col min="12535" max="12535" width="4.42578125" style="249" customWidth="1"/>
    <col min="12536" max="12536" width="5.7109375" style="249" customWidth="1"/>
    <col min="12537" max="12537" width="9.7109375" style="249" customWidth="1"/>
    <col min="12538" max="12538" width="5.28515625" style="249" customWidth="1"/>
    <col min="12539" max="12539" width="3.140625" style="249" customWidth="1"/>
    <col min="12540" max="12540" width="2.5703125" style="249" customWidth="1"/>
    <col min="12541" max="12541" width="2.140625" style="249" customWidth="1"/>
    <col min="12542" max="12542" width="11.5703125" style="249" customWidth="1"/>
    <col min="12543" max="12543" width="11.42578125" style="249" customWidth="1"/>
    <col min="12544" max="12544" width="10.7109375" style="249" customWidth="1"/>
    <col min="12545" max="12549" width="10.7109375" style="249" bestFit="1" customWidth="1"/>
    <col min="12550" max="12551" width="10.5703125" style="249" bestFit="1" customWidth="1"/>
    <col min="12552" max="12561" width="12.7109375" style="249" customWidth="1"/>
    <col min="12562" max="12780" width="9.140625" style="249"/>
    <col min="12781" max="12781" width="3.140625" style="249" customWidth="1"/>
    <col min="12782" max="12782" width="6.42578125" style="249" customWidth="1"/>
    <col min="12783" max="12783" width="45.42578125" style="249" customWidth="1"/>
    <col min="12784" max="12784" width="38.42578125" style="249" customWidth="1"/>
    <col min="12785" max="12786" width="2.7109375" style="249" customWidth="1"/>
    <col min="12787" max="12787" width="2.5703125" style="249" customWidth="1"/>
    <col min="12788" max="12788" width="2.7109375" style="249" customWidth="1"/>
    <col min="12789" max="12789" width="1.140625" style="249" customWidth="1"/>
    <col min="12790" max="12790" width="3.140625" style="249" customWidth="1"/>
    <col min="12791" max="12791" width="4.42578125" style="249" customWidth="1"/>
    <col min="12792" max="12792" width="5.7109375" style="249" customWidth="1"/>
    <col min="12793" max="12793" width="9.7109375" style="249" customWidth="1"/>
    <col min="12794" max="12794" width="5.28515625" style="249" customWidth="1"/>
    <col min="12795" max="12795" width="3.140625" style="249" customWidth="1"/>
    <col min="12796" max="12796" width="2.5703125" style="249" customWidth="1"/>
    <col min="12797" max="12797" width="2.140625" style="249" customWidth="1"/>
    <col min="12798" max="12798" width="11.5703125" style="249" customWidth="1"/>
    <col min="12799" max="12799" width="11.42578125" style="249" customWidth="1"/>
    <col min="12800" max="12800" width="10.7109375" style="249" customWidth="1"/>
    <col min="12801" max="12805" width="10.7109375" style="249" bestFit="1" customWidth="1"/>
    <col min="12806" max="12807" width="10.5703125" style="249" bestFit="1" customWidth="1"/>
    <col min="12808" max="12817" width="12.7109375" style="249" customWidth="1"/>
    <col min="12818" max="13036" width="9.140625" style="249"/>
    <col min="13037" max="13037" width="3.140625" style="249" customWidth="1"/>
    <col min="13038" max="13038" width="6.42578125" style="249" customWidth="1"/>
    <col min="13039" max="13039" width="45.42578125" style="249" customWidth="1"/>
    <col min="13040" max="13040" width="38.42578125" style="249" customWidth="1"/>
    <col min="13041" max="13042" width="2.7109375" style="249" customWidth="1"/>
    <col min="13043" max="13043" width="2.5703125" style="249" customWidth="1"/>
    <col min="13044" max="13044" width="2.7109375" style="249" customWidth="1"/>
    <col min="13045" max="13045" width="1.140625" style="249" customWidth="1"/>
    <col min="13046" max="13046" width="3.140625" style="249" customWidth="1"/>
    <col min="13047" max="13047" width="4.42578125" style="249" customWidth="1"/>
    <col min="13048" max="13048" width="5.7109375" style="249" customWidth="1"/>
    <col min="13049" max="13049" width="9.7109375" style="249" customWidth="1"/>
    <col min="13050" max="13050" width="5.28515625" style="249" customWidth="1"/>
    <col min="13051" max="13051" width="3.140625" style="249" customWidth="1"/>
    <col min="13052" max="13052" width="2.5703125" style="249" customWidth="1"/>
    <col min="13053" max="13053" width="2.140625" style="249" customWidth="1"/>
    <col min="13054" max="13054" width="11.5703125" style="249" customWidth="1"/>
    <col min="13055" max="13055" width="11.42578125" style="249" customWidth="1"/>
    <col min="13056" max="13056" width="10.7109375" style="249" customWidth="1"/>
    <col min="13057" max="13061" width="10.7109375" style="249" bestFit="1" customWidth="1"/>
    <col min="13062" max="13063" width="10.5703125" style="249" bestFit="1" customWidth="1"/>
    <col min="13064" max="13073" width="12.7109375" style="249" customWidth="1"/>
    <col min="13074" max="13292" width="9.140625" style="249"/>
    <col min="13293" max="13293" width="3.140625" style="249" customWidth="1"/>
    <col min="13294" max="13294" width="6.42578125" style="249" customWidth="1"/>
    <col min="13295" max="13295" width="45.42578125" style="249" customWidth="1"/>
    <col min="13296" max="13296" width="38.42578125" style="249" customWidth="1"/>
    <col min="13297" max="13298" width="2.7109375" style="249" customWidth="1"/>
    <col min="13299" max="13299" width="2.5703125" style="249" customWidth="1"/>
    <col min="13300" max="13300" width="2.7109375" style="249" customWidth="1"/>
    <col min="13301" max="13301" width="1.140625" style="249" customWidth="1"/>
    <col min="13302" max="13302" width="3.140625" style="249" customWidth="1"/>
    <col min="13303" max="13303" width="4.42578125" style="249" customWidth="1"/>
    <col min="13304" max="13304" width="5.7109375" style="249" customWidth="1"/>
    <col min="13305" max="13305" width="9.7109375" style="249" customWidth="1"/>
    <col min="13306" max="13306" width="5.28515625" style="249" customWidth="1"/>
    <col min="13307" max="13307" width="3.140625" style="249" customWidth="1"/>
    <col min="13308" max="13308" width="2.5703125" style="249" customWidth="1"/>
    <col min="13309" max="13309" width="2.140625" style="249" customWidth="1"/>
    <col min="13310" max="13310" width="11.5703125" style="249" customWidth="1"/>
    <col min="13311" max="13311" width="11.42578125" style="249" customWidth="1"/>
    <col min="13312" max="13312" width="10.7109375" style="249" customWidth="1"/>
    <col min="13313" max="13317" width="10.7109375" style="249" bestFit="1" customWidth="1"/>
    <col min="13318" max="13319" width="10.5703125" style="249" bestFit="1" customWidth="1"/>
    <col min="13320" max="13329" width="12.7109375" style="249" customWidth="1"/>
    <col min="13330" max="13548" width="9.140625" style="249"/>
    <col min="13549" max="13549" width="3.140625" style="249" customWidth="1"/>
    <col min="13550" max="13550" width="6.42578125" style="249" customWidth="1"/>
    <col min="13551" max="13551" width="45.42578125" style="249" customWidth="1"/>
    <col min="13552" max="13552" width="38.42578125" style="249" customWidth="1"/>
    <col min="13553" max="13554" width="2.7109375" style="249" customWidth="1"/>
    <col min="13555" max="13555" width="2.5703125" style="249" customWidth="1"/>
    <col min="13556" max="13556" width="2.7109375" style="249" customWidth="1"/>
    <col min="13557" max="13557" width="1.140625" style="249" customWidth="1"/>
    <col min="13558" max="13558" width="3.140625" style="249" customWidth="1"/>
    <col min="13559" max="13559" width="4.42578125" style="249" customWidth="1"/>
    <col min="13560" max="13560" width="5.7109375" style="249" customWidth="1"/>
    <col min="13561" max="13561" width="9.7109375" style="249" customWidth="1"/>
    <col min="13562" max="13562" width="5.28515625" style="249" customWidth="1"/>
    <col min="13563" max="13563" width="3.140625" style="249" customWidth="1"/>
    <col min="13564" max="13564" width="2.5703125" style="249" customWidth="1"/>
    <col min="13565" max="13565" width="2.140625" style="249" customWidth="1"/>
    <col min="13566" max="13566" width="11.5703125" style="249" customWidth="1"/>
    <col min="13567" max="13567" width="11.42578125" style="249" customWidth="1"/>
    <col min="13568" max="13568" width="10.7109375" style="249" customWidth="1"/>
    <col min="13569" max="13573" width="10.7109375" style="249" bestFit="1" customWidth="1"/>
    <col min="13574" max="13575" width="10.5703125" style="249" bestFit="1" customWidth="1"/>
    <col min="13576" max="13585" width="12.7109375" style="249" customWidth="1"/>
    <col min="13586" max="13804" width="9.140625" style="249"/>
    <col min="13805" max="13805" width="3.140625" style="249" customWidth="1"/>
    <col min="13806" max="13806" width="6.42578125" style="249" customWidth="1"/>
    <col min="13807" max="13807" width="45.42578125" style="249" customWidth="1"/>
    <col min="13808" max="13808" width="38.42578125" style="249" customWidth="1"/>
    <col min="13809" max="13810" width="2.7109375" style="249" customWidth="1"/>
    <col min="13811" max="13811" width="2.5703125" style="249" customWidth="1"/>
    <col min="13812" max="13812" width="2.7109375" style="249" customWidth="1"/>
    <col min="13813" max="13813" width="1.140625" style="249" customWidth="1"/>
    <col min="13814" max="13814" width="3.140625" style="249" customWidth="1"/>
    <col min="13815" max="13815" width="4.42578125" style="249" customWidth="1"/>
    <col min="13816" max="13816" width="5.7109375" style="249" customWidth="1"/>
    <col min="13817" max="13817" width="9.7109375" style="249" customWidth="1"/>
    <col min="13818" max="13818" width="5.28515625" style="249" customWidth="1"/>
    <col min="13819" max="13819" width="3.140625" style="249" customWidth="1"/>
    <col min="13820" max="13820" width="2.5703125" style="249" customWidth="1"/>
    <col min="13821" max="13821" width="2.140625" style="249" customWidth="1"/>
    <col min="13822" max="13822" width="11.5703125" style="249" customWidth="1"/>
    <col min="13823" max="13823" width="11.42578125" style="249" customWidth="1"/>
    <col min="13824" max="13824" width="10.7109375" style="249" customWidth="1"/>
    <col min="13825" max="13829" width="10.7109375" style="249" bestFit="1" customWidth="1"/>
    <col min="13830" max="13831" width="10.5703125" style="249" bestFit="1" customWidth="1"/>
    <col min="13832" max="13841" width="12.7109375" style="249" customWidth="1"/>
    <col min="13842" max="14060" width="9.140625" style="249"/>
    <col min="14061" max="14061" width="3.140625" style="249" customWidth="1"/>
    <col min="14062" max="14062" width="6.42578125" style="249" customWidth="1"/>
    <col min="14063" max="14063" width="45.42578125" style="249" customWidth="1"/>
    <col min="14064" max="14064" width="38.42578125" style="249" customWidth="1"/>
    <col min="14065" max="14066" width="2.7109375" style="249" customWidth="1"/>
    <col min="14067" max="14067" width="2.5703125" style="249" customWidth="1"/>
    <col min="14068" max="14068" width="2.7109375" style="249" customWidth="1"/>
    <col min="14069" max="14069" width="1.140625" style="249" customWidth="1"/>
    <col min="14070" max="14070" width="3.140625" style="249" customWidth="1"/>
    <col min="14071" max="14071" width="4.42578125" style="249" customWidth="1"/>
    <col min="14072" max="14072" width="5.7109375" style="249" customWidth="1"/>
    <col min="14073" max="14073" width="9.7109375" style="249" customWidth="1"/>
    <col min="14074" max="14074" width="5.28515625" style="249" customWidth="1"/>
    <col min="14075" max="14075" width="3.140625" style="249" customWidth="1"/>
    <col min="14076" max="14076" width="2.5703125" style="249" customWidth="1"/>
    <col min="14077" max="14077" width="2.140625" style="249" customWidth="1"/>
    <col min="14078" max="14078" width="11.5703125" style="249" customWidth="1"/>
    <col min="14079" max="14079" width="11.42578125" style="249" customWidth="1"/>
    <col min="14080" max="14080" width="10.7109375" style="249" customWidth="1"/>
    <col min="14081" max="14085" width="10.7109375" style="249" bestFit="1" customWidth="1"/>
    <col min="14086" max="14087" width="10.5703125" style="249" bestFit="1" customWidth="1"/>
    <col min="14088" max="14097" width="12.7109375" style="249" customWidth="1"/>
    <col min="14098" max="14316" width="9.140625" style="249"/>
    <col min="14317" max="14317" width="3.140625" style="249" customWidth="1"/>
    <col min="14318" max="14318" width="6.42578125" style="249" customWidth="1"/>
    <col min="14319" max="14319" width="45.42578125" style="249" customWidth="1"/>
    <col min="14320" max="14320" width="38.42578125" style="249" customWidth="1"/>
    <col min="14321" max="14322" width="2.7109375" style="249" customWidth="1"/>
    <col min="14323" max="14323" width="2.5703125" style="249" customWidth="1"/>
    <col min="14324" max="14324" width="2.7109375" style="249" customWidth="1"/>
    <col min="14325" max="14325" width="1.140625" style="249" customWidth="1"/>
    <col min="14326" max="14326" width="3.140625" style="249" customWidth="1"/>
    <col min="14327" max="14327" width="4.42578125" style="249" customWidth="1"/>
    <col min="14328" max="14328" width="5.7109375" style="249" customWidth="1"/>
    <col min="14329" max="14329" width="9.7109375" style="249" customWidth="1"/>
    <col min="14330" max="14330" width="5.28515625" style="249" customWidth="1"/>
    <col min="14331" max="14331" width="3.140625" style="249" customWidth="1"/>
    <col min="14332" max="14332" width="2.5703125" style="249" customWidth="1"/>
    <col min="14333" max="14333" width="2.140625" style="249" customWidth="1"/>
    <col min="14334" max="14334" width="11.5703125" style="249" customWidth="1"/>
    <col min="14335" max="14335" width="11.42578125" style="249" customWidth="1"/>
    <col min="14336" max="14336" width="10.7109375" style="249" customWidth="1"/>
    <col min="14337" max="14341" width="10.7109375" style="249" bestFit="1" customWidth="1"/>
    <col min="14342" max="14343" width="10.5703125" style="249" bestFit="1" customWidth="1"/>
    <col min="14344" max="14353" width="12.7109375" style="249" customWidth="1"/>
    <col min="14354" max="14572" width="9.140625" style="249"/>
    <col min="14573" max="14573" width="3.140625" style="249" customWidth="1"/>
    <col min="14574" max="14574" width="6.42578125" style="249" customWidth="1"/>
    <col min="14575" max="14575" width="45.42578125" style="249" customWidth="1"/>
    <col min="14576" max="14576" width="38.42578125" style="249" customWidth="1"/>
    <col min="14577" max="14578" width="2.7109375" style="249" customWidth="1"/>
    <col min="14579" max="14579" width="2.5703125" style="249" customWidth="1"/>
    <col min="14580" max="14580" width="2.7109375" style="249" customWidth="1"/>
    <col min="14581" max="14581" width="1.140625" style="249" customWidth="1"/>
    <col min="14582" max="14582" width="3.140625" style="249" customWidth="1"/>
    <col min="14583" max="14583" width="4.42578125" style="249" customWidth="1"/>
    <col min="14584" max="14584" width="5.7109375" style="249" customWidth="1"/>
    <col min="14585" max="14585" width="9.7109375" style="249" customWidth="1"/>
    <col min="14586" max="14586" width="5.28515625" style="249" customWidth="1"/>
    <col min="14587" max="14587" width="3.140625" style="249" customWidth="1"/>
    <col min="14588" max="14588" width="2.5703125" style="249" customWidth="1"/>
    <col min="14589" max="14589" width="2.140625" style="249" customWidth="1"/>
    <col min="14590" max="14590" width="11.5703125" style="249" customWidth="1"/>
    <col min="14591" max="14591" width="11.42578125" style="249" customWidth="1"/>
    <col min="14592" max="14592" width="10.7109375" style="249" customWidth="1"/>
    <col min="14593" max="14597" width="10.7109375" style="249" bestFit="1" customWidth="1"/>
    <col min="14598" max="14599" width="10.5703125" style="249" bestFit="1" customWidth="1"/>
    <col min="14600" max="14609" width="12.7109375" style="249" customWidth="1"/>
    <col min="14610" max="14828" width="9.140625" style="249"/>
    <col min="14829" max="14829" width="3.140625" style="249" customWidth="1"/>
    <col min="14830" max="14830" width="6.42578125" style="249" customWidth="1"/>
    <col min="14831" max="14831" width="45.42578125" style="249" customWidth="1"/>
    <col min="14832" max="14832" width="38.42578125" style="249" customWidth="1"/>
    <col min="14833" max="14834" width="2.7109375" style="249" customWidth="1"/>
    <col min="14835" max="14835" width="2.5703125" style="249" customWidth="1"/>
    <col min="14836" max="14836" width="2.7109375" style="249" customWidth="1"/>
    <col min="14837" max="14837" width="1.140625" style="249" customWidth="1"/>
    <col min="14838" max="14838" width="3.140625" style="249" customWidth="1"/>
    <col min="14839" max="14839" width="4.42578125" style="249" customWidth="1"/>
    <col min="14840" max="14840" width="5.7109375" style="249" customWidth="1"/>
    <col min="14841" max="14841" width="9.7109375" style="249" customWidth="1"/>
    <col min="14842" max="14842" width="5.28515625" style="249" customWidth="1"/>
    <col min="14843" max="14843" width="3.140625" style="249" customWidth="1"/>
    <col min="14844" max="14844" width="2.5703125" style="249" customWidth="1"/>
    <col min="14845" max="14845" width="2.140625" style="249" customWidth="1"/>
    <col min="14846" max="14846" width="11.5703125" style="249" customWidth="1"/>
    <col min="14847" max="14847" width="11.42578125" style="249" customWidth="1"/>
    <col min="14848" max="14848" width="10.7109375" style="249" customWidth="1"/>
    <col min="14849" max="14853" width="10.7109375" style="249" bestFit="1" customWidth="1"/>
    <col min="14854" max="14855" width="10.5703125" style="249" bestFit="1" customWidth="1"/>
    <col min="14856" max="14865" width="12.7109375" style="249" customWidth="1"/>
    <col min="14866" max="15084" width="9.140625" style="249"/>
    <col min="15085" max="15085" width="3.140625" style="249" customWidth="1"/>
    <col min="15086" max="15086" width="6.42578125" style="249" customWidth="1"/>
    <col min="15087" max="15087" width="45.42578125" style="249" customWidth="1"/>
    <col min="15088" max="15088" width="38.42578125" style="249" customWidth="1"/>
    <col min="15089" max="15090" width="2.7109375" style="249" customWidth="1"/>
    <col min="15091" max="15091" width="2.5703125" style="249" customWidth="1"/>
    <col min="15092" max="15092" width="2.7109375" style="249" customWidth="1"/>
    <col min="15093" max="15093" width="1.140625" style="249" customWidth="1"/>
    <col min="15094" max="15094" width="3.140625" style="249" customWidth="1"/>
    <col min="15095" max="15095" width="4.42578125" style="249" customWidth="1"/>
    <col min="15096" max="15096" width="5.7109375" style="249" customWidth="1"/>
    <col min="15097" max="15097" width="9.7109375" style="249" customWidth="1"/>
    <col min="15098" max="15098" width="5.28515625" style="249" customWidth="1"/>
    <col min="15099" max="15099" width="3.140625" style="249" customWidth="1"/>
    <col min="15100" max="15100" width="2.5703125" style="249" customWidth="1"/>
    <col min="15101" max="15101" width="2.140625" style="249" customWidth="1"/>
    <col min="15102" max="15102" width="11.5703125" style="249" customWidth="1"/>
    <col min="15103" max="15103" width="11.42578125" style="249" customWidth="1"/>
    <col min="15104" max="15104" width="10.7109375" style="249" customWidth="1"/>
    <col min="15105" max="15109" width="10.7109375" style="249" bestFit="1" customWidth="1"/>
    <col min="15110" max="15111" width="10.5703125" style="249" bestFit="1" customWidth="1"/>
    <col min="15112" max="15121" width="12.7109375" style="249" customWidth="1"/>
    <col min="15122" max="15340" width="9.140625" style="249"/>
    <col min="15341" max="15341" width="3.140625" style="249" customWidth="1"/>
    <col min="15342" max="15342" width="6.42578125" style="249" customWidth="1"/>
    <col min="15343" max="15343" width="45.42578125" style="249" customWidth="1"/>
    <col min="15344" max="15344" width="38.42578125" style="249" customWidth="1"/>
    <col min="15345" max="15346" width="2.7109375" style="249" customWidth="1"/>
    <col min="15347" max="15347" width="2.5703125" style="249" customWidth="1"/>
    <col min="15348" max="15348" width="2.7109375" style="249" customWidth="1"/>
    <col min="15349" max="15349" width="1.140625" style="249" customWidth="1"/>
    <col min="15350" max="15350" width="3.140625" style="249" customWidth="1"/>
    <col min="15351" max="15351" width="4.42578125" style="249" customWidth="1"/>
    <col min="15352" max="15352" width="5.7109375" style="249" customWidth="1"/>
    <col min="15353" max="15353" width="9.7109375" style="249" customWidth="1"/>
    <col min="15354" max="15354" width="5.28515625" style="249" customWidth="1"/>
    <col min="15355" max="15355" width="3.140625" style="249" customWidth="1"/>
    <col min="15356" max="15356" width="2.5703125" style="249" customWidth="1"/>
    <col min="15357" max="15357" width="2.140625" style="249" customWidth="1"/>
    <col min="15358" max="15358" width="11.5703125" style="249" customWidth="1"/>
    <col min="15359" max="15359" width="11.42578125" style="249" customWidth="1"/>
    <col min="15360" max="15360" width="10.7109375" style="249" customWidth="1"/>
    <col min="15361" max="15365" width="10.7109375" style="249" bestFit="1" customWidth="1"/>
    <col min="15366" max="15367" width="10.5703125" style="249" bestFit="1" customWidth="1"/>
    <col min="15368" max="15377" width="12.7109375" style="249" customWidth="1"/>
    <col min="15378" max="15596" width="9.140625" style="249"/>
    <col min="15597" max="15597" width="3.140625" style="249" customWidth="1"/>
    <col min="15598" max="15598" width="6.42578125" style="249" customWidth="1"/>
    <col min="15599" max="15599" width="45.42578125" style="249" customWidth="1"/>
    <col min="15600" max="15600" width="38.42578125" style="249" customWidth="1"/>
    <col min="15601" max="15602" width="2.7109375" style="249" customWidth="1"/>
    <col min="15603" max="15603" width="2.5703125" style="249" customWidth="1"/>
    <col min="15604" max="15604" width="2.7109375" style="249" customWidth="1"/>
    <col min="15605" max="15605" width="1.140625" style="249" customWidth="1"/>
    <col min="15606" max="15606" width="3.140625" style="249" customWidth="1"/>
    <col min="15607" max="15607" width="4.42578125" style="249" customWidth="1"/>
    <col min="15608" max="15608" width="5.7109375" style="249" customWidth="1"/>
    <col min="15609" max="15609" width="9.7109375" style="249" customWidth="1"/>
    <col min="15610" max="15610" width="5.28515625" style="249" customWidth="1"/>
    <col min="15611" max="15611" width="3.140625" style="249" customWidth="1"/>
    <col min="15612" max="15612" width="2.5703125" style="249" customWidth="1"/>
    <col min="15613" max="15613" width="2.140625" style="249" customWidth="1"/>
    <col min="15614" max="15614" width="11.5703125" style="249" customWidth="1"/>
    <col min="15615" max="15615" width="11.42578125" style="249" customWidth="1"/>
    <col min="15616" max="15616" width="10.7109375" style="249" customWidth="1"/>
    <col min="15617" max="15621" width="10.7109375" style="249" bestFit="1" customWidth="1"/>
    <col min="15622" max="15623" width="10.5703125" style="249" bestFit="1" customWidth="1"/>
    <col min="15624" max="15633" width="12.7109375" style="249" customWidth="1"/>
    <col min="15634" max="15852" width="9.140625" style="249"/>
    <col min="15853" max="15853" width="3.140625" style="249" customWidth="1"/>
    <col min="15854" max="15854" width="6.42578125" style="249" customWidth="1"/>
    <col min="15855" max="15855" width="45.42578125" style="249" customWidth="1"/>
    <col min="15856" max="15856" width="38.42578125" style="249" customWidth="1"/>
    <col min="15857" max="15858" width="2.7109375" style="249" customWidth="1"/>
    <col min="15859" max="15859" width="2.5703125" style="249" customWidth="1"/>
    <col min="15860" max="15860" width="2.7109375" style="249" customWidth="1"/>
    <col min="15861" max="15861" width="1.140625" style="249" customWidth="1"/>
    <col min="15862" max="15862" width="3.140625" style="249" customWidth="1"/>
    <col min="15863" max="15863" width="4.42578125" style="249" customWidth="1"/>
    <col min="15864" max="15864" width="5.7109375" style="249" customWidth="1"/>
    <col min="15865" max="15865" width="9.7109375" style="249" customWidth="1"/>
    <col min="15866" max="15866" width="5.28515625" style="249" customWidth="1"/>
    <col min="15867" max="15867" width="3.140625" style="249" customWidth="1"/>
    <col min="15868" max="15868" width="2.5703125" style="249" customWidth="1"/>
    <col min="15869" max="15869" width="2.140625" style="249" customWidth="1"/>
    <col min="15870" max="15870" width="11.5703125" style="249" customWidth="1"/>
    <col min="15871" max="15871" width="11.42578125" style="249" customWidth="1"/>
    <col min="15872" max="15872" width="10.7109375" style="249" customWidth="1"/>
    <col min="15873" max="15877" width="10.7109375" style="249" bestFit="1" customWidth="1"/>
    <col min="15878" max="15879" width="10.5703125" style="249" bestFit="1" customWidth="1"/>
    <col min="15880" max="15889" width="12.7109375" style="249" customWidth="1"/>
    <col min="15890" max="16108" width="9.140625" style="249"/>
    <col min="16109" max="16109" width="3.140625" style="249" customWidth="1"/>
    <col min="16110" max="16110" width="6.42578125" style="249" customWidth="1"/>
    <col min="16111" max="16111" width="45.42578125" style="249" customWidth="1"/>
    <col min="16112" max="16112" width="38.42578125" style="249" customWidth="1"/>
    <col min="16113" max="16114" width="2.7109375" style="249" customWidth="1"/>
    <col min="16115" max="16115" width="2.5703125" style="249" customWidth="1"/>
    <col min="16116" max="16116" width="2.7109375" style="249" customWidth="1"/>
    <col min="16117" max="16117" width="1.140625" style="249" customWidth="1"/>
    <col min="16118" max="16118" width="3.140625" style="249" customWidth="1"/>
    <col min="16119" max="16119" width="4.42578125" style="249" customWidth="1"/>
    <col min="16120" max="16120" width="5.7109375" style="249" customWidth="1"/>
    <col min="16121" max="16121" width="9.7109375" style="249" customWidth="1"/>
    <col min="16122" max="16122" width="5.28515625" style="249" customWidth="1"/>
    <col min="16123" max="16123" width="3.140625" style="249" customWidth="1"/>
    <col min="16124" max="16124" width="2.5703125" style="249" customWidth="1"/>
    <col min="16125" max="16125" width="2.140625" style="249" customWidth="1"/>
    <col min="16126" max="16126" width="11.5703125" style="249" customWidth="1"/>
    <col min="16127" max="16127" width="11.42578125" style="249" customWidth="1"/>
    <col min="16128" max="16128" width="10.7109375" style="249" customWidth="1"/>
    <col min="16129" max="16133" width="10.7109375" style="249" bestFit="1" customWidth="1"/>
    <col min="16134" max="16135" width="10.5703125" style="249" bestFit="1" customWidth="1"/>
    <col min="16136" max="16145" width="12.7109375" style="249" customWidth="1"/>
    <col min="16146" max="16384" width="9.140625" style="249"/>
  </cols>
  <sheetData>
    <row r="1" spans="1:21" s="246" customFormat="1" ht="65.25" customHeight="1" thickBot="1">
      <c r="A1" s="241"/>
      <c r="B1" s="242"/>
      <c r="C1" s="243" t="s">
        <v>195</v>
      </c>
      <c r="D1" s="243" t="s">
        <v>84</v>
      </c>
      <c r="E1" s="244" t="s">
        <v>85</v>
      </c>
      <c r="F1" s="245"/>
      <c r="G1" s="287" t="s">
        <v>86</v>
      </c>
      <c r="H1" s="244" t="s">
        <v>87</v>
      </c>
      <c r="I1" s="244" t="s">
        <v>192</v>
      </c>
      <c r="J1" s="287" t="s">
        <v>193</v>
      </c>
      <c r="K1" s="245"/>
      <c r="L1" s="57" t="s">
        <v>194</v>
      </c>
      <c r="M1" s="57" t="s">
        <v>798</v>
      </c>
      <c r="N1" s="57" t="s">
        <v>192</v>
      </c>
      <c r="O1" s="57" t="s">
        <v>193</v>
      </c>
      <c r="P1" s="61"/>
      <c r="Q1" s="58" t="s">
        <v>88</v>
      </c>
      <c r="R1" s="59" t="s">
        <v>89</v>
      </c>
      <c r="S1" s="59" t="s">
        <v>90</v>
      </c>
      <c r="T1" s="60" t="s">
        <v>91</v>
      </c>
    </row>
    <row r="2" spans="1:21" ht="15.75" customHeight="1" thickBot="1">
      <c r="C2" s="248" t="s">
        <v>92</v>
      </c>
      <c r="D2" s="248"/>
      <c r="E2" s="478"/>
      <c r="F2" s="479"/>
      <c r="G2" s="513" t="s">
        <v>793</v>
      </c>
      <c r="H2" s="480"/>
      <c r="I2" s="480"/>
      <c r="J2" s="481"/>
      <c r="K2" s="482"/>
      <c r="L2" s="513" t="s">
        <v>793</v>
      </c>
      <c r="M2" s="64"/>
      <c r="N2" s="64"/>
      <c r="O2" s="64"/>
      <c r="P2" s="96"/>
      <c r="Q2" s="541" t="s">
        <v>93</v>
      </c>
      <c r="R2" s="542"/>
      <c r="S2" s="542"/>
      <c r="T2" s="515" t="s">
        <v>793</v>
      </c>
      <c r="U2" s="247"/>
    </row>
    <row r="3" spans="1:21">
      <c r="B3" s="250"/>
      <c r="C3" s="251" t="s">
        <v>94</v>
      </c>
      <c r="D3" s="252" t="s">
        <v>221</v>
      </c>
      <c r="E3" s="237" t="s">
        <v>222</v>
      </c>
      <c r="F3" s="240"/>
      <c r="G3" s="488"/>
      <c r="H3" s="289" t="s">
        <v>95</v>
      </c>
      <c r="I3" s="290">
        <v>0.2</v>
      </c>
      <c r="J3" s="291">
        <f>I3*G3</f>
        <v>0</v>
      </c>
      <c r="K3" s="292"/>
      <c r="L3" s="493"/>
      <c r="M3" s="289">
        <v>36</v>
      </c>
      <c r="N3" s="290">
        <v>3</v>
      </c>
      <c r="O3" s="293">
        <f>(N3*M3)-(L3*N3)</f>
        <v>108</v>
      </c>
      <c r="P3" s="292"/>
      <c r="Q3" s="134"/>
      <c r="R3" s="135"/>
      <c r="S3" s="135"/>
      <c r="T3" s="136"/>
    </row>
    <row r="4" spans="1:21">
      <c r="B4" s="253"/>
      <c r="C4" s="254" t="s">
        <v>223</v>
      </c>
      <c r="D4" s="255" t="s">
        <v>221</v>
      </c>
      <c r="E4" s="239" t="s">
        <v>224</v>
      </c>
      <c r="F4" s="240"/>
      <c r="G4" s="489"/>
      <c r="H4" s="294" t="s">
        <v>95</v>
      </c>
      <c r="I4" s="295">
        <v>0.2</v>
      </c>
      <c r="J4" s="296">
        <f t="shared" ref="J4:J10" si="0">I4*G4</f>
        <v>0</v>
      </c>
      <c r="K4" s="292"/>
      <c r="L4" s="494"/>
      <c r="M4" s="294">
        <v>36</v>
      </c>
      <c r="N4" s="295">
        <v>3</v>
      </c>
      <c r="O4" s="297">
        <f t="shared" ref="O4:O10" si="1">(N4*M4)-(L4*N4)</f>
        <v>108</v>
      </c>
      <c r="P4" s="292"/>
      <c r="Q4" s="139"/>
      <c r="R4" s="140"/>
      <c r="S4" s="140"/>
      <c r="T4" s="141"/>
    </row>
    <row r="5" spans="1:21">
      <c r="B5" s="253"/>
      <c r="C5" s="254" t="s">
        <v>225</v>
      </c>
      <c r="D5" s="255" t="s">
        <v>221</v>
      </c>
      <c r="E5" s="239" t="s">
        <v>226</v>
      </c>
      <c r="F5" s="240"/>
      <c r="G5" s="489"/>
      <c r="H5" s="294" t="s">
        <v>95</v>
      </c>
      <c r="I5" s="295">
        <v>0.2</v>
      </c>
      <c r="J5" s="296">
        <f t="shared" si="0"/>
        <v>0</v>
      </c>
      <c r="K5" s="292"/>
      <c r="L5" s="494"/>
      <c r="M5" s="294">
        <v>36</v>
      </c>
      <c r="N5" s="295">
        <v>3</v>
      </c>
      <c r="O5" s="297">
        <f t="shared" si="1"/>
        <v>108</v>
      </c>
      <c r="P5" s="292"/>
      <c r="Q5" s="139"/>
      <c r="R5" s="140"/>
      <c r="S5" s="140"/>
      <c r="T5" s="141"/>
    </row>
    <row r="6" spans="1:21">
      <c r="B6" s="253"/>
      <c r="C6" s="254" t="s">
        <v>228</v>
      </c>
      <c r="D6" s="255" t="s">
        <v>221</v>
      </c>
      <c r="E6" s="239" t="s">
        <v>229</v>
      </c>
      <c r="F6" s="240"/>
      <c r="G6" s="489"/>
      <c r="H6" s="294" t="s">
        <v>95</v>
      </c>
      <c r="I6" s="295">
        <v>0.2</v>
      </c>
      <c r="J6" s="296">
        <f t="shared" si="0"/>
        <v>0</v>
      </c>
      <c r="K6" s="292"/>
      <c r="L6" s="494"/>
      <c r="M6" s="294">
        <v>36</v>
      </c>
      <c r="N6" s="295">
        <v>3</v>
      </c>
      <c r="O6" s="297">
        <f t="shared" si="1"/>
        <v>108</v>
      </c>
      <c r="P6" s="292"/>
      <c r="Q6" s="139"/>
      <c r="R6" s="140"/>
      <c r="S6" s="140"/>
      <c r="T6" s="141"/>
    </row>
    <row r="7" spans="1:21">
      <c r="B7" s="253"/>
      <c r="C7" s="254" t="s">
        <v>230</v>
      </c>
      <c r="D7" s="255"/>
      <c r="E7" s="239"/>
      <c r="F7" s="240"/>
      <c r="G7" s="489"/>
      <c r="H7" s="294" t="s">
        <v>95</v>
      </c>
      <c r="I7" s="295">
        <v>0.2</v>
      </c>
      <c r="J7" s="296">
        <f t="shared" si="0"/>
        <v>0</v>
      </c>
      <c r="K7" s="292"/>
      <c r="L7" s="494"/>
      <c r="M7" s="294">
        <v>24</v>
      </c>
      <c r="N7" s="295">
        <v>3</v>
      </c>
      <c r="O7" s="297">
        <f t="shared" si="1"/>
        <v>72</v>
      </c>
      <c r="P7" s="292"/>
      <c r="Q7" s="139"/>
      <c r="R7" s="140"/>
      <c r="S7" s="140"/>
      <c r="T7" s="141"/>
    </row>
    <row r="8" spans="1:21">
      <c r="B8" s="253"/>
      <c r="C8" s="254" t="s">
        <v>231</v>
      </c>
      <c r="D8" s="255" t="s">
        <v>221</v>
      </c>
      <c r="E8" s="239" t="s">
        <v>232</v>
      </c>
      <c r="F8" s="240"/>
      <c r="G8" s="489"/>
      <c r="H8" s="294" t="s">
        <v>95</v>
      </c>
      <c r="I8" s="295">
        <v>0.2</v>
      </c>
      <c r="J8" s="296">
        <f t="shared" si="0"/>
        <v>0</v>
      </c>
      <c r="K8" s="292"/>
      <c r="L8" s="494"/>
      <c r="M8" s="294">
        <v>24</v>
      </c>
      <c r="N8" s="295">
        <v>3</v>
      </c>
      <c r="O8" s="297">
        <f t="shared" si="1"/>
        <v>72</v>
      </c>
      <c r="P8" s="292"/>
      <c r="Q8" s="139"/>
      <c r="R8" s="140"/>
      <c r="S8" s="140"/>
      <c r="T8" s="141"/>
    </row>
    <row r="9" spans="1:21">
      <c r="B9" s="253"/>
      <c r="C9" s="254" t="s">
        <v>233</v>
      </c>
      <c r="D9" s="255"/>
      <c r="E9" s="483" t="s">
        <v>234</v>
      </c>
      <c r="F9" s="240"/>
      <c r="G9" s="298"/>
      <c r="H9" s="294" t="s">
        <v>95</v>
      </c>
      <c r="I9" s="484">
        <v>1</v>
      </c>
      <c r="J9" s="296">
        <f t="shared" si="0"/>
        <v>0</v>
      </c>
      <c r="K9" s="292"/>
      <c r="L9" s="299"/>
      <c r="M9" s="485">
        <v>24</v>
      </c>
      <c r="N9" s="484">
        <v>3</v>
      </c>
      <c r="O9" s="297">
        <f t="shared" si="1"/>
        <v>72</v>
      </c>
      <c r="P9" s="292"/>
      <c r="Q9" s="139"/>
      <c r="R9" s="140"/>
      <c r="S9" s="140"/>
      <c r="T9" s="141"/>
    </row>
    <row r="10" spans="1:21" ht="15.75" thickBot="1">
      <c r="B10" s="256"/>
      <c r="C10" s="257" t="s">
        <v>97</v>
      </c>
      <c r="D10" s="258"/>
      <c r="E10" s="486" t="s">
        <v>234</v>
      </c>
      <c r="F10" s="240"/>
      <c r="G10" s="300"/>
      <c r="H10" s="301" t="s">
        <v>95</v>
      </c>
      <c r="I10" s="311">
        <v>1</v>
      </c>
      <c r="J10" s="308">
        <f t="shared" si="0"/>
        <v>0</v>
      </c>
      <c r="K10" s="292"/>
      <c r="L10" s="302"/>
      <c r="M10" s="310">
        <v>24</v>
      </c>
      <c r="N10" s="311">
        <v>3</v>
      </c>
      <c r="O10" s="309">
        <f t="shared" si="1"/>
        <v>72</v>
      </c>
      <c r="P10" s="292"/>
      <c r="Q10" s="149"/>
      <c r="R10" s="150"/>
      <c r="S10" s="150"/>
      <c r="T10" s="151"/>
    </row>
    <row r="11" spans="1:21">
      <c r="Q11" s="306"/>
      <c r="R11" s="306"/>
      <c r="S11" s="306"/>
      <c r="T11" s="306"/>
    </row>
    <row r="12" spans="1:21" ht="15.75" thickBot="1">
      <c r="C12" s="263" t="s">
        <v>235</v>
      </c>
      <c r="D12" s="263"/>
      <c r="Q12" s="306"/>
      <c r="R12" s="306"/>
      <c r="S12" s="306"/>
      <c r="T12" s="306"/>
    </row>
    <row r="13" spans="1:21">
      <c r="B13" s="264"/>
      <c r="C13" s="251" t="s">
        <v>784</v>
      </c>
      <c r="D13" s="252" t="s">
        <v>237</v>
      </c>
      <c r="E13" s="236" t="s">
        <v>238</v>
      </c>
      <c r="F13" s="268"/>
      <c r="G13" s="488"/>
      <c r="H13" s="289" t="s">
        <v>239</v>
      </c>
      <c r="I13" s="290">
        <v>2</v>
      </c>
      <c r="J13" s="291">
        <f t="shared" ref="J13:J25" si="2">I13*G13</f>
        <v>0</v>
      </c>
      <c r="K13" s="292"/>
      <c r="L13" s="493"/>
      <c r="M13" s="289">
        <v>4</v>
      </c>
      <c r="N13" s="290">
        <v>2</v>
      </c>
      <c r="O13" s="293">
        <f t="shared" ref="O13:O25" si="3">(N13*M13)-(L13*N13)</f>
        <v>8</v>
      </c>
      <c r="P13" s="292"/>
      <c r="Q13" s="134"/>
      <c r="R13" s="135"/>
      <c r="S13" s="135"/>
      <c r="T13" s="136"/>
    </row>
    <row r="14" spans="1:21">
      <c r="B14" s="265"/>
      <c r="C14" s="266" t="s">
        <v>783</v>
      </c>
      <c r="D14" s="255" t="s">
        <v>237</v>
      </c>
      <c r="E14" s="238" t="s">
        <v>238</v>
      </c>
      <c r="F14" s="268"/>
      <c r="G14" s="492"/>
      <c r="H14" s="294" t="s">
        <v>240</v>
      </c>
      <c r="I14" s="295">
        <v>2</v>
      </c>
      <c r="J14" s="296">
        <f t="shared" si="2"/>
        <v>0</v>
      </c>
      <c r="K14" s="292"/>
      <c r="L14" s="495"/>
      <c r="M14" s="294">
        <v>4</v>
      </c>
      <c r="N14" s="295">
        <v>2</v>
      </c>
      <c r="O14" s="297">
        <f t="shared" si="3"/>
        <v>8</v>
      </c>
      <c r="P14" s="292"/>
      <c r="Q14" s="139"/>
      <c r="R14" s="140"/>
      <c r="S14" s="140"/>
      <c r="T14" s="141"/>
    </row>
    <row r="15" spans="1:21">
      <c r="B15" s="265"/>
      <c r="C15" s="266" t="s">
        <v>783</v>
      </c>
      <c r="D15" s="255" t="s">
        <v>237</v>
      </c>
      <c r="E15" s="238" t="s">
        <v>238</v>
      </c>
      <c r="F15" s="268"/>
      <c r="G15" s="492"/>
      <c r="H15" s="294" t="s">
        <v>241</v>
      </c>
      <c r="I15" s="295">
        <v>2</v>
      </c>
      <c r="J15" s="296">
        <f t="shared" si="2"/>
        <v>0</v>
      </c>
      <c r="K15" s="292"/>
      <c r="L15" s="495"/>
      <c r="M15" s="294">
        <v>24</v>
      </c>
      <c r="N15" s="295">
        <v>1</v>
      </c>
      <c r="O15" s="297">
        <f t="shared" si="3"/>
        <v>24</v>
      </c>
      <c r="P15" s="292"/>
      <c r="Q15" s="139"/>
      <c r="R15" s="140"/>
      <c r="S15" s="140"/>
      <c r="T15" s="141"/>
    </row>
    <row r="16" spans="1:21">
      <c r="B16" s="265"/>
      <c r="C16" s="266" t="s">
        <v>783</v>
      </c>
      <c r="D16" s="255" t="s">
        <v>237</v>
      </c>
      <c r="E16" s="238" t="s">
        <v>238</v>
      </c>
      <c r="F16" s="268"/>
      <c r="G16" s="492"/>
      <c r="H16" s="294" t="s">
        <v>242</v>
      </c>
      <c r="I16" s="295">
        <v>2</v>
      </c>
      <c r="J16" s="296">
        <f t="shared" si="2"/>
        <v>0</v>
      </c>
      <c r="K16" s="292"/>
      <c r="L16" s="495"/>
      <c r="M16" s="294">
        <v>24</v>
      </c>
      <c r="N16" s="295">
        <v>1</v>
      </c>
      <c r="O16" s="297">
        <f t="shared" si="3"/>
        <v>24</v>
      </c>
      <c r="P16" s="292"/>
      <c r="Q16" s="139"/>
      <c r="R16" s="140"/>
      <c r="S16" s="140"/>
      <c r="T16" s="141"/>
    </row>
    <row r="17" spans="2:20">
      <c r="B17" s="267"/>
      <c r="C17" s="266" t="s">
        <v>785</v>
      </c>
      <c r="D17" s="255" t="s">
        <v>237</v>
      </c>
      <c r="E17" s="238" t="s">
        <v>244</v>
      </c>
      <c r="F17" s="268"/>
      <c r="G17" s="489"/>
      <c r="H17" s="294" t="s">
        <v>239</v>
      </c>
      <c r="I17" s="295">
        <v>2</v>
      </c>
      <c r="J17" s="296">
        <f t="shared" si="2"/>
        <v>0</v>
      </c>
      <c r="K17" s="292"/>
      <c r="L17" s="494"/>
      <c r="M17" s="294">
        <v>4</v>
      </c>
      <c r="N17" s="295">
        <v>2</v>
      </c>
      <c r="O17" s="297">
        <f t="shared" si="3"/>
        <v>8</v>
      </c>
      <c r="P17" s="292"/>
      <c r="Q17" s="139"/>
      <c r="R17" s="140"/>
      <c r="S17" s="140"/>
      <c r="T17" s="141"/>
    </row>
    <row r="18" spans="2:20">
      <c r="B18" s="267"/>
      <c r="C18" s="266" t="s">
        <v>786</v>
      </c>
      <c r="D18" s="255" t="s">
        <v>237</v>
      </c>
      <c r="E18" s="238" t="s">
        <v>244</v>
      </c>
      <c r="F18" s="268"/>
      <c r="G18" s="489"/>
      <c r="H18" s="294" t="s">
        <v>240</v>
      </c>
      <c r="I18" s="295">
        <v>2</v>
      </c>
      <c r="J18" s="296">
        <f t="shared" si="2"/>
        <v>0</v>
      </c>
      <c r="K18" s="292"/>
      <c r="L18" s="494"/>
      <c r="M18" s="294">
        <v>4</v>
      </c>
      <c r="N18" s="295">
        <v>2</v>
      </c>
      <c r="O18" s="297">
        <f t="shared" si="3"/>
        <v>8</v>
      </c>
      <c r="P18" s="292"/>
      <c r="Q18" s="139"/>
      <c r="R18" s="140"/>
      <c r="S18" s="140"/>
      <c r="T18" s="141"/>
    </row>
    <row r="19" spans="2:20">
      <c r="B19" s="267"/>
      <c r="C19" s="266" t="s">
        <v>786</v>
      </c>
      <c r="D19" s="255" t="s">
        <v>237</v>
      </c>
      <c r="E19" s="238" t="s">
        <v>244</v>
      </c>
      <c r="F19" s="268"/>
      <c r="G19" s="489"/>
      <c r="H19" s="294" t="s">
        <v>241</v>
      </c>
      <c r="I19" s="295">
        <v>2</v>
      </c>
      <c r="J19" s="296">
        <f t="shared" si="2"/>
        <v>0</v>
      </c>
      <c r="K19" s="292"/>
      <c r="L19" s="494"/>
      <c r="M19" s="294">
        <v>24</v>
      </c>
      <c r="N19" s="295">
        <v>1</v>
      </c>
      <c r="O19" s="297">
        <f t="shared" si="3"/>
        <v>24</v>
      </c>
      <c r="P19" s="292"/>
      <c r="Q19" s="139"/>
      <c r="R19" s="140"/>
      <c r="S19" s="140"/>
      <c r="T19" s="141"/>
    </row>
    <row r="20" spans="2:20">
      <c r="B20" s="267"/>
      <c r="C20" s="266" t="s">
        <v>786</v>
      </c>
      <c r="D20" s="255" t="s">
        <v>237</v>
      </c>
      <c r="E20" s="238" t="s">
        <v>244</v>
      </c>
      <c r="F20" s="268"/>
      <c r="G20" s="489"/>
      <c r="H20" s="294" t="s">
        <v>242</v>
      </c>
      <c r="I20" s="295">
        <v>2</v>
      </c>
      <c r="J20" s="296">
        <f t="shared" si="2"/>
        <v>0</v>
      </c>
      <c r="K20" s="292"/>
      <c r="L20" s="494"/>
      <c r="M20" s="294">
        <v>24</v>
      </c>
      <c r="N20" s="295">
        <v>1</v>
      </c>
      <c r="O20" s="297">
        <f t="shared" si="3"/>
        <v>24</v>
      </c>
      <c r="P20" s="292"/>
      <c r="Q20" s="139"/>
      <c r="R20" s="140"/>
      <c r="S20" s="140"/>
      <c r="T20" s="141"/>
    </row>
    <row r="21" spans="2:20" ht="30">
      <c r="B21" s="267"/>
      <c r="C21" s="266" t="s">
        <v>245</v>
      </c>
      <c r="D21" s="255" t="s">
        <v>237</v>
      </c>
      <c r="E21" s="238" t="s">
        <v>246</v>
      </c>
      <c r="F21" s="268"/>
      <c r="G21" s="489"/>
      <c r="H21" s="294" t="s">
        <v>95</v>
      </c>
      <c r="I21" s="295">
        <v>1</v>
      </c>
      <c r="J21" s="296">
        <f t="shared" si="2"/>
        <v>0</v>
      </c>
      <c r="K21" s="292"/>
      <c r="L21" s="494"/>
      <c r="M21" s="294">
        <v>24</v>
      </c>
      <c r="N21" s="295">
        <v>1</v>
      </c>
      <c r="O21" s="297">
        <f t="shared" si="3"/>
        <v>24</v>
      </c>
      <c r="P21" s="292"/>
      <c r="Q21" s="139"/>
      <c r="R21" s="140"/>
      <c r="S21" s="140"/>
      <c r="T21" s="141"/>
    </row>
    <row r="22" spans="2:20">
      <c r="B22" s="267"/>
      <c r="C22" s="266" t="s">
        <v>247</v>
      </c>
      <c r="D22" s="255" t="s">
        <v>237</v>
      </c>
      <c r="E22" s="238" t="s">
        <v>248</v>
      </c>
      <c r="F22" s="268"/>
      <c r="G22" s="489"/>
      <c r="H22" s="294" t="s">
        <v>782</v>
      </c>
      <c r="I22" s="295">
        <v>1</v>
      </c>
      <c r="J22" s="296">
        <f t="shared" si="2"/>
        <v>0</v>
      </c>
      <c r="K22" s="292"/>
      <c r="L22" s="494"/>
      <c r="M22" s="294">
        <v>48</v>
      </c>
      <c r="N22" s="295">
        <v>1</v>
      </c>
      <c r="O22" s="297">
        <f t="shared" si="3"/>
        <v>48</v>
      </c>
      <c r="P22" s="292"/>
      <c r="Q22" s="139"/>
      <c r="R22" s="140"/>
      <c r="S22" s="140"/>
      <c r="T22" s="141"/>
    </row>
    <row r="23" spans="2:20">
      <c r="B23" s="267"/>
      <c r="C23" s="266" t="s">
        <v>250</v>
      </c>
      <c r="D23" s="255"/>
      <c r="E23" s="238" t="s">
        <v>250</v>
      </c>
      <c r="F23" s="268"/>
      <c r="G23" s="489"/>
      <c r="H23" s="294" t="s">
        <v>95</v>
      </c>
      <c r="I23" s="295">
        <v>1</v>
      </c>
      <c r="J23" s="296">
        <f t="shared" si="2"/>
        <v>0</v>
      </c>
      <c r="K23" s="292"/>
      <c r="L23" s="494"/>
      <c r="M23" s="294">
        <v>48</v>
      </c>
      <c r="N23" s="295">
        <v>1</v>
      </c>
      <c r="O23" s="297">
        <f t="shared" si="3"/>
        <v>48</v>
      </c>
      <c r="P23" s="292"/>
      <c r="Q23" s="139"/>
      <c r="R23" s="140"/>
      <c r="S23" s="140"/>
      <c r="T23" s="141"/>
    </row>
    <row r="24" spans="2:20">
      <c r="B24" s="267"/>
      <c r="C24" s="266" t="s">
        <v>251</v>
      </c>
      <c r="D24" s="255"/>
      <c r="E24" s="255" t="s">
        <v>251</v>
      </c>
      <c r="F24" s="268"/>
      <c r="G24" s="489"/>
      <c r="H24" s="294" t="s">
        <v>252</v>
      </c>
      <c r="I24" s="295">
        <v>1</v>
      </c>
      <c r="J24" s="296">
        <f t="shared" si="2"/>
        <v>0</v>
      </c>
      <c r="K24" s="292"/>
      <c r="L24" s="494"/>
      <c r="M24" s="294">
        <v>48</v>
      </c>
      <c r="N24" s="295">
        <v>1</v>
      </c>
      <c r="O24" s="297">
        <f t="shared" si="3"/>
        <v>48</v>
      </c>
      <c r="P24" s="292"/>
      <c r="Q24" s="139"/>
      <c r="R24" s="140"/>
      <c r="S24" s="140"/>
      <c r="T24" s="141"/>
    </row>
    <row r="25" spans="2:20" ht="15.75" thickBot="1">
      <c r="B25" s="270"/>
      <c r="C25" s="271" t="s">
        <v>253</v>
      </c>
      <c r="D25" s="272" t="s">
        <v>237</v>
      </c>
      <c r="E25" s="259" t="s">
        <v>254</v>
      </c>
      <c r="F25" s="268"/>
      <c r="G25" s="491"/>
      <c r="H25" s="301" t="s">
        <v>95</v>
      </c>
      <c r="I25" s="307">
        <v>1</v>
      </c>
      <c r="J25" s="308">
        <f t="shared" si="2"/>
        <v>0</v>
      </c>
      <c r="K25" s="292"/>
      <c r="L25" s="474"/>
      <c r="M25" s="301">
        <v>4</v>
      </c>
      <c r="N25" s="307">
        <v>2</v>
      </c>
      <c r="O25" s="309">
        <f t="shared" si="3"/>
        <v>8</v>
      </c>
      <c r="P25" s="292"/>
      <c r="Q25" s="149"/>
      <c r="R25" s="150"/>
      <c r="S25" s="150"/>
      <c r="T25" s="151"/>
    </row>
    <row r="26" spans="2:20">
      <c r="C26" s="269"/>
      <c r="D26" s="269"/>
      <c r="Q26" s="306"/>
      <c r="R26" s="306"/>
      <c r="S26" s="306"/>
      <c r="T26" s="306"/>
    </row>
    <row r="27" spans="2:20" ht="15.75" thickBot="1">
      <c r="C27" s="263" t="s">
        <v>102</v>
      </c>
      <c r="D27" s="263"/>
      <c r="Q27" s="306"/>
      <c r="R27" s="306"/>
      <c r="S27" s="306"/>
      <c r="T27" s="306"/>
    </row>
    <row r="28" spans="2:20" ht="45">
      <c r="B28" s="264"/>
      <c r="C28" s="251" t="s">
        <v>771</v>
      </c>
      <c r="D28" s="252"/>
      <c r="E28" s="237" t="s">
        <v>770</v>
      </c>
      <c r="F28" s="240"/>
      <c r="G28" s="488"/>
      <c r="H28" s="289" t="s">
        <v>95</v>
      </c>
      <c r="I28" s="290">
        <v>1</v>
      </c>
      <c r="J28" s="291">
        <f t="shared" ref="J28:J32" si="4">I28*G28</f>
        <v>0</v>
      </c>
      <c r="K28" s="292"/>
      <c r="L28" s="493"/>
      <c r="M28" s="289">
        <v>120</v>
      </c>
      <c r="N28" s="290">
        <v>2</v>
      </c>
      <c r="O28" s="293">
        <f t="shared" ref="O28:O32" si="5">(N28*M28)-(L28*N28)</f>
        <v>240</v>
      </c>
      <c r="P28" s="292"/>
      <c r="Q28" s="134"/>
      <c r="R28" s="135"/>
      <c r="S28" s="135"/>
      <c r="T28" s="136"/>
    </row>
    <row r="29" spans="2:20" ht="60">
      <c r="B29" s="267"/>
      <c r="C29" s="266" t="s">
        <v>257</v>
      </c>
      <c r="D29" s="255"/>
      <c r="E29" s="239" t="s">
        <v>768</v>
      </c>
      <c r="F29" s="240"/>
      <c r="G29" s="489"/>
      <c r="H29" s="294" t="s">
        <v>227</v>
      </c>
      <c r="I29" s="295">
        <v>1</v>
      </c>
      <c r="J29" s="296">
        <f t="shared" si="4"/>
        <v>0</v>
      </c>
      <c r="K29" s="292"/>
      <c r="L29" s="494"/>
      <c r="M29" s="294">
        <v>24</v>
      </c>
      <c r="N29" s="295">
        <v>1</v>
      </c>
      <c r="O29" s="297">
        <f t="shared" si="5"/>
        <v>24</v>
      </c>
      <c r="P29" s="292"/>
      <c r="Q29" s="139"/>
      <c r="R29" s="140"/>
      <c r="S29" s="140"/>
      <c r="T29" s="141"/>
    </row>
    <row r="30" spans="2:20" ht="90">
      <c r="B30" s="267"/>
      <c r="C30" s="266" t="s">
        <v>777</v>
      </c>
      <c r="D30" s="255" t="s">
        <v>259</v>
      </c>
      <c r="E30" s="239" t="s">
        <v>780</v>
      </c>
      <c r="F30" s="240"/>
      <c r="G30" s="489"/>
      <c r="H30" s="294" t="s">
        <v>787</v>
      </c>
      <c r="I30" s="295">
        <v>1</v>
      </c>
      <c r="J30" s="296">
        <f t="shared" si="4"/>
        <v>0</v>
      </c>
      <c r="K30" s="292"/>
      <c r="L30" s="494"/>
      <c r="M30" s="294">
        <v>120</v>
      </c>
      <c r="N30" s="295">
        <v>1</v>
      </c>
      <c r="O30" s="297">
        <f t="shared" si="5"/>
        <v>120</v>
      </c>
      <c r="P30" s="292"/>
      <c r="Q30" s="139"/>
      <c r="R30" s="140"/>
      <c r="S30" s="140"/>
      <c r="T30" s="141"/>
    </row>
    <row r="31" spans="2:20" ht="90">
      <c r="B31" s="267"/>
      <c r="C31" s="266" t="s">
        <v>778</v>
      </c>
      <c r="D31" s="255" t="s">
        <v>259</v>
      </c>
      <c r="E31" s="239" t="s">
        <v>779</v>
      </c>
      <c r="F31" s="240"/>
      <c r="G31" s="489"/>
      <c r="H31" s="294" t="s">
        <v>788</v>
      </c>
      <c r="I31" s="295">
        <v>1</v>
      </c>
      <c r="J31" s="296">
        <f t="shared" si="4"/>
        <v>0</v>
      </c>
      <c r="K31" s="292"/>
      <c r="L31" s="494">
        <v>0</v>
      </c>
      <c r="M31" s="294">
        <v>720</v>
      </c>
      <c r="N31" s="295">
        <v>1</v>
      </c>
      <c r="O31" s="297">
        <f t="shared" si="5"/>
        <v>720</v>
      </c>
      <c r="P31" s="292"/>
      <c r="Q31" s="139"/>
      <c r="R31" s="140"/>
      <c r="S31" s="140"/>
      <c r="T31" s="141"/>
    </row>
    <row r="32" spans="2:20" ht="30.75" thickBot="1">
      <c r="B32" s="270"/>
      <c r="C32" s="271" t="s">
        <v>262</v>
      </c>
      <c r="D32" s="272"/>
      <c r="E32" s="273" t="s">
        <v>769</v>
      </c>
      <c r="F32" s="240"/>
      <c r="G32" s="491"/>
      <c r="H32" s="301" t="s">
        <v>99</v>
      </c>
      <c r="I32" s="307">
        <v>1</v>
      </c>
      <c r="J32" s="308">
        <f t="shared" si="4"/>
        <v>0</v>
      </c>
      <c r="K32" s="292"/>
      <c r="L32" s="187"/>
      <c r="M32" s="301">
        <v>48</v>
      </c>
      <c r="N32" s="307">
        <v>2</v>
      </c>
      <c r="O32" s="309">
        <f t="shared" si="5"/>
        <v>96</v>
      </c>
      <c r="P32" s="292"/>
      <c r="Q32" s="149"/>
      <c r="R32" s="150"/>
      <c r="S32" s="150"/>
      <c r="T32" s="151"/>
    </row>
    <row r="33" spans="2:20">
      <c r="B33" s="316"/>
      <c r="C33" s="268"/>
      <c r="D33" s="268"/>
      <c r="E33" s="268"/>
      <c r="F33" s="268"/>
      <c r="H33" s="292"/>
      <c r="I33" s="292"/>
      <c r="J33" s="317"/>
      <c r="K33" s="292"/>
      <c r="Q33" s="306"/>
      <c r="R33" s="306"/>
      <c r="S33" s="306"/>
      <c r="T33" s="306"/>
    </row>
    <row r="34" spans="2:20" ht="15.75" thickBot="1">
      <c r="C34" s="263" t="s">
        <v>263</v>
      </c>
      <c r="Q34" s="306"/>
      <c r="R34" s="306"/>
      <c r="S34" s="306"/>
      <c r="T34" s="306"/>
    </row>
    <row r="35" spans="2:20" ht="0.6" customHeight="1" thickBot="1">
      <c r="C35" s="263" t="s">
        <v>263</v>
      </c>
      <c r="D35" s="263"/>
      <c r="Q35" s="306"/>
      <c r="R35" s="306"/>
      <c r="S35" s="306"/>
      <c r="T35" s="306"/>
    </row>
    <row r="36" spans="2:20">
      <c r="B36" s="264"/>
      <c r="C36" s="251" t="s">
        <v>295</v>
      </c>
      <c r="D36" s="252" t="s">
        <v>264</v>
      </c>
      <c r="E36" s="236" t="s">
        <v>781</v>
      </c>
      <c r="F36" s="268"/>
      <c r="G36" s="488"/>
      <c r="H36" s="289" t="s">
        <v>265</v>
      </c>
      <c r="I36" s="290">
        <v>1</v>
      </c>
      <c r="J36" s="291">
        <f t="shared" ref="J36:J46" si="6">I36*G36</f>
        <v>0</v>
      </c>
      <c r="K36" s="292"/>
      <c r="L36" s="493"/>
      <c r="M36" s="289">
        <v>24</v>
      </c>
      <c r="N36" s="290">
        <v>2</v>
      </c>
      <c r="O36" s="293">
        <f t="shared" ref="O36:O46" si="7">(N36*M36)-(L36*N36)</f>
        <v>48</v>
      </c>
      <c r="P36" s="292"/>
      <c r="Q36" s="134"/>
      <c r="R36" s="135"/>
      <c r="S36" s="135"/>
      <c r="T36" s="136"/>
    </row>
    <row r="37" spans="2:20">
      <c r="B37" s="267"/>
      <c r="C37" s="266" t="s">
        <v>266</v>
      </c>
      <c r="D37" s="255" t="s">
        <v>264</v>
      </c>
      <c r="E37" s="238" t="s">
        <v>266</v>
      </c>
      <c r="F37" s="268"/>
      <c r="G37" s="489"/>
      <c r="H37" s="294" t="s">
        <v>95</v>
      </c>
      <c r="I37" s="295">
        <v>1</v>
      </c>
      <c r="J37" s="296">
        <f t="shared" si="6"/>
        <v>0</v>
      </c>
      <c r="K37" s="292"/>
      <c r="L37" s="494"/>
      <c r="M37" s="294">
        <v>48</v>
      </c>
      <c r="N37" s="295">
        <v>1</v>
      </c>
      <c r="O37" s="297">
        <f t="shared" si="7"/>
        <v>48</v>
      </c>
      <c r="P37" s="292"/>
      <c r="Q37" s="139"/>
      <c r="R37" s="140"/>
      <c r="S37" s="140"/>
      <c r="T37" s="141"/>
    </row>
    <row r="38" spans="2:20">
      <c r="B38" s="267"/>
      <c r="C38" s="266" t="s">
        <v>267</v>
      </c>
      <c r="D38" s="255"/>
      <c r="E38" s="255" t="s">
        <v>267</v>
      </c>
      <c r="F38" s="268"/>
      <c r="G38" s="489"/>
      <c r="H38" s="294" t="s">
        <v>95</v>
      </c>
      <c r="I38" s="295">
        <v>1</v>
      </c>
      <c r="J38" s="296">
        <f t="shared" si="6"/>
        <v>0</v>
      </c>
      <c r="K38" s="292"/>
      <c r="L38" s="494"/>
      <c r="M38" s="294">
        <v>48</v>
      </c>
      <c r="N38" s="295">
        <v>1</v>
      </c>
      <c r="O38" s="297">
        <f t="shared" si="7"/>
        <v>48</v>
      </c>
      <c r="P38" s="292"/>
      <c r="Q38" s="139"/>
      <c r="R38" s="140"/>
      <c r="S38" s="140"/>
      <c r="T38" s="141"/>
    </row>
    <row r="39" spans="2:20">
      <c r="B39" s="267"/>
      <c r="C39" s="266" t="s">
        <v>268</v>
      </c>
      <c r="D39" s="255"/>
      <c r="E39" s="255" t="s">
        <v>268</v>
      </c>
      <c r="F39" s="268"/>
      <c r="G39" s="489"/>
      <c r="H39" s="294" t="s">
        <v>265</v>
      </c>
      <c r="I39" s="295">
        <v>1</v>
      </c>
      <c r="J39" s="296">
        <f t="shared" si="6"/>
        <v>0</v>
      </c>
      <c r="K39" s="292"/>
      <c r="L39" s="494"/>
      <c r="M39" s="294">
        <v>48</v>
      </c>
      <c r="N39" s="295">
        <v>1</v>
      </c>
      <c r="O39" s="297">
        <f t="shared" si="7"/>
        <v>48</v>
      </c>
      <c r="P39" s="292"/>
      <c r="Q39" s="139"/>
      <c r="R39" s="140"/>
      <c r="S39" s="140"/>
      <c r="T39" s="141"/>
    </row>
    <row r="40" spans="2:20">
      <c r="B40" s="267"/>
      <c r="C40" s="266" t="s">
        <v>269</v>
      </c>
      <c r="D40" s="255" t="s">
        <v>264</v>
      </c>
      <c r="E40" s="238" t="s">
        <v>269</v>
      </c>
      <c r="F40" s="268"/>
      <c r="G40" s="489"/>
      <c r="H40" s="294" t="s">
        <v>95</v>
      </c>
      <c r="I40" s="295">
        <v>1</v>
      </c>
      <c r="J40" s="296">
        <f t="shared" si="6"/>
        <v>0</v>
      </c>
      <c r="K40" s="292"/>
      <c r="L40" s="494"/>
      <c r="M40" s="294">
        <v>24</v>
      </c>
      <c r="N40" s="295">
        <v>1</v>
      </c>
      <c r="O40" s="297">
        <f t="shared" si="7"/>
        <v>24</v>
      </c>
      <c r="P40" s="292"/>
      <c r="Q40" s="139"/>
      <c r="R40" s="140"/>
      <c r="S40" s="140"/>
      <c r="T40" s="141"/>
    </row>
    <row r="41" spans="2:20">
      <c r="B41" s="274"/>
      <c r="C41" s="275" t="s">
        <v>270</v>
      </c>
      <c r="D41" s="255" t="s">
        <v>123</v>
      </c>
      <c r="E41" s="286" t="s">
        <v>270</v>
      </c>
      <c r="F41" s="268"/>
      <c r="G41" s="490"/>
      <c r="H41" s="294" t="s">
        <v>99</v>
      </c>
      <c r="I41" s="295">
        <v>1</v>
      </c>
      <c r="J41" s="296">
        <f t="shared" si="6"/>
        <v>0</v>
      </c>
      <c r="K41" s="292"/>
      <c r="L41" s="496"/>
      <c r="M41" s="294">
        <v>24</v>
      </c>
      <c r="N41" s="295">
        <v>1</v>
      </c>
      <c r="O41" s="297">
        <f t="shared" si="7"/>
        <v>24</v>
      </c>
      <c r="P41" s="292"/>
      <c r="Q41" s="139"/>
      <c r="R41" s="140"/>
      <c r="S41" s="140"/>
      <c r="T41" s="141"/>
    </row>
    <row r="42" spans="2:20">
      <c r="B42" s="274"/>
      <c r="C42" s="275" t="s">
        <v>795</v>
      </c>
      <c r="D42" s="255" t="s">
        <v>123</v>
      </c>
      <c r="E42" s="286"/>
      <c r="F42" s="268"/>
      <c r="G42" s="490"/>
      <c r="H42" s="294" t="s">
        <v>95</v>
      </c>
      <c r="I42" s="295">
        <v>1</v>
      </c>
      <c r="J42" s="296">
        <f t="shared" ref="J42" si="8">I42*G42</f>
        <v>0</v>
      </c>
      <c r="K42" s="292"/>
      <c r="L42" s="496"/>
      <c r="M42" s="294">
        <v>24</v>
      </c>
      <c r="N42" s="295">
        <v>1</v>
      </c>
      <c r="O42" s="297">
        <f t="shared" ref="O42" si="9">(N42*M42)-(L42*N42)</f>
        <v>24</v>
      </c>
      <c r="P42" s="292"/>
      <c r="Q42" s="139"/>
      <c r="R42" s="140"/>
      <c r="S42" s="140"/>
      <c r="T42" s="141"/>
    </row>
    <row r="43" spans="2:20" ht="30">
      <c r="B43" s="274"/>
      <c r="C43" s="275" t="s">
        <v>271</v>
      </c>
      <c r="D43" s="255"/>
      <c r="E43" s="238" t="s">
        <v>272</v>
      </c>
      <c r="F43" s="268"/>
      <c r="G43" s="489"/>
      <c r="H43" s="294" t="s">
        <v>95</v>
      </c>
      <c r="I43" s="295">
        <v>1</v>
      </c>
      <c r="J43" s="296">
        <f t="shared" si="6"/>
        <v>0</v>
      </c>
      <c r="K43" s="292"/>
      <c r="L43" s="494"/>
      <c r="M43" s="294">
        <v>24</v>
      </c>
      <c r="N43" s="295">
        <v>1</v>
      </c>
      <c r="O43" s="297">
        <f t="shared" si="7"/>
        <v>24</v>
      </c>
      <c r="P43" s="292"/>
      <c r="Q43" s="139"/>
      <c r="R43" s="140"/>
      <c r="S43" s="140"/>
      <c r="T43" s="141"/>
    </row>
    <row r="44" spans="2:20">
      <c r="B44" s="274"/>
      <c r="C44" s="275" t="s">
        <v>271</v>
      </c>
      <c r="D44" s="255"/>
      <c r="E44" s="238" t="s">
        <v>273</v>
      </c>
      <c r="F44" s="268"/>
      <c r="G44" s="489"/>
      <c r="H44" s="294" t="s">
        <v>95</v>
      </c>
      <c r="I44" s="295">
        <v>1</v>
      </c>
      <c r="J44" s="296">
        <f t="shared" si="6"/>
        <v>0</v>
      </c>
      <c r="K44" s="292"/>
      <c r="L44" s="494"/>
      <c r="M44" s="294">
        <v>24</v>
      </c>
      <c r="N44" s="295">
        <v>1</v>
      </c>
      <c r="O44" s="297">
        <f t="shared" si="7"/>
        <v>24</v>
      </c>
      <c r="P44" s="292"/>
      <c r="Q44" s="139"/>
      <c r="R44" s="140"/>
      <c r="S44" s="140"/>
      <c r="T44" s="141"/>
    </row>
    <row r="45" spans="2:20">
      <c r="B45" s="274"/>
      <c r="C45" s="275" t="s">
        <v>274</v>
      </c>
      <c r="D45" s="255"/>
      <c r="E45" s="238" t="s">
        <v>275</v>
      </c>
      <c r="F45" s="268"/>
      <c r="G45" s="489"/>
      <c r="H45" s="294" t="s">
        <v>95</v>
      </c>
      <c r="I45" s="295">
        <v>0.5</v>
      </c>
      <c r="J45" s="296">
        <f t="shared" si="6"/>
        <v>0</v>
      </c>
      <c r="K45" s="292"/>
      <c r="L45" s="494"/>
      <c r="M45" s="294">
        <v>120</v>
      </c>
      <c r="N45" s="295">
        <v>1</v>
      </c>
      <c r="O45" s="297">
        <f t="shared" si="7"/>
        <v>120</v>
      </c>
      <c r="P45" s="292"/>
      <c r="Q45" s="139"/>
      <c r="R45" s="140"/>
      <c r="S45" s="140"/>
      <c r="T45" s="141"/>
    </row>
    <row r="46" spans="2:20" ht="15.75" thickBot="1">
      <c r="B46" s="270"/>
      <c r="C46" s="271" t="s">
        <v>276</v>
      </c>
      <c r="D46" s="272"/>
      <c r="E46" s="259" t="s">
        <v>277</v>
      </c>
      <c r="F46" s="268"/>
      <c r="G46" s="491"/>
      <c r="H46" s="310" t="s">
        <v>95</v>
      </c>
      <c r="I46" s="311">
        <v>0.5</v>
      </c>
      <c r="J46" s="312">
        <f t="shared" si="6"/>
        <v>0</v>
      </c>
      <c r="K46" s="292"/>
      <c r="L46" s="474"/>
      <c r="M46" s="301">
        <v>120</v>
      </c>
      <c r="N46" s="307">
        <v>1</v>
      </c>
      <c r="O46" s="309">
        <f t="shared" si="7"/>
        <v>120</v>
      </c>
      <c r="P46" s="292"/>
      <c r="Q46" s="149"/>
      <c r="R46" s="150"/>
      <c r="S46" s="150"/>
      <c r="T46" s="151"/>
    </row>
    <row r="47" spans="2:20">
      <c r="Q47" s="306"/>
      <c r="R47" s="306"/>
      <c r="S47" s="306"/>
      <c r="T47" s="306"/>
    </row>
    <row r="48" spans="2:20" ht="15.75" thickBot="1">
      <c r="C48" s="263" t="s">
        <v>278</v>
      </c>
      <c r="D48" s="276"/>
      <c r="E48" s="260"/>
      <c r="F48" s="277"/>
      <c r="Q48" s="306"/>
      <c r="R48" s="306"/>
      <c r="S48" s="306"/>
      <c r="T48" s="306"/>
    </row>
    <row r="49" spans="1:20" s="280" customFormat="1">
      <c r="A49" s="247"/>
      <c r="B49" s="250"/>
      <c r="C49" s="278" t="s">
        <v>279</v>
      </c>
      <c r="D49" s="279" t="s">
        <v>237</v>
      </c>
      <c r="E49" s="237" t="s">
        <v>280</v>
      </c>
      <c r="F49" s="240"/>
      <c r="G49" s="488"/>
      <c r="H49" s="289" t="s">
        <v>95</v>
      </c>
      <c r="I49" s="290">
        <v>1</v>
      </c>
      <c r="J49" s="291">
        <f t="shared" ref="J49:J57" si="10">I49*G49</f>
        <v>0</v>
      </c>
      <c r="K49" s="292"/>
      <c r="L49" s="493"/>
      <c r="M49" s="289">
        <v>24</v>
      </c>
      <c r="N49" s="290">
        <v>1</v>
      </c>
      <c r="O49" s="293">
        <f t="shared" ref="O49:O57" si="11">(N49*M49)-(L49*N49)</f>
        <v>24</v>
      </c>
      <c r="P49" s="292"/>
      <c r="Q49" s="134"/>
      <c r="R49" s="135"/>
      <c r="S49" s="135"/>
      <c r="T49" s="136"/>
    </row>
    <row r="50" spans="1:20" s="280" customFormat="1">
      <c r="A50" s="247"/>
      <c r="B50" s="281"/>
      <c r="C50" s="282" t="s">
        <v>281</v>
      </c>
      <c r="D50" s="283" t="s">
        <v>237</v>
      </c>
      <c r="E50" s="239" t="s">
        <v>282</v>
      </c>
      <c r="F50" s="240"/>
      <c r="G50" s="489"/>
      <c r="H50" s="294" t="s">
        <v>95</v>
      </c>
      <c r="I50" s="295">
        <v>1</v>
      </c>
      <c r="J50" s="296">
        <f t="shared" si="10"/>
        <v>0</v>
      </c>
      <c r="K50" s="292"/>
      <c r="L50" s="494"/>
      <c r="M50" s="294">
        <v>24</v>
      </c>
      <c r="N50" s="295">
        <v>1</v>
      </c>
      <c r="O50" s="297">
        <f t="shared" si="11"/>
        <v>24</v>
      </c>
      <c r="P50" s="292"/>
      <c r="Q50" s="139"/>
      <c r="R50" s="140"/>
      <c r="S50" s="140"/>
      <c r="T50" s="141"/>
    </row>
    <row r="51" spans="1:20" s="280" customFormat="1">
      <c r="A51" s="247"/>
      <c r="B51" s="281"/>
      <c r="C51" s="282" t="s">
        <v>283</v>
      </c>
      <c r="D51" s="283" t="s">
        <v>237</v>
      </c>
      <c r="E51" s="239" t="s">
        <v>284</v>
      </c>
      <c r="F51" s="240"/>
      <c r="G51" s="489"/>
      <c r="H51" s="294" t="s">
        <v>95</v>
      </c>
      <c r="I51" s="295">
        <v>1</v>
      </c>
      <c r="J51" s="296">
        <f t="shared" si="10"/>
        <v>0</v>
      </c>
      <c r="K51" s="292"/>
      <c r="L51" s="494"/>
      <c r="M51" s="294">
        <v>24</v>
      </c>
      <c r="N51" s="295">
        <v>1</v>
      </c>
      <c r="O51" s="297">
        <f t="shared" si="11"/>
        <v>24</v>
      </c>
      <c r="P51" s="292"/>
      <c r="Q51" s="139"/>
      <c r="R51" s="140"/>
      <c r="S51" s="140"/>
      <c r="T51" s="141"/>
    </row>
    <row r="52" spans="1:20" s="280" customFormat="1">
      <c r="A52" s="247"/>
      <c r="B52" s="281"/>
      <c r="C52" s="282" t="s">
        <v>285</v>
      </c>
      <c r="D52" s="283" t="s">
        <v>237</v>
      </c>
      <c r="E52" s="239" t="s">
        <v>286</v>
      </c>
      <c r="F52" s="240"/>
      <c r="G52" s="489"/>
      <c r="H52" s="294" t="s">
        <v>95</v>
      </c>
      <c r="I52" s="295">
        <v>1</v>
      </c>
      <c r="J52" s="296">
        <f t="shared" si="10"/>
        <v>0</v>
      </c>
      <c r="K52" s="292"/>
      <c r="L52" s="494"/>
      <c r="M52" s="294">
        <v>48</v>
      </c>
      <c r="N52" s="295">
        <v>1</v>
      </c>
      <c r="O52" s="297">
        <f t="shared" si="11"/>
        <v>48</v>
      </c>
      <c r="P52" s="292"/>
      <c r="Q52" s="139"/>
      <c r="R52" s="140"/>
      <c r="S52" s="140"/>
      <c r="T52" s="141"/>
    </row>
    <row r="53" spans="1:20" s="280" customFormat="1">
      <c r="A53" s="247"/>
      <c r="B53" s="281"/>
      <c r="C53" s="282" t="s">
        <v>287</v>
      </c>
      <c r="D53" s="283" t="s">
        <v>237</v>
      </c>
      <c r="E53" s="239" t="s">
        <v>288</v>
      </c>
      <c r="F53" s="240"/>
      <c r="G53" s="489"/>
      <c r="H53" s="294" t="s">
        <v>95</v>
      </c>
      <c r="I53" s="295">
        <v>1</v>
      </c>
      <c r="J53" s="296">
        <f t="shared" si="10"/>
        <v>0</v>
      </c>
      <c r="K53" s="292"/>
      <c r="L53" s="494"/>
      <c r="M53" s="294">
        <v>48</v>
      </c>
      <c r="N53" s="295">
        <v>1</v>
      </c>
      <c r="O53" s="297">
        <f t="shared" si="11"/>
        <v>48</v>
      </c>
      <c r="P53" s="292"/>
      <c r="Q53" s="139"/>
      <c r="R53" s="140"/>
      <c r="S53" s="140"/>
      <c r="T53" s="141"/>
    </row>
    <row r="54" spans="1:20">
      <c r="B54" s="281"/>
      <c r="C54" s="282" t="s">
        <v>289</v>
      </c>
      <c r="D54" s="283" t="s">
        <v>237</v>
      </c>
      <c r="E54" s="239" t="s">
        <v>290</v>
      </c>
      <c r="F54" s="240"/>
      <c r="G54" s="489"/>
      <c r="H54" s="294" t="s">
        <v>99</v>
      </c>
      <c r="I54" s="295">
        <v>1</v>
      </c>
      <c r="J54" s="296">
        <f t="shared" si="10"/>
        <v>0</v>
      </c>
      <c r="K54" s="292"/>
      <c r="L54" s="494"/>
      <c r="M54" s="294">
        <v>48</v>
      </c>
      <c r="N54" s="295">
        <v>1</v>
      </c>
      <c r="O54" s="297">
        <f t="shared" si="11"/>
        <v>48</v>
      </c>
      <c r="P54" s="292"/>
      <c r="Q54" s="139"/>
      <c r="R54" s="140"/>
      <c r="S54" s="140"/>
      <c r="T54" s="141"/>
    </row>
    <row r="55" spans="1:20">
      <c r="B55" s="393"/>
      <c r="C55" s="394" t="s">
        <v>772</v>
      </c>
      <c r="D55" s="395"/>
      <c r="E55" s="396"/>
      <c r="F55" s="240"/>
      <c r="G55" s="490"/>
      <c r="H55" s="397" t="s">
        <v>95</v>
      </c>
      <c r="I55" s="398">
        <v>1</v>
      </c>
      <c r="J55" s="296">
        <f t="shared" si="10"/>
        <v>0</v>
      </c>
      <c r="K55" s="292"/>
      <c r="L55" s="496"/>
      <c r="M55" s="397">
        <v>24</v>
      </c>
      <c r="N55" s="398">
        <v>2</v>
      </c>
      <c r="O55" s="297">
        <f t="shared" si="11"/>
        <v>48</v>
      </c>
      <c r="P55" s="292"/>
      <c r="Q55" s="201"/>
      <c r="R55" s="202"/>
      <c r="S55" s="202"/>
      <c r="T55" s="203"/>
    </row>
    <row r="56" spans="1:20">
      <c r="B56" s="393"/>
      <c r="C56" s="394" t="s">
        <v>773</v>
      </c>
      <c r="D56" s="395"/>
      <c r="E56" s="396"/>
      <c r="F56" s="240"/>
      <c r="G56" s="490"/>
      <c r="H56" s="397" t="s">
        <v>95</v>
      </c>
      <c r="I56" s="398">
        <v>1</v>
      </c>
      <c r="J56" s="296">
        <f t="shared" si="10"/>
        <v>0</v>
      </c>
      <c r="K56" s="292"/>
      <c r="L56" s="496"/>
      <c r="M56" s="397">
        <v>24</v>
      </c>
      <c r="N56" s="398">
        <v>2</v>
      </c>
      <c r="O56" s="297">
        <f t="shared" si="11"/>
        <v>48</v>
      </c>
      <c r="P56" s="292"/>
      <c r="Q56" s="201"/>
      <c r="R56" s="202"/>
      <c r="S56" s="202"/>
      <c r="T56" s="203"/>
    </row>
    <row r="57" spans="1:20" s="280" customFormat="1" ht="15.75" thickBot="1">
      <c r="A57" s="247"/>
      <c r="B57" s="256"/>
      <c r="C57" s="257" t="s">
        <v>291</v>
      </c>
      <c r="D57" s="258" t="s">
        <v>237</v>
      </c>
      <c r="E57" s="273" t="s">
        <v>292</v>
      </c>
      <c r="F57" s="240"/>
      <c r="G57" s="491"/>
      <c r="H57" s="301" t="s">
        <v>293</v>
      </c>
      <c r="I57" s="307">
        <v>1</v>
      </c>
      <c r="J57" s="308">
        <f t="shared" si="10"/>
        <v>0</v>
      </c>
      <c r="K57" s="292"/>
      <c r="L57" s="474"/>
      <c r="M57" s="301">
        <v>24</v>
      </c>
      <c r="N57" s="307">
        <v>2</v>
      </c>
      <c r="O57" s="309">
        <f t="shared" si="11"/>
        <v>48</v>
      </c>
      <c r="P57" s="292"/>
      <c r="Q57" s="149"/>
      <c r="R57" s="150"/>
      <c r="S57" s="150"/>
      <c r="T57" s="151"/>
    </row>
    <row r="58" spans="1:20" ht="15.75" thickBot="1">
      <c r="Q58" s="313"/>
      <c r="R58" s="313"/>
      <c r="S58" s="313"/>
      <c r="T58" s="313"/>
    </row>
    <row r="59" spans="1:20" ht="15" customHeight="1">
      <c r="B59" s="543" t="s">
        <v>217</v>
      </c>
      <c r="C59" s="544"/>
      <c r="D59" s="544"/>
      <c r="E59" s="223">
        <f>SUM(J3:J57)</f>
        <v>0</v>
      </c>
      <c r="Q59" s="313"/>
      <c r="R59" s="313"/>
      <c r="S59" s="313"/>
      <c r="T59" s="313"/>
    </row>
    <row r="60" spans="1:20" ht="15.75" customHeight="1" thickBot="1">
      <c r="B60" s="545" t="s">
        <v>218</v>
      </c>
      <c r="C60" s="546"/>
      <c r="D60" s="546"/>
      <c r="E60" s="505">
        <f>((1-(O60/N60))-1)*-1</f>
        <v>1</v>
      </c>
      <c r="N60" s="504">
        <v>3028</v>
      </c>
      <c r="O60" s="502">
        <f>SUM(O4:O57)</f>
        <v>3028</v>
      </c>
      <c r="Q60" s="313"/>
      <c r="R60" s="313"/>
      <c r="S60" s="313"/>
      <c r="T60" s="313"/>
    </row>
    <row r="61" spans="1:20">
      <c r="Q61" s="313"/>
      <c r="R61" s="313"/>
      <c r="S61" s="313"/>
      <c r="T61" s="313"/>
    </row>
    <row r="62" spans="1:20" ht="15.75" thickBot="1">
      <c r="C62" s="487" t="s">
        <v>196</v>
      </c>
      <c r="Q62" s="313"/>
      <c r="R62" s="313"/>
      <c r="S62" s="313"/>
      <c r="T62" s="313"/>
    </row>
    <row r="63" spans="1:20" ht="15.75" thickBot="1">
      <c r="B63" s="318"/>
      <c r="C63" s="319" t="s">
        <v>255</v>
      </c>
      <c r="D63" s="320"/>
      <c r="E63" s="321" t="s">
        <v>256</v>
      </c>
      <c r="F63" s="240"/>
      <c r="Q63" s="313"/>
      <c r="R63" s="313"/>
      <c r="S63" s="313"/>
      <c r="T63" s="313"/>
    </row>
    <row r="64" spans="1:20">
      <c r="Q64" s="313"/>
      <c r="R64" s="313"/>
      <c r="S64" s="313"/>
      <c r="T64" s="313"/>
    </row>
    <row r="65" spans="2:20">
      <c r="B65" s="284" t="s">
        <v>120</v>
      </c>
      <c r="C65" s="91" t="s">
        <v>121</v>
      </c>
      <c r="D65" s="92"/>
      <c r="E65" s="89"/>
      <c r="F65" s="90"/>
      <c r="G65" s="449"/>
      <c r="H65" s="450"/>
      <c r="I65" s="450"/>
      <c r="J65" s="451"/>
      <c r="K65" s="452"/>
      <c r="L65" s="450"/>
      <c r="Q65" s="313"/>
      <c r="R65" s="313"/>
      <c r="S65" s="313"/>
      <c r="T65" s="313"/>
    </row>
    <row r="66" spans="2:20">
      <c r="B66" s="284"/>
      <c r="C66" s="547" t="s">
        <v>789</v>
      </c>
      <c r="D66" s="547"/>
      <c r="E66" s="547"/>
      <c r="F66" s="547"/>
      <c r="G66" s="547"/>
      <c r="H66" s="547"/>
      <c r="I66" s="547"/>
      <c r="J66" s="547"/>
      <c r="K66" s="453"/>
      <c r="L66" s="453"/>
      <c r="M66" s="314"/>
      <c r="N66" s="314"/>
      <c r="O66" s="314"/>
      <c r="P66" s="314"/>
    </row>
    <row r="67" spans="2:20">
      <c r="C67" s="547" t="s">
        <v>790</v>
      </c>
      <c r="D67" s="547"/>
      <c r="E67" s="547"/>
      <c r="F67" s="547"/>
      <c r="G67" s="547"/>
      <c r="H67" s="547"/>
      <c r="I67" s="547"/>
      <c r="J67" s="547"/>
      <c r="K67" s="452"/>
      <c r="L67" s="450"/>
      <c r="N67" s="464"/>
      <c r="O67" s="525" t="s">
        <v>794</v>
      </c>
      <c r="P67" s="519"/>
      <c r="Q67" s="520"/>
      <c r="R67" s="520"/>
      <c r="S67" s="519"/>
      <c r="T67" s="519"/>
    </row>
    <row r="68" spans="2:20">
      <c r="C68" s="454"/>
      <c r="D68" s="454"/>
      <c r="E68" s="455"/>
      <c r="F68" s="456"/>
      <c r="G68" s="449"/>
      <c r="H68" s="450"/>
      <c r="I68" s="450"/>
      <c r="J68" s="451"/>
      <c r="K68" s="452"/>
      <c r="L68" s="450"/>
    </row>
    <row r="69" spans="2:20">
      <c r="C69" s="454"/>
      <c r="D69" s="454"/>
      <c r="E69" s="455"/>
      <c r="F69" s="456"/>
      <c r="G69" s="449"/>
      <c r="H69" s="450"/>
      <c r="I69" s="450"/>
      <c r="J69" s="451"/>
      <c r="K69" s="452"/>
      <c r="L69" s="450"/>
    </row>
    <row r="70" spans="2:20">
      <c r="C70" s="454"/>
      <c r="D70" s="454"/>
      <c r="E70" s="455"/>
      <c r="F70"/>
      <c r="G70" s="449"/>
      <c r="H70" s="450"/>
      <c r="I70" s="450"/>
      <c r="J70" s="451"/>
      <c r="K70" s="452"/>
      <c r="L70" s="450"/>
    </row>
    <row r="78" spans="2:20">
      <c r="B78" s="247"/>
      <c r="C78" s="247"/>
      <c r="D78" s="247"/>
      <c r="E78" s="247"/>
      <c r="F78" s="285"/>
      <c r="G78" s="288"/>
      <c r="H78" s="241"/>
      <c r="I78" s="241"/>
      <c r="J78" s="288"/>
      <c r="K78" s="315"/>
      <c r="L78" s="241"/>
      <c r="M78" s="241"/>
      <c r="N78" s="241"/>
      <c r="O78" s="241"/>
      <c r="P78" s="315"/>
    </row>
    <row r="79" spans="2:20">
      <c r="B79" s="247"/>
      <c r="C79" s="247"/>
      <c r="D79" s="247"/>
      <c r="E79" s="247"/>
      <c r="F79" s="285"/>
      <c r="G79" s="288"/>
      <c r="H79" s="241"/>
      <c r="I79" s="241"/>
      <c r="J79" s="288"/>
      <c r="K79" s="315"/>
      <c r="L79" s="241"/>
      <c r="M79" s="241"/>
      <c r="N79" s="241"/>
      <c r="O79" s="241"/>
      <c r="P79" s="315"/>
    </row>
    <row r="80" spans="2:20">
      <c r="B80" s="247"/>
      <c r="C80" s="247"/>
      <c r="D80" s="247"/>
      <c r="E80" s="247"/>
      <c r="F80" s="285"/>
      <c r="G80" s="288"/>
      <c r="H80" s="241"/>
      <c r="I80" s="241"/>
      <c r="J80" s="288"/>
      <c r="K80" s="315"/>
      <c r="L80" s="241"/>
      <c r="M80" s="241"/>
      <c r="N80" s="241"/>
      <c r="O80" s="241"/>
      <c r="P80" s="315"/>
    </row>
    <row r="81" spans="2:16">
      <c r="B81" s="247"/>
      <c r="C81" s="247"/>
      <c r="D81" s="247"/>
      <c r="E81" s="247"/>
      <c r="F81" s="285"/>
      <c r="G81" s="288"/>
      <c r="H81" s="241"/>
      <c r="I81" s="241"/>
      <c r="J81" s="288"/>
      <c r="K81" s="315"/>
      <c r="L81" s="241"/>
      <c r="M81" s="241"/>
      <c r="N81" s="241"/>
      <c r="O81" s="241"/>
      <c r="P81" s="315"/>
    </row>
    <row r="82" spans="2:16">
      <c r="B82" s="247"/>
      <c r="C82" s="247"/>
      <c r="D82" s="247"/>
      <c r="E82" s="247"/>
      <c r="F82" s="285"/>
      <c r="G82" s="288"/>
      <c r="H82" s="241"/>
      <c r="I82" s="241"/>
      <c r="J82" s="288"/>
      <c r="K82" s="315"/>
      <c r="L82" s="241"/>
      <c r="M82" s="241"/>
      <c r="N82" s="241"/>
      <c r="O82" s="241"/>
      <c r="P82" s="315"/>
    </row>
    <row r="83" spans="2:16">
      <c r="B83" s="247"/>
      <c r="C83" s="247"/>
      <c r="D83" s="247"/>
      <c r="E83" s="247"/>
      <c r="F83" s="285"/>
      <c r="G83" s="288"/>
      <c r="H83" s="241"/>
      <c r="I83" s="241"/>
      <c r="J83" s="288"/>
      <c r="K83" s="315"/>
      <c r="L83" s="241"/>
      <c r="M83" s="241"/>
      <c r="N83" s="241"/>
      <c r="O83" s="241"/>
      <c r="P83" s="315"/>
    </row>
    <row r="84" spans="2:16">
      <c r="B84" s="247"/>
      <c r="C84" s="247"/>
      <c r="D84" s="247"/>
      <c r="E84" s="247"/>
      <c r="F84" s="285"/>
      <c r="G84" s="288"/>
      <c r="H84" s="241"/>
      <c r="I84" s="241"/>
      <c r="J84" s="288"/>
      <c r="K84" s="315"/>
      <c r="L84" s="241"/>
      <c r="M84" s="241"/>
      <c r="N84" s="241"/>
      <c r="O84" s="241"/>
      <c r="P84" s="315"/>
    </row>
    <row r="85" spans="2:16">
      <c r="B85" s="247"/>
      <c r="C85" s="247"/>
      <c r="D85" s="247"/>
      <c r="E85" s="247"/>
      <c r="F85" s="285"/>
      <c r="G85" s="288"/>
      <c r="H85" s="241"/>
      <c r="I85" s="241"/>
      <c r="J85" s="288"/>
      <c r="K85" s="315"/>
      <c r="L85" s="241"/>
      <c r="M85" s="241"/>
      <c r="N85" s="241"/>
      <c r="O85" s="241"/>
      <c r="P85" s="315"/>
    </row>
    <row r="86" spans="2:16">
      <c r="B86" s="247"/>
      <c r="C86" s="247"/>
      <c r="D86" s="247"/>
      <c r="E86" s="247"/>
      <c r="F86" s="285"/>
      <c r="G86" s="288"/>
      <c r="H86" s="241"/>
      <c r="I86" s="241"/>
      <c r="J86" s="288"/>
      <c r="K86" s="315"/>
      <c r="L86" s="241"/>
      <c r="M86" s="241"/>
      <c r="N86" s="241"/>
      <c r="O86" s="241"/>
      <c r="P86" s="315"/>
    </row>
    <row r="87" spans="2:16">
      <c r="B87" s="247"/>
      <c r="C87" s="247"/>
      <c r="D87" s="247"/>
      <c r="E87" s="247"/>
      <c r="F87" s="285"/>
      <c r="G87" s="288"/>
      <c r="H87" s="241"/>
      <c r="I87" s="241"/>
      <c r="J87" s="288"/>
      <c r="K87" s="315"/>
      <c r="L87" s="241"/>
      <c r="M87" s="241"/>
      <c r="N87" s="241"/>
      <c r="O87" s="241"/>
      <c r="P87" s="315"/>
    </row>
    <row r="88" spans="2:16">
      <c r="B88" s="247"/>
      <c r="C88" s="247"/>
      <c r="D88" s="247"/>
      <c r="E88" s="247"/>
      <c r="F88" s="285"/>
      <c r="G88" s="288"/>
      <c r="H88" s="241"/>
      <c r="I88" s="241"/>
      <c r="J88" s="288"/>
      <c r="K88" s="315"/>
      <c r="L88" s="241"/>
      <c r="M88" s="241"/>
      <c r="N88" s="241"/>
      <c r="O88" s="241"/>
      <c r="P88" s="315"/>
    </row>
    <row r="89" spans="2:16">
      <c r="B89" s="247"/>
      <c r="C89" s="247"/>
      <c r="D89" s="247"/>
      <c r="E89" s="247"/>
      <c r="F89" s="285"/>
      <c r="G89" s="288"/>
      <c r="H89" s="241"/>
      <c r="I89" s="241"/>
      <c r="J89" s="288"/>
      <c r="K89" s="315"/>
      <c r="L89" s="241"/>
      <c r="M89" s="241"/>
      <c r="N89" s="241"/>
      <c r="O89" s="241"/>
      <c r="P89" s="315"/>
    </row>
    <row r="90" spans="2:16">
      <c r="B90" s="247"/>
      <c r="C90" s="247"/>
      <c r="D90" s="247"/>
      <c r="E90" s="247"/>
      <c r="F90" s="285"/>
      <c r="G90" s="288"/>
      <c r="H90" s="241"/>
      <c r="I90" s="241"/>
      <c r="J90" s="288"/>
      <c r="K90" s="315"/>
      <c r="L90" s="241"/>
      <c r="M90" s="241"/>
      <c r="N90" s="241"/>
      <c r="O90" s="241"/>
      <c r="P90" s="315"/>
    </row>
    <row r="91" spans="2:16">
      <c r="B91" s="247"/>
      <c r="C91" s="247"/>
      <c r="D91" s="247"/>
      <c r="E91" s="247"/>
      <c r="F91" s="285"/>
      <c r="G91" s="288"/>
      <c r="H91" s="241"/>
      <c r="I91" s="241"/>
      <c r="J91" s="288"/>
      <c r="K91" s="315"/>
      <c r="L91" s="241"/>
      <c r="M91" s="241"/>
      <c r="N91" s="241"/>
      <c r="O91" s="241"/>
      <c r="P91" s="315"/>
    </row>
    <row r="92" spans="2:16">
      <c r="B92" s="247"/>
      <c r="C92" s="247"/>
      <c r="D92" s="247"/>
      <c r="E92" s="247"/>
      <c r="F92" s="285"/>
      <c r="G92" s="288"/>
      <c r="H92" s="241"/>
      <c r="I92" s="241"/>
      <c r="J92" s="288"/>
      <c r="K92" s="315"/>
      <c r="L92" s="241"/>
      <c r="M92" s="241"/>
      <c r="N92" s="241"/>
      <c r="O92" s="241"/>
      <c r="P92" s="315"/>
    </row>
    <row r="93" spans="2:16">
      <c r="B93" s="247"/>
      <c r="C93" s="247"/>
      <c r="D93" s="247"/>
      <c r="E93" s="247"/>
      <c r="F93" s="285"/>
      <c r="G93" s="288"/>
      <c r="H93" s="241"/>
      <c r="I93" s="241"/>
      <c r="J93" s="288"/>
      <c r="K93" s="315"/>
      <c r="L93" s="241"/>
      <c r="M93" s="241"/>
      <c r="N93" s="241"/>
      <c r="O93" s="241"/>
      <c r="P93" s="315"/>
    </row>
    <row r="94" spans="2:16">
      <c r="B94" s="247"/>
      <c r="C94" s="247"/>
      <c r="D94" s="247"/>
      <c r="E94" s="247"/>
      <c r="F94" s="285"/>
      <c r="G94" s="288"/>
      <c r="H94" s="241"/>
      <c r="I94" s="241"/>
      <c r="J94" s="288"/>
      <c r="K94" s="315"/>
      <c r="L94" s="241"/>
      <c r="M94" s="241"/>
      <c r="N94" s="241"/>
      <c r="O94" s="241"/>
      <c r="P94" s="315"/>
    </row>
    <row r="95" spans="2:16">
      <c r="B95" s="247"/>
      <c r="C95" s="247"/>
      <c r="D95" s="247"/>
      <c r="E95" s="247"/>
      <c r="F95" s="285"/>
      <c r="G95" s="288"/>
      <c r="H95" s="241"/>
      <c r="I95" s="241"/>
      <c r="J95" s="288"/>
      <c r="K95" s="315"/>
      <c r="L95" s="241"/>
      <c r="M95" s="241"/>
      <c r="N95" s="241"/>
      <c r="O95" s="241"/>
      <c r="P95" s="315"/>
    </row>
    <row r="96" spans="2:16">
      <c r="B96" s="247"/>
      <c r="C96" s="247"/>
      <c r="D96" s="247"/>
      <c r="E96" s="247"/>
      <c r="F96" s="285"/>
      <c r="G96" s="288"/>
      <c r="H96" s="241"/>
      <c r="I96" s="241"/>
      <c r="J96" s="288"/>
      <c r="K96" s="315"/>
      <c r="L96" s="241"/>
      <c r="M96" s="241"/>
      <c r="N96" s="241"/>
      <c r="O96" s="241"/>
      <c r="P96" s="315"/>
    </row>
    <row r="97" spans="2:16">
      <c r="B97" s="247"/>
      <c r="C97" s="247"/>
      <c r="D97" s="247"/>
      <c r="E97" s="247"/>
      <c r="F97" s="285"/>
      <c r="G97" s="288"/>
      <c r="H97" s="241"/>
      <c r="I97" s="241"/>
      <c r="J97" s="288"/>
      <c r="K97" s="315"/>
      <c r="L97" s="241"/>
      <c r="M97" s="241"/>
      <c r="N97" s="241"/>
      <c r="O97" s="241"/>
      <c r="P97" s="315"/>
    </row>
    <row r="98" spans="2:16">
      <c r="B98" s="247"/>
      <c r="C98" s="247"/>
      <c r="D98" s="247"/>
      <c r="E98" s="247"/>
      <c r="F98" s="285"/>
      <c r="G98" s="288"/>
      <c r="H98" s="241"/>
      <c r="I98" s="241"/>
      <c r="J98" s="288"/>
      <c r="K98" s="315"/>
      <c r="L98" s="241"/>
      <c r="M98" s="241"/>
      <c r="N98" s="241"/>
      <c r="O98" s="241"/>
      <c r="P98" s="315"/>
    </row>
    <row r="99" spans="2:16">
      <c r="B99" s="247"/>
      <c r="C99" s="247"/>
      <c r="D99" s="247"/>
      <c r="E99" s="247"/>
      <c r="F99" s="285"/>
      <c r="G99" s="288"/>
      <c r="H99" s="241"/>
      <c r="I99" s="241"/>
      <c r="J99" s="288"/>
      <c r="K99" s="315"/>
      <c r="L99" s="241"/>
      <c r="M99" s="241"/>
      <c r="N99" s="241"/>
      <c r="O99" s="241"/>
      <c r="P99" s="315"/>
    </row>
    <row r="100" spans="2:16">
      <c r="B100" s="247"/>
      <c r="C100" s="247"/>
      <c r="D100" s="247"/>
      <c r="E100" s="247"/>
      <c r="F100" s="285"/>
      <c r="G100" s="288"/>
      <c r="H100" s="241"/>
      <c r="I100" s="241"/>
      <c r="J100" s="288"/>
      <c r="K100" s="315"/>
      <c r="L100" s="241"/>
      <c r="M100" s="241"/>
      <c r="N100" s="241"/>
      <c r="O100" s="241"/>
      <c r="P100" s="315"/>
    </row>
    <row r="101" spans="2:16">
      <c r="B101" s="247"/>
      <c r="C101" s="247"/>
      <c r="D101" s="247"/>
      <c r="E101" s="247"/>
      <c r="F101" s="285"/>
      <c r="G101" s="288"/>
      <c r="H101" s="241"/>
      <c r="I101" s="241"/>
      <c r="J101" s="288"/>
      <c r="K101" s="315"/>
      <c r="L101" s="241"/>
      <c r="M101" s="241"/>
      <c r="N101" s="241"/>
      <c r="O101" s="241"/>
      <c r="P101" s="315"/>
    </row>
    <row r="102" spans="2:16">
      <c r="B102" s="247"/>
      <c r="C102" s="247"/>
      <c r="D102" s="247"/>
      <c r="E102" s="247"/>
      <c r="F102" s="285"/>
      <c r="G102" s="288"/>
      <c r="H102" s="241"/>
      <c r="I102" s="241"/>
      <c r="J102" s="288"/>
      <c r="K102" s="315"/>
      <c r="L102" s="241"/>
      <c r="M102" s="241"/>
      <c r="N102" s="241"/>
      <c r="O102" s="241"/>
      <c r="P102" s="315"/>
    </row>
    <row r="103" spans="2:16">
      <c r="B103" s="247"/>
      <c r="C103" s="247"/>
      <c r="D103" s="247"/>
      <c r="E103" s="247"/>
      <c r="F103" s="285"/>
      <c r="G103" s="288"/>
      <c r="H103" s="241"/>
      <c r="I103" s="241"/>
      <c r="J103" s="288"/>
      <c r="K103" s="315"/>
      <c r="L103" s="241"/>
      <c r="M103" s="241"/>
      <c r="N103" s="241"/>
      <c r="O103" s="241"/>
      <c r="P103" s="315"/>
    </row>
    <row r="104" spans="2:16">
      <c r="B104" s="247"/>
      <c r="C104" s="247"/>
      <c r="D104" s="247"/>
      <c r="E104" s="247"/>
      <c r="F104" s="285"/>
      <c r="G104" s="288"/>
      <c r="H104" s="241"/>
      <c r="I104" s="241"/>
      <c r="J104" s="288"/>
      <c r="K104" s="315"/>
      <c r="L104" s="241"/>
      <c r="M104" s="241"/>
      <c r="N104" s="241"/>
      <c r="O104" s="241"/>
      <c r="P104" s="315"/>
    </row>
    <row r="105" spans="2:16">
      <c r="B105" s="247"/>
      <c r="C105" s="247"/>
      <c r="D105" s="247"/>
      <c r="E105" s="247"/>
      <c r="F105" s="285"/>
      <c r="G105" s="288"/>
      <c r="H105" s="241"/>
      <c r="I105" s="241"/>
      <c r="J105" s="288"/>
      <c r="K105" s="315"/>
      <c r="L105" s="241"/>
      <c r="M105" s="241"/>
      <c r="N105" s="241"/>
      <c r="O105" s="241"/>
      <c r="P105" s="315"/>
    </row>
    <row r="106" spans="2:16">
      <c r="B106" s="247"/>
      <c r="C106" s="247"/>
      <c r="D106" s="247"/>
      <c r="E106" s="247"/>
      <c r="F106" s="285"/>
      <c r="G106" s="288"/>
      <c r="H106" s="241"/>
      <c r="I106" s="241"/>
      <c r="J106" s="288"/>
      <c r="K106" s="315"/>
      <c r="L106" s="241"/>
      <c r="M106" s="241"/>
      <c r="N106" s="241"/>
      <c r="O106" s="241"/>
      <c r="P106" s="315"/>
    </row>
    <row r="107" spans="2:16">
      <c r="B107" s="247"/>
      <c r="C107" s="247"/>
      <c r="D107" s="247"/>
      <c r="E107" s="247"/>
      <c r="F107" s="285"/>
      <c r="G107" s="288"/>
      <c r="H107" s="241"/>
      <c r="I107" s="241"/>
      <c r="J107" s="288"/>
      <c r="K107" s="315"/>
      <c r="L107" s="241"/>
      <c r="M107" s="241"/>
      <c r="N107" s="241"/>
      <c r="O107" s="241"/>
      <c r="P107" s="315"/>
    </row>
    <row r="108" spans="2:16">
      <c r="B108" s="247"/>
      <c r="C108" s="247"/>
      <c r="D108" s="247"/>
      <c r="E108" s="247"/>
      <c r="F108" s="285"/>
      <c r="G108" s="288"/>
      <c r="H108" s="241"/>
      <c r="I108" s="241"/>
      <c r="J108" s="288"/>
      <c r="K108" s="315"/>
      <c r="L108" s="241"/>
      <c r="M108" s="241"/>
      <c r="N108" s="241"/>
      <c r="O108" s="241"/>
      <c r="P108" s="315"/>
    </row>
    <row r="109" spans="2:16">
      <c r="B109" s="247"/>
      <c r="C109" s="247"/>
      <c r="D109" s="247"/>
      <c r="E109" s="247"/>
      <c r="F109" s="285"/>
      <c r="G109" s="288"/>
      <c r="H109" s="241"/>
      <c r="I109" s="241"/>
      <c r="J109" s="288"/>
      <c r="K109" s="315"/>
      <c r="L109" s="241"/>
      <c r="M109" s="241"/>
      <c r="N109" s="241"/>
      <c r="O109" s="241"/>
      <c r="P109" s="315"/>
    </row>
    <row r="110" spans="2:16">
      <c r="B110" s="247"/>
      <c r="C110" s="247"/>
      <c r="D110" s="247"/>
      <c r="E110" s="247"/>
      <c r="F110" s="285"/>
      <c r="G110" s="288"/>
      <c r="H110" s="241"/>
      <c r="I110" s="241"/>
      <c r="J110" s="288"/>
      <c r="K110" s="315"/>
      <c r="L110" s="241"/>
      <c r="M110" s="241"/>
      <c r="N110" s="241"/>
      <c r="O110" s="241"/>
      <c r="P110" s="315"/>
    </row>
    <row r="111" spans="2:16">
      <c r="B111" s="247"/>
      <c r="C111" s="247"/>
      <c r="D111" s="247"/>
      <c r="E111" s="247"/>
      <c r="F111" s="285"/>
      <c r="G111" s="288"/>
      <c r="H111" s="241"/>
      <c r="I111" s="241"/>
      <c r="J111" s="288"/>
      <c r="K111" s="315"/>
      <c r="L111" s="241"/>
      <c r="M111" s="241"/>
      <c r="N111" s="241"/>
      <c r="O111" s="241"/>
      <c r="P111" s="315"/>
    </row>
    <row r="112" spans="2:16">
      <c r="B112" s="247"/>
      <c r="C112" s="247"/>
      <c r="D112" s="247"/>
      <c r="E112" s="247"/>
      <c r="F112" s="285"/>
      <c r="G112" s="288"/>
      <c r="H112" s="241"/>
      <c r="I112" s="241"/>
      <c r="J112" s="288"/>
      <c r="K112" s="315"/>
      <c r="L112" s="241"/>
      <c r="M112" s="241"/>
      <c r="N112" s="241"/>
      <c r="O112" s="241"/>
      <c r="P112" s="315"/>
    </row>
    <row r="113" spans="2:16">
      <c r="B113" s="247"/>
      <c r="C113" s="247"/>
      <c r="D113" s="247"/>
      <c r="E113" s="247"/>
      <c r="F113" s="285"/>
      <c r="G113" s="288"/>
      <c r="H113" s="241"/>
      <c r="I113" s="241"/>
      <c r="J113" s="288"/>
      <c r="K113" s="315"/>
      <c r="L113" s="241"/>
      <c r="M113" s="241"/>
      <c r="N113" s="241"/>
      <c r="O113" s="241"/>
      <c r="P113" s="315"/>
    </row>
    <row r="114" spans="2:16">
      <c r="B114" s="247"/>
      <c r="C114" s="247"/>
      <c r="D114" s="247"/>
      <c r="E114" s="247"/>
      <c r="F114" s="285"/>
      <c r="G114" s="288"/>
      <c r="H114" s="241"/>
      <c r="I114" s="241"/>
      <c r="J114" s="288"/>
      <c r="K114" s="315"/>
      <c r="L114" s="241"/>
      <c r="M114" s="241"/>
      <c r="N114" s="241"/>
      <c r="O114" s="241"/>
      <c r="P114" s="315"/>
    </row>
    <row r="115" spans="2:16">
      <c r="B115" s="247"/>
      <c r="C115" s="247"/>
      <c r="D115" s="247"/>
      <c r="E115" s="247"/>
      <c r="F115" s="285"/>
      <c r="G115" s="288"/>
      <c r="H115" s="241"/>
      <c r="I115" s="241"/>
      <c r="J115" s="288"/>
      <c r="K115" s="315"/>
      <c r="L115" s="241"/>
      <c r="M115" s="241"/>
      <c r="N115" s="241"/>
      <c r="O115" s="241"/>
      <c r="P115" s="315"/>
    </row>
    <row r="116" spans="2:16">
      <c r="B116" s="247"/>
      <c r="C116" s="247"/>
      <c r="D116" s="247"/>
      <c r="E116" s="247"/>
      <c r="F116" s="285"/>
      <c r="G116" s="288"/>
      <c r="H116" s="241"/>
      <c r="I116" s="241"/>
      <c r="J116" s="288"/>
      <c r="K116" s="315"/>
      <c r="L116" s="241"/>
      <c r="M116" s="241"/>
      <c r="N116" s="241"/>
      <c r="O116" s="241"/>
      <c r="P116" s="315"/>
    </row>
    <row r="117" spans="2:16">
      <c r="B117" s="247"/>
      <c r="C117" s="247"/>
      <c r="D117" s="247"/>
      <c r="E117" s="247"/>
      <c r="F117" s="285"/>
      <c r="G117" s="288"/>
      <c r="H117" s="241"/>
      <c r="I117" s="241"/>
      <c r="J117" s="288"/>
      <c r="K117" s="315"/>
      <c r="L117" s="241"/>
      <c r="M117" s="241"/>
      <c r="N117" s="241"/>
      <c r="O117" s="241"/>
      <c r="P117" s="315"/>
    </row>
    <row r="118" spans="2:16">
      <c r="B118" s="247"/>
      <c r="C118" s="247"/>
      <c r="D118" s="247"/>
      <c r="E118" s="247"/>
      <c r="F118" s="285"/>
      <c r="G118" s="288"/>
      <c r="H118" s="241"/>
      <c r="I118" s="241"/>
      <c r="J118" s="288"/>
      <c r="K118" s="315"/>
      <c r="L118" s="241"/>
      <c r="M118" s="241"/>
      <c r="N118" s="241"/>
      <c r="O118" s="241"/>
      <c r="P118" s="315"/>
    </row>
    <row r="119" spans="2:16">
      <c r="B119" s="247"/>
      <c r="C119" s="247"/>
      <c r="D119" s="247"/>
      <c r="E119" s="247"/>
      <c r="F119" s="285"/>
      <c r="G119" s="288"/>
      <c r="H119" s="241"/>
      <c r="I119" s="241"/>
      <c r="J119" s="288"/>
      <c r="K119" s="315"/>
      <c r="L119" s="241"/>
      <c r="M119" s="241"/>
      <c r="N119" s="241"/>
      <c r="O119" s="241"/>
      <c r="P119" s="315"/>
    </row>
    <row r="120" spans="2:16">
      <c r="B120" s="247"/>
      <c r="C120" s="247"/>
      <c r="D120" s="247"/>
      <c r="E120" s="247"/>
      <c r="F120" s="285"/>
      <c r="G120" s="288"/>
      <c r="H120" s="241"/>
      <c r="I120" s="241"/>
      <c r="J120" s="288"/>
      <c r="K120" s="315"/>
      <c r="L120" s="241"/>
      <c r="M120" s="241"/>
      <c r="N120" s="241"/>
      <c r="O120" s="241"/>
      <c r="P120" s="315"/>
    </row>
    <row r="121" spans="2:16">
      <c r="B121" s="247"/>
      <c r="C121" s="247"/>
      <c r="D121" s="247"/>
      <c r="E121" s="247"/>
      <c r="F121" s="285"/>
      <c r="G121" s="288"/>
      <c r="H121" s="241"/>
      <c r="I121" s="241"/>
      <c r="J121" s="288"/>
      <c r="K121" s="315"/>
      <c r="L121" s="241"/>
      <c r="M121" s="241"/>
      <c r="N121" s="241"/>
      <c r="O121" s="241"/>
      <c r="P121" s="315"/>
    </row>
    <row r="122" spans="2:16">
      <c r="B122" s="247"/>
      <c r="C122" s="247"/>
      <c r="D122" s="247"/>
      <c r="E122" s="247"/>
      <c r="F122" s="285"/>
      <c r="G122" s="288"/>
      <c r="H122" s="241"/>
      <c r="I122" s="241"/>
      <c r="J122" s="288"/>
      <c r="K122" s="315"/>
      <c r="L122" s="241"/>
      <c r="M122" s="241"/>
      <c r="N122" s="241"/>
      <c r="O122" s="241"/>
      <c r="P122" s="315"/>
    </row>
    <row r="123" spans="2:16">
      <c r="B123" s="247"/>
      <c r="C123" s="247"/>
      <c r="D123" s="247"/>
      <c r="E123" s="247"/>
      <c r="F123" s="285"/>
      <c r="G123" s="288"/>
      <c r="H123" s="241"/>
      <c r="I123" s="241"/>
      <c r="J123" s="288"/>
      <c r="K123" s="315"/>
      <c r="L123" s="241"/>
      <c r="M123" s="241"/>
      <c r="N123" s="241"/>
      <c r="O123" s="241"/>
      <c r="P123" s="315"/>
    </row>
    <row r="124" spans="2:16">
      <c r="B124" s="247"/>
      <c r="C124" s="247"/>
      <c r="D124" s="247"/>
      <c r="E124" s="247"/>
      <c r="F124" s="285"/>
      <c r="G124" s="288"/>
      <c r="H124" s="241"/>
      <c r="I124" s="241"/>
      <c r="J124" s="288"/>
      <c r="K124" s="315"/>
      <c r="L124" s="241"/>
      <c r="M124" s="241"/>
      <c r="N124" s="241"/>
      <c r="O124" s="241"/>
      <c r="P124" s="315"/>
    </row>
    <row r="125" spans="2:16">
      <c r="B125" s="247"/>
      <c r="C125" s="247"/>
      <c r="D125" s="247"/>
      <c r="E125" s="247"/>
      <c r="F125" s="285"/>
      <c r="G125" s="288"/>
      <c r="H125" s="241"/>
      <c r="I125" s="241"/>
      <c r="J125" s="288"/>
      <c r="K125" s="315"/>
      <c r="L125" s="241"/>
      <c r="M125" s="241"/>
      <c r="N125" s="241"/>
      <c r="O125" s="241"/>
      <c r="P125" s="315"/>
    </row>
    <row r="126" spans="2:16">
      <c r="B126" s="247"/>
      <c r="C126" s="247"/>
      <c r="D126" s="247"/>
      <c r="E126" s="247"/>
      <c r="F126" s="285"/>
      <c r="G126" s="288"/>
      <c r="H126" s="241"/>
      <c r="I126" s="241"/>
      <c r="J126" s="288"/>
      <c r="K126" s="315"/>
      <c r="L126" s="241"/>
      <c r="M126" s="241"/>
      <c r="N126" s="241"/>
      <c r="O126" s="241"/>
      <c r="P126" s="315"/>
    </row>
    <row r="127" spans="2:16">
      <c r="B127" s="247"/>
      <c r="C127" s="247"/>
      <c r="D127" s="247"/>
      <c r="E127" s="247"/>
      <c r="F127" s="285"/>
      <c r="G127" s="288"/>
      <c r="H127" s="241"/>
      <c r="I127" s="241"/>
      <c r="J127" s="288"/>
      <c r="K127" s="315"/>
      <c r="L127" s="241"/>
      <c r="M127" s="241"/>
      <c r="N127" s="241"/>
      <c r="O127" s="241"/>
      <c r="P127" s="315"/>
    </row>
    <row r="128" spans="2:16">
      <c r="B128" s="247"/>
      <c r="C128" s="247"/>
      <c r="D128" s="247"/>
      <c r="E128" s="247"/>
      <c r="F128" s="285"/>
      <c r="G128" s="288"/>
      <c r="H128" s="241"/>
      <c r="I128" s="241"/>
      <c r="J128" s="288"/>
      <c r="K128" s="315"/>
      <c r="L128" s="241"/>
      <c r="M128" s="241"/>
      <c r="N128" s="241"/>
      <c r="O128" s="241"/>
      <c r="P128" s="315"/>
    </row>
    <row r="129" spans="2:16">
      <c r="B129" s="247"/>
      <c r="C129" s="247"/>
      <c r="D129" s="247"/>
      <c r="E129" s="247"/>
      <c r="F129" s="285"/>
      <c r="G129" s="288"/>
      <c r="H129" s="241"/>
      <c r="I129" s="241"/>
      <c r="J129" s="288"/>
      <c r="K129" s="315"/>
      <c r="L129" s="241"/>
      <c r="M129" s="241"/>
      <c r="N129" s="241"/>
      <c r="O129" s="241"/>
      <c r="P129" s="315"/>
    </row>
    <row r="130" spans="2:16">
      <c r="B130" s="247"/>
      <c r="C130" s="247"/>
      <c r="D130" s="247"/>
      <c r="E130" s="247"/>
      <c r="F130" s="285"/>
      <c r="G130" s="288"/>
      <c r="H130" s="241"/>
      <c r="I130" s="241"/>
      <c r="J130" s="288"/>
      <c r="K130" s="315"/>
      <c r="L130" s="241"/>
      <c r="M130" s="241"/>
      <c r="N130" s="241"/>
      <c r="O130" s="241"/>
      <c r="P130" s="315"/>
    </row>
    <row r="131" spans="2:16">
      <c r="B131" s="247"/>
      <c r="C131" s="247"/>
      <c r="D131" s="247"/>
      <c r="E131" s="247"/>
      <c r="F131" s="285"/>
      <c r="G131" s="288"/>
      <c r="H131" s="241"/>
      <c r="I131" s="241"/>
      <c r="J131" s="288"/>
      <c r="K131" s="315"/>
      <c r="L131" s="241"/>
      <c r="M131" s="241"/>
      <c r="N131" s="241"/>
      <c r="O131" s="241"/>
      <c r="P131" s="315"/>
    </row>
    <row r="132" spans="2:16">
      <c r="B132" s="247"/>
      <c r="C132" s="247"/>
      <c r="D132" s="247"/>
      <c r="E132" s="247"/>
      <c r="F132" s="285"/>
      <c r="G132" s="288"/>
      <c r="H132" s="241"/>
      <c r="I132" s="241"/>
      <c r="J132" s="288"/>
      <c r="K132" s="315"/>
      <c r="L132" s="241"/>
      <c r="M132" s="241"/>
      <c r="N132" s="241"/>
      <c r="O132" s="241"/>
      <c r="P132" s="315"/>
    </row>
    <row r="133" spans="2:16">
      <c r="B133" s="247"/>
      <c r="C133" s="247"/>
      <c r="D133" s="247"/>
      <c r="E133" s="247"/>
      <c r="F133" s="285"/>
      <c r="G133" s="288"/>
      <c r="H133" s="241"/>
      <c r="I133" s="241"/>
      <c r="J133" s="288"/>
      <c r="K133" s="315"/>
      <c r="L133" s="241"/>
      <c r="M133" s="241"/>
      <c r="N133" s="241"/>
      <c r="O133" s="241"/>
      <c r="P133" s="315"/>
    </row>
  </sheetData>
  <sheetProtection password="CFBF" sheet="1" objects="1" scenarios="1"/>
  <mergeCells count="5">
    <mergeCell ref="Q2:S2"/>
    <mergeCell ref="B59:D59"/>
    <mergeCell ref="B60:D60"/>
    <mergeCell ref="C66:J66"/>
    <mergeCell ref="C67:J67"/>
  </mergeCells>
  <pageMargins left="0.23622047244094491" right="0.23622047244094491" top="0.74803149606299213" bottom="0.74803149606299213" header="0.31496062992125984" footer="0.31496062992125984"/>
  <pageSetup paperSize="8" scale="56" orientation="landscape" r:id="rId1"/>
  <headerFooter alignWithMargins="0">
    <oddFooter>&amp;L&amp;F/&amp;A&amp;Cpagina &amp;P van &amp;N</oddFooter>
  </headerFooter>
  <rowBreaks count="1" manualBreakCount="1">
    <brk id="33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U132"/>
  <sheetViews>
    <sheetView showGridLines="0" showZeros="0" zoomScale="80" zoomScaleNormal="80" workbookViewId="0"/>
  </sheetViews>
  <sheetFormatPr defaultRowHeight="15"/>
  <cols>
    <col min="1" max="1" width="3.140625" style="247" customWidth="1"/>
    <col min="2" max="2" width="6.42578125" style="241" customWidth="1"/>
    <col min="3" max="3" width="45.42578125" style="260" customWidth="1"/>
    <col min="4" max="4" width="16.7109375" style="260" customWidth="1"/>
    <col min="5" max="5" width="38.42578125" style="261" customWidth="1"/>
    <col min="6" max="6" width="1.7109375" style="262" customWidth="1"/>
    <col min="7" max="7" width="13.7109375" style="303" customWidth="1"/>
    <col min="8" max="8" width="12.7109375" style="304" customWidth="1"/>
    <col min="9" max="9" width="10.7109375" style="304" customWidth="1"/>
    <col min="10" max="10" width="13.7109375" style="303" customWidth="1"/>
    <col min="11" max="11" width="1.7109375" style="305" customWidth="1"/>
    <col min="12" max="12" width="10.7109375" style="304" customWidth="1"/>
    <col min="13" max="13" width="12" style="304" customWidth="1"/>
    <col min="14" max="15" width="10.7109375" style="304" customWidth="1"/>
    <col min="16" max="16" width="1.7109375" style="305" customWidth="1"/>
    <col min="17" max="17" width="13.85546875" style="246" customWidth="1"/>
    <col min="18" max="19" width="12.7109375" style="246" customWidth="1"/>
    <col min="20" max="20" width="16.5703125" style="246" customWidth="1"/>
    <col min="21" max="236" width="9.140625" style="249"/>
    <col min="237" max="237" width="3.140625" style="249" customWidth="1"/>
    <col min="238" max="238" width="6.42578125" style="249" customWidth="1"/>
    <col min="239" max="239" width="45.42578125" style="249" customWidth="1"/>
    <col min="240" max="240" width="38.42578125" style="249" customWidth="1"/>
    <col min="241" max="242" width="2.7109375" style="249" customWidth="1"/>
    <col min="243" max="243" width="2.5703125" style="249" customWidth="1"/>
    <col min="244" max="244" width="2.7109375" style="249" customWidth="1"/>
    <col min="245" max="245" width="1.140625" style="249" customWidth="1"/>
    <col min="246" max="246" width="3.140625" style="249" customWidth="1"/>
    <col min="247" max="247" width="4.42578125" style="249" customWidth="1"/>
    <col min="248" max="248" width="5.7109375" style="249" customWidth="1"/>
    <col min="249" max="249" width="9.7109375" style="249" customWidth="1"/>
    <col min="250" max="250" width="5.28515625" style="249" customWidth="1"/>
    <col min="251" max="251" width="3.140625" style="249" customWidth="1"/>
    <col min="252" max="252" width="2.5703125" style="249" customWidth="1"/>
    <col min="253" max="253" width="2.140625" style="249" customWidth="1"/>
    <col min="254" max="254" width="11.5703125" style="249" customWidth="1"/>
    <col min="255" max="255" width="11.42578125" style="249" customWidth="1"/>
    <col min="256" max="256" width="10.7109375" style="249" customWidth="1"/>
    <col min="257" max="261" width="10.7109375" style="249" bestFit="1" customWidth="1"/>
    <col min="262" max="263" width="10.5703125" style="249" bestFit="1" customWidth="1"/>
    <col min="264" max="273" width="12.7109375" style="249" customWidth="1"/>
    <col min="274" max="492" width="9.140625" style="249"/>
    <col min="493" max="493" width="3.140625" style="249" customWidth="1"/>
    <col min="494" max="494" width="6.42578125" style="249" customWidth="1"/>
    <col min="495" max="495" width="45.42578125" style="249" customWidth="1"/>
    <col min="496" max="496" width="38.42578125" style="249" customWidth="1"/>
    <col min="497" max="498" width="2.7109375" style="249" customWidth="1"/>
    <col min="499" max="499" width="2.5703125" style="249" customWidth="1"/>
    <col min="500" max="500" width="2.7109375" style="249" customWidth="1"/>
    <col min="501" max="501" width="1.140625" style="249" customWidth="1"/>
    <col min="502" max="502" width="3.140625" style="249" customWidth="1"/>
    <col min="503" max="503" width="4.42578125" style="249" customWidth="1"/>
    <col min="504" max="504" width="5.7109375" style="249" customWidth="1"/>
    <col min="505" max="505" width="9.7109375" style="249" customWidth="1"/>
    <col min="506" max="506" width="5.28515625" style="249" customWidth="1"/>
    <col min="507" max="507" width="3.140625" style="249" customWidth="1"/>
    <col min="508" max="508" width="2.5703125" style="249" customWidth="1"/>
    <col min="509" max="509" width="2.140625" style="249" customWidth="1"/>
    <col min="510" max="510" width="11.5703125" style="249" customWidth="1"/>
    <col min="511" max="511" width="11.42578125" style="249" customWidth="1"/>
    <col min="512" max="512" width="10.7109375" style="249" customWidth="1"/>
    <col min="513" max="517" width="10.7109375" style="249" bestFit="1" customWidth="1"/>
    <col min="518" max="519" width="10.5703125" style="249" bestFit="1" customWidth="1"/>
    <col min="520" max="529" width="12.7109375" style="249" customWidth="1"/>
    <col min="530" max="748" width="9.140625" style="249"/>
    <col min="749" max="749" width="3.140625" style="249" customWidth="1"/>
    <col min="750" max="750" width="6.42578125" style="249" customWidth="1"/>
    <col min="751" max="751" width="45.42578125" style="249" customWidth="1"/>
    <col min="752" max="752" width="38.42578125" style="249" customWidth="1"/>
    <col min="753" max="754" width="2.7109375" style="249" customWidth="1"/>
    <col min="755" max="755" width="2.5703125" style="249" customWidth="1"/>
    <col min="756" max="756" width="2.7109375" style="249" customWidth="1"/>
    <col min="757" max="757" width="1.140625" style="249" customWidth="1"/>
    <col min="758" max="758" width="3.140625" style="249" customWidth="1"/>
    <col min="759" max="759" width="4.42578125" style="249" customWidth="1"/>
    <col min="760" max="760" width="5.7109375" style="249" customWidth="1"/>
    <col min="761" max="761" width="9.7109375" style="249" customWidth="1"/>
    <col min="762" max="762" width="5.28515625" style="249" customWidth="1"/>
    <col min="763" max="763" width="3.140625" style="249" customWidth="1"/>
    <col min="764" max="764" width="2.5703125" style="249" customWidth="1"/>
    <col min="765" max="765" width="2.140625" style="249" customWidth="1"/>
    <col min="766" max="766" width="11.5703125" style="249" customWidth="1"/>
    <col min="767" max="767" width="11.42578125" style="249" customWidth="1"/>
    <col min="768" max="768" width="10.7109375" style="249" customWidth="1"/>
    <col min="769" max="773" width="10.7109375" style="249" bestFit="1" customWidth="1"/>
    <col min="774" max="775" width="10.5703125" style="249" bestFit="1" customWidth="1"/>
    <col min="776" max="785" width="12.7109375" style="249" customWidth="1"/>
    <col min="786" max="1004" width="9.140625" style="249"/>
    <col min="1005" max="1005" width="3.140625" style="249" customWidth="1"/>
    <col min="1006" max="1006" width="6.42578125" style="249" customWidth="1"/>
    <col min="1007" max="1007" width="45.42578125" style="249" customWidth="1"/>
    <col min="1008" max="1008" width="38.42578125" style="249" customWidth="1"/>
    <col min="1009" max="1010" width="2.7109375" style="249" customWidth="1"/>
    <col min="1011" max="1011" width="2.5703125" style="249" customWidth="1"/>
    <col min="1012" max="1012" width="2.7109375" style="249" customWidth="1"/>
    <col min="1013" max="1013" width="1.140625" style="249" customWidth="1"/>
    <col min="1014" max="1014" width="3.140625" style="249" customWidth="1"/>
    <col min="1015" max="1015" width="4.42578125" style="249" customWidth="1"/>
    <col min="1016" max="1016" width="5.7109375" style="249" customWidth="1"/>
    <col min="1017" max="1017" width="9.7109375" style="249" customWidth="1"/>
    <col min="1018" max="1018" width="5.28515625" style="249" customWidth="1"/>
    <col min="1019" max="1019" width="3.140625" style="249" customWidth="1"/>
    <col min="1020" max="1020" width="2.5703125" style="249" customWidth="1"/>
    <col min="1021" max="1021" width="2.140625" style="249" customWidth="1"/>
    <col min="1022" max="1022" width="11.5703125" style="249" customWidth="1"/>
    <col min="1023" max="1023" width="11.42578125" style="249" customWidth="1"/>
    <col min="1024" max="1024" width="10.7109375" style="249" customWidth="1"/>
    <col min="1025" max="1029" width="10.7109375" style="249" bestFit="1" customWidth="1"/>
    <col min="1030" max="1031" width="10.5703125" style="249" bestFit="1" customWidth="1"/>
    <col min="1032" max="1041" width="12.7109375" style="249" customWidth="1"/>
    <col min="1042" max="1260" width="9.140625" style="249"/>
    <col min="1261" max="1261" width="3.140625" style="249" customWidth="1"/>
    <col min="1262" max="1262" width="6.42578125" style="249" customWidth="1"/>
    <col min="1263" max="1263" width="45.42578125" style="249" customWidth="1"/>
    <col min="1264" max="1264" width="38.42578125" style="249" customWidth="1"/>
    <col min="1265" max="1266" width="2.7109375" style="249" customWidth="1"/>
    <col min="1267" max="1267" width="2.5703125" style="249" customWidth="1"/>
    <col min="1268" max="1268" width="2.7109375" style="249" customWidth="1"/>
    <col min="1269" max="1269" width="1.140625" style="249" customWidth="1"/>
    <col min="1270" max="1270" width="3.140625" style="249" customWidth="1"/>
    <col min="1271" max="1271" width="4.42578125" style="249" customWidth="1"/>
    <col min="1272" max="1272" width="5.7109375" style="249" customWidth="1"/>
    <col min="1273" max="1273" width="9.7109375" style="249" customWidth="1"/>
    <col min="1274" max="1274" width="5.28515625" style="249" customWidth="1"/>
    <col min="1275" max="1275" width="3.140625" style="249" customWidth="1"/>
    <col min="1276" max="1276" width="2.5703125" style="249" customWidth="1"/>
    <col min="1277" max="1277" width="2.140625" style="249" customWidth="1"/>
    <col min="1278" max="1278" width="11.5703125" style="249" customWidth="1"/>
    <col min="1279" max="1279" width="11.42578125" style="249" customWidth="1"/>
    <col min="1280" max="1280" width="10.7109375" style="249" customWidth="1"/>
    <col min="1281" max="1285" width="10.7109375" style="249" bestFit="1" customWidth="1"/>
    <col min="1286" max="1287" width="10.5703125" style="249" bestFit="1" customWidth="1"/>
    <col min="1288" max="1297" width="12.7109375" style="249" customWidth="1"/>
    <col min="1298" max="1516" width="9.140625" style="249"/>
    <col min="1517" max="1517" width="3.140625" style="249" customWidth="1"/>
    <col min="1518" max="1518" width="6.42578125" style="249" customWidth="1"/>
    <col min="1519" max="1519" width="45.42578125" style="249" customWidth="1"/>
    <col min="1520" max="1520" width="38.42578125" style="249" customWidth="1"/>
    <col min="1521" max="1522" width="2.7109375" style="249" customWidth="1"/>
    <col min="1523" max="1523" width="2.5703125" style="249" customWidth="1"/>
    <col min="1524" max="1524" width="2.7109375" style="249" customWidth="1"/>
    <col min="1525" max="1525" width="1.140625" style="249" customWidth="1"/>
    <col min="1526" max="1526" width="3.140625" style="249" customWidth="1"/>
    <col min="1527" max="1527" width="4.42578125" style="249" customWidth="1"/>
    <col min="1528" max="1528" width="5.7109375" style="249" customWidth="1"/>
    <col min="1529" max="1529" width="9.7109375" style="249" customWidth="1"/>
    <col min="1530" max="1530" width="5.28515625" style="249" customWidth="1"/>
    <col min="1531" max="1531" width="3.140625" style="249" customWidth="1"/>
    <col min="1532" max="1532" width="2.5703125" style="249" customWidth="1"/>
    <col min="1533" max="1533" width="2.140625" style="249" customWidth="1"/>
    <col min="1534" max="1534" width="11.5703125" style="249" customWidth="1"/>
    <col min="1535" max="1535" width="11.42578125" style="249" customWidth="1"/>
    <col min="1536" max="1536" width="10.7109375" style="249" customWidth="1"/>
    <col min="1537" max="1541" width="10.7109375" style="249" bestFit="1" customWidth="1"/>
    <col min="1542" max="1543" width="10.5703125" style="249" bestFit="1" customWidth="1"/>
    <col min="1544" max="1553" width="12.7109375" style="249" customWidth="1"/>
    <col min="1554" max="1772" width="9.140625" style="249"/>
    <col min="1773" max="1773" width="3.140625" style="249" customWidth="1"/>
    <col min="1774" max="1774" width="6.42578125" style="249" customWidth="1"/>
    <col min="1775" max="1775" width="45.42578125" style="249" customWidth="1"/>
    <col min="1776" max="1776" width="38.42578125" style="249" customWidth="1"/>
    <col min="1777" max="1778" width="2.7109375" style="249" customWidth="1"/>
    <col min="1779" max="1779" width="2.5703125" style="249" customWidth="1"/>
    <col min="1780" max="1780" width="2.7109375" style="249" customWidth="1"/>
    <col min="1781" max="1781" width="1.140625" style="249" customWidth="1"/>
    <col min="1782" max="1782" width="3.140625" style="249" customWidth="1"/>
    <col min="1783" max="1783" width="4.42578125" style="249" customWidth="1"/>
    <col min="1784" max="1784" width="5.7109375" style="249" customWidth="1"/>
    <col min="1785" max="1785" width="9.7109375" style="249" customWidth="1"/>
    <col min="1786" max="1786" width="5.28515625" style="249" customWidth="1"/>
    <col min="1787" max="1787" width="3.140625" style="249" customWidth="1"/>
    <col min="1788" max="1788" width="2.5703125" style="249" customWidth="1"/>
    <col min="1789" max="1789" width="2.140625" style="249" customWidth="1"/>
    <col min="1790" max="1790" width="11.5703125" style="249" customWidth="1"/>
    <col min="1791" max="1791" width="11.42578125" style="249" customWidth="1"/>
    <col min="1792" max="1792" width="10.7109375" style="249" customWidth="1"/>
    <col min="1793" max="1797" width="10.7109375" style="249" bestFit="1" customWidth="1"/>
    <col min="1798" max="1799" width="10.5703125" style="249" bestFit="1" customWidth="1"/>
    <col min="1800" max="1809" width="12.7109375" style="249" customWidth="1"/>
    <col min="1810" max="2028" width="9.140625" style="249"/>
    <col min="2029" max="2029" width="3.140625" style="249" customWidth="1"/>
    <col min="2030" max="2030" width="6.42578125" style="249" customWidth="1"/>
    <col min="2031" max="2031" width="45.42578125" style="249" customWidth="1"/>
    <col min="2032" max="2032" width="38.42578125" style="249" customWidth="1"/>
    <col min="2033" max="2034" width="2.7109375" style="249" customWidth="1"/>
    <col min="2035" max="2035" width="2.5703125" style="249" customWidth="1"/>
    <col min="2036" max="2036" width="2.7109375" style="249" customWidth="1"/>
    <col min="2037" max="2037" width="1.140625" style="249" customWidth="1"/>
    <col min="2038" max="2038" width="3.140625" style="249" customWidth="1"/>
    <col min="2039" max="2039" width="4.42578125" style="249" customWidth="1"/>
    <col min="2040" max="2040" width="5.7109375" style="249" customWidth="1"/>
    <col min="2041" max="2041" width="9.7109375" style="249" customWidth="1"/>
    <col min="2042" max="2042" width="5.28515625" style="249" customWidth="1"/>
    <col min="2043" max="2043" width="3.140625" style="249" customWidth="1"/>
    <col min="2044" max="2044" width="2.5703125" style="249" customWidth="1"/>
    <col min="2045" max="2045" width="2.140625" style="249" customWidth="1"/>
    <col min="2046" max="2046" width="11.5703125" style="249" customWidth="1"/>
    <col min="2047" max="2047" width="11.42578125" style="249" customWidth="1"/>
    <col min="2048" max="2048" width="10.7109375" style="249" customWidth="1"/>
    <col min="2049" max="2053" width="10.7109375" style="249" bestFit="1" customWidth="1"/>
    <col min="2054" max="2055" width="10.5703125" style="249" bestFit="1" customWidth="1"/>
    <col min="2056" max="2065" width="12.7109375" style="249" customWidth="1"/>
    <col min="2066" max="2284" width="9.140625" style="249"/>
    <col min="2285" max="2285" width="3.140625" style="249" customWidth="1"/>
    <col min="2286" max="2286" width="6.42578125" style="249" customWidth="1"/>
    <col min="2287" max="2287" width="45.42578125" style="249" customWidth="1"/>
    <col min="2288" max="2288" width="38.42578125" style="249" customWidth="1"/>
    <col min="2289" max="2290" width="2.7109375" style="249" customWidth="1"/>
    <col min="2291" max="2291" width="2.5703125" style="249" customWidth="1"/>
    <col min="2292" max="2292" width="2.7109375" style="249" customWidth="1"/>
    <col min="2293" max="2293" width="1.140625" style="249" customWidth="1"/>
    <col min="2294" max="2294" width="3.140625" style="249" customWidth="1"/>
    <col min="2295" max="2295" width="4.42578125" style="249" customWidth="1"/>
    <col min="2296" max="2296" width="5.7109375" style="249" customWidth="1"/>
    <col min="2297" max="2297" width="9.7109375" style="249" customWidth="1"/>
    <col min="2298" max="2298" width="5.28515625" style="249" customWidth="1"/>
    <col min="2299" max="2299" width="3.140625" style="249" customWidth="1"/>
    <col min="2300" max="2300" width="2.5703125" style="249" customWidth="1"/>
    <col min="2301" max="2301" width="2.140625" style="249" customWidth="1"/>
    <col min="2302" max="2302" width="11.5703125" style="249" customWidth="1"/>
    <col min="2303" max="2303" width="11.42578125" style="249" customWidth="1"/>
    <col min="2304" max="2304" width="10.7109375" style="249" customWidth="1"/>
    <col min="2305" max="2309" width="10.7109375" style="249" bestFit="1" customWidth="1"/>
    <col min="2310" max="2311" width="10.5703125" style="249" bestFit="1" customWidth="1"/>
    <col min="2312" max="2321" width="12.7109375" style="249" customWidth="1"/>
    <col min="2322" max="2540" width="9.140625" style="249"/>
    <col min="2541" max="2541" width="3.140625" style="249" customWidth="1"/>
    <col min="2542" max="2542" width="6.42578125" style="249" customWidth="1"/>
    <col min="2543" max="2543" width="45.42578125" style="249" customWidth="1"/>
    <col min="2544" max="2544" width="38.42578125" style="249" customWidth="1"/>
    <col min="2545" max="2546" width="2.7109375" style="249" customWidth="1"/>
    <col min="2547" max="2547" width="2.5703125" style="249" customWidth="1"/>
    <col min="2548" max="2548" width="2.7109375" style="249" customWidth="1"/>
    <col min="2549" max="2549" width="1.140625" style="249" customWidth="1"/>
    <col min="2550" max="2550" width="3.140625" style="249" customWidth="1"/>
    <col min="2551" max="2551" width="4.42578125" style="249" customWidth="1"/>
    <col min="2552" max="2552" width="5.7109375" style="249" customWidth="1"/>
    <col min="2553" max="2553" width="9.7109375" style="249" customWidth="1"/>
    <col min="2554" max="2554" width="5.28515625" style="249" customWidth="1"/>
    <col min="2555" max="2555" width="3.140625" style="249" customWidth="1"/>
    <col min="2556" max="2556" width="2.5703125" style="249" customWidth="1"/>
    <col min="2557" max="2557" width="2.140625" style="249" customWidth="1"/>
    <col min="2558" max="2558" width="11.5703125" style="249" customWidth="1"/>
    <col min="2559" max="2559" width="11.42578125" style="249" customWidth="1"/>
    <col min="2560" max="2560" width="10.7109375" style="249" customWidth="1"/>
    <col min="2561" max="2565" width="10.7109375" style="249" bestFit="1" customWidth="1"/>
    <col min="2566" max="2567" width="10.5703125" style="249" bestFit="1" customWidth="1"/>
    <col min="2568" max="2577" width="12.7109375" style="249" customWidth="1"/>
    <col min="2578" max="2796" width="9.140625" style="249"/>
    <col min="2797" max="2797" width="3.140625" style="249" customWidth="1"/>
    <col min="2798" max="2798" width="6.42578125" style="249" customWidth="1"/>
    <col min="2799" max="2799" width="45.42578125" style="249" customWidth="1"/>
    <col min="2800" max="2800" width="38.42578125" style="249" customWidth="1"/>
    <col min="2801" max="2802" width="2.7109375" style="249" customWidth="1"/>
    <col min="2803" max="2803" width="2.5703125" style="249" customWidth="1"/>
    <col min="2804" max="2804" width="2.7109375" style="249" customWidth="1"/>
    <col min="2805" max="2805" width="1.140625" style="249" customWidth="1"/>
    <col min="2806" max="2806" width="3.140625" style="249" customWidth="1"/>
    <col min="2807" max="2807" width="4.42578125" style="249" customWidth="1"/>
    <col min="2808" max="2808" width="5.7109375" style="249" customWidth="1"/>
    <col min="2809" max="2809" width="9.7109375" style="249" customWidth="1"/>
    <col min="2810" max="2810" width="5.28515625" style="249" customWidth="1"/>
    <col min="2811" max="2811" width="3.140625" style="249" customWidth="1"/>
    <col min="2812" max="2812" width="2.5703125" style="249" customWidth="1"/>
    <col min="2813" max="2813" width="2.140625" style="249" customWidth="1"/>
    <col min="2814" max="2814" width="11.5703125" style="249" customWidth="1"/>
    <col min="2815" max="2815" width="11.42578125" style="249" customWidth="1"/>
    <col min="2816" max="2816" width="10.7109375" style="249" customWidth="1"/>
    <col min="2817" max="2821" width="10.7109375" style="249" bestFit="1" customWidth="1"/>
    <col min="2822" max="2823" width="10.5703125" style="249" bestFit="1" customWidth="1"/>
    <col min="2824" max="2833" width="12.7109375" style="249" customWidth="1"/>
    <col min="2834" max="3052" width="9.140625" style="249"/>
    <col min="3053" max="3053" width="3.140625" style="249" customWidth="1"/>
    <col min="3054" max="3054" width="6.42578125" style="249" customWidth="1"/>
    <col min="3055" max="3055" width="45.42578125" style="249" customWidth="1"/>
    <col min="3056" max="3056" width="38.42578125" style="249" customWidth="1"/>
    <col min="3057" max="3058" width="2.7109375" style="249" customWidth="1"/>
    <col min="3059" max="3059" width="2.5703125" style="249" customWidth="1"/>
    <col min="3060" max="3060" width="2.7109375" style="249" customWidth="1"/>
    <col min="3061" max="3061" width="1.140625" style="249" customWidth="1"/>
    <col min="3062" max="3062" width="3.140625" style="249" customWidth="1"/>
    <col min="3063" max="3063" width="4.42578125" style="249" customWidth="1"/>
    <col min="3064" max="3064" width="5.7109375" style="249" customWidth="1"/>
    <col min="3065" max="3065" width="9.7109375" style="249" customWidth="1"/>
    <col min="3066" max="3066" width="5.28515625" style="249" customWidth="1"/>
    <col min="3067" max="3067" width="3.140625" style="249" customWidth="1"/>
    <col min="3068" max="3068" width="2.5703125" style="249" customWidth="1"/>
    <col min="3069" max="3069" width="2.140625" style="249" customWidth="1"/>
    <col min="3070" max="3070" width="11.5703125" style="249" customWidth="1"/>
    <col min="3071" max="3071" width="11.42578125" style="249" customWidth="1"/>
    <col min="3072" max="3072" width="10.7109375" style="249" customWidth="1"/>
    <col min="3073" max="3077" width="10.7109375" style="249" bestFit="1" customWidth="1"/>
    <col min="3078" max="3079" width="10.5703125" style="249" bestFit="1" customWidth="1"/>
    <col min="3080" max="3089" width="12.7109375" style="249" customWidth="1"/>
    <col min="3090" max="3308" width="9.140625" style="249"/>
    <col min="3309" max="3309" width="3.140625" style="249" customWidth="1"/>
    <col min="3310" max="3310" width="6.42578125" style="249" customWidth="1"/>
    <col min="3311" max="3311" width="45.42578125" style="249" customWidth="1"/>
    <col min="3312" max="3312" width="38.42578125" style="249" customWidth="1"/>
    <col min="3313" max="3314" width="2.7109375" style="249" customWidth="1"/>
    <col min="3315" max="3315" width="2.5703125" style="249" customWidth="1"/>
    <col min="3316" max="3316" width="2.7109375" style="249" customWidth="1"/>
    <col min="3317" max="3317" width="1.140625" style="249" customWidth="1"/>
    <col min="3318" max="3318" width="3.140625" style="249" customWidth="1"/>
    <col min="3319" max="3319" width="4.42578125" style="249" customWidth="1"/>
    <col min="3320" max="3320" width="5.7109375" style="249" customWidth="1"/>
    <col min="3321" max="3321" width="9.7109375" style="249" customWidth="1"/>
    <col min="3322" max="3322" width="5.28515625" style="249" customWidth="1"/>
    <col min="3323" max="3323" width="3.140625" style="249" customWidth="1"/>
    <col min="3324" max="3324" width="2.5703125" style="249" customWidth="1"/>
    <col min="3325" max="3325" width="2.140625" style="249" customWidth="1"/>
    <col min="3326" max="3326" width="11.5703125" style="249" customWidth="1"/>
    <col min="3327" max="3327" width="11.42578125" style="249" customWidth="1"/>
    <col min="3328" max="3328" width="10.7109375" style="249" customWidth="1"/>
    <col min="3329" max="3333" width="10.7109375" style="249" bestFit="1" customWidth="1"/>
    <col min="3334" max="3335" width="10.5703125" style="249" bestFit="1" customWidth="1"/>
    <col min="3336" max="3345" width="12.7109375" style="249" customWidth="1"/>
    <col min="3346" max="3564" width="9.140625" style="249"/>
    <col min="3565" max="3565" width="3.140625" style="249" customWidth="1"/>
    <col min="3566" max="3566" width="6.42578125" style="249" customWidth="1"/>
    <col min="3567" max="3567" width="45.42578125" style="249" customWidth="1"/>
    <col min="3568" max="3568" width="38.42578125" style="249" customWidth="1"/>
    <col min="3569" max="3570" width="2.7109375" style="249" customWidth="1"/>
    <col min="3571" max="3571" width="2.5703125" style="249" customWidth="1"/>
    <col min="3572" max="3572" width="2.7109375" style="249" customWidth="1"/>
    <col min="3573" max="3573" width="1.140625" style="249" customWidth="1"/>
    <col min="3574" max="3574" width="3.140625" style="249" customWidth="1"/>
    <col min="3575" max="3575" width="4.42578125" style="249" customWidth="1"/>
    <col min="3576" max="3576" width="5.7109375" style="249" customWidth="1"/>
    <col min="3577" max="3577" width="9.7109375" style="249" customWidth="1"/>
    <col min="3578" max="3578" width="5.28515625" style="249" customWidth="1"/>
    <col min="3579" max="3579" width="3.140625" style="249" customWidth="1"/>
    <col min="3580" max="3580" width="2.5703125" style="249" customWidth="1"/>
    <col min="3581" max="3581" width="2.140625" style="249" customWidth="1"/>
    <col min="3582" max="3582" width="11.5703125" style="249" customWidth="1"/>
    <col min="3583" max="3583" width="11.42578125" style="249" customWidth="1"/>
    <col min="3584" max="3584" width="10.7109375" style="249" customWidth="1"/>
    <col min="3585" max="3589" width="10.7109375" style="249" bestFit="1" customWidth="1"/>
    <col min="3590" max="3591" width="10.5703125" style="249" bestFit="1" customWidth="1"/>
    <col min="3592" max="3601" width="12.7109375" style="249" customWidth="1"/>
    <col min="3602" max="3820" width="9.140625" style="249"/>
    <col min="3821" max="3821" width="3.140625" style="249" customWidth="1"/>
    <col min="3822" max="3822" width="6.42578125" style="249" customWidth="1"/>
    <col min="3823" max="3823" width="45.42578125" style="249" customWidth="1"/>
    <col min="3824" max="3824" width="38.42578125" style="249" customWidth="1"/>
    <col min="3825" max="3826" width="2.7109375" style="249" customWidth="1"/>
    <col min="3827" max="3827" width="2.5703125" style="249" customWidth="1"/>
    <col min="3828" max="3828" width="2.7109375" style="249" customWidth="1"/>
    <col min="3829" max="3829" width="1.140625" style="249" customWidth="1"/>
    <col min="3830" max="3830" width="3.140625" style="249" customWidth="1"/>
    <col min="3831" max="3831" width="4.42578125" style="249" customWidth="1"/>
    <col min="3832" max="3832" width="5.7109375" style="249" customWidth="1"/>
    <col min="3833" max="3833" width="9.7109375" style="249" customWidth="1"/>
    <col min="3834" max="3834" width="5.28515625" style="249" customWidth="1"/>
    <col min="3835" max="3835" width="3.140625" style="249" customWidth="1"/>
    <col min="3836" max="3836" width="2.5703125" style="249" customWidth="1"/>
    <col min="3837" max="3837" width="2.140625" style="249" customWidth="1"/>
    <col min="3838" max="3838" width="11.5703125" style="249" customWidth="1"/>
    <col min="3839" max="3839" width="11.42578125" style="249" customWidth="1"/>
    <col min="3840" max="3840" width="10.7109375" style="249" customWidth="1"/>
    <col min="3841" max="3845" width="10.7109375" style="249" bestFit="1" customWidth="1"/>
    <col min="3846" max="3847" width="10.5703125" style="249" bestFit="1" customWidth="1"/>
    <col min="3848" max="3857" width="12.7109375" style="249" customWidth="1"/>
    <col min="3858" max="4076" width="9.140625" style="249"/>
    <col min="4077" max="4077" width="3.140625" style="249" customWidth="1"/>
    <col min="4078" max="4078" width="6.42578125" style="249" customWidth="1"/>
    <col min="4079" max="4079" width="45.42578125" style="249" customWidth="1"/>
    <col min="4080" max="4080" width="38.42578125" style="249" customWidth="1"/>
    <col min="4081" max="4082" width="2.7109375" style="249" customWidth="1"/>
    <col min="4083" max="4083" width="2.5703125" style="249" customWidth="1"/>
    <col min="4084" max="4084" width="2.7109375" style="249" customWidth="1"/>
    <col min="4085" max="4085" width="1.140625" style="249" customWidth="1"/>
    <col min="4086" max="4086" width="3.140625" style="249" customWidth="1"/>
    <col min="4087" max="4087" width="4.42578125" style="249" customWidth="1"/>
    <col min="4088" max="4088" width="5.7109375" style="249" customWidth="1"/>
    <col min="4089" max="4089" width="9.7109375" style="249" customWidth="1"/>
    <col min="4090" max="4090" width="5.28515625" style="249" customWidth="1"/>
    <col min="4091" max="4091" width="3.140625" style="249" customWidth="1"/>
    <col min="4092" max="4092" width="2.5703125" style="249" customWidth="1"/>
    <col min="4093" max="4093" width="2.140625" style="249" customWidth="1"/>
    <col min="4094" max="4094" width="11.5703125" style="249" customWidth="1"/>
    <col min="4095" max="4095" width="11.42578125" style="249" customWidth="1"/>
    <col min="4096" max="4096" width="10.7109375" style="249" customWidth="1"/>
    <col min="4097" max="4101" width="10.7109375" style="249" bestFit="1" customWidth="1"/>
    <col min="4102" max="4103" width="10.5703125" style="249" bestFit="1" customWidth="1"/>
    <col min="4104" max="4113" width="12.7109375" style="249" customWidth="1"/>
    <col min="4114" max="4332" width="9.140625" style="249"/>
    <col min="4333" max="4333" width="3.140625" style="249" customWidth="1"/>
    <col min="4334" max="4334" width="6.42578125" style="249" customWidth="1"/>
    <col min="4335" max="4335" width="45.42578125" style="249" customWidth="1"/>
    <col min="4336" max="4336" width="38.42578125" style="249" customWidth="1"/>
    <col min="4337" max="4338" width="2.7109375" style="249" customWidth="1"/>
    <col min="4339" max="4339" width="2.5703125" style="249" customWidth="1"/>
    <col min="4340" max="4340" width="2.7109375" style="249" customWidth="1"/>
    <col min="4341" max="4341" width="1.140625" style="249" customWidth="1"/>
    <col min="4342" max="4342" width="3.140625" style="249" customWidth="1"/>
    <col min="4343" max="4343" width="4.42578125" style="249" customWidth="1"/>
    <col min="4344" max="4344" width="5.7109375" style="249" customWidth="1"/>
    <col min="4345" max="4345" width="9.7109375" style="249" customWidth="1"/>
    <col min="4346" max="4346" width="5.28515625" style="249" customWidth="1"/>
    <col min="4347" max="4347" width="3.140625" style="249" customWidth="1"/>
    <col min="4348" max="4348" width="2.5703125" style="249" customWidth="1"/>
    <col min="4349" max="4349" width="2.140625" style="249" customWidth="1"/>
    <col min="4350" max="4350" width="11.5703125" style="249" customWidth="1"/>
    <col min="4351" max="4351" width="11.42578125" style="249" customWidth="1"/>
    <col min="4352" max="4352" width="10.7109375" style="249" customWidth="1"/>
    <col min="4353" max="4357" width="10.7109375" style="249" bestFit="1" customWidth="1"/>
    <col min="4358" max="4359" width="10.5703125" style="249" bestFit="1" customWidth="1"/>
    <col min="4360" max="4369" width="12.7109375" style="249" customWidth="1"/>
    <col min="4370" max="4588" width="9.140625" style="249"/>
    <col min="4589" max="4589" width="3.140625" style="249" customWidth="1"/>
    <col min="4590" max="4590" width="6.42578125" style="249" customWidth="1"/>
    <col min="4591" max="4591" width="45.42578125" style="249" customWidth="1"/>
    <col min="4592" max="4592" width="38.42578125" style="249" customWidth="1"/>
    <col min="4593" max="4594" width="2.7109375" style="249" customWidth="1"/>
    <col min="4595" max="4595" width="2.5703125" style="249" customWidth="1"/>
    <col min="4596" max="4596" width="2.7109375" style="249" customWidth="1"/>
    <col min="4597" max="4597" width="1.140625" style="249" customWidth="1"/>
    <col min="4598" max="4598" width="3.140625" style="249" customWidth="1"/>
    <col min="4599" max="4599" width="4.42578125" style="249" customWidth="1"/>
    <col min="4600" max="4600" width="5.7109375" style="249" customWidth="1"/>
    <col min="4601" max="4601" width="9.7109375" style="249" customWidth="1"/>
    <col min="4602" max="4602" width="5.28515625" style="249" customWidth="1"/>
    <col min="4603" max="4603" width="3.140625" style="249" customWidth="1"/>
    <col min="4604" max="4604" width="2.5703125" style="249" customWidth="1"/>
    <col min="4605" max="4605" width="2.140625" style="249" customWidth="1"/>
    <col min="4606" max="4606" width="11.5703125" style="249" customWidth="1"/>
    <col min="4607" max="4607" width="11.42578125" style="249" customWidth="1"/>
    <col min="4608" max="4608" width="10.7109375" style="249" customWidth="1"/>
    <col min="4609" max="4613" width="10.7109375" style="249" bestFit="1" customWidth="1"/>
    <col min="4614" max="4615" width="10.5703125" style="249" bestFit="1" customWidth="1"/>
    <col min="4616" max="4625" width="12.7109375" style="249" customWidth="1"/>
    <col min="4626" max="4844" width="9.140625" style="249"/>
    <col min="4845" max="4845" width="3.140625" style="249" customWidth="1"/>
    <col min="4846" max="4846" width="6.42578125" style="249" customWidth="1"/>
    <col min="4847" max="4847" width="45.42578125" style="249" customWidth="1"/>
    <col min="4848" max="4848" width="38.42578125" style="249" customWidth="1"/>
    <col min="4849" max="4850" width="2.7109375" style="249" customWidth="1"/>
    <col min="4851" max="4851" width="2.5703125" style="249" customWidth="1"/>
    <col min="4852" max="4852" width="2.7109375" style="249" customWidth="1"/>
    <col min="4853" max="4853" width="1.140625" style="249" customWidth="1"/>
    <col min="4854" max="4854" width="3.140625" style="249" customWidth="1"/>
    <col min="4855" max="4855" width="4.42578125" style="249" customWidth="1"/>
    <col min="4856" max="4856" width="5.7109375" style="249" customWidth="1"/>
    <col min="4857" max="4857" width="9.7109375" style="249" customWidth="1"/>
    <col min="4858" max="4858" width="5.28515625" style="249" customWidth="1"/>
    <col min="4859" max="4859" width="3.140625" style="249" customWidth="1"/>
    <col min="4860" max="4860" width="2.5703125" style="249" customWidth="1"/>
    <col min="4861" max="4861" width="2.140625" style="249" customWidth="1"/>
    <col min="4862" max="4862" width="11.5703125" style="249" customWidth="1"/>
    <col min="4863" max="4863" width="11.42578125" style="249" customWidth="1"/>
    <col min="4864" max="4864" width="10.7109375" style="249" customWidth="1"/>
    <col min="4865" max="4869" width="10.7109375" style="249" bestFit="1" customWidth="1"/>
    <col min="4870" max="4871" width="10.5703125" style="249" bestFit="1" customWidth="1"/>
    <col min="4872" max="4881" width="12.7109375" style="249" customWidth="1"/>
    <col min="4882" max="5100" width="9.140625" style="249"/>
    <col min="5101" max="5101" width="3.140625" style="249" customWidth="1"/>
    <col min="5102" max="5102" width="6.42578125" style="249" customWidth="1"/>
    <col min="5103" max="5103" width="45.42578125" style="249" customWidth="1"/>
    <col min="5104" max="5104" width="38.42578125" style="249" customWidth="1"/>
    <col min="5105" max="5106" width="2.7109375" style="249" customWidth="1"/>
    <col min="5107" max="5107" width="2.5703125" style="249" customWidth="1"/>
    <col min="5108" max="5108" width="2.7109375" style="249" customWidth="1"/>
    <col min="5109" max="5109" width="1.140625" style="249" customWidth="1"/>
    <col min="5110" max="5110" width="3.140625" style="249" customWidth="1"/>
    <col min="5111" max="5111" width="4.42578125" style="249" customWidth="1"/>
    <col min="5112" max="5112" width="5.7109375" style="249" customWidth="1"/>
    <col min="5113" max="5113" width="9.7109375" style="249" customWidth="1"/>
    <col min="5114" max="5114" width="5.28515625" style="249" customWidth="1"/>
    <col min="5115" max="5115" width="3.140625" style="249" customWidth="1"/>
    <col min="5116" max="5116" width="2.5703125" style="249" customWidth="1"/>
    <col min="5117" max="5117" width="2.140625" style="249" customWidth="1"/>
    <col min="5118" max="5118" width="11.5703125" style="249" customWidth="1"/>
    <col min="5119" max="5119" width="11.42578125" style="249" customWidth="1"/>
    <col min="5120" max="5120" width="10.7109375" style="249" customWidth="1"/>
    <col min="5121" max="5125" width="10.7109375" style="249" bestFit="1" customWidth="1"/>
    <col min="5126" max="5127" width="10.5703125" style="249" bestFit="1" customWidth="1"/>
    <col min="5128" max="5137" width="12.7109375" style="249" customWidth="1"/>
    <col min="5138" max="5356" width="9.140625" style="249"/>
    <col min="5357" max="5357" width="3.140625" style="249" customWidth="1"/>
    <col min="5358" max="5358" width="6.42578125" style="249" customWidth="1"/>
    <col min="5359" max="5359" width="45.42578125" style="249" customWidth="1"/>
    <col min="5360" max="5360" width="38.42578125" style="249" customWidth="1"/>
    <col min="5361" max="5362" width="2.7109375" style="249" customWidth="1"/>
    <col min="5363" max="5363" width="2.5703125" style="249" customWidth="1"/>
    <col min="5364" max="5364" width="2.7109375" style="249" customWidth="1"/>
    <col min="5365" max="5365" width="1.140625" style="249" customWidth="1"/>
    <col min="5366" max="5366" width="3.140625" style="249" customWidth="1"/>
    <col min="5367" max="5367" width="4.42578125" style="249" customWidth="1"/>
    <col min="5368" max="5368" width="5.7109375" style="249" customWidth="1"/>
    <col min="5369" max="5369" width="9.7109375" style="249" customWidth="1"/>
    <col min="5370" max="5370" width="5.28515625" style="249" customWidth="1"/>
    <col min="5371" max="5371" width="3.140625" style="249" customWidth="1"/>
    <col min="5372" max="5372" width="2.5703125" style="249" customWidth="1"/>
    <col min="5373" max="5373" width="2.140625" style="249" customWidth="1"/>
    <col min="5374" max="5374" width="11.5703125" style="249" customWidth="1"/>
    <col min="5375" max="5375" width="11.42578125" style="249" customWidth="1"/>
    <col min="5376" max="5376" width="10.7109375" style="249" customWidth="1"/>
    <col min="5377" max="5381" width="10.7109375" style="249" bestFit="1" customWidth="1"/>
    <col min="5382" max="5383" width="10.5703125" style="249" bestFit="1" customWidth="1"/>
    <col min="5384" max="5393" width="12.7109375" style="249" customWidth="1"/>
    <col min="5394" max="5612" width="9.140625" style="249"/>
    <col min="5613" max="5613" width="3.140625" style="249" customWidth="1"/>
    <col min="5614" max="5614" width="6.42578125" style="249" customWidth="1"/>
    <col min="5615" max="5615" width="45.42578125" style="249" customWidth="1"/>
    <col min="5616" max="5616" width="38.42578125" style="249" customWidth="1"/>
    <col min="5617" max="5618" width="2.7109375" style="249" customWidth="1"/>
    <col min="5619" max="5619" width="2.5703125" style="249" customWidth="1"/>
    <col min="5620" max="5620" width="2.7109375" style="249" customWidth="1"/>
    <col min="5621" max="5621" width="1.140625" style="249" customWidth="1"/>
    <col min="5622" max="5622" width="3.140625" style="249" customWidth="1"/>
    <col min="5623" max="5623" width="4.42578125" style="249" customWidth="1"/>
    <col min="5624" max="5624" width="5.7109375" style="249" customWidth="1"/>
    <col min="5625" max="5625" width="9.7109375" style="249" customWidth="1"/>
    <col min="5626" max="5626" width="5.28515625" style="249" customWidth="1"/>
    <col min="5627" max="5627" width="3.140625" style="249" customWidth="1"/>
    <col min="5628" max="5628" width="2.5703125" style="249" customWidth="1"/>
    <col min="5629" max="5629" width="2.140625" style="249" customWidth="1"/>
    <col min="5630" max="5630" width="11.5703125" style="249" customWidth="1"/>
    <col min="5631" max="5631" width="11.42578125" style="249" customWidth="1"/>
    <col min="5632" max="5632" width="10.7109375" style="249" customWidth="1"/>
    <col min="5633" max="5637" width="10.7109375" style="249" bestFit="1" customWidth="1"/>
    <col min="5638" max="5639" width="10.5703125" style="249" bestFit="1" customWidth="1"/>
    <col min="5640" max="5649" width="12.7109375" style="249" customWidth="1"/>
    <col min="5650" max="5868" width="9.140625" style="249"/>
    <col min="5869" max="5869" width="3.140625" style="249" customWidth="1"/>
    <col min="5870" max="5870" width="6.42578125" style="249" customWidth="1"/>
    <col min="5871" max="5871" width="45.42578125" style="249" customWidth="1"/>
    <col min="5872" max="5872" width="38.42578125" style="249" customWidth="1"/>
    <col min="5873" max="5874" width="2.7109375" style="249" customWidth="1"/>
    <col min="5875" max="5875" width="2.5703125" style="249" customWidth="1"/>
    <col min="5876" max="5876" width="2.7109375" style="249" customWidth="1"/>
    <col min="5877" max="5877" width="1.140625" style="249" customWidth="1"/>
    <col min="5878" max="5878" width="3.140625" style="249" customWidth="1"/>
    <col min="5879" max="5879" width="4.42578125" style="249" customWidth="1"/>
    <col min="5880" max="5880" width="5.7109375" style="249" customWidth="1"/>
    <col min="5881" max="5881" width="9.7109375" style="249" customWidth="1"/>
    <col min="5882" max="5882" width="5.28515625" style="249" customWidth="1"/>
    <col min="5883" max="5883" width="3.140625" style="249" customWidth="1"/>
    <col min="5884" max="5884" width="2.5703125" style="249" customWidth="1"/>
    <col min="5885" max="5885" width="2.140625" style="249" customWidth="1"/>
    <col min="5886" max="5886" width="11.5703125" style="249" customWidth="1"/>
    <col min="5887" max="5887" width="11.42578125" style="249" customWidth="1"/>
    <col min="5888" max="5888" width="10.7109375" style="249" customWidth="1"/>
    <col min="5889" max="5893" width="10.7109375" style="249" bestFit="1" customWidth="1"/>
    <col min="5894" max="5895" width="10.5703125" style="249" bestFit="1" customWidth="1"/>
    <col min="5896" max="5905" width="12.7109375" style="249" customWidth="1"/>
    <col min="5906" max="6124" width="9.140625" style="249"/>
    <col min="6125" max="6125" width="3.140625" style="249" customWidth="1"/>
    <col min="6126" max="6126" width="6.42578125" style="249" customWidth="1"/>
    <col min="6127" max="6127" width="45.42578125" style="249" customWidth="1"/>
    <col min="6128" max="6128" width="38.42578125" style="249" customWidth="1"/>
    <col min="6129" max="6130" width="2.7109375" style="249" customWidth="1"/>
    <col min="6131" max="6131" width="2.5703125" style="249" customWidth="1"/>
    <col min="6132" max="6132" width="2.7109375" style="249" customWidth="1"/>
    <col min="6133" max="6133" width="1.140625" style="249" customWidth="1"/>
    <col min="6134" max="6134" width="3.140625" style="249" customWidth="1"/>
    <col min="6135" max="6135" width="4.42578125" style="249" customWidth="1"/>
    <col min="6136" max="6136" width="5.7109375" style="249" customWidth="1"/>
    <col min="6137" max="6137" width="9.7109375" style="249" customWidth="1"/>
    <col min="6138" max="6138" width="5.28515625" style="249" customWidth="1"/>
    <col min="6139" max="6139" width="3.140625" style="249" customWidth="1"/>
    <col min="6140" max="6140" width="2.5703125" style="249" customWidth="1"/>
    <col min="6141" max="6141" width="2.140625" style="249" customWidth="1"/>
    <col min="6142" max="6142" width="11.5703125" style="249" customWidth="1"/>
    <col min="6143" max="6143" width="11.42578125" style="249" customWidth="1"/>
    <col min="6144" max="6144" width="10.7109375" style="249" customWidth="1"/>
    <col min="6145" max="6149" width="10.7109375" style="249" bestFit="1" customWidth="1"/>
    <col min="6150" max="6151" width="10.5703125" style="249" bestFit="1" customWidth="1"/>
    <col min="6152" max="6161" width="12.7109375" style="249" customWidth="1"/>
    <col min="6162" max="6380" width="9.140625" style="249"/>
    <col min="6381" max="6381" width="3.140625" style="249" customWidth="1"/>
    <col min="6382" max="6382" width="6.42578125" style="249" customWidth="1"/>
    <col min="6383" max="6383" width="45.42578125" style="249" customWidth="1"/>
    <col min="6384" max="6384" width="38.42578125" style="249" customWidth="1"/>
    <col min="6385" max="6386" width="2.7109375" style="249" customWidth="1"/>
    <col min="6387" max="6387" width="2.5703125" style="249" customWidth="1"/>
    <col min="6388" max="6388" width="2.7109375" style="249" customWidth="1"/>
    <col min="6389" max="6389" width="1.140625" style="249" customWidth="1"/>
    <col min="6390" max="6390" width="3.140625" style="249" customWidth="1"/>
    <col min="6391" max="6391" width="4.42578125" style="249" customWidth="1"/>
    <col min="6392" max="6392" width="5.7109375" style="249" customWidth="1"/>
    <col min="6393" max="6393" width="9.7109375" style="249" customWidth="1"/>
    <col min="6394" max="6394" width="5.28515625" style="249" customWidth="1"/>
    <col min="6395" max="6395" width="3.140625" style="249" customWidth="1"/>
    <col min="6396" max="6396" width="2.5703125" style="249" customWidth="1"/>
    <col min="6397" max="6397" width="2.140625" style="249" customWidth="1"/>
    <col min="6398" max="6398" width="11.5703125" style="249" customWidth="1"/>
    <col min="6399" max="6399" width="11.42578125" style="249" customWidth="1"/>
    <col min="6400" max="6400" width="10.7109375" style="249" customWidth="1"/>
    <col min="6401" max="6405" width="10.7109375" style="249" bestFit="1" customWidth="1"/>
    <col min="6406" max="6407" width="10.5703125" style="249" bestFit="1" customWidth="1"/>
    <col min="6408" max="6417" width="12.7109375" style="249" customWidth="1"/>
    <col min="6418" max="6636" width="9.140625" style="249"/>
    <col min="6637" max="6637" width="3.140625" style="249" customWidth="1"/>
    <col min="6638" max="6638" width="6.42578125" style="249" customWidth="1"/>
    <col min="6639" max="6639" width="45.42578125" style="249" customWidth="1"/>
    <col min="6640" max="6640" width="38.42578125" style="249" customWidth="1"/>
    <col min="6641" max="6642" width="2.7109375" style="249" customWidth="1"/>
    <col min="6643" max="6643" width="2.5703125" style="249" customWidth="1"/>
    <col min="6644" max="6644" width="2.7109375" style="249" customWidth="1"/>
    <col min="6645" max="6645" width="1.140625" style="249" customWidth="1"/>
    <col min="6646" max="6646" width="3.140625" style="249" customWidth="1"/>
    <col min="6647" max="6647" width="4.42578125" style="249" customWidth="1"/>
    <col min="6648" max="6648" width="5.7109375" style="249" customWidth="1"/>
    <col min="6649" max="6649" width="9.7109375" style="249" customWidth="1"/>
    <col min="6650" max="6650" width="5.28515625" style="249" customWidth="1"/>
    <col min="6651" max="6651" width="3.140625" style="249" customWidth="1"/>
    <col min="6652" max="6652" width="2.5703125" style="249" customWidth="1"/>
    <col min="6653" max="6653" width="2.140625" style="249" customWidth="1"/>
    <col min="6654" max="6654" width="11.5703125" style="249" customWidth="1"/>
    <col min="6655" max="6655" width="11.42578125" style="249" customWidth="1"/>
    <col min="6656" max="6656" width="10.7109375" style="249" customWidth="1"/>
    <col min="6657" max="6661" width="10.7109375" style="249" bestFit="1" customWidth="1"/>
    <col min="6662" max="6663" width="10.5703125" style="249" bestFit="1" customWidth="1"/>
    <col min="6664" max="6673" width="12.7109375" style="249" customWidth="1"/>
    <col min="6674" max="6892" width="9.140625" style="249"/>
    <col min="6893" max="6893" width="3.140625" style="249" customWidth="1"/>
    <col min="6894" max="6894" width="6.42578125" style="249" customWidth="1"/>
    <col min="6895" max="6895" width="45.42578125" style="249" customWidth="1"/>
    <col min="6896" max="6896" width="38.42578125" style="249" customWidth="1"/>
    <col min="6897" max="6898" width="2.7109375" style="249" customWidth="1"/>
    <col min="6899" max="6899" width="2.5703125" style="249" customWidth="1"/>
    <col min="6900" max="6900" width="2.7109375" style="249" customWidth="1"/>
    <col min="6901" max="6901" width="1.140625" style="249" customWidth="1"/>
    <col min="6902" max="6902" width="3.140625" style="249" customWidth="1"/>
    <col min="6903" max="6903" width="4.42578125" style="249" customWidth="1"/>
    <col min="6904" max="6904" width="5.7109375" style="249" customWidth="1"/>
    <col min="6905" max="6905" width="9.7109375" style="249" customWidth="1"/>
    <col min="6906" max="6906" width="5.28515625" style="249" customWidth="1"/>
    <col min="6907" max="6907" width="3.140625" style="249" customWidth="1"/>
    <col min="6908" max="6908" width="2.5703125" style="249" customWidth="1"/>
    <col min="6909" max="6909" width="2.140625" style="249" customWidth="1"/>
    <col min="6910" max="6910" width="11.5703125" style="249" customWidth="1"/>
    <col min="6911" max="6911" width="11.42578125" style="249" customWidth="1"/>
    <col min="6912" max="6912" width="10.7109375" style="249" customWidth="1"/>
    <col min="6913" max="6917" width="10.7109375" style="249" bestFit="1" customWidth="1"/>
    <col min="6918" max="6919" width="10.5703125" style="249" bestFit="1" customWidth="1"/>
    <col min="6920" max="6929" width="12.7109375" style="249" customWidth="1"/>
    <col min="6930" max="7148" width="9.140625" style="249"/>
    <col min="7149" max="7149" width="3.140625" style="249" customWidth="1"/>
    <col min="7150" max="7150" width="6.42578125" style="249" customWidth="1"/>
    <col min="7151" max="7151" width="45.42578125" style="249" customWidth="1"/>
    <col min="7152" max="7152" width="38.42578125" style="249" customWidth="1"/>
    <col min="7153" max="7154" width="2.7109375" style="249" customWidth="1"/>
    <col min="7155" max="7155" width="2.5703125" style="249" customWidth="1"/>
    <col min="7156" max="7156" width="2.7109375" style="249" customWidth="1"/>
    <col min="7157" max="7157" width="1.140625" style="249" customWidth="1"/>
    <col min="7158" max="7158" width="3.140625" style="249" customWidth="1"/>
    <col min="7159" max="7159" width="4.42578125" style="249" customWidth="1"/>
    <col min="7160" max="7160" width="5.7109375" style="249" customWidth="1"/>
    <col min="7161" max="7161" width="9.7109375" style="249" customWidth="1"/>
    <col min="7162" max="7162" width="5.28515625" style="249" customWidth="1"/>
    <col min="7163" max="7163" width="3.140625" style="249" customWidth="1"/>
    <col min="7164" max="7164" width="2.5703125" style="249" customWidth="1"/>
    <col min="7165" max="7165" width="2.140625" style="249" customWidth="1"/>
    <col min="7166" max="7166" width="11.5703125" style="249" customWidth="1"/>
    <col min="7167" max="7167" width="11.42578125" style="249" customWidth="1"/>
    <col min="7168" max="7168" width="10.7109375" style="249" customWidth="1"/>
    <col min="7169" max="7173" width="10.7109375" style="249" bestFit="1" customWidth="1"/>
    <col min="7174" max="7175" width="10.5703125" style="249" bestFit="1" customWidth="1"/>
    <col min="7176" max="7185" width="12.7109375" style="249" customWidth="1"/>
    <col min="7186" max="7404" width="9.140625" style="249"/>
    <col min="7405" max="7405" width="3.140625" style="249" customWidth="1"/>
    <col min="7406" max="7406" width="6.42578125" style="249" customWidth="1"/>
    <col min="7407" max="7407" width="45.42578125" style="249" customWidth="1"/>
    <col min="7408" max="7408" width="38.42578125" style="249" customWidth="1"/>
    <col min="7409" max="7410" width="2.7109375" style="249" customWidth="1"/>
    <col min="7411" max="7411" width="2.5703125" style="249" customWidth="1"/>
    <col min="7412" max="7412" width="2.7109375" style="249" customWidth="1"/>
    <col min="7413" max="7413" width="1.140625" style="249" customWidth="1"/>
    <col min="7414" max="7414" width="3.140625" style="249" customWidth="1"/>
    <col min="7415" max="7415" width="4.42578125" style="249" customWidth="1"/>
    <col min="7416" max="7416" width="5.7109375" style="249" customWidth="1"/>
    <col min="7417" max="7417" width="9.7109375" style="249" customWidth="1"/>
    <col min="7418" max="7418" width="5.28515625" style="249" customWidth="1"/>
    <col min="7419" max="7419" width="3.140625" style="249" customWidth="1"/>
    <col min="7420" max="7420" width="2.5703125" style="249" customWidth="1"/>
    <col min="7421" max="7421" width="2.140625" style="249" customWidth="1"/>
    <col min="7422" max="7422" width="11.5703125" style="249" customWidth="1"/>
    <col min="7423" max="7423" width="11.42578125" style="249" customWidth="1"/>
    <col min="7424" max="7424" width="10.7109375" style="249" customWidth="1"/>
    <col min="7425" max="7429" width="10.7109375" style="249" bestFit="1" customWidth="1"/>
    <col min="7430" max="7431" width="10.5703125" style="249" bestFit="1" customWidth="1"/>
    <col min="7432" max="7441" width="12.7109375" style="249" customWidth="1"/>
    <col min="7442" max="7660" width="9.140625" style="249"/>
    <col min="7661" max="7661" width="3.140625" style="249" customWidth="1"/>
    <col min="7662" max="7662" width="6.42578125" style="249" customWidth="1"/>
    <col min="7663" max="7663" width="45.42578125" style="249" customWidth="1"/>
    <col min="7664" max="7664" width="38.42578125" style="249" customWidth="1"/>
    <col min="7665" max="7666" width="2.7109375" style="249" customWidth="1"/>
    <col min="7667" max="7667" width="2.5703125" style="249" customWidth="1"/>
    <col min="7668" max="7668" width="2.7109375" style="249" customWidth="1"/>
    <col min="7669" max="7669" width="1.140625" style="249" customWidth="1"/>
    <col min="7670" max="7670" width="3.140625" style="249" customWidth="1"/>
    <col min="7671" max="7671" width="4.42578125" style="249" customWidth="1"/>
    <col min="7672" max="7672" width="5.7109375" style="249" customWidth="1"/>
    <col min="7673" max="7673" width="9.7109375" style="249" customWidth="1"/>
    <col min="7674" max="7674" width="5.28515625" style="249" customWidth="1"/>
    <col min="7675" max="7675" width="3.140625" style="249" customWidth="1"/>
    <col min="7676" max="7676" width="2.5703125" style="249" customWidth="1"/>
    <col min="7677" max="7677" width="2.140625" style="249" customWidth="1"/>
    <col min="7678" max="7678" width="11.5703125" style="249" customWidth="1"/>
    <col min="7679" max="7679" width="11.42578125" style="249" customWidth="1"/>
    <col min="7680" max="7680" width="10.7109375" style="249" customWidth="1"/>
    <col min="7681" max="7685" width="10.7109375" style="249" bestFit="1" customWidth="1"/>
    <col min="7686" max="7687" width="10.5703125" style="249" bestFit="1" customWidth="1"/>
    <col min="7688" max="7697" width="12.7109375" style="249" customWidth="1"/>
    <col min="7698" max="7916" width="9.140625" style="249"/>
    <col min="7917" max="7917" width="3.140625" style="249" customWidth="1"/>
    <col min="7918" max="7918" width="6.42578125" style="249" customWidth="1"/>
    <col min="7919" max="7919" width="45.42578125" style="249" customWidth="1"/>
    <col min="7920" max="7920" width="38.42578125" style="249" customWidth="1"/>
    <col min="7921" max="7922" width="2.7109375" style="249" customWidth="1"/>
    <col min="7923" max="7923" width="2.5703125" style="249" customWidth="1"/>
    <col min="7924" max="7924" width="2.7109375" style="249" customWidth="1"/>
    <col min="7925" max="7925" width="1.140625" style="249" customWidth="1"/>
    <col min="7926" max="7926" width="3.140625" style="249" customWidth="1"/>
    <col min="7927" max="7927" width="4.42578125" style="249" customWidth="1"/>
    <col min="7928" max="7928" width="5.7109375" style="249" customWidth="1"/>
    <col min="7929" max="7929" width="9.7109375" style="249" customWidth="1"/>
    <col min="7930" max="7930" width="5.28515625" style="249" customWidth="1"/>
    <col min="7931" max="7931" width="3.140625" style="249" customWidth="1"/>
    <col min="7932" max="7932" width="2.5703125" style="249" customWidth="1"/>
    <col min="7933" max="7933" width="2.140625" style="249" customWidth="1"/>
    <col min="7934" max="7934" width="11.5703125" style="249" customWidth="1"/>
    <col min="7935" max="7935" width="11.42578125" style="249" customWidth="1"/>
    <col min="7936" max="7936" width="10.7109375" style="249" customWidth="1"/>
    <col min="7937" max="7941" width="10.7109375" style="249" bestFit="1" customWidth="1"/>
    <col min="7942" max="7943" width="10.5703125" style="249" bestFit="1" customWidth="1"/>
    <col min="7944" max="7953" width="12.7109375" style="249" customWidth="1"/>
    <col min="7954" max="8172" width="9.140625" style="249"/>
    <col min="8173" max="8173" width="3.140625" style="249" customWidth="1"/>
    <col min="8174" max="8174" width="6.42578125" style="249" customWidth="1"/>
    <col min="8175" max="8175" width="45.42578125" style="249" customWidth="1"/>
    <col min="8176" max="8176" width="38.42578125" style="249" customWidth="1"/>
    <col min="8177" max="8178" width="2.7109375" style="249" customWidth="1"/>
    <col min="8179" max="8179" width="2.5703125" style="249" customWidth="1"/>
    <col min="8180" max="8180" width="2.7109375" style="249" customWidth="1"/>
    <col min="8181" max="8181" width="1.140625" style="249" customWidth="1"/>
    <col min="8182" max="8182" width="3.140625" style="249" customWidth="1"/>
    <col min="8183" max="8183" width="4.42578125" style="249" customWidth="1"/>
    <col min="8184" max="8184" width="5.7109375" style="249" customWidth="1"/>
    <col min="8185" max="8185" width="9.7109375" style="249" customWidth="1"/>
    <col min="8186" max="8186" width="5.28515625" style="249" customWidth="1"/>
    <col min="8187" max="8187" width="3.140625" style="249" customWidth="1"/>
    <col min="8188" max="8188" width="2.5703125" style="249" customWidth="1"/>
    <col min="8189" max="8189" width="2.140625" style="249" customWidth="1"/>
    <col min="8190" max="8190" width="11.5703125" style="249" customWidth="1"/>
    <col min="8191" max="8191" width="11.42578125" style="249" customWidth="1"/>
    <col min="8192" max="8192" width="10.7109375" style="249" customWidth="1"/>
    <col min="8193" max="8197" width="10.7109375" style="249" bestFit="1" customWidth="1"/>
    <col min="8198" max="8199" width="10.5703125" style="249" bestFit="1" customWidth="1"/>
    <col min="8200" max="8209" width="12.7109375" style="249" customWidth="1"/>
    <col min="8210" max="8428" width="9.140625" style="249"/>
    <col min="8429" max="8429" width="3.140625" style="249" customWidth="1"/>
    <col min="8430" max="8430" width="6.42578125" style="249" customWidth="1"/>
    <col min="8431" max="8431" width="45.42578125" style="249" customWidth="1"/>
    <col min="8432" max="8432" width="38.42578125" style="249" customWidth="1"/>
    <col min="8433" max="8434" width="2.7109375" style="249" customWidth="1"/>
    <col min="8435" max="8435" width="2.5703125" style="249" customWidth="1"/>
    <col min="8436" max="8436" width="2.7109375" style="249" customWidth="1"/>
    <col min="8437" max="8437" width="1.140625" style="249" customWidth="1"/>
    <col min="8438" max="8438" width="3.140625" style="249" customWidth="1"/>
    <col min="8439" max="8439" width="4.42578125" style="249" customWidth="1"/>
    <col min="8440" max="8440" width="5.7109375" style="249" customWidth="1"/>
    <col min="8441" max="8441" width="9.7109375" style="249" customWidth="1"/>
    <col min="8442" max="8442" width="5.28515625" style="249" customWidth="1"/>
    <col min="8443" max="8443" width="3.140625" style="249" customWidth="1"/>
    <col min="8444" max="8444" width="2.5703125" style="249" customWidth="1"/>
    <col min="8445" max="8445" width="2.140625" style="249" customWidth="1"/>
    <col min="8446" max="8446" width="11.5703125" style="249" customWidth="1"/>
    <col min="8447" max="8447" width="11.42578125" style="249" customWidth="1"/>
    <col min="8448" max="8448" width="10.7109375" style="249" customWidth="1"/>
    <col min="8449" max="8453" width="10.7109375" style="249" bestFit="1" customWidth="1"/>
    <col min="8454" max="8455" width="10.5703125" style="249" bestFit="1" customWidth="1"/>
    <col min="8456" max="8465" width="12.7109375" style="249" customWidth="1"/>
    <col min="8466" max="8684" width="9.140625" style="249"/>
    <col min="8685" max="8685" width="3.140625" style="249" customWidth="1"/>
    <col min="8686" max="8686" width="6.42578125" style="249" customWidth="1"/>
    <col min="8687" max="8687" width="45.42578125" style="249" customWidth="1"/>
    <col min="8688" max="8688" width="38.42578125" style="249" customWidth="1"/>
    <col min="8689" max="8690" width="2.7109375" style="249" customWidth="1"/>
    <col min="8691" max="8691" width="2.5703125" style="249" customWidth="1"/>
    <col min="8692" max="8692" width="2.7109375" style="249" customWidth="1"/>
    <col min="8693" max="8693" width="1.140625" style="249" customWidth="1"/>
    <col min="8694" max="8694" width="3.140625" style="249" customWidth="1"/>
    <col min="8695" max="8695" width="4.42578125" style="249" customWidth="1"/>
    <col min="8696" max="8696" width="5.7109375" style="249" customWidth="1"/>
    <col min="8697" max="8697" width="9.7109375" style="249" customWidth="1"/>
    <col min="8698" max="8698" width="5.28515625" style="249" customWidth="1"/>
    <col min="8699" max="8699" width="3.140625" style="249" customWidth="1"/>
    <col min="8700" max="8700" width="2.5703125" style="249" customWidth="1"/>
    <col min="8701" max="8701" width="2.140625" style="249" customWidth="1"/>
    <col min="8702" max="8702" width="11.5703125" style="249" customWidth="1"/>
    <col min="8703" max="8703" width="11.42578125" style="249" customWidth="1"/>
    <col min="8704" max="8704" width="10.7109375" style="249" customWidth="1"/>
    <col min="8705" max="8709" width="10.7109375" style="249" bestFit="1" customWidth="1"/>
    <col min="8710" max="8711" width="10.5703125" style="249" bestFit="1" customWidth="1"/>
    <col min="8712" max="8721" width="12.7109375" style="249" customWidth="1"/>
    <col min="8722" max="8940" width="9.140625" style="249"/>
    <col min="8941" max="8941" width="3.140625" style="249" customWidth="1"/>
    <col min="8942" max="8942" width="6.42578125" style="249" customWidth="1"/>
    <col min="8943" max="8943" width="45.42578125" style="249" customWidth="1"/>
    <col min="8944" max="8944" width="38.42578125" style="249" customWidth="1"/>
    <col min="8945" max="8946" width="2.7109375" style="249" customWidth="1"/>
    <col min="8947" max="8947" width="2.5703125" style="249" customWidth="1"/>
    <col min="8948" max="8948" width="2.7109375" style="249" customWidth="1"/>
    <col min="8949" max="8949" width="1.140625" style="249" customWidth="1"/>
    <col min="8950" max="8950" width="3.140625" style="249" customWidth="1"/>
    <col min="8951" max="8951" width="4.42578125" style="249" customWidth="1"/>
    <col min="8952" max="8952" width="5.7109375" style="249" customWidth="1"/>
    <col min="8953" max="8953" width="9.7109375" style="249" customWidth="1"/>
    <col min="8954" max="8954" width="5.28515625" style="249" customWidth="1"/>
    <col min="8955" max="8955" width="3.140625" style="249" customWidth="1"/>
    <col min="8956" max="8956" width="2.5703125" style="249" customWidth="1"/>
    <col min="8957" max="8957" width="2.140625" style="249" customWidth="1"/>
    <col min="8958" max="8958" width="11.5703125" style="249" customWidth="1"/>
    <col min="8959" max="8959" width="11.42578125" style="249" customWidth="1"/>
    <col min="8960" max="8960" width="10.7109375" style="249" customWidth="1"/>
    <col min="8961" max="8965" width="10.7109375" style="249" bestFit="1" customWidth="1"/>
    <col min="8966" max="8967" width="10.5703125" style="249" bestFit="1" customWidth="1"/>
    <col min="8968" max="8977" width="12.7109375" style="249" customWidth="1"/>
    <col min="8978" max="9196" width="9.140625" style="249"/>
    <col min="9197" max="9197" width="3.140625" style="249" customWidth="1"/>
    <col min="9198" max="9198" width="6.42578125" style="249" customWidth="1"/>
    <col min="9199" max="9199" width="45.42578125" style="249" customWidth="1"/>
    <col min="9200" max="9200" width="38.42578125" style="249" customWidth="1"/>
    <col min="9201" max="9202" width="2.7109375" style="249" customWidth="1"/>
    <col min="9203" max="9203" width="2.5703125" style="249" customWidth="1"/>
    <col min="9204" max="9204" width="2.7109375" style="249" customWidth="1"/>
    <col min="9205" max="9205" width="1.140625" style="249" customWidth="1"/>
    <col min="9206" max="9206" width="3.140625" style="249" customWidth="1"/>
    <col min="9207" max="9207" width="4.42578125" style="249" customWidth="1"/>
    <col min="9208" max="9208" width="5.7109375" style="249" customWidth="1"/>
    <col min="9209" max="9209" width="9.7109375" style="249" customWidth="1"/>
    <col min="9210" max="9210" width="5.28515625" style="249" customWidth="1"/>
    <col min="9211" max="9211" width="3.140625" style="249" customWidth="1"/>
    <col min="9212" max="9212" width="2.5703125" style="249" customWidth="1"/>
    <col min="9213" max="9213" width="2.140625" style="249" customWidth="1"/>
    <col min="9214" max="9214" width="11.5703125" style="249" customWidth="1"/>
    <col min="9215" max="9215" width="11.42578125" style="249" customWidth="1"/>
    <col min="9216" max="9216" width="10.7109375" style="249" customWidth="1"/>
    <col min="9217" max="9221" width="10.7109375" style="249" bestFit="1" customWidth="1"/>
    <col min="9222" max="9223" width="10.5703125" style="249" bestFit="1" customWidth="1"/>
    <col min="9224" max="9233" width="12.7109375" style="249" customWidth="1"/>
    <col min="9234" max="9452" width="9.140625" style="249"/>
    <col min="9453" max="9453" width="3.140625" style="249" customWidth="1"/>
    <col min="9454" max="9454" width="6.42578125" style="249" customWidth="1"/>
    <col min="9455" max="9455" width="45.42578125" style="249" customWidth="1"/>
    <col min="9456" max="9456" width="38.42578125" style="249" customWidth="1"/>
    <col min="9457" max="9458" width="2.7109375" style="249" customWidth="1"/>
    <col min="9459" max="9459" width="2.5703125" style="249" customWidth="1"/>
    <col min="9460" max="9460" width="2.7109375" style="249" customWidth="1"/>
    <col min="9461" max="9461" width="1.140625" style="249" customWidth="1"/>
    <col min="9462" max="9462" width="3.140625" style="249" customWidth="1"/>
    <col min="9463" max="9463" width="4.42578125" style="249" customWidth="1"/>
    <col min="9464" max="9464" width="5.7109375" style="249" customWidth="1"/>
    <col min="9465" max="9465" width="9.7109375" style="249" customWidth="1"/>
    <col min="9466" max="9466" width="5.28515625" style="249" customWidth="1"/>
    <col min="9467" max="9467" width="3.140625" style="249" customWidth="1"/>
    <col min="9468" max="9468" width="2.5703125" style="249" customWidth="1"/>
    <col min="9469" max="9469" width="2.140625" style="249" customWidth="1"/>
    <col min="9470" max="9470" width="11.5703125" style="249" customWidth="1"/>
    <col min="9471" max="9471" width="11.42578125" style="249" customWidth="1"/>
    <col min="9472" max="9472" width="10.7109375" style="249" customWidth="1"/>
    <col min="9473" max="9477" width="10.7109375" style="249" bestFit="1" customWidth="1"/>
    <col min="9478" max="9479" width="10.5703125" style="249" bestFit="1" customWidth="1"/>
    <col min="9480" max="9489" width="12.7109375" style="249" customWidth="1"/>
    <col min="9490" max="9708" width="9.140625" style="249"/>
    <col min="9709" max="9709" width="3.140625" style="249" customWidth="1"/>
    <col min="9710" max="9710" width="6.42578125" style="249" customWidth="1"/>
    <col min="9711" max="9711" width="45.42578125" style="249" customWidth="1"/>
    <col min="9712" max="9712" width="38.42578125" style="249" customWidth="1"/>
    <col min="9713" max="9714" width="2.7109375" style="249" customWidth="1"/>
    <col min="9715" max="9715" width="2.5703125" style="249" customWidth="1"/>
    <col min="9716" max="9716" width="2.7109375" style="249" customWidth="1"/>
    <col min="9717" max="9717" width="1.140625" style="249" customWidth="1"/>
    <col min="9718" max="9718" width="3.140625" style="249" customWidth="1"/>
    <col min="9719" max="9719" width="4.42578125" style="249" customWidth="1"/>
    <col min="9720" max="9720" width="5.7109375" style="249" customWidth="1"/>
    <col min="9721" max="9721" width="9.7109375" style="249" customWidth="1"/>
    <col min="9722" max="9722" width="5.28515625" style="249" customWidth="1"/>
    <col min="9723" max="9723" width="3.140625" style="249" customWidth="1"/>
    <col min="9724" max="9724" width="2.5703125" style="249" customWidth="1"/>
    <col min="9725" max="9725" width="2.140625" style="249" customWidth="1"/>
    <col min="9726" max="9726" width="11.5703125" style="249" customWidth="1"/>
    <col min="9727" max="9727" width="11.42578125" style="249" customWidth="1"/>
    <col min="9728" max="9728" width="10.7109375" style="249" customWidth="1"/>
    <col min="9729" max="9733" width="10.7109375" style="249" bestFit="1" customWidth="1"/>
    <col min="9734" max="9735" width="10.5703125" style="249" bestFit="1" customWidth="1"/>
    <col min="9736" max="9745" width="12.7109375" style="249" customWidth="1"/>
    <col min="9746" max="9964" width="9.140625" style="249"/>
    <col min="9965" max="9965" width="3.140625" style="249" customWidth="1"/>
    <col min="9966" max="9966" width="6.42578125" style="249" customWidth="1"/>
    <col min="9967" max="9967" width="45.42578125" style="249" customWidth="1"/>
    <col min="9968" max="9968" width="38.42578125" style="249" customWidth="1"/>
    <col min="9969" max="9970" width="2.7109375" style="249" customWidth="1"/>
    <col min="9971" max="9971" width="2.5703125" style="249" customWidth="1"/>
    <col min="9972" max="9972" width="2.7109375" style="249" customWidth="1"/>
    <col min="9973" max="9973" width="1.140625" style="249" customWidth="1"/>
    <col min="9974" max="9974" width="3.140625" style="249" customWidth="1"/>
    <col min="9975" max="9975" width="4.42578125" style="249" customWidth="1"/>
    <col min="9976" max="9976" width="5.7109375" style="249" customWidth="1"/>
    <col min="9977" max="9977" width="9.7109375" style="249" customWidth="1"/>
    <col min="9978" max="9978" width="5.28515625" style="249" customWidth="1"/>
    <col min="9979" max="9979" width="3.140625" style="249" customWidth="1"/>
    <col min="9980" max="9980" width="2.5703125" style="249" customWidth="1"/>
    <col min="9981" max="9981" width="2.140625" style="249" customWidth="1"/>
    <col min="9982" max="9982" width="11.5703125" style="249" customWidth="1"/>
    <col min="9983" max="9983" width="11.42578125" style="249" customWidth="1"/>
    <col min="9984" max="9984" width="10.7109375" style="249" customWidth="1"/>
    <col min="9985" max="9989" width="10.7109375" style="249" bestFit="1" customWidth="1"/>
    <col min="9990" max="9991" width="10.5703125" style="249" bestFit="1" customWidth="1"/>
    <col min="9992" max="10001" width="12.7109375" style="249" customWidth="1"/>
    <col min="10002" max="10220" width="9.140625" style="249"/>
    <col min="10221" max="10221" width="3.140625" style="249" customWidth="1"/>
    <col min="10222" max="10222" width="6.42578125" style="249" customWidth="1"/>
    <col min="10223" max="10223" width="45.42578125" style="249" customWidth="1"/>
    <col min="10224" max="10224" width="38.42578125" style="249" customWidth="1"/>
    <col min="10225" max="10226" width="2.7109375" style="249" customWidth="1"/>
    <col min="10227" max="10227" width="2.5703125" style="249" customWidth="1"/>
    <col min="10228" max="10228" width="2.7109375" style="249" customWidth="1"/>
    <col min="10229" max="10229" width="1.140625" style="249" customWidth="1"/>
    <col min="10230" max="10230" width="3.140625" style="249" customWidth="1"/>
    <col min="10231" max="10231" width="4.42578125" style="249" customWidth="1"/>
    <col min="10232" max="10232" width="5.7109375" style="249" customWidth="1"/>
    <col min="10233" max="10233" width="9.7109375" style="249" customWidth="1"/>
    <col min="10234" max="10234" width="5.28515625" style="249" customWidth="1"/>
    <col min="10235" max="10235" width="3.140625" style="249" customWidth="1"/>
    <col min="10236" max="10236" width="2.5703125" style="249" customWidth="1"/>
    <col min="10237" max="10237" width="2.140625" style="249" customWidth="1"/>
    <col min="10238" max="10238" width="11.5703125" style="249" customWidth="1"/>
    <col min="10239" max="10239" width="11.42578125" style="249" customWidth="1"/>
    <col min="10240" max="10240" width="10.7109375" style="249" customWidth="1"/>
    <col min="10241" max="10245" width="10.7109375" style="249" bestFit="1" customWidth="1"/>
    <col min="10246" max="10247" width="10.5703125" style="249" bestFit="1" customWidth="1"/>
    <col min="10248" max="10257" width="12.7109375" style="249" customWidth="1"/>
    <col min="10258" max="10476" width="9.140625" style="249"/>
    <col min="10477" max="10477" width="3.140625" style="249" customWidth="1"/>
    <col min="10478" max="10478" width="6.42578125" style="249" customWidth="1"/>
    <col min="10479" max="10479" width="45.42578125" style="249" customWidth="1"/>
    <col min="10480" max="10480" width="38.42578125" style="249" customWidth="1"/>
    <col min="10481" max="10482" width="2.7109375" style="249" customWidth="1"/>
    <col min="10483" max="10483" width="2.5703125" style="249" customWidth="1"/>
    <col min="10484" max="10484" width="2.7109375" style="249" customWidth="1"/>
    <col min="10485" max="10485" width="1.140625" style="249" customWidth="1"/>
    <col min="10486" max="10486" width="3.140625" style="249" customWidth="1"/>
    <col min="10487" max="10487" width="4.42578125" style="249" customWidth="1"/>
    <col min="10488" max="10488" width="5.7109375" style="249" customWidth="1"/>
    <col min="10489" max="10489" width="9.7109375" style="249" customWidth="1"/>
    <col min="10490" max="10490" width="5.28515625" style="249" customWidth="1"/>
    <col min="10491" max="10491" width="3.140625" style="249" customWidth="1"/>
    <col min="10492" max="10492" width="2.5703125" style="249" customWidth="1"/>
    <col min="10493" max="10493" width="2.140625" style="249" customWidth="1"/>
    <col min="10494" max="10494" width="11.5703125" style="249" customWidth="1"/>
    <col min="10495" max="10495" width="11.42578125" style="249" customWidth="1"/>
    <col min="10496" max="10496" width="10.7109375" style="249" customWidth="1"/>
    <col min="10497" max="10501" width="10.7109375" style="249" bestFit="1" customWidth="1"/>
    <col min="10502" max="10503" width="10.5703125" style="249" bestFit="1" customWidth="1"/>
    <col min="10504" max="10513" width="12.7109375" style="249" customWidth="1"/>
    <col min="10514" max="10732" width="9.140625" style="249"/>
    <col min="10733" max="10733" width="3.140625" style="249" customWidth="1"/>
    <col min="10734" max="10734" width="6.42578125" style="249" customWidth="1"/>
    <col min="10735" max="10735" width="45.42578125" style="249" customWidth="1"/>
    <col min="10736" max="10736" width="38.42578125" style="249" customWidth="1"/>
    <col min="10737" max="10738" width="2.7109375" style="249" customWidth="1"/>
    <col min="10739" max="10739" width="2.5703125" style="249" customWidth="1"/>
    <col min="10740" max="10740" width="2.7109375" style="249" customWidth="1"/>
    <col min="10741" max="10741" width="1.140625" style="249" customWidth="1"/>
    <col min="10742" max="10742" width="3.140625" style="249" customWidth="1"/>
    <col min="10743" max="10743" width="4.42578125" style="249" customWidth="1"/>
    <col min="10744" max="10744" width="5.7109375" style="249" customWidth="1"/>
    <col min="10745" max="10745" width="9.7109375" style="249" customWidth="1"/>
    <col min="10746" max="10746" width="5.28515625" style="249" customWidth="1"/>
    <col min="10747" max="10747" width="3.140625" style="249" customWidth="1"/>
    <col min="10748" max="10748" width="2.5703125" style="249" customWidth="1"/>
    <col min="10749" max="10749" width="2.140625" style="249" customWidth="1"/>
    <col min="10750" max="10750" width="11.5703125" style="249" customWidth="1"/>
    <col min="10751" max="10751" width="11.42578125" style="249" customWidth="1"/>
    <col min="10752" max="10752" width="10.7109375" style="249" customWidth="1"/>
    <col min="10753" max="10757" width="10.7109375" style="249" bestFit="1" customWidth="1"/>
    <col min="10758" max="10759" width="10.5703125" style="249" bestFit="1" customWidth="1"/>
    <col min="10760" max="10769" width="12.7109375" style="249" customWidth="1"/>
    <col min="10770" max="10988" width="9.140625" style="249"/>
    <col min="10989" max="10989" width="3.140625" style="249" customWidth="1"/>
    <col min="10990" max="10990" width="6.42578125" style="249" customWidth="1"/>
    <col min="10991" max="10991" width="45.42578125" style="249" customWidth="1"/>
    <col min="10992" max="10992" width="38.42578125" style="249" customWidth="1"/>
    <col min="10993" max="10994" width="2.7109375" style="249" customWidth="1"/>
    <col min="10995" max="10995" width="2.5703125" style="249" customWidth="1"/>
    <col min="10996" max="10996" width="2.7109375" style="249" customWidth="1"/>
    <col min="10997" max="10997" width="1.140625" style="249" customWidth="1"/>
    <col min="10998" max="10998" width="3.140625" style="249" customWidth="1"/>
    <col min="10999" max="10999" width="4.42578125" style="249" customWidth="1"/>
    <col min="11000" max="11000" width="5.7109375" style="249" customWidth="1"/>
    <col min="11001" max="11001" width="9.7109375" style="249" customWidth="1"/>
    <col min="11002" max="11002" width="5.28515625" style="249" customWidth="1"/>
    <col min="11003" max="11003" width="3.140625" style="249" customWidth="1"/>
    <col min="11004" max="11004" width="2.5703125" style="249" customWidth="1"/>
    <col min="11005" max="11005" width="2.140625" style="249" customWidth="1"/>
    <col min="11006" max="11006" width="11.5703125" style="249" customWidth="1"/>
    <col min="11007" max="11007" width="11.42578125" style="249" customWidth="1"/>
    <col min="11008" max="11008" width="10.7109375" style="249" customWidth="1"/>
    <col min="11009" max="11013" width="10.7109375" style="249" bestFit="1" customWidth="1"/>
    <col min="11014" max="11015" width="10.5703125" style="249" bestFit="1" customWidth="1"/>
    <col min="11016" max="11025" width="12.7109375" style="249" customWidth="1"/>
    <col min="11026" max="11244" width="9.140625" style="249"/>
    <col min="11245" max="11245" width="3.140625" style="249" customWidth="1"/>
    <col min="11246" max="11246" width="6.42578125" style="249" customWidth="1"/>
    <col min="11247" max="11247" width="45.42578125" style="249" customWidth="1"/>
    <col min="11248" max="11248" width="38.42578125" style="249" customWidth="1"/>
    <col min="11249" max="11250" width="2.7109375" style="249" customWidth="1"/>
    <col min="11251" max="11251" width="2.5703125" style="249" customWidth="1"/>
    <col min="11252" max="11252" width="2.7109375" style="249" customWidth="1"/>
    <col min="11253" max="11253" width="1.140625" style="249" customWidth="1"/>
    <col min="11254" max="11254" width="3.140625" style="249" customWidth="1"/>
    <col min="11255" max="11255" width="4.42578125" style="249" customWidth="1"/>
    <col min="11256" max="11256" width="5.7109375" style="249" customWidth="1"/>
    <col min="11257" max="11257" width="9.7109375" style="249" customWidth="1"/>
    <col min="11258" max="11258" width="5.28515625" style="249" customWidth="1"/>
    <col min="11259" max="11259" width="3.140625" style="249" customWidth="1"/>
    <col min="11260" max="11260" width="2.5703125" style="249" customWidth="1"/>
    <col min="11261" max="11261" width="2.140625" style="249" customWidth="1"/>
    <col min="11262" max="11262" width="11.5703125" style="249" customWidth="1"/>
    <col min="11263" max="11263" width="11.42578125" style="249" customWidth="1"/>
    <col min="11264" max="11264" width="10.7109375" style="249" customWidth="1"/>
    <col min="11265" max="11269" width="10.7109375" style="249" bestFit="1" customWidth="1"/>
    <col min="11270" max="11271" width="10.5703125" style="249" bestFit="1" customWidth="1"/>
    <col min="11272" max="11281" width="12.7109375" style="249" customWidth="1"/>
    <col min="11282" max="11500" width="9.140625" style="249"/>
    <col min="11501" max="11501" width="3.140625" style="249" customWidth="1"/>
    <col min="11502" max="11502" width="6.42578125" style="249" customWidth="1"/>
    <col min="11503" max="11503" width="45.42578125" style="249" customWidth="1"/>
    <col min="11504" max="11504" width="38.42578125" style="249" customWidth="1"/>
    <col min="11505" max="11506" width="2.7109375" style="249" customWidth="1"/>
    <col min="11507" max="11507" width="2.5703125" style="249" customWidth="1"/>
    <col min="11508" max="11508" width="2.7109375" style="249" customWidth="1"/>
    <col min="11509" max="11509" width="1.140625" style="249" customWidth="1"/>
    <col min="11510" max="11510" width="3.140625" style="249" customWidth="1"/>
    <col min="11511" max="11511" width="4.42578125" style="249" customWidth="1"/>
    <col min="11512" max="11512" width="5.7109375" style="249" customWidth="1"/>
    <col min="11513" max="11513" width="9.7109375" style="249" customWidth="1"/>
    <col min="11514" max="11514" width="5.28515625" style="249" customWidth="1"/>
    <col min="11515" max="11515" width="3.140625" style="249" customWidth="1"/>
    <col min="11516" max="11516" width="2.5703125" style="249" customWidth="1"/>
    <col min="11517" max="11517" width="2.140625" style="249" customWidth="1"/>
    <col min="11518" max="11518" width="11.5703125" style="249" customWidth="1"/>
    <col min="11519" max="11519" width="11.42578125" style="249" customWidth="1"/>
    <col min="11520" max="11520" width="10.7109375" style="249" customWidth="1"/>
    <col min="11521" max="11525" width="10.7109375" style="249" bestFit="1" customWidth="1"/>
    <col min="11526" max="11527" width="10.5703125" style="249" bestFit="1" customWidth="1"/>
    <col min="11528" max="11537" width="12.7109375" style="249" customWidth="1"/>
    <col min="11538" max="11756" width="9.140625" style="249"/>
    <col min="11757" max="11757" width="3.140625" style="249" customWidth="1"/>
    <col min="11758" max="11758" width="6.42578125" style="249" customWidth="1"/>
    <col min="11759" max="11759" width="45.42578125" style="249" customWidth="1"/>
    <col min="11760" max="11760" width="38.42578125" style="249" customWidth="1"/>
    <col min="11761" max="11762" width="2.7109375" style="249" customWidth="1"/>
    <col min="11763" max="11763" width="2.5703125" style="249" customWidth="1"/>
    <col min="11764" max="11764" width="2.7109375" style="249" customWidth="1"/>
    <col min="11765" max="11765" width="1.140625" style="249" customWidth="1"/>
    <col min="11766" max="11766" width="3.140625" style="249" customWidth="1"/>
    <col min="11767" max="11767" width="4.42578125" style="249" customWidth="1"/>
    <col min="11768" max="11768" width="5.7109375" style="249" customWidth="1"/>
    <col min="11769" max="11769" width="9.7109375" style="249" customWidth="1"/>
    <col min="11770" max="11770" width="5.28515625" style="249" customWidth="1"/>
    <col min="11771" max="11771" width="3.140625" style="249" customWidth="1"/>
    <col min="11772" max="11772" width="2.5703125" style="249" customWidth="1"/>
    <col min="11773" max="11773" width="2.140625" style="249" customWidth="1"/>
    <col min="11774" max="11774" width="11.5703125" style="249" customWidth="1"/>
    <col min="11775" max="11775" width="11.42578125" style="249" customWidth="1"/>
    <col min="11776" max="11776" width="10.7109375" style="249" customWidth="1"/>
    <col min="11777" max="11781" width="10.7109375" style="249" bestFit="1" customWidth="1"/>
    <col min="11782" max="11783" width="10.5703125" style="249" bestFit="1" customWidth="1"/>
    <col min="11784" max="11793" width="12.7109375" style="249" customWidth="1"/>
    <col min="11794" max="12012" width="9.140625" style="249"/>
    <col min="12013" max="12013" width="3.140625" style="249" customWidth="1"/>
    <col min="12014" max="12014" width="6.42578125" style="249" customWidth="1"/>
    <col min="12015" max="12015" width="45.42578125" style="249" customWidth="1"/>
    <col min="12016" max="12016" width="38.42578125" style="249" customWidth="1"/>
    <col min="12017" max="12018" width="2.7109375" style="249" customWidth="1"/>
    <col min="12019" max="12019" width="2.5703125" style="249" customWidth="1"/>
    <col min="12020" max="12020" width="2.7109375" style="249" customWidth="1"/>
    <col min="12021" max="12021" width="1.140625" style="249" customWidth="1"/>
    <col min="12022" max="12022" width="3.140625" style="249" customWidth="1"/>
    <col min="12023" max="12023" width="4.42578125" style="249" customWidth="1"/>
    <col min="12024" max="12024" width="5.7109375" style="249" customWidth="1"/>
    <col min="12025" max="12025" width="9.7109375" style="249" customWidth="1"/>
    <col min="12026" max="12026" width="5.28515625" style="249" customWidth="1"/>
    <col min="12027" max="12027" width="3.140625" style="249" customWidth="1"/>
    <col min="12028" max="12028" width="2.5703125" style="249" customWidth="1"/>
    <col min="12029" max="12029" width="2.140625" style="249" customWidth="1"/>
    <col min="12030" max="12030" width="11.5703125" style="249" customWidth="1"/>
    <col min="12031" max="12031" width="11.42578125" style="249" customWidth="1"/>
    <col min="12032" max="12032" width="10.7109375" style="249" customWidth="1"/>
    <col min="12033" max="12037" width="10.7109375" style="249" bestFit="1" customWidth="1"/>
    <col min="12038" max="12039" width="10.5703125" style="249" bestFit="1" customWidth="1"/>
    <col min="12040" max="12049" width="12.7109375" style="249" customWidth="1"/>
    <col min="12050" max="12268" width="9.140625" style="249"/>
    <col min="12269" max="12269" width="3.140625" style="249" customWidth="1"/>
    <col min="12270" max="12270" width="6.42578125" style="249" customWidth="1"/>
    <col min="12271" max="12271" width="45.42578125" style="249" customWidth="1"/>
    <col min="12272" max="12272" width="38.42578125" style="249" customWidth="1"/>
    <col min="12273" max="12274" width="2.7109375" style="249" customWidth="1"/>
    <col min="12275" max="12275" width="2.5703125" style="249" customWidth="1"/>
    <col min="12276" max="12276" width="2.7109375" style="249" customWidth="1"/>
    <col min="12277" max="12277" width="1.140625" style="249" customWidth="1"/>
    <col min="12278" max="12278" width="3.140625" style="249" customWidth="1"/>
    <col min="12279" max="12279" width="4.42578125" style="249" customWidth="1"/>
    <col min="12280" max="12280" width="5.7109375" style="249" customWidth="1"/>
    <col min="12281" max="12281" width="9.7109375" style="249" customWidth="1"/>
    <col min="12282" max="12282" width="5.28515625" style="249" customWidth="1"/>
    <col min="12283" max="12283" width="3.140625" style="249" customWidth="1"/>
    <col min="12284" max="12284" width="2.5703125" style="249" customWidth="1"/>
    <col min="12285" max="12285" width="2.140625" style="249" customWidth="1"/>
    <col min="12286" max="12286" width="11.5703125" style="249" customWidth="1"/>
    <col min="12287" max="12287" width="11.42578125" style="249" customWidth="1"/>
    <col min="12288" max="12288" width="10.7109375" style="249" customWidth="1"/>
    <col min="12289" max="12293" width="10.7109375" style="249" bestFit="1" customWidth="1"/>
    <col min="12294" max="12295" width="10.5703125" style="249" bestFit="1" customWidth="1"/>
    <col min="12296" max="12305" width="12.7109375" style="249" customWidth="1"/>
    <col min="12306" max="12524" width="9.140625" style="249"/>
    <col min="12525" max="12525" width="3.140625" style="249" customWidth="1"/>
    <col min="12526" max="12526" width="6.42578125" style="249" customWidth="1"/>
    <col min="12527" max="12527" width="45.42578125" style="249" customWidth="1"/>
    <col min="12528" max="12528" width="38.42578125" style="249" customWidth="1"/>
    <col min="12529" max="12530" width="2.7109375" style="249" customWidth="1"/>
    <col min="12531" max="12531" width="2.5703125" style="249" customWidth="1"/>
    <col min="12532" max="12532" width="2.7109375" style="249" customWidth="1"/>
    <col min="12533" max="12533" width="1.140625" style="249" customWidth="1"/>
    <col min="12534" max="12534" width="3.140625" style="249" customWidth="1"/>
    <col min="12535" max="12535" width="4.42578125" style="249" customWidth="1"/>
    <col min="12536" max="12536" width="5.7109375" style="249" customWidth="1"/>
    <col min="12537" max="12537" width="9.7109375" style="249" customWidth="1"/>
    <col min="12538" max="12538" width="5.28515625" style="249" customWidth="1"/>
    <col min="12539" max="12539" width="3.140625" style="249" customWidth="1"/>
    <col min="12540" max="12540" width="2.5703125" style="249" customWidth="1"/>
    <col min="12541" max="12541" width="2.140625" style="249" customWidth="1"/>
    <col min="12542" max="12542" width="11.5703125" style="249" customWidth="1"/>
    <col min="12543" max="12543" width="11.42578125" style="249" customWidth="1"/>
    <col min="12544" max="12544" width="10.7109375" style="249" customWidth="1"/>
    <col min="12545" max="12549" width="10.7109375" style="249" bestFit="1" customWidth="1"/>
    <col min="12550" max="12551" width="10.5703125" style="249" bestFit="1" customWidth="1"/>
    <col min="12552" max="12561" width="12.7109375" style="249" customWidth="1"/>
    <col min="12562" max="12780" width="9.140625" style="249"/>
    <col min="12781" max="12781" width="3.140625" style="249" customWidth="1"/>
    <col min="12782" max="12782" width="6.42578125" style="249" customWidth="1"/>
    <col min="12783" max="12783" width="45.42578125" style="249" customWidth="1"/>
    <col min="12784" max="12784" width="38.42578125" style="249" customWidth="1"/>
    <col min="12785" max="12786" width="2.7109375" style="249" customWidth="1"/>
    <col min="12787" max="12787" width="2.5703125" style="249" customWidth="1"/>
    <col min="12788" max="12788" width="2.7109375" style="249" customWidth="1"/>
    <col min="12789" max="12789" width="1.140625" style="249" customWidth="1"/>
    <col min="12790" max="12790" width="3.140625" style="249" customWidth="1"/>
    <col min="12791" max="12791" width="4.42578125" style="249" customWidth="1"/>
    <col min="12792" max="12792" width="5.7109375" style="249" customWidth="1"/>
    <col min="12793" max="12793" width="9.7109375" style="249" customWidth="1"/>
    <col min="12794" max="12794" width="5.28515625" style="249" customWidth="1"/>
    <col min="12795" max="12795" width="3.140625" style="249" customWidth="1"/>
    <col min="12796" max="12796" width="2.5703125" style="249" customWidth="1"/>
    <col min="12797" max="12797" width="2.140625" style="249" customWidth="1"/>
    <col min="12798" max="12798" width="11.5703125" style="249" customWidth="1"/>
    <col min="12799" max="12799" width="11.42578125" style="249" customWidth="1"/>
    <col min="12800" max="12800" width="10.7109375" style="249" customWidth="1"/>
    <col min="12801" max="12805" width="10.7109375" style="249" bestFit="1" customWidth="1"/>
    <col min="12806" max="12807" width="10.5703125" style="249" bestFit="1" customWidth="1"/>
    <col min="12808" max="12817" width="12.7109375" style="249" customWidth="1"/>
    <col min="12818" max="13036" width="9.140625" style="249"/>
    <col min="13037" max="13037" width="3.140625" style="249" customWidth="1"/>
    <col min="13038" max="13038" width="6.42578125" style="249" customWidth="1"/>
    <col min="13039" max="13039" width="45.42578125" style="249" customWidth="1"/>
    <col min="13040" max="13040" width="38.42578125" style="249" customWidth="1"/>
    <col min="13041" max="13042" width="2.7109375" style="249" customWidth="1"/>
    <col min="13043" max="13043" width="2.5703125" style="249" customWidth="1"/>
    <col min="13044" max="13044" width="2.7109375" style="249" customWidth="1"/>
    <col min="13045" max="13045" width="1.140625" style="249" customWidth="1"/>
    <col min="13046" max="13046" width="3.140625" style="249" customWidth="1"/>
    <col min="13047" max="13047" width="4.42578125" style="249" customWidth="1"/>
    <col min="13048" max="13048" width="5.7109375" style="249" customWidth="1"/>
    <col min="13049" max="13049" width="9.7109375" style="249" customWidth="1"/>
    <col min="13050" max="13050" width="5.28515625" style="249" customWidth="1"/>
    <col min="13051" max="13051" width="3.140625" style="249" customWidth="1"/>
    <col min="13052" max="13052" width="2.5703125" style="249" customWidth="1"/>
    <col min="13053" max="13053" width="2.140625" style="249" customWidth="1"/>
    <col min="13054" max="13054" width="11.5703125" style="249" customWidth="1"/>
    <col min="13055" max="13055" width="11.42578125" style="249" customWidth="1"/>
    <col min="13056" max="13056" width="10.7109375" style="249" customWidth="1"/>
    <col min="13057" max="13061" width="10.7109375" style="249" bestFit="1" customWidth="1"/>
    <col min="13062" max="13063" width="10.5703125" style="249" bestFit="1" customWidth="1"/>
    <col min="13064" max="13073" width="12.7109375" style="249" customWidth="1"/>
    <col min="13074" max="13292" width="9.140625" style="249"/>
    <col min="13293" max="13293" width="3.140625" style="249" customWidth="1"/>
    <col min="13294" max="13294" width="6.42578125" style="249" customWidth="1"/>
    <col min="13295" max="13295" width="45.42578125" style="249" customWidth="1"/>
    <col min="13296" max="13296" width="38.42578125" style="249" customWidth="1"/>
    <col min="13297" max="13298" width="2.7109375" style="249" customWidth="1"/>
    <col min="13299" max="13299" width="2.5703125" style="249" customWidth="1"/>
    <col min="13300" max="13300" width="2.7109375" style="249" customWidth="1"/>
    <col min="13301" max="13301" width="1.140625" style="249" customWidth="1"/>
    <col min="13302" max="13302" width="3.140625" style="249" customWidth="1"/>
    <col min="13303" max="13303" width="4.42578125" style="249" customWidth="1"/>
    <col min="13304" max="13304" width="5.7109375" style="249" customWidth="1"/>
    <col min="13305" max="13305" width="9.7109375" style="249" customWidth="1"/>
    <col min="13306" max="13306" width="5.28515625" style="249" customWidth="1"/>
    <col min="13307" max="13307" width="3.140625" style="249" customWidth="1"/>
    <col min="13308" max="13308" width="2.5703125" style="249" customWidth="1"/>
    <col min="13309" max="13309" width="2.140625" style="249" customWidth="1"/>
    <col min="13310" max="13310" width="11.5703125" style="249" customWidth="1"/>
    <col min="13311" max="13311" width="11.42578125" style="249" customWidth="1"/>
    <col min="13312" max="13312" width="10.7109375" style="249" customWidth="1"/>
    <col min="13313" max="13317" width="10.7109375" style="249" bestFit="1" customWidth="1"/>
    <col min="13318" max="13319" width="10.5703125" style="249" bestFit="1" customWidth="1"/>
    <col min="13320" max="13329" width="12.7109375" style="249" customWidth="1"/>
    <col min="13330" max="13548" width="9.140625" style="249"/>
    <col min="13549" max="13549" width="3.140625" style="249" customWidth="1"/>
    <col min="13550" max="13550" width="6.42578125" style="249" customWidth="1"/>
    <col min="13551" max="13551" width="45.42578125" style="249" customWidth="1"/>
    <col min="13552" max="13552" width="38.42578125" style="249" customWidth="1"/>
    <col min="13553" max="13554" width="2.7109375" style="249" customWidth="1"/>
    <col min="13555" max="13555" width="2.5703125" style="249" customWidth="1"/>
    <col min="13556" max="13556" width="2.7109375" style="249" customWidth="1"/>
    <col min="13557" max="13557" width="1.140625" style="249" customWidth="1"/>
    <col min="13558" max="13558" width="3.140625" style="249" customWidth="1"/>
    <col min="13559" max="13559" width="4.42578125" style="249" customWidth="1"/>
    <col min="13560" max="13560" width="5.7109375" style="249" customWidth="1"/>
    <col min="13561" max="13561" width="9.7109375" style="249" customWidth="1"/>
    <col min="13562" max="13562" width="5.28515625" style="249" customWidth="1"/>
    <col min="13563" max="13563" width="3.140625" style="249" customWidth="1"/>
    <col min="13564" max="13564" width="2.5703125" style="249" customWidth="1"/>
    <col min="13565" max="13565" width="2.140625" style="249" customWidth="1"/>
    <col min="13566" max="13566" width="11.5703125" style="249" customWidth="1"/>
    <col min="13567" max="13567" width="11.42578125" style="249" customWidth="1"/>
    <col min="13568" max="13568" width="10.7109375" style="249" customWidth="1"/>
    <col min="13569" max="13573" width="10.7109375" style="249" bestFit="1" customWidth="1"/>
    <col min="13574" max="13575" width="10.5703125" style="249" bestFit="1" customWidth="1"/>
    <col min="13576" max="13585" width="12.7109375" style="249" customWidth="1"/>
    <col min="13586" max="13804" width="9.140625" style="249"/>
    <col min="13805" max="13805" width="3.140625" style="249" customWidth="1"/>
    <col min="13806" max="13806" width="6.42578125" style="249" customWidth="1"/>
    <col min="13807" max="13807" width="45.42578125" style="249" customWidth="1"/>
    <col min="13808" max="13808" width="38.42578125" style="249" customWidth="1"/>
    <col min="13809" max="13810" width="2.7109375" style="249" customWidth="1"/>
    <col min="13811" max="13811" width="2.5703125" style="249" customWidth="1"/>
    <col min="13812" max="13812" width="2.7109375" style="249" customWidth="1"/>
    <col min="13813" max="13813" width="1.140625" style="249" customWidth="1"/>
    <col min="13814" max="13814" width="3.140625" style="249" customWidth="1"/>
    <col min="13815" max="13815" width="4.42578125" style="249" customWidth="1"/>
    <col min="13816" max="13816" width="5.7109375" style="249" customWidth="1"/>
    <col min="13817" max="13817" width="9.7109375" style="249" customWidth="1"/>
    <col min="13818" max="13818" width="5.28515625" style="249" customWidth="1"/>
    <col min="13819" max="13819" width="3.140625" style="249" customWidth="1"/>
    <col min="13820" max="13820" width="2.5703125" style="249" customWidth="1"/>
    <col min="13821" max="13821" width="2.140625" style="249" customWidth="1"/>
    <col min="13822" max="13822" width="11.5703125" style="249" customWidth="1"/>
    <col min="13823" max="13823" width="11.42578125" style="249" customWidth="1"/>
    <col min="13824" max="13824" width="10.7109375" style="249" customWidth="1"/>
    <col min="13825" max="13829" width="10.7109375" style="249" bestFit="1" customWidth="1"/>
    <col min="13830" max="13831" width="10.5703125" style="249" bestFit="1" customWidth="1"/>
    <col min="13832" max="13841" width="12.7109375" style="249" customWidth="1"/>
    <col min="13842" max="14060" width="9.140625" style="249"/>
    <col min="14061" max="14061" width="3.140625" style="249" customWidth="1"/>
    <col min="14062" max="14062" width="6.42578125" style="249" customWidth="1"/>
    <col min="14063" max="14063" width="45.42578125" style="249" customWidth="1"/>
    <col min="14064" max="14064" width="38.42578125" style="249" customWidth="1"/>
    <col min="14065" max="14066" width="2.7109375" style="249" customWidth="1"/>
    <col min="14067" max="14067" width="2.5703125" style="249" customWidth="1"/>
    <col min="14068" max="14068" width="2.7109375" style="249" customWidth="1"/>
    <col min="14069" max="14069" width="1.140625" style="249" customWidth="1"/>
    <col min="14070" max="14070" width="3.140625" style="249" customWidth="1"/>
    <col min="14071" max="14071" width="4.42578125" style="249" customWidth="1"/>
    <col min="14072" max="14072" width="5.7109375" style="249" customWidth="1"/>
    <col min="14073" max="14073" width="9.7109375" style="249" customWidth="1"/>
    <col min="14074" max="14074" width="5.28515625" style="249" customWidth="1"/>
    <col min="14075" max="14075" width="3.140625" style="249" customWidth="1"/>
    <col min="14076" max="14076" width="2.5703125" style="249" customWidth="1"/>
    <col min="14077" max="14077" width="2.140625" style="249" customWidth="1"/>
    <col min="14078" max="14078" width="11.5703125" style="249" customWidth="1"/>
    <col min="14079" max="14079" width="11.42578125" style="249" customWidth="1"/>
    <col min="14080" max="14080" width="10.7109375" style="249" customWidth="1"/>
    <col min="14081" max="14085" width="10.7109375" style="249" bestFit="1" customWidth="1"/>
    <col min="14086" max="14087" width="10.5703125" style="249" bestFit="1" customWidth="1"/>
    <col min="14088" max="14097" width="12.7109375" style="249" customWidth="1"/>
    <col min="14098" max="14316" width="9.140625" style="249"/>
    <col min="14317" max="14317" width="3.140625" style="249" customWidth="1"/>
    <col min="14318" max="14318" width="6.42578125" style="249" customWidth="1"/>
    <col min="14319" max="14319" width="45.42578125" style="249" customWidth="1"/>
    <col min="14320" max="14320" width="38.42578125" style="249" customWidth="1"/>
    <col min="14321" max="14322" width="2.7109375" style="249" customWidth="1"/>
    <col min="14323" max="14323" width="2.5703125" style="249" customWidth="1"/>
    <col min="14324" max="14324" width="2.7109375" style="249" customWidth="1"/>
    <col min="14325" max="14325" width="1.140625" style="249" customWidth="1"/>
    <col min="14326" max="14326" width="3.140625" style="249" customWidth="1"/>
    <col min="14327" max="14327" width="4.42578125" style="249" customWidth="1"/>
    <col min="14328" max="14328" width="5.7109375" style="249" customWidth="1"/>
    <col min="14329" max="14329" width="9.7109375" style="249" customWidth="1"/>
    <col min="14330" max="14330" width="5.28515625" style="249" customWidth="1"/>
    <col min="14331" max="14331" width="3.140625" style="249" customWidth="1"/>
    <col min="14332" max="14332" width="2.5703125" style="249" customWidth="1"/>
    <col min="14333" max="14333" width="2.140625" style="249" customWidth="1"/>
    <col min="14334" max="14334" width="11.5703125" style="249" customWidth="1"/>
    <col min="14335" max="14335" width="11.42578125" style="249" customWidth="1"/>
    <col min="14336" max="14336" width="10.7109375" style="249" customWidth="1"/>
    <col min="14337" max="14341" width="10.7109375" style="249" bestFit="1" customWidth="1"/>
    <col min="14342" max="14343" width="10.5703125" style="249" bestFit="1" customWidth="1"/>
    <col min="14344" max="14353" width="12.7109375" style="249" customWidth="1"/>
    <col min="14354" max="14572" width="9.140625" style="249"/>
    <col min="14573" max="14573" width="3.140625" style="249" customWidth="1"/>
    <col min="14574" max="14574" width="6.42578125" style="249" customWidth="1"/>
    <col min="14575" max="14575" width="45.42578125" style="249" customWidth="1"/>
    <col min="14576" max="14576" width="38.42578125" style="249" customWidth="1"/>
    <col min="14577" max="14578" width="2.7109375" style="249" customWidth="1"/>
    <col min="14579" max="14579" width="2.5703125" style="249" customWidth="1"/>
    <col min="14580" max="14580" width="2.7109375" style="249" customWidth="1"/>
    <col min="14581" max="14581" width="1.140625" style="249" customWidth="1"/>
    <col min="14582" max="14582" width="3.140625" style="249" customWidth="1"/>
    <col min="14583" max="14583" width="4.42578125" style="249" customWidth="1"/>
    <col min="14584" max="14584" width="5.7109375" style="249" customWidth="1"/>
    <col min="14585" max="14585" width="9.7109375" style="249" customWidth="1"/>
    <col min="14586" max="14586" width="5.28515625" style="249" customWidth="1"/>
    <col min="14587" max="14587" width="3.140625" style="249" customWidth="1"/>
    <col min="14588" max="14588" width="2.5703125" style="249" customWidth="1"/>
    <col min="14589" max="14589" width="2.140625" style="249" customWidth="1"/>
    <col min="14590" max="14590" width="11.5703125" style="249" customWidth="1"/>
    <col min="14591" max="14591" width="11.42578125" style="249" customWidth="1"/>
    <col min="14592" max="14592" width="10.7109375" style="249" customWidth="1"/>
    <col min="14593" max="14597" width="10.7109375" style="249" bestFit="1" customWidth="1"/>
    <col min="14598" max="14599" width="10.5703125" style="249" bestFit="1" customWidth="1"/>
    <col min="14600" max="14609" width="12.7109375" style="249" customWidth="1"/>
    <col min="14610" max="14828" width="9.140625" style="249"/>
    <col min="14829" max="14829" width="3.140625" style="249" customWidth="1"/>
    <col min="14830" max="14830" width="6.42578125" style="249" customWidth="1"/>
    <col min="14831" max="14831" width="45.42578125" style="249" customWidth="1"/>
    <col min="14832" max="14832" width="38.42578125" style="249" customWidth="1"/>
    <col min="14833" max="14834" width="2.7109375" style="249" customWidth="1"/>
    <col min="14835" max="14835" width="2.5703125" style="249" customWidth="1"/>
    <col min="14836" max="14836" width="2.7109375" style="249" customWidth="1"/>
    <col min="14837" max="14837" width="1.140625" style="249" customWidth="1"/>
    <col min="14838" max="14838" width="3.140625" style="249" customWidth="1"/>
    <col min="14839" max="14839" width="4.42578125" style="249" customWidth="1"/>
    <col min="14840" max="14840" width="5.7109375" style="249" customWidth="1"/>
    <col min="14841" max="14841" width="9.7109375" style="249" customWidth="1"/>
    <col min="14842" max="14842" width="5.28515625" style="249" customWidth="1"/>
    <col min="14843" max="14843" width="3.140625" style="249" customWidth="1"/>
    <col min="14844" max="14844" width="2.5703125" style="249" customWidth="1"/>
    <col min="14845" max="14845" width="2.140625" style="249" customWidth="1"/>
    <col min="14846" max="14846" width="11.5703125" style="249" customWidth="1"/>
    <col min="14847" max="14847" width="11.42578125" style="249" customWidth="1"/>
    <col min="14848" max="14848" width="10.7109375" style="249" customWidth="1"/>
    <col min="14849" max="14853" width="10.7109375" style="249" bestFit="1" customWidth="1"/>
    <col min="14854" max="14855" width="10.5703125" style="249" bestFit="1" customWidth="1"/>
    <col min="14856" max="14865" width="12.7109375" style="249" customWidth="1"/>
    <col min="14866" max="15084" width="9.140625" style="249"/>
    <col min="15085" max="15085" width="3.140625" style="249" customWidth="1"/>
    <col min="15086" max="15086" width="6.42578125" style="249" customWidth="1"/>
    <col min="15087" max="15087" width="45.42578125" style="249" customWidth="1"/>
    <col min="15088" max="15088" width="38.42578125" style="249" customWidth="1"/>
    <col min="15089" max="15090" width="2.7109375" style="249" customWidth="1"/>
    <col min="15091" max="15091" width="2.5703125" style="249" customWidth="1"/>
    <col min="15092" max="15092" width="2.7109375" style="249" customWidth="1"/>
    <col min="15093" max="15093" width="1.140625" style="249" customWidth="1"/>
    <col min="15094" max="15094" width="3.140625" style="249" customWidth="1"/>
    <col min="15095" max="15095" width="4.42578125" style="249" customWidth="1"/>
    <col min="15096" max="15096" width="5.7109375" style="249" customWidth="1"/>
    <col min="15097" max="15097" width="9.7109375" style="249" customWidth="1"/>
    <col min="15098" max="15098" width="5.28515625" style="249" customWidth="1"/>
    <col min="15099" max="15099" width="3.140625" style="249" customWidth="1"/>
    <col min="15100" max="15100" width="2.5703125" style="249" customWidth="1"/>
    <col min="15101" max="15101" width="2.140625" style="249" customWidth="1"/>
    <col min="15102" max="15102" width="11.5703125" style="249" customWidth="1"/>
    <col min="15103" max="15103" width="11.42578125" style="249" customWidth="1"/>
    <col min="15104" max="15104" width="10.7109375" style="249" customWidth="1"/>
    <col min="15105" max="15109" width="10.7109375" style="249" bestFit="1" customWidth="1"/>
    <col min="15110" max="15111" width="10.5703125" style="249" bestFit="1" customWidth="1"/>
    <col min="15112" max="15121" width="12.7109375" style="249" customWidth="1"/>
    <col min="15122" max="15340" width="9.140625" style="249"/>
    <col min="15341" max="15341" width="3.140625" style="249" customWidth="1"/>
    <col min="15342" max="15342" width="6.42578125" style="249" customWidth="1"/>
    <col min="15343" max="15343" width="45.42578125" style="249" customWidth="1"/>
    <col min="15344" max="15344" width="38.42578125" style="249" customWidth="1"/>
    <col min="15345" max="15346" width="2.7109375" style="249" customWidth="1"/>
    <col min="15347" max="15347" width="2.5703125" style="249" customWidth="1"/>
    <col min="15348" max="15348" width="2.7109375" style="249" customWidth="1"/>
    <col min="15349" max="15349" width="1.140625" style="249" customWidth="1"/>
    <col min="15350" max="15350" width="3.140625" style="249" customWidth="1"/>
    <col min="15351" max="15351" width="4.42578125" style="249" customWidth="1"/>
    <col min="15352" max="15352" width="5.7109375" style="249" customWidth="1"/>
    <col min="15353" max="15353" width="9.7109375" style="249" customWidth="1"/>
    <col min="15354" max="15354" width="5.28515625" style="249" customWidth="1"/>
    <col min="15355" max="15355" width="3.140625" style="249" customWidth="1"/>
    <col min="15356" max="15356" width="2.5703125" style="249" customWidth="1"/>
    <col min="15357" max="15357" width="2.140625" style="249" customWidth="1"/>
    <col min="15358" max="15358" width="11.5703125" style="249" customWidth="1"/>
    <col min="15359" max="15359" width="11.42578125" style="249" customWidth="1"/>
    <col min="15360" max="15360" width="10.7109375" style="249" customWidth="1"/>
    <col min="15361" max="15365" width="10.7109375" style="249" bestFit="1" customWidth="1"/>
    <col min="15366" max="15367" width="10.5703125" style="249" bestFit="1" customWidth="1"/>
    <col min="15368" max="15377" width="12.7109375" style="249" customWidth="1"/>
    <col min="15378" max="15596" width="9.140625" style="249"/>
    <col min="15597" max="15597" width="3.140625" style="249" customWidth="1"/>
    <col min="15598" max="15598" width="6.42578125" style="249" customWidth="1"/>
    <col min="15599" max="15599" width="45.42578125" style="249" customWidth="1"/>
    <col min="15600" max="15600" width="38.42578125" style="249" customWidth="1"/>
    <col min="15601" max="15602" width="2.7109375" style="249" customWidth="1"/>
    <col min="15603" max="15603" width="2.5703125" style="249" customWidth="1"/>
    <col min="15604" max="15604" width="2.7109375" style="249" customWidth="1"/>
    <col min="15605" max="15605" width="1.140625" style="249" customWidth="1"/>
    <col min="15606" max="15606" width="3.140625" style="249" customWidth="1"/>
    <col min="15607" max="15607" width="4.42578125" style="249" customWidth="1"/>
    <col min="15608" max="15608" width="5.7109375" style="249" customWidth="1"/>
    <col min="15609" max="15609" width="9.7109375" style="249" customWidth="1"/>
    <col min="15610" max="15610" width="5.28515625" style="249" customWidth="1"/>
    <col min="15611" max="15611" width="3.140625" style="249" customWidth="1"/>
    <col min="15612" max="15612" width="2.5703125" style="249" customWidth="1"/>
    <col min="15613" max="15613" width="2.140625" style="249" customWidth="1"/>
    <col min="15614" max="15614" width="11.5703125" style="249" customWidth="1"/>
    <col min="15615" max="15615" width="11.42578125" style="249" customWidth="1"/>
    <col min="15616" max="15616" width="10.7109375" style="249" customWidth="1"/>
    <col min="15617" max="15621" width="10.7109375" style="249" bestFit="1" customWidth="1"/>
    <col min="15622" max="15623" width="10.5703125" style="249" bestFit="1" customWidth="1"/>
    <col min="15624" max="15633" width="12.7109375" style="249" customWidth="1"/>
    <col min="15634" max="15852" width="9.140625" style="249"/>
    <col min="15853" max="15853" width="3.140625" style="249" customWidth="1"/>
    <col min="15854" max="15854" width="6.42578125" style="249" customWidth="1"/>
    <col min="15855" max="15855" width="45.42578125" style="249" customWidth="1"/>
    <col min="15856" max="15856" width="38.42578125" style="249" customWidth="1"/>
    <col min="15857" max="15858" width="2.7109375" style="249" customWidth="1"/>
    <col min="15859" max="15859" width="2.5703125" style="249" customWidth="1"/>
    <col min="15860" max="15860" width="2.7109375" style="249" customWidth="1"/>
    <col min="15861" max="15861" width="1.140625" style="249" customWidth="1"/>
    <col min="15862" max="15862" width="3.140625" style="249" customWidth="1"/>
    <col min="15863" max="15863" width="4.42578125" style="249" customWidth="1"/>
    <col min="15864" max="15864" width="5.7109375" style="249" customWidth="1"/>
    <col min="15865" max="15865" width="9.7109375" style="249" customWidth="1"/>
    <col min="15866" max="15866" width="5.28515625" style="249" customWidth="1"/>
    <col min="15867" max="15867" width="3.140625" style="249" customWidth="1"/>
    <col min="15868" max="15868" width="2.5703125" style="249" customWidth="1"/>
    <col min="15869" max="15869" width="2.140625" style="249" customWidth="1"/>
    <col min="15870" max="15870" width="11.5703125" style="249" customWidth="1"/>
    <col min="15871" max="15871" width="11.42578125" style="249" customWidth="1"/>
    <col min="15872" max="15872" width="10.7109375" style="249" customWidth="1"/>
    <col min="15873" max="15877" width="10.7109375" style="249" bestFit="1" customWidth="1"/>
    <col min="15878" max="15879" width="10.5703125" style="249" bestFit="1" customWidth="1"/>
    <col min="15880" max="15889" width="12.7109375" style="249" customWidth="1"/>
    <col min="15890" max="16108" width="9.140625" style="249"/>
    <col min="16109" max="16109" width="3.140625" style="249" customWidth="1"/>
    <col min="16110" max="16110" width="6.42578125" style="249" customWidth="1"/>
    <col min="16111" max="16111" width="45.42578125" style="249" customWidth="1"/>
    <col min="16112" max="16112" width="38.42578125" style="249" customWidth="1"/>
    <col min="16113" max="16114" width="2.7109375" style="249" customWidth="1"/>
    <col min="16115" max="16115" width="2.5703125" style="249" customWidth="1"/>
    <col min="16116" max="16116" width="2.7109375" style="249" customWidth="1"/>
    <col min="16117" max="16117" width="1.140625" style="249" customWidth="1"/>
    <col min="16118" max="16118" width="3.140625" style="249" customWidth="1"/>
    <col min="16119" max="16119" width="4.42578125" style="249" customWidth="1"/>
    <col min="16120" max="16120" width="5.7109375" style="249" customWidth="1"/>
    <col min="16121" max="16121" width="9.7109375" style="249" customWidth="1"/>
    <col min="16122" max="16122" width="5.28515625" style="249" customWidth="1"/>
    <col min="16123" max="16123" width="3.140625" style="249" customWidth="1"/>
    <col min="16124" max="16124" width="2.5703125" style="249" customWidth="1"/>
    <col min="16125" max="16125" width="2.140625" style="249" customWidth="1"/>
    <col min="16126" max="16126" width="11.5703125" style="249" customWidth="1"/>
    <col min="16127" max="16127" width="11.42578125" style="249" customWidth="1"/>
    <col min="16128" max="16128" width="10.7109375" style="249" customWidth="1"/>
    <col min="16129" max="16133" width="10.7109375" style="249" bestFit="1" customWidth="1"/>
    <col min="16134" max="16135" width="10.5703125" style="249" bestFit="1" customWidth="1"/>
    <col min="16136" max="16145" width="12.7109375" style="249" customWidth="1"/>
    <col min="16146" max="16384" width="9.140625" style="249"/>
  </cols>
  <sheetData>
    <row r="1" spans="1:21" s="246" customFormat="1" ht="65.25" customHeight="1" thickBot="1">
      <c r="A1" s="241"/>
      <c r="B1" s="242"/>
      <c r="C1" s="243" t="s">
        <v>195</v>
      </c>
      <c r="D1" s="243" t="s">
        <v>84</v>
      </c>
      <c r="E1" s="244" t="s">
        <v>85</v>
      </c>
      <c r="F1" s="245"/>
      <c r="G1" s="287" t="s">
        <v>86</v>
      </c>
      <c r="H1" s="244" t="s">
        <v>87</v>
      </c>
      <c r="I1" s="244" t="s">
        <v>192</v>
      </c>
      <c r="J1" s="287" t="s">
        <v>193</v>
      </c>
      <c r="K1" s="245"/>
      <c r="L1" s="57" t="s">
        <v>194</v>
      </c>
      <c r="M1" s="57" t="s">
        <v>798</v>
      </c>
      <c r="N1" s="57" t="s">
        <v>192</v>
      </c>
      <c r="O1" s="57" t="s">
        <v>193</v>
      </c>
      <c r="P1" s="61"/>
      <c r="Q1" s="58" t="s">
        <v>88</v>
      </c>
      <c r="R1" s="59" t="s">
        <v>89</v>
      </c>
      <c r="S1" s="59" t="s">
        <v>90</v>
      </c>
      <c r="T1" s="60" t="s">
        <v>91</v>
      </c>
    </row>
    <row r="2" spans="1:21" ht="15.75" customHeight="1" thickBot="1">
      <c r="C2" s="248" t="s">
        <v>92</v>
      </c>
      <c r="D2" s="248"/>
      <c r="E2" s="478"/>
      <c r="F2" s="479"/>
      <c r="G2" s="513" t="s">
        <v>793</v>
      </c>
      <c r="H2" s="480"/>
      <c r="I2" s="480"/>
      <c r="J2" s="481"/>
      <c r="K2" s="482"/>
      <c r="L2" s="514" t="s">
        <v>793</v>
      </c>
      <c r="M2" s="64"/>
      <c r="N2" s="64"/>
      <c r="O2" s="64"/>
      <c r="P2" s="96"/>
      <c r="Q2" s="541" t="s">
        <v>93</v>
      </c>
      <c r="R2" s="542"/>
      <c r="S2" s="542"/>
      <c r="T2" s="516" t="s">
        <v>793</v>
      </c>
      <c r="U2" s="247"/>
    </row>
    <row r="3" spans="1:21">
      <c r="B3" s="250"/>
      <c r="C3" s="251" t="s">
        <v>94</v>
      </c>
      <c r="D3" s="252" t="s">
        <v>221</v>
      </c>
      <c r="E3" s="237"/>
      <c r="F3" s="240"/>
      <c r="G3" s="488"/>
      <c r="H3" s="289" t="s">
        <v>95</v>
      </c>
      <c r="I3" s="290">
        <v>0.2</v>
      </c>
      <c r="J3" s="291">
        <f>I3*G3</f>
        <v>0</v>
      </c>
      <c r="K3" s="292"/>
      <c r="L3" s="493"/>
      <c r="M3" s="289">
        <v>36</v>
      </c>
      <c r="N3" s="290">
        <v>3</v>
      </c>
      <c r="O3" s="293">
        <f>(N3*M3)-(L3*N3)</f>
        <v>108</v>
      </c>
      <c r="P3" s="292"/>
      <c r="Q3" s="134"/>
      <c r="R3" s="135"/>
      <c r="S3" s="135"/>
      <c r="T3" s="136"/>
    </row>
    <row r="4" spans="1:21">
      <c r="B4" s="253"/>
      <c r="C4" s="254" t="s">
        <v>223</v>
      </c>
      <c r="D4" s="255" t="s">
        <v>221</v>
      </c>
      <c r="E4" s="239"/>
      <c r="F4" s="240"/>
      <c r="G4" s="489"/>
      <c r="H4" s="294" t="s">
        <v>95</v>
      </c>
      <c r="I4" s="295">
        <v>0.2</v>
      </c>
      <c r="J4" s="296">
        <f t="shared" ref="J4:J10" si="0">I4*G4</f>
        <v>0</v>
      </c>
      <c r="K4" s="292"/>
      <c r="L4" s="494"/>
      <c r="M4" s="294">
        <v>36</v>
      </c>
      <c r="N4" s="295">
        <v>3</v>
      </c>
      <c r="O4" s="297">
        <f t="shared" ref="O4:O10" si="1">(N4*M4)-(L4*N4)</f>
        <v>108</v>
      </c>
      <c r="P4" s="292"/>
      <c r="Q4" s="139"/>
      <c r="R4" s="140"/>
      <c r="S4" s="140"/>
      <c r="T4" s="141"/>
    </row>
    <row r="5" spans="1:21">
      <c r="B5" s="253"/>
      <c r="C5" s="254" t="s">
        <v>225</v>
      </c>
      <c r="D5" s="255" t="s">
        <v>221</v>
      </c>
      <c r="E5" s="239"/>
      <c r="F5" s="240"/>
      <c r="G5" s="489"/>
      <c r="H5" s="294" t="s">
        <v>95</v>
      </c>
      <c r="I5" s="295">
        <v>0.2</v>
      </c>
      <c r="J5" s="296">
        <f t="shared" si="0"/>
        <v>0</v>
      </c>
      <c r="K5" s="292"/>
      <c r="L5" s="494"/>
      <c r="M5" s="294">
        <v>36</v>
      </c>
      <c r="N5" s="295">
        <v>3</v>
      </c>
      <c r="O5" s="297">
        <f t="shared" si="1"/>
        <v>108</v>
      </c>
      <c r="P5" s="292"/>
      <c r="Q5" s="139"/>
      <c r="R5" s="140"/>
      <c r="S5" s="140"/>
      <c r="T5" s="141"/>
    </row>
    <row r="6" spans="1:21">
      <c r="B6" s="253"/>
      <c r="C6" s="254" t="s">
        <v>228</v>
      </c>
      <c r="D6" s="255" t="s">
        <v>221</v>
      </c>
      <c r="E6" s="239"/>
      <c r="F6" s="240"/>
      <c r="G6" s="489"/>
      <c r="H6" s="294" t="s">
        <v>95</v>
      </c>
      <c r="I6" s="295">
        <v>0.2</v>
      </c>
      <c r="J6" s="296">
        <f t="shared" si="0"/>
        <v>0</v>
      </c>
      <c r="K6" s="292"/>
      <c r="L6" s="494"/>
      <c r="M6" s="294">
        <v>36</v>
      </c>
      <c r="N6" s="295">
        <v>3</v>
      </c>
      <c r="O6" s="297">
        <f t="shared" si="1"/>
        <v>108</v>
      </c>
      <c r="P6" s="292"/>
      <c r="Q6" s="139"/>
      <c r="R6" s="140"/>
      <c r="S6" s="140"/>
      <c r="T6" s="141"/>
    </row>
    <row r="7" spans="1:21">
      <c r="B7" s="253"/>
      <c r="C7" s="254" t="s">
        <v>230</v>
      </c>
      <c r="D7" s="255"/>
      <c r="E7" s="239"/>
      <c r="F7" s="240"/>
      <c r="G7" s="489"/>
      <c r="H7" s="294" t="s">
        <v>95</v>
      </c>
      <c r="I7" s="295">
        <v>0.2</v>
      </c>
      <c r="J7" s="296">
        <f t="shared" si="0"/>
        <v>0</v>
      </c>
      <c r="K7" s="292"/>
      <c r="L7" s="494"/>
      <c r="M7" s="294">
        <v>24</v>
      </c>
      <c r="N7" s="295">
        <v>3</v>
      </c>
      <c r="O7" s="297">
        <f t="shared" si="1"/>
        <v>72</v>
      </c>
      <c r="P7" s="292"/>
      <c r="Q7" s="139"/>
      <c r="R7" s="140"/>
      <c r="S7" s="140"/>
      <c r="T7" s="141"/>
    </row>
    <row r="8" spans="1:21">
      <c r="B8" s="253"/>
      <c r="C8" s="254" t="s">
        <v>231</v>
      </c>
      <c r="D8" s="255" t="s">
        <v>221</v>
      </c>
      <c r="E8" s="239"/>
      <c r="F8" s="240"/>
      <c r="G8" s="489"/>
      <c r="H8" s="294" t="s">
        <v>95</v>
      </c>
      <c r="I8" s="295">
        <v>0.2</v>
      </c>
      <c r="J8" s="296">
        <f t="shared" si="0"/>
        <v>0</v>
      </c>
      <c r="K8" s="292"/>
      <c r="L8" s="494"/>
      <c r="M8" s="294">
        <v>24</v>
      </c>
      <c r="N8" s="295">
        <v>3</v>
      </c>
      <c r="O8" s="297">
        <f t="shared" si="1"/>
        <v>72</v>
      </c>
      <c r="P8" s="292"/>
      <c r="Q8" s="139"/>
      <c r="R8" s="140"/>
      <c r="S8" s="140"/>
      <c r="T8" s="141"/>
    </row>
    <row r="9" spans="1:21">
      <c r="B9" s="253"/>
      <c r="C9" s="254" t="s">
        <v>233</v>
      </c>
      <c r="D9" s="255"/>
      <c r="E9" s="483"/>
      <c r="F9" s="240"/>
      <c r="G9" s="298"/>
      <c r="H9" s="294" t="s">
        <v>95</v>
      </c>
      <c r="I9" s="484">
        <v>1</v>
      </c>
      <c r="J9" s="296">
        <f t="shared" si="0"/>
        <v>0</v>
      </c>
      <c r="K9" s="292"/>
      <c r="L9" s="299"/>
      <c r="M9" s="485">
        <v>24</v>
      </c>
      <c r="N9" s="484">
        <v>3</v>
      </c>
      <c r="O9" s="297">
        <f t="shared" si="1"/>
        <v>72</v>
      </c>
      <c r="P9" s="292"/>
      <c r="Q9" s="139"/>
      <c r="R9" s="140"/>
      <c r="S9" s="140"/>
      <c r="T9" s="141"/>
    </row>
    <row r="10" spans="1:21" ht="15.75" thickBot="1">
      <c r="B10" s="256"/>
      <c r="C10" s="257" t="s">
        <v>97</v>
      </c>
      <c r="D10" s="258"/>
      <c r="E10" s="486"/>
      <c r="F10" s="240"/>
      <c r="G10" s="300"/>
      <c r="H10" s="301" t="s">
        <v>95</v>
      </c>
      <c r="I10" s="311">
        <v>1</v>
      </c>
      <c r="J10" s="308">
        <f t="shared" si="0"/>
        <v>0</v>
      </c>
      <c r="K10" s="292"/>
      <c r="L10" s="302"/>
      <c r="M10" s="310">
        <v>24</v>
      </c>
      <c r="N10" s="311">
        <v>3</v>
      </c>
      <c r="O10" s="309">
        <f t="shared" si="1"/>
        <v>72</v>
      </c>
      <c r="P10" s="292"/>
      <c r="Q10" s="149"/>
      <c r="R10" s="150"/>
      <c r="S10" s="150"/>
      <c r="T10" s="151"/>
    </row>
    <row r="11" spans="1:21">
      <c r="Q11" s="306"/>
      <c r="R11" s="306"/>
      <c r="S11" s="306"/>
      <c r="T11" s="306"/>
    </row>
    <row r="12" spans="1:21" ht="15.75" thickBot="1">
      <c r="C12" s="263" t="s">
        <v>235</v>
      </c>
      <c r="D12" s="263"/>
      <c r="Q12" s="306"/>
      <c r="R12" s="306"/>
      <c r="S12" s="306"/>
      <c r="T12" s="306"/>
    </row>
    <row r="13" spans="1:21">
      <c r="B13" s="264"/>
      <c r="C13" s="251" t="s">
        <v>236</v>
      </c>
      <c r="D13" s="252" t="s">
        <v>237</v>
      </c>
      <c r="E13" s="236"/>
      <c r="F13" s="268"/>
      <c r="G13" s="488"/>
      <c r="H13" s="289" t="s">
        <v>239</v>
      </c>
      <c r="I13" s="290">
        <v>2</v>
      </c>
      <c r="J13" s="291">
        <f t="shared" ref="J13:J25" si="2">I13*G13</f>
        <v>0</v>
      </c>
      <c r="K13" s="292"/>
      <c r="L13" s="493"/>
      <c r="M13" s="289">
        <v>4</v>
      </c>
      <c r="N13" s="290">
        <v>2</v>
      </c>
      <c r="O13" s="293">
        <f t="shared" ref="O13:O25" si="3">(N13*M13)-(L13*N13)</f>
        <v>8</v>
      </c>
      <c r="P13" s="292"/>
      <c r="Q13" s="134"/>
      <c r="R13" s="135"/>
      <c r="S13" s="135"/>
      <c r="T13" s="136"/>
    </row>
    <row r="14" spans="1:21">
      <c r="B14" s="265"/>
      <c r="C14" s="266" t="s">
        <v>236</v>
      </c>
      <c r="D14" s="255" t="s">
        <v>237</v>
      </c>
      <c r="E14" s="238"/>
      <c r="F14" s="268"/>
      <c r="G14" s="492"/>
      <c r="H14" s="294" t="s">
        <v>240</v>
      </c>
      <c r="I14" s="295">
        <v>2</v>
      </c>
      <c r="J14" s="296">
        <f t="shared" si="2"/>
        <v>0</v>
      </c>
      <c r="K14" s="292"/>
      <c r="L14" s="495"/>
      <c r="M14" s="294">
        <v>4</v>
      </c>
      <c r="N14" s="295">
        <v>2</v>
      </c>
      <c r="O14" s="297">
        <f t="shared" si="3"/>
        <v>8</v>
      </c>
      <c r="P14" s="292"/>
      <c r="Q14" s="139"/>
      <c r="R14" s="140"/>
      <c r="S14" s="140"/>
      <c r="T14" s="141"/>
    </row>
    <row r="15" spans="1:21">
      <c r="B15" s="265"/>
      <c r="C15" s="266" t="s">
        <v>236</v>
      </c>
      <c r="D15" s="255" t="s">
        <v>237</v>
      </c>
      <c r="E15" s="238"/>
      <c r="F15" s="268"/>
      <c r="G15" s="492"/>
      <c r="H15" s="294" t="s">
        <v>241</v>
      </c>
      <c r="I15" s="295">
        <v>2</v>
      </c>
      <c r="J15" s="296">
        <f t="shared" si="2"/>
        <v>0</v>
      </c>
      <c r="K15" s="292"/>
      <c r="L15" s="495"/>
      <c r="M15" s="294">
        <v>24</v>
      </c>
      <c r="N15" s="295">
        <v>1</v>
      </c>
      <c r="O15" s="297">
        <f t="shared" si="3"/>
        <v>24</v>
      </c>
      <c r="P15" s="292"/>
      <c r="Q15" s="139"/>
      <c r="R15" s="140"/>
      <c r="S15" s="140"/>
      <c r="T15" s="141"/>
    </row>
    <row r="16" spans="1:21">
      <c r="B16" s="265"/>
      <c r="C16" s="266" t="s">
        <v>236</v>
      </c>
      <c r="D16" s="255" t="s">
        <v>237</v>
      </c>
      <c r="E16" s="238"/>
      <c r="F16" s="268"/>
      <c r="G16" s="492"/>
      <c r="H16" s="294" t="s">
        <v>242</v>
      </c>
      <c r="I16" s="295">
        <v>2</v>
      </c>
      <c r="J16" s="296">
        <f t="shared" si="2"/>
        <v>0</v>
      </c>
      <c r="K16" s="292"/>
      <c r="L16" s="495"/>
      <c r="M16" s="294">
        <v>24</v>
      </c>
      <c r="N16" s="295">
        <v>1</v>
      </c>
      <c r="O16" s="297">
        <f t="shared" si="3"/>
        <v>24</v>
      </c>
      <c r="P16" s="292"/>
      <c r="Q16" s="139"/>
      <c r="R16" s="140"/>
      <c r="S16" s="140"/>
      <c r="T16" s="141"/>
    </row>
    <row r="17" spans="2:20">
      <c r="B17" s="267"/>
      <c r="C17" s="266" t="s">
        <v>243</v>
      </c>
      <c r="D17" s="255" t="s">
        <v>237</v>
      </c>
      <c r="E17" s="238"/>
      <c r="F17" s="268"/>
      <c r="G17" s="489"/>
      <c r="H17" s="294" t="s">
        <v>239</v>
      </c>
      <c r="I17" s="295">
        <v>2</v>
      </c>
      <c r="J17" s="296">
        <f t="shared" si="2"/>
        <v>0</v>
      </c>
      <c r="K17" s="292"/>
      <c r="L17" s="494"/>
      <c r="M17" s="294">
        <v>4</v>
      </c>
      <c r="N17" s="295">
        <v>2</v>
      </c>
      <c r="O17" s="297">
        <f t="shared" si="3"/>
        <v>8</v>
      </c>
      <c r="P17" s="292"/>
      <c r="Q17" s="139"/>
      <c r="R17" s="140"/>
      <c r="S17" s="140"/>
      <c r="T17" s="141"/>
    </row>
    <row r="18" spans="2:20">
      <c r="B18" s="267"/>
      <c r="C18" s="266" t="s">
        <v>243</v>
      </c>
      <c r="D18" s="255" t="s">
        <v>237</v>
      </c>
      <c r="E18" s="238"/>
      <c r="F18" s="268"/>
      <c r="G18" s="489"/>
      <c r="H18" s="294" t="s">
        <v>240</v>
      </c>
      <c r="I18" s="295">
        <v>2</v>
      </c>
      <c r="J18" s="296">
        <f t="shared" si="2"/>
        <v>0</v>
      </c>
      <c r="K18" s="292"/>
      <c r="L18" s="494"/>
      <c r="M18" s="294">
        <v>4</v>
      </c>
      <c r="N18" s="295">
        <v>2</v>
      </c>
      <c r="O18" s="297">
        <f t="shared" si="3"/>
        <v>8</v>
      </c>
      <c r="P18" s="292"/>
      <c r="Q18" s="139"/>
      <c r="R18" s="140"/>
      <c r="S18" s="140"/>
      <c r="T18" s="141"/>
    </row>
    <row r="19" spans="2:20">
      <c r="B19" s="267"/>
      <c r="C19" s="266" t="s">
        <v>243</v>
      </c>
      <c r="D19" s="255" t="s">
        <v>237</v>
      </c>
      <c r="E19" s="238"/>
      <c r="F19" s="268"/>
      <c r="G19" s="489"/>
      <c r="H19" s="294" t="s">
        <v>241</v>
      </c>
      <c r="I19" s="295">
        <v>2</v>
      </c>
      <c r="J19" s="296">
        <f t="shared" si="2"/>
        <v>0</v>
      </c>
      <c r="K19" s="292"/>
      <c r="L19" s="494"/>
      <c r="M19" s="294">
        <v>24</v>
      </c>
      <c r="N19" s="295">
        <v>1</v>
      </c>
      <c r="O19" s="297">
        <f t="shared" si="3"/>
        <v>24</v>
      </c>
      <c r="P19" s="292"/>
      <c r="Q19" s="139"/>
      <c r="R19" s="140"/>
      <c r="S19" s="140"/>
      <c r="T19" s="141"/>
    </row>
    <row r="20" spans="2:20">
      <c r="B20" s="267"/>
      <c r="C20" s="266" t="s">
        <v>243</v>
      </c>
      <c r="D20" s="255" t="s">
        <v>237</v>
      </c>
      <c r="E20" s="238"/>
      <c r="F20" s="268"/>
      <c r="G20" s="489"/>
      <c r="H20" s="294" t="s">
        <v>242</v>
      </c>
      <c r="I20" s="295">
        <v>2</v>
      </c>
      <c r="J20" s="296">
        <f t="shared" si="2"/>
        <v>0</v>
      </c>
      <c r="K20" s="292"/>
      <c r="L20" s="494"/>
      <c r="M20" s="294">
        <v>24</v>
      </c>
      <c r="N20" s="295">
        <v>1</v>
      </c>
      <c r="O20" s="297">
        <f t="shared" si="3"/>
        <v>24</v>
      </c>
      <c r="P20" s="292"/>
      <c r="Q20" s="139"/>
      <c r="R20" s="140"/>
      <c r="S20" s="140"/>
      <c r="T20" s="141"/>
    </row>
    <row r="21" spans="2:20">
      <c r="B21" s="267"/>
      <c r="C21" s="266" t="s">
        <v>245</v>
      </c>
      <c r="D21" s="255" t="s">
        <v>237</v>
      </c>
      <c r="E21" s="238"/>
      <c r="F21" s="268"/>
      <c r="G21" s="489"/>
      <c r="H21" s="294" t="s">
        <v>95</v>
      </c>
      <c r="I21" s="295">
        <v>1</v>
      </c>
      <c r="J21" s="296">
        <f t="shared" si="2"/>
        <v>0</v>
      </c>
      <c r="K21" s="292"/>
      <c r="L21" s="494"/>
      <c r="M21" s="294">
        <v>24</v>
      </c>
      <c r="N21" s="295">
        <v>1</v>
      </c>
      <c r="O21" s="297">
        <f t="shared" si="3"/>
        <v>24</v>
      </c>
      <c r="P21" s="292"/>
      <c r="Q21" s="139"/>
      <c r="R21" s="140"/>
      <c r="S21" s="140"/>
      <c r="T21" s="141"/>
    </row>
    <row r="22" spans="2:20">
      <c r="B22" s="267"/>
      <c r="C22" s="266" t="s">
        <v>247</v>
      </c>
      <c r="D22" s="255" t="s">
        <v>237</v>
      </c>
      <c r="E22" s="238"/>
      <c r="F22" s="268"/>
      <c r="G22" s="489"/>
      <c r="H22" s="294" t="s">
        <v>249</v>
      </c>
      <c r="I22" s="295">
        <v>1</v>
      </c>
      <c r="J22" s="296">
        <f t="shared" si="2"/>
        <v>0</v>
      </c>
      <c r="K22" s="292"/>
      <c r="L22" s="494"/>
      <c r="M22" s="294">
        <v>48</v>
      </c>
      <c r="N22" s="295">
        <v>1</v>
      </c>
      <c r="O22" s="297">
        <f t="shared" si="3"/>
        <v>48</v>
      </c>
      <c r="P22" s="292"/>
      <c r="Q22" s="139"/>
      <c r="R22" s="140"/>
      <c r="S22" s="140"/>
      <c r="T22" s="141"/>
    </row>
    <row r="23" spans="2:20">
      <c r="B23" s="267"/>
      <c r="C23" s="266" t="s">
        <v>250</v>
      </c>
      <c r="D23" s="255"/>
      <c r="E23" s="238"/>
      <c r="F23" s="268"/>
      <c r="G23" s="489"/>
      <c r="H23" s="294" t="s">
        <v>95</v>
      </c>
      <c r="I23" s="295">
        <v>1</v>
      </c>
      <c r="J23" s="296">
        <f t="shared" si="2"/>
        <v>0</v>
      </c>
      <c r="K23" s="292"/>
      <c r="L23" s="494"/>
      <c r="M23" s="294">
        <v>48</v>
      </c>
      <c r="N23" s="295">
        <v>1</v>
      </c>
      <c r="O23" s="297">
        <f t="shared" si="3"/>
        <v>48</v>
      </c>
      <c r="P23" s="292"/>
      <c r="Q23" s="139"/>
      <c r="R23" s="140"/>
      <c r="S23" s="140"/>
      <c r="T23" s="141"/>
    </row>
    <row r="24" spans="2:20">
      <c r="B24" s="267"/>
      <c r="C24" s="266" t="s">
        <v>251</v>
      </c>
      <c r="D24" s="255"/>
      <c r="E24" s="255"/>
      <c r="F24" s="268"/>
      <c r="G24" s="489"/>
      <c r="H24" s="294" t="s">
        <v>252</v>
      </c>
      <c r="I24" s="295">
        <v>1</v>
      </c>
      <c r="J24" s="296">
        <f t="shared" si="2"/>
        <v>0</v>
      </c>
      <c r="K24" s="292"/>
      <c r="L24" s="494"/>
      <c r="M24" s="294">
        <v>48</v>
      </c>
      <c r="N24" s="295">
        <v>1</v>
      </c>
      <c r="O24" s="297">
        <f t="shared" si="3"/>
        <v>48</v>
      </c>
      <c r="P24" s="292"/>
      <c r="Q24" s="139"/>
      <c r="R24" s="140"/>
      <c r="S24" s="140"/>
      <c r="T24" s="141"/>
    </row>
    <row r="25" spans="2:20" ht="15.75" thickBot="1">
      <c r="B25" s="270"/>
      <c r="C25" s="271" t="s">
        <v>253</v>
      </c>
      <c r="D25" s="272" t="s">
        <v>237</v>
      </c>
      <c r="E25" s="259"/>
      <c r="F25" s="268"/>
      <c r="G25" s="491"/>
      <c r="H25" s="301" t="s">
        <v>95</v>
      </c>
      <c r="I25" s="307">
        <v>1</v>
      </c>
      <c r="J25" s="308">
        <f t="shared" si="2"/>
        <v>0</v>
      </c>
      <c r="K25" s="292"/>
      <c r="L25" s="474"/>
      <c r="M25" s="301">
        <v>4</v>
      </c>
      <c r="N25" s="307">
        <v>2</v>
      </c>
      <c r="O25" s="309">
        <f t="shared" si="3"/>
        <v>8</v>
      </c>
      <c r="P25" s="292"/>
      <c r="Q25" s="149"/>
      <c r="R25" s="150"/>
      <c r="S25" s="150"/>
      <c r="T25" s="151"/>
    </row>
    <row r="26" spans="2:20">
      <c r="C26" s="269"/>
      <c r="D26" s="269"/>
      <c r="Q26" s="306"/>
      <c r="R26" s="306"/>
      <c r="S26" s="306"/>
      <c r="T26" s="306"/>
    </row>
    <row r="27" spans="2:20" ht="15.75" thickBot="1">
      <c r="C27" s="263" t="s">
        <v>102</v>
      </c>
      <c r="D27" s="263"/>
      <c r="Q27" s="306"/>
      <c r="R27" s="306"/>
      <c r="S27" s="306"/>
      <c r="T27" s="306"/>
    </row>
    <row r="28" spans="2:20" ht="30">
      <c r="B28" s="264"/>
      <c r="C28" s="251" t="s">
        <v>294</v>
      </c>
      <c r="D28" s="252"/>
      <c r="E28" s="237"/>
      <c r="F28" s="240"/>
      <c r="G28" s="488"/>
      <c r="H28" s="289" t="s">
        <v>95</v>
      </c>
      <c r="I28" s="290">
        <v>1</v>
      </c>
      <c r="J28" s="291">
        <f t="shared" ref="J28:J32" si="4">I28*G28</f>
        <v>0</v>
      </c>
      <c r="K28" s="292"/>
      <c r="L28" s="493"/>
      <c r="M28" s="289">
        <v>120</v>
      </c>
      <c r="N28" s="290">
        <v>2</v>
      </c>
      <c r="O28" s="293">
        <f t="shared" ref="O28:O31" si="5">(N28*M28)-(L28*N28)</f>
        <v>240</v>
      </c>
      <c r="P28" s="292"/>
      <c r="Q28" s="134"/>
      <c r="R28" s="135"/>
      <c r="S28" s="135"/>
      <c r="T28" s="136"/>
    </row>
    <row r="29" spans="2:20">
      <c r="B29" s="267"/>
      <c r="C29" s="266" t="s">
        <v>257</v>
      </c>
      <c r="D29" s="255"/>
      <c r="E29" s="239"/>
      <c r="F29" s="240"/>
      <c r="G29" s="489"/>
      <c r="H29" s="294" t="s">
        <v>227</v>
      </c>
      <c r="I29" s="295">
        <v>1</v>
      </c>
      <c r="J29" s="296">
        <f t="shared" si="4"/>
        <v>0</v>
      </c>
      <c r="K29" s="292"/>
      <c r="L29" s="494"/>
      <c r="M29" s="294">
        <v>24</v>
      </c>
      <c r="N29" s="295">
        <v>1</v>
      </c>
      <c r="O29" s="297">
        <f t="shared" si="5"/>
        <v>24</v>
      </c>
      <c r="P29" s="292"/>
      <c r="Q29" s="139"/>
      <c r="R29" s="140"/>
      <c r="S29" s="140"/>
      <c r="T29" s="141"/>
    </row>
    <row r="30" spans="2:20">
      <c r="B30" s="267"/>
      <c r="C30" s="266" t="s">
        <v>258</v>
      </c>
      <c r="D30" s="255" t="s">
        <v>259</v>
      </c>
      <c r="E30" s="239"/>
      <c r="F30" s="240"/>
      <c r="G30" s="489"/>
      <c r="H30" s="294" t="s">
        <v>260</v>
      </c>
      <c r="I30" s="295">
        <v>1</v>
      </c>
      <c r="J30" s="296">
        <f t="shared" si="4"/>
        <v>0</v>
      </c>
      <c r="K30" s="292"/>
      <c r="L30" s="494"/>
      <c r="M30" s="294">
        <v>120</v>
      </c>
      <c r="N30" s="295">
        <v>1</v>
      </c>
      <c r="O30" s="297">
        <f t="shared" si="5"/>
        <v>120</v>
      </c>
      <c r="P30" s="292"/>
      <c r="Q30" s="139"/>
      <c r="R30" s="140"/>
      <c r="S30" s="140"/>
      <c r="T30" s="141"/>
    </row>
    <row r="31" spans="2:20">
      <c r="B31" s="267"/>
      <c r="C31" s="266" t="s">
        <v>261</v>
      </c>
      <c r="D31" s="255" t="s">
        <v>259</v>
      </c>
      <c r="E31" s="239"/>
      <c r="F31" s="240"/>
      <c r="G31" s="489"/>
      <c r="H31" s="294" t="s">
        <v>227</v>
      </c>
      <c r="I31" s="295">
        <v>1</v>
      </c>
      <c r="J31" s="296">
        <f t="shared" si="4"/>
        <v>0</v>
      </c>
      <c r="K31" s="292"/>
      <c r="L31" s="494"/>
      <c r="M31" s="294">
        <v>720</v>
      </c>
      <c r="N31" s="295">
        <v>1</v>
      </c>
      <c r="O31" s="297">
        <f t="shared" si="5"/>
        <v>720</v>
      </c>
      <c r="P31" s="292"/>
      <c r="Q31" s="139"/>
      <c r="R31" s="140"/>
      <c r="S31" s="140"/>
      <c r="T31" s="141"/>
    </row>
    <row r="32" spans="2:20" ht="15.75" thickBot="1">
      <c r="B32" s="270"/>
      <c r="C32" s="271" t="s">
        <v>262</v>
      </c>
      <c r="D32" s="272"/>
      <c r="E32" s="273"/>
      <c r="F32" s="240"/>
      <c r="G32" s="491"/>
      <c r="H32" s="301" t="s">
        <v>99</v>
      </c>
      <c r="I32" s="307">
        <v>1</v>
      </c>
      <c r="J32" s="308">
        <f t="shared" si="4"/>
        <v>0</v>
      </c>
      <c r="K32" s="292"/>
      <c r="L32" s="474"/>
      <c r="M32" s="507">
        <v>48</v>
      </c>
      <c r="N32" s="508">
        <v>2</v>
      </c>
      <c r="O32" s="509">
        <f t="shared" ref="O32" si="6">(N32*M32)-(L32*N32)</f>
        <v>96</v>
      </c>
      <c r="P32" s="292"/>
      <c r="Q32" s="149"/>
      <c r="R32" s="150"/>
      <c r="S32" s="150"/>
      <c r="T32" s="151"/>
    </row>
    <row r="33" spans="1:20">
      <c r="B33" s="316"/>
      <c r="C33" s="268"/>
      <c r="D33" s="268"/>
      <c r="E33" s="268"/>
      <c r="F33" s="268"/>
      <c r="H33" s="292"/>
      <c r="I33" s="292"/>
      <c r="J33" s="317"/>
      <c r="K33" s="292"/>
      <c r="Q33" s="306"/>
      <c r="R33" s="306"/>
      <c r="S33" s="306"/>
      <c r="T33" s="306"/>
    </row>
    <row r="34" spans="1:20" ht="15.75" thickBot="1">
      <c r="C34" s="263" t="s">
        <v>263</v>
      </c>
      <c r="Q34" s="306"/>
      <c r="R34" s="306"/>
      <c r="S34" s="306"/>
      <c r="T34" s="306"/>
    </row>
    <row r="35" spans="1:20" ht="0.6" customHeight="1" thickBot="1">
      <c r="C35" s="263" t="s">
        <v>263</v>
      </c>
      <c r="D35" s="263"/>
      <c r="M35" s="510">
        <v>24</v>
      </c>
      <c r="N35" s="511">
        <v>2</v>
      </c>
      <c r="O35" s="512">
        <f t="shared" ref="O35:O44" si="7">(N35*M35)-(L35*N35)</f>
        <v>48</v>
      </c>
      <c r="Q35" s="306"/>
      <c r="R35" s="306"/>
      <c r="S35" s="306"/>
      <c r="T35" s="306"/>
    </row>
    <row r="36" spans="1:20">
      <c r="B36" s="264"/>
      <c r="C36" s="251" t="s">
        <v>295</v>
      </c>
      <c r="D36" s="252"/>
      <c r="E36" s="236"/>
      <c r="F36" s="268"/>
      <c r="G36" s="488"/>
      <c r="H36" s="289" t="s">
        <v>265</v>
      </c>
      <c r="I36" s="290">
        <v>1</v>
      </c>
      <c r="J36" s="291">
        <f t="shared" ref="J36:J45" si="8">I36*G36</f>
        <v>0</v>
      </c>
      <c r="K36" s="292"/>
      <c r="L36" s="493"/>
      <c r="M36" s="289">
        <v>24</v>
      </c>
      <c r="N36" s="290">
        <v>2</v>
      </c>
      <c r="O36" s="293">
        <f t="shared" si="7"/>
        <v>48</v>
      </c>
      <c r="P36" s="292"/>
      <c r="Q36" s="134"/>
      <c r="R36" s="135"/>
      <c r="S36" s="135"/>
      <c r="T36" s="136"/>
    </row>
    <row r="37" spans="1:20">
      <c r="B37" s="267"/>
      <c r="C37" s="266" t="s">
        <v>266</v>
      </c>
      <c r="D37" s="255"/>
      <c r="E37" s="238"/>
      <c r="F37" s="268"/>
      <c r="G37" s="489"/>
      <c r="H37" s="294" t="s">
        <v>95</v>
      </c>
      <c r="I37" s="295">
        <v>1</v>
      </c>
      <c r="J37" s="296">
        <f t="shared" si="8"/>
        <v>0</v>
      </c>
      <c r="K37" s="292"/>
      <c r="L37" s="494"/>
      <c r="M37" s="294">
        <v>48</v>
      </c>
      <c r="N37" s="295">
        <v>1</v>
      </c>
      <c r="O37" s="297">
        <f t="shared" si="7"/>
        <v>48</v>
      </c>
      <c r="P37" s="292"/>
      <c r="Q37" s="139"/>
      <c r="R37" s="140"/>
      <c r="S37" s="140"/>
      <c r="T37" s="141"/>
    </row>
    <row r="38" spans="1:20">
      <c r="B38" s="267"/>
      <c r="C38" s="266" t="s">
        <v>267</v>
      </c>
      <c r="D38" s="255"/>
      <c r="E38" s="255"/>
      <c r="F38" s="268"/>
      <c r="G38" s="489"/>
      <c r="H38" s="294" t="s">
        <v>95</v>
      </c>
      <c r="I38" s="295">
        <v>1</v>
      </c>
      <c r="J38" s="296">
        <f t="shared" si="8"/>
        <v>0</v>
      </c>
      <c r="K38" s="292"/>
      <c r="L38" s="494"/>
      <c r="M38" s="294">
        <v>48</v>
      </c>
      <c r="N38" s="295">
        <v>1</v>
      </c>
      <c r="O38" s="297">
        <f t="shared" si="7"/>
        <v>48</v>
      </c>
      <c r="P38" s="292"/>
      <c r="Q38" s="139"/>
      <c r="R38" s="140"/>
      <c r="S38" s="140"/>
      <c r="T38" s="141"/>
    </row>
    <row r="39" spans="1:20">
      <c r="B39" s="267"/>
      <c r="C39" s="266" t="s">
        <v>268</v>
      </c>
      <c r="D39" s="255"/>
      <c r="E39" s="255"/>
      <c r="F39" s="268"/>
      <c r="G39" s="489"/>
      <c r="H39" s="294" t="s">
        <v>265</v>
      </c>
      <c r="I39" s="295">
        <v>1</v>
      </c>
      <c r="J39" s="296">
        <f t="shared" si="8"/>
        <v>0</v>
      </c>
      <c r="K39" s="292"/>
      <c r="L39" s="494"/>
      <c r="M39" s="294">
        <v>48</v>
      </c>
      <c r="N39" s="295">
        <v>1</v>
      </c>
      <c r="O39" s="297">
        <f t="shared" si="7"/>
        <v>48</v>
      </c>
      <c r="P39" s="292"/>
      <c r="Q39" s="139"/>
      <c r="R39" s="140"/>
      <c r="S39" s="140"/>
      <c r="T39" s="141"/>
    </row>
    <row r="40" spans="1:20">
      <c r="B40" s="267"/>
      <c r="C40" s="266" t="s">
        <v>269</v>
      </c>
      <c r="D40" s="255"/>
      <c r="E40" s="238"/>
      <c r="F40" s="268"/>
      <c r="G40" s="489"/>
      <c r="H40" s="294" t="s">
        <v>95</v>
      </c>
      <c r="I40" s="295">
        <v>1</v>
      </c>
      <c r="J40" s="296">
        <f t="shared" si="8"/>
        <v>0</v>
      </c>
      <c r="K40" s="292"/>
      <c r="L40" s="494"/>
      <c r="M40" s="294">
        <v>24</v>
      </c>
      <c r="N40" s="295">
        <v>1</v>
      </c>
      <c r="O40" s="297">
        <f t="shared" si="7"/>
        <v>24</v>
      </c>
      <c r="P40" s="292"/>
      <c r="Q40" s="139"/>
      <c r="R40" s="140"/>
      <c r="S40" s="140"/>
      <c r="T40" s="141"/>
    </row>
    <row r="41" spans="1:20">
      <c r="B41" s="274"/>
      <c r="C41" s="275" t="s">
        <v>270</v>
      </c>
      <c r="D41" s="255" t="s">
        <v>123</v>
      </c>
      <c r="E41" s="286"/>
      <c r="F41" s="268"/>
      <c r="G41" s="490"/>
      <c r="H41" s="294" t="s">
        <v>99</v>
      </c>
      <c r="I41" s="295">
        <v>1</v>
      </c>
      <c r="J41" s="296">
        <f t="shared" si="8"/>
        <v>0</v>
      </c>
      <c r="K41" s="292"/>
      <c r="L41" s="496"/>
      <c r="M41" s="294">
        <v>24</v>
      </c>
      <c r="N41" s="295">
        <v>1</v>
      </c>
      <c r="O41" s="297">
        <f t="shared" si="7"/>
        <v>24</v>
      </c>
      <c r="P41" s="292"/>
      <c r="Q41" s="139"/>
      <c r="R41" s="140"/>
      <c r="S41" s="140"/>
      <c r="T41" s="141"/>
    </row>
    <row r="42" spans="1:20">
      <c r="B42" s="274"/>
      <c r="C42" s="275" t="s">
        <v>795</v>
      </c>
      <c r="D42" s="255" t="s">
        <v>123</v>
      </c>
      <c r="E42" s="286"/>
      <c r="F42" s="268"/>
      <c r="G42" s="490"/>
      <c r="H42" s="294" t="s">
        <v>95</v>
      </c>
      <c r="I42" s="295">
        <v>1</v>
      </c>
      <c r="J42" s="296">
        <f t="shared" ref="J42" si="9">I42*G42</f>
        <v>0</v>
      </c>
      <c r="K42" s="292"/>
      <c r="L42" s="496"/>
      <c r="M42" s="294">
        <v>24</v>
      </c>
      <c r="N42" s="295">
        <v>1</v>
      </c>
      <c r="O42" s="297">
        <f t="shared" ref="O42" si="10">(N42*M42)-(L42*N42)</f>
        <v>24</v>
      </c>
      <c r="P42" s="292"/>
      <c r="Q42" s="139"/>
      <c r="R42" s="140"/>
      <c r="S42" s="140"/>
      <c r="T42" s="141"/>
    </row>
    <row r="43" spans="1:20">
      <c r="B43" s="274"/>
      <c r="C43" s="275" t="s">
        <v>271</v>
      </c>
      <c r="D43" s="255"/>
      <c r="E43" s="238"/>
      <c r="F43" s="268"/>
      <c r="G43" s="489"/>
      <c r="H43" s="294" t="s">
        <v>95</v>
      </c>
      <c r="I43" s="295">
        <v>1</v>
      </c>
      <c r="J43" s="296">
        <f t="shared" si="8"/>
        <v>0</v>
      </c>
      <c r="K43" s="292"/>
      <c r="L43" s="494"/>
      <c r="M43" s="294">
        <v>24</v>
      </c>
      <c r="N43" s="295">
        <v>1</v>
      </c>
      <c r="O43" s="297">
        <f t="shared" si="7"/>
        <v>24</v>
      </c>
      <c r="P43" s="292"/>
      <c r="Q43" s="139"/>
      <c r="R43" s="140"/>
      <c r="S43" s="140"/>
      <c r="T43" s="141"/>
    </row>
    <row r="44" spans="1:20">
      <c r="B44" s="274"/>
      <c r="C44" s="275" t="s">
        <v>274</v>
      </c>
      <c r="D44" s="255"/>
      <c r="E44" s="238"/>
      <c r="F44" s="268"/>
      <c r="G44" s="489"/>
      <c r="H44" s="294" t="s">
        <v>95</v>
      </c>
      <c r="I44" s="295">
        <v>0.5</v>
      </c>
      <c r="J44" s="296">
        <f t="shared" si="8"/>
        <v>0</v>
      </c>
      <c r="K44" s="292"/>
      <c r="L44" s="494"/>
      <c r="M44" s="294">
        <v>120</v>
      </c>
      <c r="N44" s="295">
        <v>1</v>
      </c>
      <c r="O44" s="297">
        <f t="shared" si="7"/>
        <v>120</v>
      </c>
      <c r="P44" s="292"/>
      <c r="Q44" s="139"/>
      <c r="R44" s="140"/>
      <c r="S44" s="140"/>
      <c r="T44" s="141"/>
    </row>
    <row r="45" spans="1:20" ht="15.75" thickBot="1">
      <c r="B45" s="270"/>
      <c r="C45" s="271" t="s">
        <v>276</v>
      </c>
      <c r="D45" s="272"/>
      <c r="E45" s="259"/>
      <c r="F45" s="268"/>
      <c r="G45" s="491"/>
      <c r="H45" s="310" t="s">
        <v>95</v>
      </c>
      <c r="I45" s="311">
        <v>0.5</v>
      </c>
      <c r="J45" s="312">
        <f t="shared" si="8"/>
        <v>0</v>
      </c>
      <c r="K45" s="292"/>
      <c r="L45" s="474"/>
      <c r="M45" s="507">
        <v>120</v>
      </c>
      <c r="N45" s="508">
        <v>1</v>
      </c>
      <c r="O45" s="509">
        <f t="shared" ref="O45" si="11">(N45*M45)-(L45*N45)</f>
        <v>120</v>
      </c>
      <c r="P45" s="292"/>
      <c r="Q45" s="149"/>
      <c r="R45" s="150"/>
      <c r="S45" s="150"/>
      <c r="T45" s="151"/>
    </row>
    <row r="46" spans="1:20">
      <c r="Q46" s="306"/>
      <c r="R46" s="306"/>
      <c r="S46" s="306"/>
      <c r="T46" s="306"/>
    </row>
    <row r="47" spans="1:20" ht="15.75" thickBot="1">
      <c r="C47" s="263" t="s">
        <v>278</v>
      </c>
      <c r="D47" s="276"/>
      <c r="E47" s="260"/>
      <c r="F47" s="277"/>
      <c r="M47" s="292"/>
      <c r="N47" s="292"/>
      <c r="O47" s="292"/>
      <c r="Q47" s="306"/>
      <c r="R47" s="306"/>
      <c r="S47" s="306"/>
      <c r="T47" s="306"/>
    </row>
    <row r="48" spans="1:20" s="280" customFormat="1">
      <c r="A48" s="247"/>
      <c r="B48" s="250"/>
      <c r="C48" s="278" t="s">
        <v>279</v>
      </c>
      <c r="D48" s="279" t="s">
        <v>237</v>
      </c>
      <c r="E48" s="237"/>
      <c r="F48" s="240"/>
      <c r="G48" s="488"/>
      <c r="H48" s="289" t="s">
        <v>95</v>
      </c>
      <c r="I48" s="290">
        <v>1</v>
      </c>
      <c r="J48" s="291">
        <f t="shared" ref="J48:J56" si="12">I48*G48</f>
        <v>0</v>
      </c>
      <c r="K48" s="292"/>
      <c r="L48" s="493"/>
      <c r="M48" s="289">
        <v>24</v>
      </c>
      <c r="N48" s="290">
        <v>1</v>
      </c>
      <c r="O48" s="293">
        <f t="shared" ref="O48:O56" si="13">(N48*M48)-(L48*N48)</f>
        <v>24</v>
      </c>
      <c r="P48" s="292"/>
      <c r="Q48" s="134"/>
      <c r="R48" s="135"/>
      <c r="S48" s="135"/>
      <c r="T48" s="136"/>
    </row>
    <row r="49" spans="1:20" s="280" customFormat="1">
      <c r="A49" s="247"/>
      <c r="B49" s="281"/>
      <c r="C49" s="282" t="s">
        <v>281</v>
      </c>
      <c r="D49" s="283" t="s">
        <v>237</v>
      </c>
      <c r="E49" s="239"/>
      <c r="F49" s="240"/>
      <c r="G49" s="489"/>
      <c r="H49" s="294" t="s">
        <v>95</v>
      </c>
      <c r="I49" s="295">
        <v>1</v>
      </c>
      <c r="J49" s="296">
        <f t="shared" si="12"/>
        <v>0</v>
      </c>
      <c r="K49" s="292"/>
      <c r="L49" s="494"/>
      <c r="M49" s="294">
        <v>24</v>
      </c>
      <c r="N49" s="295">
        <v>1</v>
      </c>
      <c r="O49" s="297">
        <f t="shared" si="13"/>
        <v>24</v>
      </c>
      <c r="P49" s="292"/>
      <c r="Q49" s="139"/>
      <c r="R49" s="140"/>
      <c r="S49" s="140"/>
      <c r="T49" s="141"/>
    </row>
    <row r="50" spans="1:20" s="280" customFormat="1">
      <c r="A50" s="247"/>
      <c r="B50" s="281"/>
      <c r="C50" s="282" t="s">
        <v>283</v>
      </c>
      <c r="D50" s="283" t="s">
        <v>237</v>
      </c>
      <c r="E50" s="239"/>
      <c r="F50" s="240"/>
      <c r="G50" s="489"/>
      <c r="H50" s="294" t="s">
        <v>95</v>
      </c>
      <c r="I50" s="295">
        <v>1</v>
      </c>
      <c r="J50" s="296">
        <f t="shared" si="12"/>
        <v>0</v>
      </c>
      <c r="K50" s="292"/>
      <c r="L50" s="494"/>
      <c r="M50" s="294">
        <v>48</v>
      </c>
      <c r="N50" s="295">
        <v>1</v>
      </c>
      <c r="O50" s="297">
        <f t="shared" si="13"/>
        <v>48</v>
      </c>
      <c r="P50" s="292"/>
      <c r="Q50" s="139"/>
      <c r="R50" s="140"/>
      <c r="S50" s="140"/>
      <c r="T50" s="141"/>
    </row>
    <row r="51" spans="1:20" s="280" customFormat="1">
      <c r="A51" s="247"/>
      <c r="B51" s="281"/>
      <c r="C51" s="282" t="s">
        <v>285</v>
      </c>
      <c r="D51" s="283" t="s">
        <v>237</v>
      </c>
      <c r="E51" s="239"/>
      <c r="F51" s="240"/>
      <c r="G51" s="489"/>
      <c r="H51" s="294" t="s">
        <v>95</v>
      </c>
      <c r="I51" s="295">
        <v>1</v>
      </c>
      <c r="J51" s="296">
        <f t="shared" si="12"/>
        <v>0</v>
      </c>
      <c r="K51" s="292"/>
      <c r="L51" s="494"/>
      <c r="M51" s="294">
        <v>48</v>
      </c>
      <c r="N51" s="295">
        <v>1</v>
      </c>
      <c r="O51" s="297">
        <f t="shared" si="13"/>
        <v>48</v>
      </c>
      <c r="P51" s="292"/>
      <c r="Q51" s="139"/>
      <c r="R51" s="140"/>
      <c r="S51" s="140"/>
      <c r="T51" s="141"/>
    </row>
    <row r="52" spans="1:20" s="280" customFormat="1">
      <c r="A52" s="247"/>
      <c r="B52" s="281"/>
      <c r="C52" s="282" t="s">
        <v>287</v>
      </c>
      <c r="D52" s="283" t="s">
        <v>237</v>
      </c>
      <c r="E52" s="239"/>
      <c r="F52" s="240"/>
      <c r="G52" s="489"/>
      <c r="H52" s="294" t="s">
        <v>95</v>
      </c>
      <c r="I52" s="295">
        <v>1</v>
      </c>
      <c r="J52" s="296">
        <f t="shared" si="12"/>
        <v>0</v>
      </c>
      <c r="K52" s="292"/>
      <c r="L52" s="494"/>
      <c r="M52" s="294">
        <v>48</v>
      </c>
      <c r="N52" s="295">
        <v>1</v>
      </c>
      <c r="O52" s="297">
        <f t="shared" si="13"/>
        <v>48</v>
      </c>
      <c r="P52" s="292"/>
      <c r="Q52" s="139"/>
      <c r="R52" s="140"/>
      <c r="S52" s="140"/>
      <c r="T52" s="141"/>
    </row>
    <row r="53" spans="1:20">
      <c r="B53" s="281"/>
      <c r="C53" s="282" t="s">
        <v>289</v>
      </c>
      <c r="D53" s="283" t="s">
        <v>237</v>
      </c>
      <c r="E53" s="239"/>
      <c r="F53" s="240"/>
      <c r="G53" s="489"/>
      <c r="H53" s="294" t="s">
        <v>99</v>
      </c>
      <c r="I53" s="295">
        <v>1</v>
      </c>
      <c r="J53" s="296">
        <f t="shared" si="12"/>
        <v>0</v>
      </c>
      <c r="K53" s="292"/>
      <c r="L53" s="494"/>
      <c r="M53" s="397">
        <v>24</v>
      </c>
      <c r="N53" s="398">
        <v>2</v>
      </c>
      <c r="O53" s="297">
        <f t="shared" si="13"/>
        <v>48</v>
      </c>
      <c r="P53" s="292"/>
      <c r="Q53" s="139"/>
      <c r="R53" s="140"/>
      <c r="S53" s="140"/>
      <c r="T53" s="141"/>
    </row>
    <row r="54" spans="1:20">
      <c r="B54" s="393"/>
      <c r="C54" s="394" t="s">
        <v>772</v>
      </c>
      <c r="D54" s="395"/>
      <c r="E54" s="396"/>
      <c r="F54" s="240"/>
      <c r="G54" s="490"/>
      <c r="H54" s="294" t="s">
        <v>95</v>
      </c>
      <c r="I54" s="398">
        <v>1</v>
      </c>
      <c r="J54" s="296">
        <f t="shared" si="12"/>
        <v>0</v>
      </c>
      <c r="K54" s="292"/>
      <c r="L54" s="496"/>
      <c r="M54" s="397">
        <v>24</v>
      </c>
      <c r="N54" s="398">
        <v>2</v>
      </c>
      <c r="O54" s="297">
        <f t="shared" ref="O54:O55" si="14">(N54*M54)-(L54*N54)</f>
        <v>48</v>
      </c>
      <c r="P54" s="292"/>
      <c r="Q54" s="201"/>
      <c r="R54" s="202"/>
      <c r="S54" s="202"/>
      <c r="T54" s="203"/>
    </row>
    <row r="55" spans="1:20">
      <c r="B55" s="393"/>
      <c r="C55" s="394" t="s">
        <v>773</v>
      </c>
      <c r="D55" s="395"/>
      <c r="E55" s="396"/>
      <c r="F55" s="240"/>
      <c r="G55" s="490"/>
      <c r="H55" s="294" t="s">
        <v>95</v>
      </c>
      <c r="I55" s="398">
        <v>1</v>
      </c>
      <c r="J55" s="296">
        <f t="shared" si="12"/>
        <v>0</v>
      </c>
      <c r="K55" s="292"/>
      <c r="L55" s="496"/>
      <c r="M55" s="397">
        <v>24</v>
      </c>
      <c r="N55" s="398">
        <v>2</v>
      </c>
      <c r="O55" s="297">
        <f t="shared" si="14"/>
        <v>48</v>
      </c>
      <c r="P55" s="292"/>
      <c r="Q55" s="201"/>
      <c r="R55" s="202"/>
      <c r="S55" s="202"/>
      <c r="T55" s="203"/>
    </row>
    <row r="56" spans="1:20" s="280" customFormat="1" ht="15.75" thickBot="1">
      <c r="A56" s="247"/>
      <c r="B56" s="256"/>
      <c r="C56" s="257" t="s">
        <v>291</v>
      </c>
      <c r="D56" s="258" t="s">
        <v>237</v>
      </c>
      <c r="E56" s="273"/>
      <c r="F56" s="240"/>
      <c r="G56" s="491"/>
      <c r="H56" s="301" t="s">
        <v>95</v>
      </c>
      <c r="I56" s="307">
        <v>1</v>
      </c>
      <c r="J56" s="308">
        <f t="shared" si="12"/>
        <v>0</v>
      </c>
      <c r="K56" s="292"/>
      <c r="L56" s="474"/>
      <c r="M56" s="301">
        <v>24</v>
      </c>
      <c r="N56" s="307">
        <v>2</v>
      </c>
      <c r="O56" s="309">
        <f t="shared" si="13"/>
        <v>48</v>
      </c>
      <c r="P56" s="292"/>
      <c r="Q56" s="149"/>
      <c r="R56" s="150"/>
      <c r="S56" s="150"/>
      <c r="T56" s="151"/>
    </row>
    <row r="57" spans="1:20" ht="15.75" thickBot="1">
      <c r="M57" s="506"/>
      <c r="N57" s="506"/>
      <c r="O57" s="506"/>
      <c r="Q57" s="313"/>
      <c r="R57" s="313"/>
      <c r="S57" s="313"/>
      <c r="T57" s="313"/>
    </row>
    <row r="58" spans="1:20" ht="15" customHeight="1">
      <c r="B58" s="543" t="s">
        <v>217</v>
      </c>
      <c r="C58" s="544"/>
      <c r="D58" s="544"/>
      <c r="E58" s="223">
        <f>SUM(J3:J56)</f>
        <v>0</v>
      </c>
      <c r="Q58" s="313"/>
      <c r="R58" s="313"/>
      <c r="S58" s="313"/>
      <c r="T58" s="313"/>
    </row>
    <row r="59" spans="1:20" ht="15.75" customHeight="1" thickBot="1">
      <c r="B59" s="545" t="s">
        <v>218</v>
      </c>
      <c r="C59" s="546"/>
      <c r="D59" s="546"/>
      <c r="E59" s="505">
        <f>((1-(O59/N59))-1)*-1</f>
        <v>1</v>
      </c>
      <c r="N59" s="504">
        <v>3184</v>
      </c>
      <c r="O59" s="502">
        <f>SUM(O3:O56)</f>
        <v>3184</v>
      </c>
      <c r="Q59" s="313"/>
      <c r="R59" s="313"/>
      <c r="S59" s="313"/>
      <c r="T59" s="313"/>
    </row>
    <row r="60" spans="1:20">
      <c r="Q60" s="313"/>
      <c r="R60" s="313"/>
      <c r="S60" s="313"/>
      <c r="T60" s="313"/>
    </row>
    <row r="61" spans="1:20" ht="15.75" thickBot="1">
      <c r="C61" s="487" t="s">
        <v>196</v>
      </c>
      <c r="Q61" s="313"/>
      <c r="R61" s="313"/>
      <c r="S61" s="313"/>
      <c r="T61" s="313"/>
    </row>
    <row r="62" spans="1:20" ht="15.75" thickBot="1">
      <c r="B62" s="318"/>
      <c r="C62" s="319" t="s">
        <v>255</v>
      </c>
      <c r="D62" s="320"/>
      <c r="E62" s="321" t="s">
        <v>256</v>
      </c>
      <c r="F62" s="240"/>
      <c r="Q62" s="313"/>
      <c r="R62" s="313"/>
      <c r="S62" s="313"/>
      <c r="T62" s="313"/>
    </row>
    <row r="63" spans="1:20">
      <c r="Q63" s="313"/>
      <c r="R63" s="313"/>
      <c r="S63" s="313"/>
      <c r="T63" s="313"/>
    </row>
    <row r="64" spans="1:20">
      <c r="B64" s="284" t="s">
        <v>120</v>
      </c>
      <c r="C64" s="91" t="s">
        <v>121</v>
      </c>
      <c r="D64" s="92"/>
      <c r="E64" s="89"/>
      <c r="F64" s="90"/>
      <c r="G64" s="449"/>
      <c r="H64" s="450"/>
      <c r="I64" s="450"/>
      <c r="J64" s="451"/>
      <c r="K64" s="452"/>
      <c r="L64" s="450"/>
      <c r="Q64" s="313"/>
      <c r="R64" s="313"/>
      <c r="S64" s="313"/>
      <c r="T64" s="313"/>
    </row>
    <row r="65" spans="1:21" ht="15" customHeight="1">
      <c r="B65" s="284"/>
      <c r="C65" s="547" t="s">
        <v>789</v>
      </c>
      <c r="D65" s="547"/>
      <c r="E65" s="547"/>
      <c r="F65" s="547"/>
      <c r="G65" s="547"/>
      <c r="H65" s="547"/>
      <c r="I65" s="547"/>
      <c r="J65" s="547"/>
      <c r="K65" s="453"/>
      <c r="L65" s="453"/>
      <c r="M65" s="314"/>
      <c r="N65" s="314"/>
      <c r="O65" s="314"/>
      <c r="P65" s="314"/>
    </row>
    <row r="66" spans="1:21" ht="15" customHeight="1">
      <c r="C66" s="547" t="s">
        <v>790</v>
      </c>
      <c r="D66" s="547"/>
      <c r="E66" s="547"/>
      <c r="F66" s="547"/>
      <c r="G66" s="547"/>
      <c r="H66" s="547"/>
      <c r="I66" s="547"/>
      <c r="J66" s="547"/>
      <c r="K66" s="452"/>
      <c r="L66" s="450"/>
      <c r="N66" s="464"/>
      <c r="O66" s="518" t="s">
        <v>794</v>
      </c>
      <c r="P66" s="519"/>
      <c r="Q66" s="520"/>
      <c r="R66" s="520"/>
      <c r="S66" s="519"/>
      <c r="T66" s="519"/>
    </row>
    <row r="67" spans="1:21">
      <c r="C67" s="454"/>
      <c r="D67" s="454"/>
      <c r="E67" s="455"/>
      <c r="F67" s="456"/>
      <c r="G67" s="449"/>
      <c r="H67" s="450"/>
      <c r="I67" s="450"/>
      <c r="J67" s="451"/>
      <c r="K67" s="452"/>
      <c r="L67" s="450"/>
    </row>
    <row r="68" spans="1:21">
      <c r="C68" s="454"/>
      <c r="D68" s="454"/>
      <c r="E68" s="455"/>
      <c r="F68" s="456"/>
      <c r="G68" s="449"/>
      <c r="H68" s="450"/>
      <c r="I68" s="450"/>
      <c r="J68" s="451"/>
      <c r="K68" s="452"/>
      <c r="L68" s="450"/>
    </row>
    <row r="69" spans="1:21">
      <c r="C69" s="454"/>
      <c r="D69" s="454"/>
      <c r="E69" s="455"/>
      <c r="F69"/>
      <c r="G69" s="449"/>
      <c r="H69" s="450"/>
      <c r="I69" s="450"/>
      <c r="J69" s="451"/>
      <c r="K69" s="452"/>
      <c r="L69" s="450"/>
    </row>
    <row r="77" spans="1:21">
      <c r="B77" s="247"/>
      <c r="C77" s="247"/>
      <c r="D77" s="247"/>
      <c r="E77" s="247"/>
      <c r="F77" s="285"/>
      <c r="G77" s="288"/>
      <c r="H77" s="241"/>
      <c r="I77" s="241"/>
      <c r="J77" s="288"/>
      <c r="K77" s="315"/>
      <c r="L77" s="241"/>
      <c r="M77" s="241"/>
      <c r="N77" s="241"/>
      <c r="O77" s="241"/>
      <c r="P77" s="315"/>
    </row>
    <row r="78" spans="1:21" s="246" customFormat="1">
      <c r="A78" s="247"/>
      <c r="B78" s="247"/>
      <c r="C78" s="247"/>
      <c r="D78" s="247"/>
      <c r="E78" s="247"/>
      <c r="F78" s="285"/>
      <c r="G78" s="288"/>
      <c r="H78" s="241"/>
      <c r="I78" s="241"/>
      <c r="J78" s="288"/>
      <c r="K78" s="315"/>
      <c r="L78" s="241"/>
      <c r="M78" s="241"/>
      <c r="N78" s="241"/>
      <c r="O78" s="241"/>
      <c r="P78" s="315"/>
      <c r="U78" s="249"/>
    </row>
    <row r="79" spans="1:21" s="246" customFormat="1">
      <c r="A79" s="247"/>
      <c r="B79" s="247"/>
      <c r="C79" s="247"/>
      <c r="D79" s="247"/>
      <c r="E79" s="247"/>
      <c r="F79" s="285"/>
      <c r="G79" s="288"/>
      <c r="H79" s="241"/>
      <c r="I79" s="241"/>
      <c r="J79" s="288"/>
      <c r="K79" s="315"/>
      <c r="L79" s="241"/>
      <c r="M79" s="241"/>
      <c r="N79" s="241"/>
      <c r="O79" s="241"/>
      <c r="P79" s="315"/>
      <c r="U79" s="249"/>
    </row>
    <row r="80" spans="1:21" s="246" customFormat="1">
      <c r="A80" s="247"/>
      <c r="B80" s="247"/>
      <c r="C80" s="247"/>
      <c r="D80" s="247"/>
      <c r="E80" s="247"/>
      <c r="F80" s="285"/>
      <c r="G80" s="288"/>
      <c r="H80" s="241"/>
      <c r="I80" s="241"/>
      <c r="J80" s="288"/>
      <c r="K80" s="315"/>
      <c r="L80" s="241"/>
      <c r="M80" s="241"/>
      <c r="N80" s="241"/>
      <c r="O80" s="241"/>
      <c r="P80" s="315"/>
      <c r="U80" s="249"/>
    </row>
    <row r="81" spans="1:21" s="246" customFormat="1">
      <c r="A81" s="247"/>
      <c r="B81" s="247"/>
      <c r="C81" s="247"/>
      <c r="D81" s="247"/>
      <c r="E81" s="247"/>
      <c r="F81" s="285"/>
      <c r="G81" s="288"/>
      <c r="H81" s="241"/>
      <c r="I81" s="241"/>
      <c r="J81" s="288"/>
      <c r="K81" s="315"/>
      <c r="L81" s="241"/>
      <c r="M81" s="241"/>
      <c r="N81" s="241"/>
      <c r="O81" s="241"/>
      <c r="P81" s="315"/>
      <c r="U81" s="249"/>
    </row>
    <row r="82" spans="1:21" s="246" customFormat="1">
      <c r="A82" s="247"/>
      <c r="B82" s="247"/>
      <c r="C82" s="247"/>
      <c r="D82" s="247"/>
      <c r="E82" s="247"/>
      <c r="F82" s="285"/>
      <c r="G82" s="288"/>
      <c r="H82" s="241"/>
      <c r="I82" s="241"/>
      <c r="J82" s="288"/>
      <c r="K82" s="315"/>
      <c r="L82" s="241"/>
      <c r="M82" s="241"/>
      <c r="N82" s="241"/>
      <c r="O82" s="241"/>
      <c r="P82" s="315"/>
      <c r="U82" s="249"/>
    </row>
    <row r="83" spans="1:21" s="246" customFormat="1">
      <c r="A83" s="247"/>
      <c r="B83" s="247"/>
      <c r="C83" s="247"/>
      <c r="D83" s="247"/>
      <c r="E83" s="247"/>
      <c r="F83" s="285"/>
      <c r="G83" s="288"/>
      <c r="H83" s="241"/>
      <c r="I83" s="241"/>
      <c r="J83" s="288"/>
      <c r="K83" s="315"/>
      <c r="L83" s="241"/>
      <c r="M83" s="241"/>
      <c r="N83" s="241"/>
      <c r="O83" s="241"/>
      <c r="P83" s="315"/>
      <c r="U83" s="249"/>
    </row>
    <row r="84" spans="1:21" s="246" customFormat="1">
      <c r="A84" s="247"/>
      <c r="B84" s="247"/>
      <c r="C84" s="247"/>
      <c r="D84" s="247"/>
      <c r="E84" s="247"/>
      <c r="F84" s="285"/>
      <c r="G84" s="288"/>
      <c r="H84" s="241"/>
      <c r="I84" s="241"/>
      <c r="J84" s="288"/>
      <c r="K84" s="315"/>
      <c r="L84" s="241"/>
      <c r="M84" s="241"/>
      <c r="N84" s="241"/>
      <c r="O84" s="241"/>
      <c r="P84" s="315"/>
      <c r="U84" s="249"/>
    </row>
    <row r="85" spans="1:21" s="246" customFormat="1">
      <c r="A85" s="247"/>
      <c r="B85" s="247"/>
      <c r="C85" s="247"/>
      <c r="D85" s="247"/>
      <c r="E85" s="247"/>
      <c r="F85" s="285"/>
      <c r="G85" s="288"/>
      <c r="H85" s="241"/>
      <c r="I85" s="241"/>
      <c r="J85" s="288"/>
      <c r="K85" s="315"/>
      <c r="L85" s="241"/>
      <c r="M85" s="241"/>
      <c r="N85" s="241"/>
      <c r="O85" s="241"/>
      <c r="P85" s="315"/>
      <c r="U85" s="249"/>
    </row>
    <row r="86" spans="1:21" s="246" customFormat="1">
      <c r="A86" s="247"/>
      <c r="B86" s="247"/>
      <c r="C86" s="247"/>
      <c r="D86" s="247"/>
      <c r="E86" s="247"/>
      <c r="F86" s="285"/>
      <c r="G86" s="288"/>
      <c r="H86" s="241"/>
      <c r="I86" s="241"/>
      <c r="J86" s="288"/>
      <c r="K86" s="315"/>
      <c r="L86" s="241"/>
      <c r="M86" s="241"/>
      <c r="N86" s="241"/>
      <c r="O86" s="241"/>
      <c r="P86" s="315"/>
      <c r="U86" s="249"/>
    </row>
    <row r="87" spans="1:21" s="246" customFormat="1">
      <c r="A87" s="247"/>
      <c r="B87" s="247"/>
      <c r="C87" s="247"/>
      <c r="D87" s="247"/>
      <c r="E87" s="247"/>
      <c r="F87" s="285"/>
      <c r="G87" s="288"/>
      <c r="H87" s="241"/>
      <c r="I87" s="241"/>
      <c r="J87" s="288"/>
      <c r="K87" s="315"/>
      <c r="L87" s="241"/>
      <c r="M87" s="241"/>
      <c r="N87" s="241"/>
      <c r="O87" s="241"/>
      <c r="P87" s="315"/>
      <c r="U87" s="249"/>
    </row>
    <row r="88" spans="1:21" s="246" customFormat="1">
      <c r="A88" s="247"/>
      <c r="B88" s="247"/>
      <c r="C88" s="247"/>
      <c r="D88" s="247"/>
      <c r="E88" s="247"/>
      <c r="F88" s="285"/>
      <c r="G88" s="288"/>
      <c r="H88" s="241"/>
      <c r="I88" s="241"/>
      <c r="J88" s="288"/>
      <c r="K88" s="315"/>
      <c r="L88" s="241"/>
      <c r="M88" s="241"/>
      <c r="N88" s="241"/>
      <c r="O88" s="241"/>
      <c r="P88" s="315"/>
      <c r="U88" s="249"/>
    </row>
    <row r="89" spans="1:21" s="246" customFormat="1">
      <c r="A89" s="247"/>
      <c r="B89" s="247"/>
      <c r="C89" s="247"/>
      <c r="D89" s="247"/>
      <c r="E89" s="247"/>
      <c r="F89" s="285"/>
      <c r="G89" s="288"/>
      <c r="H89" s="241"/>
      <c r="I89" s="241"/>
      <c r="J89" s="288"/>
      <c r="K89" s="315"/>
      <c r="L89" s="241"/>
      <c r="M89" s="241"/>
      <c r="N89" s="241"/>
      <c r="O89" s="241"/>
      <c r="P89" s="315"/>
      <c r="U89" s="249"/>
    </row>
    <row r="90" spans="1:21" s="246" customFormat="1">
      <c r="A90" s="247"/>
      <c r="B90" s="247"/>
      <c r="C90" s="247"/>
      <c r="D90" s="247"/>
      <c r="E90" s="247"/>
      <c r="F90" s="285"/>
      <c r="G90" s="288"/>
      <c r="H90" s="241"/>
      <c r="I90" s="241"/>
      <c r="J90" s="288"/>
      <c r="K90" s="315"/>
      <c r="L90" s="241"/>
      <c r="M90" s="241"/>
      <c r="N90" s="241"/>
      <c r="O90" s="241"/>
      <c r="P90" s="315"/>
      <c r="U90" s="249"/>
    </row>
    <row r="91" spans="1:21" s="246" customFormat="1">
      <c r="A91" s="247"/>
      <c r="B91" s="247"/>
      <c r="C91" s="247"/>
      <c r="D91" s="247"/>
      <c r="E91" s="247"/>
      <c r="F91" s="285"/>
      <c r="G91" s="288"/>
      <c r="H91" s="241"/>
      <c r="I91" s="241"/>
      <c r="J91" s="288"/>
      <c r="K91" s="315"/>
      <c r="L91" s="241"/>
      <c r="M91" s="241"/>
      <c r="N91" s="241"/>
      <c r="O91" s="241"/>
      <c r="P91" s="315"/>
      <c r="U91" s="249"/>
    </row>
    <row r="92" spans="1:21" s="246" customFormat="1">
      <c r="A92" s="247"/>
      <c r="B92" s="247"/>
      <c r="C92" s="247"/>
      <c r="D92" s="247"/>
      <c r="E92" s="247"/>
      <c r="F92" s="285"/>
      <c r="G92" s="288"/>
      <c r="H92" s="241"/>
      <c r="I92" s="241"/>
      <c r="J92" s="288"/>
      <c r="K92" s="315"/>
      <c r="L92" s="241"/>
      <c r="M92" s="241"/>
      <c r="N92" s="241"/>
      <c r="O92" s="241"/>
      <c r="P92" s="315"/>
      <c r="U92" s="249"/>
    </row>
    <row r="93" spans="1:21" s="246" customFormat="1">
      <c r="A93" s="247"/>
      <c r="B93" s="247"/>
      <c r="C93" s="247"/>
      <c r="D93" s="247"/>
      <c r="E93" s="247"/>
      <c r="F93" s="285"/>
      <c r="G93" s="288"/>
      <c r="H93" s="241"/>
      <c r="I93" s="241"/>
      <c r="J93" s="288"/>
      <c r="K93" s="315"/>
      <c r="L93" s="241"/>
      <c r="M93" s="241"/>
      <c r="N93" s="241"/>
      <c r="O93" s="241"/>
      <c r="P93" s="315"/>
      <c r="U93" s="249"/>
    </row>
    <row r="94" spans="1:21" s="246" customFormat="1">
      <c r="A94" s="247"/>
      <c r="B94" s="247"/>
      <c r="C94" s="247"/>
      <c r="D94" s="247"/>
      <c r="E94" s="247"/>
      <c r="F94" s="285"/>
      <c r="G94" s="288"/>
      <c r="H94" s="241"/>
      <c r="I94" s="241"/>
      <c r="J94" s="288"/>
      <c r="K94" s="315"/>
      <c r="L94" s="241"/>
      <c r="M94" s="241"/>
      <c r="N94" s="241"/>
      <c r="O94" s="241"/>
      <c r="P94" s="315"/>
      <c r="U94" s="249"/>
    </row>
    <row r="95" spans="1:21" s="246" customFormat="1">
      <c r="A95" s="247"/>
      <c r="B95" s="247"/>
      <c r="C95" s="247"/>
      <c r="D95" s="247"/>
      <c r="E95" s="247"/>
      <c r="F95" s="285"/>
      <c r="G95" s="288"/>
      <c r="H95" s="241"/>
      <c r="I95" s="241"/>
      <c r="J95" s="288"/>
      <c r="K95" s="315"/>
      <c r="L95" s="241"/>
      <c r="M95" s="241"/>
      <c r="N95" s="241"/>
      <c r="O95" s="241"/>
      <c r="P95" s="315"/>
      <c r="U95" s="249"/>
    </row>
    <row r="96" spans="1:21" s="246" customFormat="1">
      <c r="A96" s="247"/>
      <c r="B96" s="247"/>
      <c r="C96" s="247"/>
      <c r="D96" s="247"/>
      <c r="E96" s="247"/>
      <c r="F96" s="285"/>
      <c r="G96" s="288"/>
      <c r="H96" s="241"/>
      <c r="I96" s="241"/>
      <c r="J96" s="288"/>
      <c r="K96" s="315"/>
      <c r="L96" s="241"/>
      <c r="M96" s="241"/>
      <c r="N96" s="241"/>
      <c r="O96" s="241"/>
      <c r="P96" s="315"/>
      <c r="U96" s="249"/>
    </row>
    <row r="97" spans="1:21" s="246" customFormat="1">
      <c r="A97" s="247"/>
      <c r="B97" s="247"/>
      <c r="C97" s="247"/>
      <c r="D97" s="247"/>
      <c r="E97" s="247"/>
      <c r="F97" s="285"/>
      <c r="G97" s="288"/>
      <c r="H97" s="241"/>
      <c r="I97" s="241"/>
      <c r="J97" s="288"/>
      <c r="K97" s="315"/>
      <c r="L97" s="241"/>
      <c r="M97" s="241"/>
      <c r="N97" s="241"/>
      <c r="O97" s="241"/>
      <c r="P97" s="315"/>
      <c r="U97" s="249"/>
    </row>
    <row r="98" spans="1:21" s="246" customFormat="1">
      <c r="A98" s="247"/>
      <c r="B98" s="247"/>
      <c r="C98" s="247"/>
      <c r="D98" s="247"/>
      <c r="E98" s="247"/>
      <c r="F98" s="285"/>
      <c r="G98" s="288"/>
      <c r="H98" s="241"/>
      <c r="I98" s="241"/>
      <c r="J98" s="288"/>
      <c r="K98" s="315"/>
      <c r="L98" s="241"/>
      <c r="M98" s="241"/>
      <c r="N98" s="241"/>
      <c r="O98" s="241"/>
      <c r="P98" s="315"/>
      <c r="U98" s="249"/>
    </row>
    <row r="99" spans="1:21" s="246" customFormat="1">
      <c r="A99" s="247"/>
      <c r="B99" s="247"/>
      <c r="C99" s="247"/>
      <c r="D99" s="247"/>
      <c r="E99" s="247"/>
      <c r="F99" s="285"/>
      <c r="G99" s="288"/>
      <c r="H99" s="241"/>
      <c r="I99" s="241"/>
      <c r="J99" s="288"/>
      <c r="K99" s="315"/>
      <c r="L99" s="241"/>
      <c r="M99" s="241"/>
      <c r="N99" s="241"/>
      <c r="O99" s="241"/>
      <c r="P99" s="315"/>
      <c r="U99" s="249"/>
    </row>
    <row r="100" spans="1:21" s="246" customFormat="1">
      <c r="A100" s="247"/>
      <c r="B100" s="247"/>
      <c r="C100" s="247"/>
      <c r="D100" s="247"/>
      <c r="E100" s="247"/>
      <c r="F100" s="285"/>
      <c r="G100" s="288"/>
      <c r="H100" s="241"/>
      <c r="I100" s="241"/>
      <c r="J100" s="288"/>
      <c r="K100" s="315"/>
      <c r="L100" s="241"/>
      <c r="M100" s="241"/>
      <c r="N100" s="241"/>
      <c r="O100" s="241"/>
      <c r="P100" s="315"/>
      <c r="U100" s="249"/>
    </row>
    <row r="101" spans="1:21" s="246" customFormat="1">
      <c r="A101" s="247"/>
      <c r="B101" s="247"/>
      <c r="C101" s="247"/>
      <c r="D101" s="247"/>
      <c r="E101" s="247"/>
      <c r="F101" s="285"/>
      <c r="G101" s="288"/>
      <c r="H101" s="241"/>
      <c r="I101" s="241"/>
      <c r="J101" s="288"/>
      <c r="K101" s="315"/>
      <c r="L101" s="241"/>
      <c r="M101" s="241"/>
      <c r="N101" s="241"/>
      <c r="O101" s="241"/>
      <c r="P101" s="315"/>
      <c r="U101" s="249"/>
    </row>
    <row r="102" spans="1:21" s="246" customFormat="1">
      <c r="A102" s="247"/>
      <c r="B102" s="247"/>
      <c r="C102" s="247"/>
      <c r="D102" s="247"/>
      <c r="E102" s="247"/>
      <c r="F102" s="285"/>
      <c r="G102" s="288"/>
      <c r="H102" s="241"/>
      <c r="I102" s="241"/>
      <c r="J102" s="288"/>
      <c r="K102" s="315"/>
      <c r="L102" s="241"/>
      <c r="M102" s="241"/>
      <c r="N102" s="241"/>
      <c r="O102" s="241"/>
      <c r="P102" s="315"/>
      <c r="U102" s="249"/>
    </row>
    <row r="103" spans="1:21" s="246" customFormat="1">
      <c r="A103" s="247"/>
      <c r="B103" s="247"/>
      <c r="C103" s="247"/>
      <c r="D103" s="247"/>
      <c r="E103" s="247"/>
      <c r="F103" s="285"/>
      <c r="G103" s="288"/>
      <c r="H103" s="241"/>
      <c r="I103" s="241"/>
      <c r="J103" s="288"/>
      <c r="K103" s="315"/>
      <c r="L103" s="241"/>
      <c r="M103" s="241"/>
      <c r="N103" s="241"/>
      <c r="O103" s="241"/>
      <c r="P103" s="315"/>
      <c r="U103" s="249"/>
    </row>
    <row r="104" spans="1:21" s="246" customFormat="1">
      <c r="A104" s="247"/>
      <c r="B104" s="247"/>
      <c r="C104" s="247"/>
      <c r="D104" s="247"/>
      <c r="E104" s="247"/>
      <c r="F104" s="285"/>
      <c r="G104" s="288"/>
      <c r="H104" s="241"/>
      <c r="I104" s="241"/>
      <c r="J104" s="288"/>
      <c r="K104" s="315"/>
      <c r="L104" s="241"/>
      <c r="M104" s="241"/>
      <c r="N104" s="241"/>
      <c r="O104" s="241"/>
      <c r="P104" s="315"/>
      <c r="U104" s="249"/>
    </row>
    <row r="105" spans="1:21" s="246" customFormat="1">
      <c r="A105" s="247"/>
      <c r="B105" s="247"/>
      <c r="C105" s="247"/>
      <c r="D105" s="247"/>
      <c r="E105" s="247"/>
      <c r="F105" s="285"/>
      <c r="G105" s="288"/>
      <c r="H105" s="241"/>
      <c r="I105" s="241"/>
      <c r="J105" s="288"/>
      <c r="K105" s="315"/>
      <c r="L105" s="241"/>
      <c r="M105" s="241"/>
      <c r="N105" s="241"/>
      <c r="O105" s="241"/>
      <c r="P105" s="315"/>
      <c r="U105" s="249"/>
    </row>
    <row r="106" spans="1:21" s="246" customFormat="1">
      <c r="A106" s="247"/>
      <c r="B106" s="247"/>
      <c r="C106" s="247"/>
      <c r="D106" s="247"/>
      <c r="E106" s="247"/>
      <c r="F106" s="285"/>
      <c r="G106" s="288"/>
      <c r="H106" s="241"/>
      <c r="I106" s="241"/>
      <c r="J106" s="288"/>
      <c r="K106" s="315"/>
      <c r="L106" s="241"/>
      <c r="M106" s="241"/>
      <c r="N106" s="241"/>
      <c r="O106" s="241"/>
      <c r="P106" s="315"/>
      <c r="U106" s="249"/>
    </row>
    <row r="107" spans="1:21" s="246" customFormat="1">
      <c r="A107" s="247"/>
      <c r="B107" s="247"/>
      <c r="C107" s="247"/>
      <c r="D107" s="247"/>
      <c r="E107" s="247"/>
      <c r="F107" s="285"/>
      <c r="G107" s="288"/>
      <c r="H107" s="241"/>
      <c r="I107" s="241"/>
      <c r="J107" s="288"/>
      <c r="K107" s="315"/>
      <c r="L107" s="241"/>
      <c r="M107" s="241"/>
      <c r="N107" s="241"/>
      <c r="O107" s="241"/>
      <c r="P107" s="315"/>
      <c r="U107" s="249"/>
    </row>
    <row r="108" spans="1:21" s="246" customFormat="1">
      <c r="A108" s="247"/>
      <c r="B108" s="247"/>
      <c r="C108" s="247"/>
      <c r="D108" s="247"/>
      <c r="E108" s="247"/>
      <c r="F108" s="285"/>
      <c r="G108" s="288"/>
      <c r="H108" s="241"/>
      <c r="I108" s="241"/>
      <c r="J108" s="288"/>
      <c r="K108" s="315"/>
      <c r="L108" s="241"/>
      <c r="M108" s="241"/>
      <c r="N108" s="241"/>
      <c r="O108" s="241"/>
      <c r="P108" s="315"/>
      <c r="U108" s="249"/>
    </row>
    <row r="109" spans="1:21" s="246" customFormat="1">
      <c r="A109" s="247"/>
      <c r="B109" s="247"/>
      <c r="C109" s="247"/>
      <c r="D109" s="247"/>
      <c r="E109" s="247"/>
      <c r="F109" s="285"/>
      <c r="G109" s="288"/>
      <c r="H109" s="241"/>
      <c r="I109" s="241"/>
      <c r="J109" s="288"/>
      <c r="K109" s="315"/>
      <c r="L109" s="241"/>
      <c r="M109" s="241"/>
      <c r="N109" s="241"/>
      <c r="O109" s="241"/>
      <c r="P109" s="315"/>
      <c r="U109" s="249"/>
    </row>
    <row r="110" spans="1:21" s="246" customFormat="1">
      <c r="A110" s="247"/>
      <c r="B110" s="247"/>
      <c r="C110" s="247"/>
      <c r="D110" s="247"/>
      <c r="E110" s="247"/>
      <c r="F110" s="285"/>
      <c r="G110" s="288"/>
      <c r="H110" s="241"/>
      <c r="I110" s="241"/>
      <c r="J110" s="288"/>
      <c r="K110" s="315"/>
      <c r="L110" s="241"/>
      <c r="M110" s="241"/>
      <c r="N110" s="241"/>
      <c r="O110" s="241"/>
      <c r="P110" s="315"/>
      <c r="U110" s="249"/>
    </row>
    <row r="111" spans="1:21" s="246" customFormat="1">
      <c r="A111" s="247"/>
      <c r="B111" s="247"/>
      <c r="C111" s="247"/>
      <c r="D111" s="247"/>
      <c r="E111" s="247"/>
      <c r="F111" s="285"/>
      <c r="G111" s="288"/>
      <c r="H111" s="241"/>
      <c r="I111" s="241"/>
      <c r="J111" s="288"/>
      <c r="K111" s="315"/>
      <c r="L111" s="241"/>
      <c r="M111" s="241"/>
      <c r="N111" s="241"/>
      <c r="O111" s="241"/>
      <c r="P111" s="315"/>
      <c r="U111" s="249"/>
    </row>
    <row r="112" spans="1:21" s="246" customFormat="1">
      <c r="A112" s="247"/>
      <c r="B112" s="247"/>
      <c r="C112" s="247"/>
      <c r="D112" s="247"/>
      <c r="E112" s="247"/>
      <c r="F112" s="285"/>
      <c r="G112" s="288"/>
      <c r="H112" s="241"/>
      <c r="I112" s="241"/>
      <c r="J112" s="288"/>
      <c r="K112" s="315"/>
      <c r="L112" s="241"/>
      <c r="M112" s="241"/>
      <c r="N112" s="241"/>
      <c r="O112" s="241"/>
      <c r="P112" s="315"/>
      <c r="U112" s="249"/>
    </row>
    <row r="113" spans="1:21" s="246" customFormat="1">
      <c r="A113" s="247"/>
      <c r="B113" s="247"/>
      <c r="C113" s="247"/>
      <c r="D113" s="247"/>
      <c r="E113" s="247"/>
      <c r="F113" s="285"/>
      <c r="G113" s="288"/>
      <c r="H113" s="241"/>
      <c r="I113" s="241"/>
      <c r="J113" s="288"/>
      <c r="K113" s="315"/>
      <c r="L113" s="241"/>
      <c r="M113" s="241"/>
      <c r="N113" s="241"/>
      <c r="O113" s="241"/>
      <c r="P113" s="315"/>
      <c r="U113" s="249"/>
    </row>
    <row r="114" spans="1:21" s="246" customFormat="1">
      <c r="A114" s="247"/>
      <c r="B114" s="247"/>
      <c r="C114" s="247"/>
      <c r="D114" s="247"/>
      <c r="E114" s="247"/>
      <c r="F114" s="285"/>
      <c r="G114" s="288"/>
      <c r="H114" s="241"/>
      <c r="I114" s="241"/>
      <c r="J114" s="288"/>
      <c r="K114" s="315"/>
      <c r="L114" s="241"/>
      <c r="M114" s="241"/>
      <c r="N114" s="241"/>
      <c r="O114" s="241"/>
      <c r="P114" s="315"/>
      <c r="U114" s="249"/>
    </row>
    <row r="115" spans="1:21" s="246" customFormat="1">
      <c r="A115" s="247"/>
      <c r="B115" s="247"/>
      <c r="C115" s="247"/>
      <c r="D115" s="247"/>
      <c r="E115" s="247"/>
      <c r="F115" s="285"/>
      <c r="G115" s="288"/>
      <c r="H115" s="241"/>
      <c r="I115" s="241"/>
      <c r="J115" s="288"/>
      <c r="K115" s="315"/>
      <c r="L115" s="241"/>
      <c r="M115" s="241"/>
      <c r="N115" s="241"/>
      <c r="O115" s="241"/>
      <c r="P115" s="315"/>
      <c r="U115" s="249"/>
    </row>
    <row r="116" spans="1:21" s="246" customFormat="1">
      <c r="A116" s="247"/>
      <c r="B116" s="247"/>
      <c r="C116" s="247"/>
      <c r="D116" s="247"/>
      <c r="E116" s="247"/>
      <c r="F116" s="285"/>
      <c r="G116" s="288"/>
      <c r="H116" s="241"/>
      <c r="I116" s="241"/>
      <c r="J116" s="288"/>
      <c r="K116" s="315"/>
      <c r="L116" s="241"/>
      <c r="M116" s="241"/>
      <c r="N116" s="241"/>
      <c r="O116" s="241"/>
      <c r="P116" s="315"/>
      <c r="U116" s="249"/>
    </row>
    <row r="117" spans="1:21" s="246" customFormat="1">
      <c r="A117" s="247"/>
      <c r="B117" s="247"/>
      <c r="C117" s="247"/>
      <c r="D117" s="247"/>
      <c r="E117" s="247"/>
      <c r="F117" s="285"/>
      <c r="G117" s="288"/>
      <c r="H117" s="241"/>
      <c r="I117" s="241"/>
      <c r="J117" s="288"/>
      <c r="K117" s="315"/>
      <c r="L117" s="241"/>
      <c r="M117" s="241"/>
      <c r="N117" s="241"/>
      <c r="O117" s="241"/>
      <c r="P117" s="315"/>
      <c r="U117" s="249"/>
    </row>
    <row r="118" spans="1:21" s="246" customFormat="1">
      <c r="A118" s="247"/>
      <c r="B118" s="247"/>
      <c r="C118" s="247"/>
      <c r="D118" s="247"/>
      <c r="E118" s="247"/>
      <c r="F118" s="285"/>
      <c r="G118" s="288"/>
      <c r="H118" s="241"/>
      <c r="I118" s="241"/>
      <c r="J118" s="288"/>
      <c r="K118" s="315"/>
      <c r="L118" s="241"/>
      <c r="M118" s="241"/>
      <c r="N118" s="241"/>
      <c r="O118" s="241"/>
      <c r="P118" s="315"/>
      <c r="U118" s="249"/>
    </row>
    <row r="119" spans="1:21" s="246" customFormat="1">
      <c r="A119" s="247"/>
      <c r="B119" s="247"/>
      <c r="C119" s="247"/>
      <c r="D119" s="247"/>
      <c r="E119" s="247"/>
      <c r="F119" s="285"/>
      <c r="G119" s="288"/>
      <c r="H119" s="241"/>
      <c r="I119" s="241"/>
      <c r="J119" s="288"/>
      <c r="K119" s="315"/>
      <c r="L119" s="241"/>
      <c r="M119" s="241"/>
      <c r="N119" s="241"/>
      <c r="O119" s="241"/>
      <c r="P119" s="315"/>
      <c r="U119" s="249"/>
    </row>
    <row r="120" spans="1:21" s="246" customFormat="1">
      <c r="A120" s="247"/>
      <c r="B120" s="247"/>
      <c r="C120" s="247"/>
      <c r="D120" s="247"/>
      <c r="E120" s="247"/>
      <c r="F120" s="285"/>
      <c r="G120" s="288"/>
      <c r="H120" s="241"/>
      <c r="I120" s="241"/>
      <c r="J120" s="288"/>
      <c r="K120" s="315"/>
      <c r="L120" s="241"/>
      <c r="M120" s="241"/>
      <c r="N120" s="241"/>
      <c r="O120" s="241"/>
      <c r="P120" s="315"/>
      <c r="U120" s="249"/>
    </row>
    <row r="121" spans="1:21" s="246" customFormat="1">
      <c r="A121" s="247"/>
      <c r="B121" s="247"/>
      <c r="C121" s="247"/>
      <c r="D121" s="247"/>
      <c r="E121" s="247"/>
      <c r="F121" s="285"/>
      <c r="G121" s="288"/>
      <c r="H121" s="241"/>
      <c r="I121" s="241"/>
      <c r="J121" s="288"/>
      <c r="K121" s="315"/>
      <c r="L121" s="241"/>
      <c r="M121" s="241"/>
      <c r="N121" s="241"/>
      <c r="O121" s="241"/>
      <c r="P121" s="315"/>
      <c r="U121" s="249"/>
    </row>
    <row r="122" spans="1:21" s="246" customFormat="1">
      <c r="A122" s="247"/>
      <c r="B122" s="247"/>
      <c r="C122" s="247"/>
      <c r="D122" s="247"/>
      <c r="E122" s="247"/>
      <c r="F122" s="285"/>
      <c r="G122" s="288"/>
      <c r="H122" s="241"/>
      <c r="I122" s="241"/>
      <c r="J122" s="288"/>
      <c r="K122" s="315"/>
      <c r="L122" s="241"/>
      <c r="M122" s="241"/>
      <c r="N122" s="241"/>
      <c r="O122" s="241"/>
      <c r="P122" s="315"/>
      <c r="U122" s="249"/>
    </row>
    <row r="123" spans="1:21" s="246" customFormat="1">
      <c r="A123" s="247"/>
      <c r="B123" s="247"/>
      <c r="C123" s="247"/>
      <c r="D123" s="247"/>
      <c r="E123" s="247"/>
      <c r="F123" s="285"/>
      <c r="G123" s="288"/>
      <c r="H123" s="241"/>
      <c r="I123" s="241"/>
      <c r="J123" s="288"/>
      <c r="K123" s="315"/>
      <c r="L123" s="241"/>
      <c r="M123" s="241"/>
      <c r="N123" s="241"/>
      <c r="O123" s="241"/>
      <c r="P123" s="315"/>
      <c r="U123" s="249"/>
    </row>
    <row r="124" spans="1:21" s="246" customFormat="1">
      <c r="A124" s="247"/>
      <c r="B124" s="247"/>
      <c r="C124" s="247"/>
      <c r="D124" s="247"/>
      <c r="E124" s="247"/>
      <c r="F124" s="285"/>
      <c r="G124" s="288"/>
      <c r="H124" s="241"/>
      <c r="I124" s="241"/>
      <c r="J124" s="288"/>
      <c r="K124" s="315"/>
      <c r="L124" s="241"/>
      <c r="M124" s="241"/>
      <c r="N124" s="241"/>
      <c r="O124" s="241"/>
      <c r="P124" s="315"/>
      <c r="U124" s="249"/>
    </row>
    <row r="125" spans="1:21" s="246" customFormat="1">
      <c r="A125" s="247"/>
      <c r="B125" s="247"/>
      <c r="C125" s="247"/>
      <c r="D125" s="247"/>
      <c r="E125" s="247"/>
      <c r="F125" s="285"/>
      <c r="G125" s="288"/>
      <c r="H125" s="241"/>
      <c r="I125" s="241"/>
      <c r="J125" s="288"/>
      <c r="K125" s="315"/>
      <c r="L125" s="241"/>
      <c r="M125" s="241"/>
      <c r="N125" s="241"/>
      <c r="O125" s="241"/>
      <c r="P125" s="315"/>
      <c r="U125" s="249"/>
    </row>
    <row r="126" spans="1:21" s="246" customFormat="1">
      <c r="A126" s="247"/>
      <c r="B126" s="247"/>
      <c r="C126" s="247"/>
      <c r="D126" s="247"/>
      <c r="E126" s="247"/>
      <c r="F126" s="285"/>
      <c r="G126" s="288"/>
      <c r="H126" s="241"/>
      <c r="I126" s="241"/>
      <c r="J126" s="288"/>
      <c r="K126" s="315"/>
      <c r="L126" s="241"/>
      <c r="M126" s="241"/>
      <c r="N126" s="241"/>
      <c r="O126" s="241"/>
      <c r="P126" s="315"/>
      <c r="U126" s="249"/>
    </row>
    <row r="127" spans="1:21" s="246" customFormat="1">
      <c r="A127" s="247"/>
      <c r="B127" s="247"/>
      <c r="C127" s="247"/>
      <c r="D127" s="247"/>
      <c r="E127" s="247"/>
      <c r="F127" s="285"/>
      <c r="G127" s="288"/>
      <c r="H127" s="241"/>
      <c r="I127" s="241"/>
      <c r="J127" s="288"/>
      <c r="K127" s="315"/>
      <c r="L127" s="241"/>
      <c r="M127" s="241"/>
      <c r="N127" s="241"/>
      <c r="O127" s="241"/>
      <c r="P127" s="315"/>
      <c r="U127" s="249"/>
    </row>
    <row r="128" spans="1:21" s="246" customFormat="1">
      <c r="A128" s="247"/>
      <c r="B128" s="247"/>
      <c r="C128" s="247"/>
      <c r="D128" s="247"/>
      <c r="E128" s="247"/>
      <c r="F128" s="285"/>
      <c r="G128" s="288"/>
      <c r="H128" s="241"/>
      <c r="I128" s="241"/>
      <c r="J128" s="288"/>
      <c r="K128" s="315"/>
      <c r="L128" s="241"/>
      <c r="M128" s="241"/>
      <c r="N128" s="241"/>
      <c r="O128" s="241"/>
      <c r="P128" s="315"/>
      <c r="U128" s="249"/>
    </row>
    <row r="129" spans="1:21" s="246" customFormat="1">
      <c r="A129" s="247"/>
      <c r="B129" s="247"/>
      <c r="C129" s="247"/>
      <c r="D129" s="247"/>
      <c r="E129" s="247"/>
      <c r="F129" s="285"/>
      <c r="G129" s="288"/>
      <c r="H129" s="241"/>
      <c r="I129" s="241"/>
      <c r="J129" s="288"/>
      <c r="K129" s="315"/>
      <c r="L129" s="241"/>
      <c r="M129" s="241"/>
      <c r="N129" s="241"/>
      <c r="O129" s="241"/>
      <c r="P129" s="315"/>
      <c r="U129" s="249"/>
    </row>
    <row r="130" spans="1:21" s="246" customFormat="1">
      <c r="A130" s="247"/>
      <c r="B130" s="247"/>
      <c r="C130" s="247"/>
      <c r="D130" s="247"/>
      <c r="E130" s="247"/>
      <c r="F130" s="285"/>
      <c r="G130" s="288"/>
      <c r="H130" s="241"/>
      <c r="I130" s="241"/>
      <c r="J130" s="288"/>
      <c r="K130" s="315"/>
      <c r="L130" s="241"/>
      <c r="M130" s="241"/>
      <c r="N130" s="241"/>
      <c r="O130" s="241"/>
      <c r="P130" s="315"/>
      <c r="U130" s="249"/>
    </row>
    <row r="131" spans="1:21" s="246" customFormat="1">
      <c r="A131" s="247"/>
      <c r="B131" s="247"/>
      <c r="C131" s="247"/>
      <c r="D131" s="247"/>
      <c r="E131" s="247"/>
      <c r="F131" s="285"/>
      <c r="G131" s="288"/>
      <c r="H131" s="241"/>
      <c r="I131" s="241"/>
      <c r="J131" s="288"/>
      <c r="K131" s="315"/>
      <c r="L131" s="241"/>
      <c r="M131" s="241"/>
      <c r="N131" s="241"/>
      <c r="O131" s="241"/>
      <c r="P131" s="315"/>
      <c r="U131" s="249"/>
    </row>
    <row r="132" spans="1:21" s="246" customFormat="1">
      <c r="A132" s="247"/>
      <c r="B132" s="247"/>
      <c r="C132" s="247"/>
      <c r="D132" s="247"/>
      <c r="E132" s="247"/>
      <c r="F132" s="285"/>
      <c r="G132" s="288"/>
      <c r="H132" s="241"/>
      <c r="I132" s="241"/>
      <c r="J132" s="288"/>
      <c r="K132" s="315"/>
      <c r="L132" s="241"/>
      <c r="M132" s="241"/>
      <c r="N132" s="241"/>
      <c r="O132" s="241"/>
      <c r="P132" s="315"/>
      <c r="U132" s="249"/>
    </row>
  </sheetData>
  <sheetProtection password="CFBF" sheet="1" objects="1" scenarios="1"/>
  <mergeCells count="5">
    <mergeCell ref="Q2:S2"/>
    <mergeCell ref="B58:D58"/>
    <mergeCell ref="B59:D59"/>
    <mergeCell ref="C65:J65"/>
    <mergeCell ref="C66:J6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  <headerFooter alignWithMargins="0">
    <oddFooter>&amp;L&amp;F/&amp;A&amp;Cpagina &amp;P van &amp;N</oddFooter>
  </headerFooter>
  <rowBreaks count="1" manualBreakCount="1">
    <brk id="3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S32" sqref="S3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9</vt:i4>
      </vt:variant>
    </vt:vector>
  </HeadingPairs>
  <TitlesOfParts>
    <vt:vector size="18" baseType="lpstr">
      <vt:lpstr>Inschrijfblad P1-TK</vt:lpstr>
      <vt:lpstr>P1R Preventief</vt:lpstr>
      <vt:lpstr>P1L Preventief</vt:lpstr>
      <vt:lpstr>P1 Tarieven</vt:lpstr>
      <vt:lpstr>P1L Correctief lift OL TK</vt:lpstr>
      <vt:lpstr>P1L Correctief lift NZL TK</vt:lpstr>
      <vt:lpstr>P1R Correctief Victoria</vt:lpstr>
      <vt:lpstr>P1R - Correctief Tugela</vt:lpstr>
      <vt:lpstr>Blad3</vt:lpstr>
      <vt:lpstr>'Inschrijfblad P1-TK'!Afdrukbereik</vt:lpstr>
      <vt:lpstr>'P1 Tarieven'!Afdrukbereik</vt:lpstr>
      <vt:lpstr>'P1L Correctief lift NZL TK'!Afdrukbereik</vt:lpstr>
      <vt:lpstr>'P1L Correctief lift OL TK'!Afdrukbereik</vt:lpstr>
      <vt:lpstr>'P1L Preventief'!Afdrukbereik</vt:lpstr>
      <vt:lpstr>'P1R - Correctief Tugela'!Afdrukbereik</vt:lpstr>
      <vt:lpstr>'P1R Correctief Victoria'!Afdrukbereik</vt:lpstr>
      <vt:lpstr>'P1R Preventief'!Afdrukbereik</vt:lpstr>
      <vt:lpstr>'P1R Preventief'!Afdruktitels</vt:lpstr>
    </vt:vector>
  </TitlesOfParts>
  <Company>GVB Exploitatie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Vinne, TH van der</dc:creator>
  <cp:lastModifiedBy>snell</cp:lastModifiedBy>
  <cp:lastPrinted>2019-05-22T20:23:15Z</cp:lastPrinted>
  <dcterms:created xsi:type="dcterms:W3CDTF">2015-12-11T10:28:36Z</dcterms:created>
  <dcterms:modified xsi:type="dcterms:W3CDTF">2019-05-24T13:29:55Z</dcterms:modified>
</cp:coreProperties>
</file>