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800" windowHeight="12270"/>
  </bookViews>
  <sheets>
    <sheet name="Inschrijfblad P3-Mit" sheetId="2" r:id="rId1"/>
    <sheet name="P3 Liften" sheetId="1" r:id="rId2"/>
    <sheet name="P3 Tarieven" sheetId="4" r:id="rId3"/>
    <sheet name=" Mitsubishi liften Ringlijn" sheetId="7" r:id="rId4"/>
    <sheet name="Lift Otis mat. Hydraulisch" sheetId="8" r:id="rId5"/>
    <sheet name="Liften materialen Hydro Mohring" sheetId="9" r:id="rId6"/>
  </sheets>
  <externalReferences>
    <externalReference r:id="rId7"/>
    <externalReference r:id="rId8"/>
    <externalReference r:id="rId9"/>
  </externalReferences>
  <definedNames>
    <definedName name="_xlnm._FilterDatabase" localSheetId="1" hidden="1">'P3 Liften'!$B$4:$P$28</definedName>
    <definedName name="aantalposten" localSheetId="3">[1]MJP!$A$145</definedName>
    <definedName name="aantalposten" localSheetId="4">[1]MJP!$A$145</definedName>
    <definedName name="aantalposten" localSheetId="5">[2]MJP!$A$145</definedName>
    <definedName name="aantalposten">[3]MJP!$A$145</definedName>
    <definedName name="aantalpostenmjp" localSheetId="3">#REF!</definedName>
    <definedName name="aantalpostenmjp" localSheetId="0">#REF!</definedName>
    <definedName name="aantalpostenmjp" localSheetId="4">#REF!</definedName>
    <definedName name="aantalpostenmjp" localSheetId="5">#REF!</definedName>
    <definedName name="aantalpostenmjp">#REF!</definedName>
    <definedName name="aantalpostentmv" localSheetId="3">#REF!</definedName>
    <definedName name="aantalpostentmv" localSheetId="0">#REF!</definedName>
    <definedName name="aantalpostentmv" localSheetId="4">#REF!</definedName>
    <definedName name="aantalpostentmv" localSheetId="5">#REF!</definedName>
    <definedName name="aantalpostentmv">#REF!</definedName>
    <definedName name="_xlnm.Print_Area" localSheetId="3">' Mitsubishi liften Ringlijn'!$A$1:$T$56</definedName>
    <definedName name="_xlnm.Print_Area" localSheetId="4">'Lift Otis mat. Hydraulisch'!$B$1:$T$58</definedName>
    <definedName name="_xlnm.Print_Area" localSheetId="5">'Liften materialen Hydro Mohring'!$A$1:$T$54</definedName>
    <definedName name="_xlnm.Print_Area" localSheetId="1">'P3 Liften'!$A$1:$P$34</definedName>
    <definedName name="_xlnm.Print_Area" localSheetId="2">'P3 Tarieven'!$A$1:$F$29</definedName>
    <definedName name="Besturing" localSheetId="3">#REF!</definedName>
    <definedName name="Besturing" localSheetId="0">#REF!</definedName>
    <definedName name="Besturing" localSheetId="4">#REF!</definedName>
    <definedName name="Besturing" localSheetId="5">#REF!</definedName>
    <definedName name="Besturing">#REF!</definedName>
    <definedName name="bouwjaar" localSheetId="3">#REF!</definedName>
    <definedName name="bouwjaar" localSheetId="0">#REF!</definedName>
    <definedName name="bouwjaar" localSheetId="4">'Lift Otis mat. Hydraulisch'!#REF!</definedName>
    <definedName name="bouwjaar" localSheetId="5">'Liften materialen Hydro Mohring'!#REF!</definedName>
    <definedName name="bouwjaar">#REF!</definedName>
    <definedName name="complex" localSheetId="3">#REF!</definedName>
    <definedName name="complex" localSheetId="0">#REF!</definedName>
    <definedName name="complex" localSheetId="4">'Lift Otis mat. Hydraulisch'!#REF!</definedName>
    <definedName name="complex" localSheetId="5">'Liften materialen Hydro Mohring'!#REF!</definedName>
    <definedName name="complex">#REF!</definedName>
    <definedName name="Deuren" localSheetId="3">#REF!</definedName>
    <definedName name="Deuren" localSheetId="0">#REF!</definedName>
    <definedName name="Deuren" localSheetId="4">#REF!</definedName>
    <definedName name="Deuren" localSheetId="5">#REF!</definedName>
    <definedName name="Deuren">#REF!</definedName>
    <definedName name="hefvermogen" localSheetId="3">#REF!</definedName>
    <definedName name="hefvermogen" localSheetId="0">#REF!</definedName>
    <definedName name="hefvermogen" localSheetId="4">'Lift Otis mat. Hydraulisch'!#REF!</definedName>
    <definedName name="hefvermogen" localSheetId="5">'Liften materialen Hydro Mohring'!#REF!</definedName>
    <definedName name="hefvermogen">#REF!</definedName>
    <definedName name="liftdoel" localSheetId="3">#REF!</definedName>
    <definedName name="liftdoel" localSheetId="0">#REF!</definedName>
    <definedName name="liftdoel" localSheetId="4">'Lift Otis mat. Hydraulisch'!#REF!</definedName>
    <definedName name="liftdoel" localSheetId="5">'Liften materialen Hydro Mohring'!#REF!</definedName>
    <definedName name="liftdoel">#REF!</definedName>
    <definedName name="liftnr" localSheetId="3">#REF!</definedName>
    <definedName name="liftnr" localSheetId="0">#REF!</definedName>
    <definedName name="liftnr" localSheetId="4">'Lift Otis mat. Hydraulisch'!#REF!</definedName>
    <definedName name="liftnr" localSheetId="5">'Liften materialen Hydro Mohring'!#REF!</definedName>
    <definedName name="liftnr">#REF!</definedName>
    <definedName name="lifttype" localSheetId="3">#REF!</definedName>
    <definedName name="lifttype" localSheetId="0">#REF!</definedName>
    <definedName name="lifttype" localSheetId="4">'Lift Otis mat. Hydraulisch'!#REF!</definedName>
    <definedName name="lifttype" localSheetId="5">'Liften materialen Hydro Mohring'!#REF!</definedName>
    <definedName name="lifttype">#REF!</definedName>
    <definedName name="mjpdata" localSheetId="3">#REF!</definedName>
    <definedName name="mjpdata" localSheetId="0">#REF!</definedName>
    <definedName name="mjpdata" localSheetId="4">#REF!</definedName>
    <definedName name="mjpdata" localSheetId="5">#REF!</definedName>
    <definedName name="mjpdata">#REF!</definedName>
    <definedName name="NIvLnr" localSheetId="3">#REF!</definedName>
    <definedName name="NIvLnr" localSheetId="0">#REF!</definedName>
    <definedName name="NIvLnr" localSheetId="4">'Lift Otis mat. Hydraulisch'!#REF!</definedName>
    <definedName name="NIvLnr" localSheetId="5">'Liften materialen Hydro Mohring'!#REF!</definedName>
    <definedName name="NIvLnr">#REF!</definedName>
    <definedName name="OLE_LINK1" localSheetId="4">'Lift Otis mat. Hydraulisch'!#REF!</definedName>
    <definedName name="OLE_LINK1" localSheetId="5">'Liften materialen Hydro Mohring'!#REF!</definedName>
    <definedName name="posten" localSheetId="3">#REF!</definedName>
    <definedName name="posten" localSheetId="0">#REF!</definedName>
    <definedName name="posten" localSheetId="4">#REF!</definedName>
    <definedName name="posten" localSheetId="5">#REF!</definedName>
    <definedName name="posten">#REF!</definedName>
    <definedName name="stopplaatsen" localSheetId="3">#REF!</definedName>
    <definedName name="stopplaatsen" localSheetId="0">#REF!</definedName>
    <definedName name="stopplaatsen" localSheetId="4">'Lift Otis mat. Hydraulisch'!#REF!</definedName>
    <definedName name="stopplaatsen" localSheetId="5">'Liften materialen Hydro Mohring'!#REF!</definedName>
    <definedName name="stopplaatsen">#REF!</definedName>
    <definedName name="Terug" localSheetId="3">#REF!</definedName>
    <definedName name="Terug" localSheetId="0">#REF!</definedName>
    <definedName name="Terug" localSheetId="4">#REF!</definedName>
    <definedName name="Terug" localSheetId="5">#REF!</definedName>
    <definedName name="Terug">#REF!</definedName>
    <definedName name="tmvdata" localSheetId="3">#REF!</definedName>
    <definedName name="tmvdata" localSheetId="0">#REF!</definedName>
    <definedName name="tmvdata" localSheetId="4">#REF!</definedName>
    <definedName name="tmvdata" localSheetId="5">#REF!</definedName>
    <definedName name="tmvdata">#REF!</definedName>
  </definedNames>
  <calcPr calcId="145621"/>
</workbook>
</file>

<file path=xl/calcChain.xml><?xml version="1.0" encoding="utf-8"?>
<calcChain xmlns="http://schemas.openxmlformats.org/spreadsheetml/2006/main">
  <c r="E47" i="7" l="1"/>
  <c r="E43" i="9"/>
  <c r="O40" i="9"/>
  <c r="O39" i="9"/>
  <c r="O38" i="9"/>
  <c r="O35" i="9"/>
  <c r="O34" i="9"/>
  <c r="O33" i="9"/>
  <c r="O30" i="9"/>
  <c r="O29" i="9"/>
  <c r="O26" i="9"/>
  <c r="O25" i="9"/>
  <c r="O24" i="9"/>
  <c r="O23" i="9"/>
  <c r="O22" i="9"/>
  <c r="O21" i="9"/>
  <c r="O18" i="9"/>
  <c r="O17" i="9"/>
  <c r="O16" i="9"/>
  <c r="O15" i="9"/>
  <c r="O14" i="9"/>
  <c r="O13" i="9"/>
  <c r="O12" i="9"/>
  <c r="O9" i="9"/>
  <c r="O8" i="9"/>
  <c r="O7" i="9"/>
  <c r="O6" i="9"/>
  <c r="O5" i="9"/>
  <c r="O4" i="9"/>
  <c r="O3" i="9"/>
  <c r="E46" i="8"/>
  <c r="O43" i="8"/>
  <c r="O42" i="8"/>
  <c r="O41" i="8"/>
  <c r="O38" i="8"/>
  <c r="O37" i="8"/>
  <c r="O36" i="8"/>
  <c r="O35" i="8"/>
  <c r="O32" i="8"/>
  <c r="O29" i="8"/>
  <c r="O28" i="8"/>
  <c r="O27" i="8"/>
  <c r="O26" i="8"/>
  <c r="O25" i="8"/>
  <c r="O24" i="8"/>
  <c r="O23" i="8"/>
  <c r="O20" i="8"/>
  <c r="O19" i="8"/>
  <c r="O18" i="8"/>
  <c r="O17" i="8"/>
  <c r="O16" i="8"/>
  <c r="O15" i="8"/>
  <c r="O14" i="8"/>
  <c r="O13" i="8"/>
  <c r="O12" i="8"/>
  <c r="O9" i="8"/>
  <c r="O8" i="8"/>
  <c r="O7" i="8"/>
  <c r="O6" i="8"/>
  <c r="O5" i="8"/>
  <c r="O4" i="8"/>
  <c r="O3" i="8"/>
  <c r="O44" i="7"/>
  <c r="O43" i="7"/>
  <c r="O40" i="7"/>
  <c r="O39" i="7"/>
  <c r="O38" i="7"/>
  <c r="O37" i="7"/>
  <c r="O36" i="7"/>
  <c r="O35" i="7"/>
  <c r="O32" i="7"/>
  <c r="O31" i="7"/>
  <c r="O28" i="7"/>
  <c r="O27" i="7"/>
  <c r="O26" i="7"/>
  <c r="O25" i="7"/>
  <c r="O24" i="7"/>
  <c r="O21" i="7"/>
  <c r="O20" i="7"/>
  <c r="O19" i="7"/>
  <c r="O18" i="7"/>
  <c r="O17" i="7"/>
  <c r="O16" i="7"/>
  <c r="O15" i="7"/>
  <c r="O14" i="7"/>
  <c r="O13" i="7"/>
  <c r="O12" i="7"/>
  <c r="O9" i="7"/>
  <c r="O8" i="7"/>
  <c r="O7" i="7"/>
  <c r="O6" i="7"/>
  <c r="O5" i="7"/>
  <c r="O4" i="7"/>
  <c r="O3" i="7"/>
  <c r="O43" i="9" l="1"/>
  <c r="O46" i="8"/>
  <c r="O47" i="7"/>
  <c r="F6" i="2"/>
  <c r="F5" i="2"/>
  <c r="J43" i="8"/>
  <c r="J42" i="8"/>
  <c r="J41" i="8"/>
  <c r="J38" i="8"/>
  <c r="J37" i="8"/>
  <c r="J36" i="8"/>
  <c r="J35" i="8"/>
  <c r="J32" i="8"/>
  <c r="J29" i="8"/>
  <c r="J28" i="8"/>
  <c r="J27" i="8"/>
  <c r="J26" i="8"/>
  <c r="J25" i="8"/>
  <c r="J24" i="8"/>
  <c r="J23" i="8"/>
  <c r="J20" i="8"/>
  <c r="J19" i="8"/>
  <c r="J18" i="8"/>
  <c r="J17" i="8"/>
  <c r="J16" i="8"/>
  <c r="J15" i="8"/>
  <c r="J14" i="8"/>
  <c r="J13" i="8"/>
  <c r="J12" i="8"/>
  <c r="J9" i="8"/>
  <c r="J8" i="8"/>
  <c r="J7" i="8"/>
  <c r="J6" i="8"/>
  <c r="J5" i="8"/>
  <c r="J4" i="8"/>
  <c r="J3" i="8"/>
  <c r="J40" i="9"/>
  <c r="J39" i="9"/>
  <c r="J38" i="9"/>
  <c r="J35" i="9"/>
  <c r="J34" i="9"/>
  <c r="J33" i="9"/>
  <c r="J30" i="9"/>
  <c r="J29" i="9"/>
  <c r="J26" i="9"/>
  <c r="J25" i="9"/>
  <c r="J24" i="9"/>
  <c r="J23" i="9"/>
  <c r="J22" i="9"/>
  <c r="J21" i="9"/>
  <c r="J18" i="9"/>
  <c r="J17" i="9"/>
  <c r="J16" i="9"/>
  <c r="J15" i="9"/>
  <c r="J14" i="9"/>
  <c r="J13" i="9"/>
  <c r="J12" i="9"/>
  <c r="J9" i="9"/>
  <c r="J8" i="9"/>
  <c r="J7" i="9"/>
  <c r="J6" i="9"/>
  <c r="J5" i="9"/>
  <c r="J4" i="9"/>
  <c r="J3" i="9"/>
  <c r="P28" i="1"/>
  <c r="J19" i="7"/>
  <c r="J44" i="7"/>
  <c r="J43" i="7"/>
  <c r="J40" i="7"/>
  <c r="J39" i="7"/>
  <c r="J38" i="7"/>
  <c r="J37" i="7"/>
  <c r="J36" i="7"/>
  <c r="J35" i="7"/>
  <c r="J32" i="7"/>
  <c r="J31" i="7"/>
  <c r="J28" i="7"/>
  <c r="J27" i="7"/>
  <c r="J26" i="7"/>
  <c r="J25" i="7"/>
  <c r="J24" i="7"/>
  <c r="J21" i="7"/>
  <c r="J20" i="7"/>
  <c r="J18" i="7"/>
  <c r="J17" i="7"/>
  <c r="J16" i="7"/>
  <c r="J15" i="7"/>
  <c r="J14" i="7"/>
  <c r="J13" i="7"/>
  <c r="J12" i="7"/>
  <c r="J9" i="7"/>
  <c r="J8" i="7"/>
  <c r="J7" i="7"/>
  <c r="J6" i="7"/>
  <c r="J5" i="7"/>
  <c r="J4" i="7"/>
  <c r="J3" i="7"/>
  <c r="P15" i="1"/>
  <c r="E45" i="8" l="1"/>
  <c r="E42" i="9"/>
  <c r="E46" i="7"/>
  <c r="E18" i="4"/>
  <c r="F13" i="4"/>
  <c r="F12" i="4"/>
  <c r="F8" i="4"/>
  <c r="F7" i="4"/>
  <c r="F6" i="4"/>
  <c r="E20" i="4" s="1"/>
  <c r="F5" i="4"/>
  <c r="E19" i="4" s="1"/>
  <c r="E21" i="4" l="1"/>
  <c r="E22" i="4"/>
  <c r="D12" i="2"/>
  <c r="E23" i="4"/>
  <c r="D11" i="2" s="1"/>
  <c r="F11" i="2" s="1"/>
  <c r="P22" i="1" l="1"/>
  <c r="P20" i="1"/>
  <c r="P19" i="1"/>
  <c r="P18" i="1"/>
  <c r="P17" i="1"/>
  <c r="P14" i="1" l="1"/>
  <c r="P27" i="1" l="1"/>
  <c r="P26" i="1"/>
  <c r="P24" i="1"/>
  <c r="P25" i="1"/>
  <c r="P23" i="1"/>
  <c r="P16" i="1"/>
  <c r="P13" i="1"/>
  <c r="P12" i="1"/>
  <c r="P10" i="1"/>
  <c r="P11" i="1"/>
  <c r="P9" i="1"/>
  <c r="P8" i="1"/>
  <c r="P7" i="1"/>
  <c r="P6" i="1"/>
  <c r="P5" i="1"/>
  <c r="D10" i="2" l="1"/>
  <c r="F10" i="2" s="1"/>
  <c r="F12" i="2" l="1"/>
  <c r="F15" i="2" s="1"/>
  <c r="F4" i="2" l="1"/>
  <c r="F7" i="2" s="1"/>
</calcChain>
</file>

<file path=xl/sharedStrings.xml><?xml version="1.0" encoding="utf-8"?>
<sst xmlns="http://schemas.openxmlformats.org/spreadsheetml/2006/main" count="626" uniqueCount="331">
  <si>
    <t>Liftadres</t>
  </si>
  <si>
    <t>Bouwjaar</t>
  </si>
  <si>
    <t>Type lift</t>
  </si>
  <si>
    <t>Installatienr.</t>
  </si>
  <si>
    <t>Complexnr.</t>
  </si>
  <si>
    <t>Conditie algemeen</t>
  </si>
  <si>
    <t>Ritten pe dag</t>
  </si>
  <si>
    <t>stopplaatsen</t>
  </si>
  <si>
    <t>Bijlmer Arena, Lift 11</t>
  </si>
  <si>
    <t>Hydraulisch</t>
  </si>
  <si>
    <t>NLO 10226-3</t>
  </si>
  <si>
    <t>Bimhuis/Muziekgebouw, Lift 32</t>
  </si>
  <si>
    <t>Mitsubishi</t>
  </si>
  <si>
    <t>hydraulisch</t>
  </si>
  <si>
    <t>990166-3</t>
  </si>
  <si>
    <t>Rietlandpark, Lift 14</t>
  </si>
  <si>
    <t>990166-2</t>
  </si>
  <si>
    <t>Rietlandpark, Lift 24</t>
  </si>
  <si>
    <t>990166-1</t>
  </si>
  <si>
    <t>Postjesweg, Lift 34</t>
  </si>
  <si>
    <t>SO 94210-7</t>
  </si>
  <si>
    <t>Lelylaan, Lift 31</t>
  </si>
  <si>
    <t>SO 94210-6</t>
  </si>
  <si>
    <t>Lelylaan, Lift 34</t>
  </si>
  <si>
    <t>SO 94210-5</t>
  </si>
  <si>
    <t>Heemstedestraat, lift 34</t>
  </si>
  <si>
    <t>SO 94210-4</t>
  </si>
  <si>
    <t>Henk Sneevlietweg, lift 34</t>
  </si>
  <si>
    <t>SO 94210-3</t>
  </si>
  <si>
    <t>Amstelveenseweg, Lift 34</t>
  </si>
  <si>
    <t>SO 94210-2</t>
  </si>
  <si>
    <t>Amstelveenseweg, Lift 31</t>
  </si>
  <si>
    <t>SO 94210-1</t>
  </si>
  <si>
    <t>Isolatorweg, Lift 32</t>
  </si>
  <si>
    <t>SO 94210-10</t>
  </si>
  <si>
    <t>Vlugtlaan, Lift 34</t>
  </si>
  <si>
    <t>SO 94210-9</t>
  </si>
  <si>
    <t>Jan v. Galenstraat, Lift 31</t>
  </si>
  <si>
    <t>SO 94210-8</t>
  </si>
  <si>
    <t>Perceel</t>
  </si>
  <si>
    <t>Fabricaat</t>
  </si>
  <si>
    <t>Busplatform IJzijde</t>
  </si>
  <si>
    <t>2/3</t>
  </si>
  <si>
    <t>Minimum aantal beurten preventief</t>
  </si>
  <si>
    <t>Prijs preventief onderhoud per jaar bij één perceel</t>
  </si>
  <si>
    <t>Prijs preventief onderhoud per beurt bij één perceel</t>
  </si>
  <si>
    <t xml:space="preserve">Totaalprijs bij één perceel  </t>
  </si>
  <si>
    <t>Objectnummer</t>
  </si>
  <si>
    <t>NB</t>
  </si>
  <si>
    <t>30059-1</t>
  </si>
  <si>
    <t>30059-2</t>
  </si>
  <si>
    <t>Aantal beurten preventief Opdrachtnemer</t>
  </si>
  <si>
    <t>Waterlooplein 199, Lift in winkel MAC BIKE</t>
  </si>
  <si>
    <t>Otis</t>
  </si>
  <si>
    <t>61 NE 3951</t>
  </si>
  <si>
    <t>Overamstel, Lift 31</t>
  </si>
  <si>
    <t>61 NE 7019</t>
  </si>
  <si>
    <t>Overamstel, Lift 34</t>
  </si>
  <si>
    <t>Rai, Lift 31</t>
  </si>
  <si>
    <t>61 NE 5629</t>
  </si>
  <si>
    <t>Station Zuid WTC, Lift 14 (=Tijdelijk - alleen 1e lijns opvolging)</t>
  </si>
  <si>
    <t>Reco</t>
  </si>
  <si>
    <t>Station Zuid WTC, Lift 24</t>
  </si>
  <si>
    <t>61 NE 5628</t>
  </si>
  <si>
    <t>Installatie beschikbaarheid</t>
  </si>
  <si>
    <t>Gemiddelde waarde</t>
  </si>
  <si>
    <t>Prijs</t>
  </si>
  <si>
    <t>Weging</t>
  </si>
  <si>
    <t>Prijs inschrijving</t>
  </si>
  <si>
    <t>P2 - Tarieven Correctief Onderhoud roltrappen</t>
  </si>
  <si>
    <t>P2 - Onderdelen matrices</t>
  </si>
  <si>
    <t>Totaalprijs fictieve inschrijving</t>
  </si>
  <si>
    <t>Tarieven werkzaamheden</t>
  </si>
  <si>
    <t>omschrijving</t>
  </si>
  <si>
    <t>Toeslag in %</t>
  </si>
  <si>
    <t>Verreken- tarief</t>
  </si>
  <si>
    <t>Preventief</t>
  </si>
  <si>
    <t>Monteur</t>
  </si>
  <si>
    <t>Standaard tarief (Maandag t/m vrijdag 06:00 t/m 18:00 uur)</t>
  </si>
  <si>
    <t>Maandag t/m vrijdag 18:00 t/m 21:00 uur</t>
  </si>
  <si>
    <t>Maandag t/m vrijdag 21:00 t/m 00:00 uur</t>
  </si>
  <si>
    <t>Maandag t/m vrijdag 00:00 t/m 06:00 uur</t>
  </si>
  <si>
    <t>Zaterdag, Zon- en feestdagen 00:00 t/m 24:00 uur</t>
  </si>
  <si>
    <t>Voorrijdtarief</t>
  </si>
  <si>
    <t>Voorrijdtarief binnen kantoortijd (dag)</t>
  </si>
  <si>
    <t xml:space="preserve">Voorrijdtarief buiten kantoortijd (avond/nacht) </t>
  </si>
  <si>
    <t xml:space="preserve">Voorrijdtarief weekend kantoortijd (za/zo/feest) </t>
  </si>
  <si>
    <t>Bovenstaande tarieven voor werkzaamheden worden geacht all-in te zijn (inclusief auto, gereedschappen, klein materiaal, PM, indirecte kosten etc.)</t>
  </si>
  <si>
    <t>Fictieve berekening kosten storingsopvolging (2 uur per storing)</t>
  </si>
  <si>
    <t>Storingen incl. voorrijdtarief</t>
  </si>
  <si>
    <t>Zaterdag, zon- en feestdagen 00:00 t/m 24:00 uur</t>
  </si>
  <si>
    <t>Mitsubischi Liften</t>
  </si>
  <si>
    <t>Otis Liften</t>
  </si>
  <si>
    <t>Mohringer Lift</t>
  </si>
  <si>
    <t>Leveren</t>
  </si>
  <si>
    <t>fabricaat</t>
  </si>
  <si>
    <t>Omschrijving type en/of specificatie</t>
  </si>
  <si>
    <t>Maximale stilstand (in uren)</t>
  </si>
  <si>
    <t>All-in  Verreken- prijs</t>
  </si>
  <si>
    <t>Vervang-ingscyclus in jaren</t>
  </si>
  <si>
    <t>Maximaal aantal ritten</t>
  </si>
  <si>
    <t>Maximaal aantal gebruiks uren</t>
  </si>
  <si>
    <t>Garantie in jaren na vervanging door Opdrachtnemer</t>
  </si>
  <si>
    <t>Besturing</t>
  </si>
  <si>
    <t>Minimaal één van deze drie kolommen invullen</t>
  </si>
  <si>
    <t xml:space="preserve"> hulprelais type </t>
  </si>
  <si>
    <t>Telemecanique</t>
  </si>
  <si>
    <t>CA2DN22+LA1 DN22 230Vac</t>
  </si>
  <si>
    <t>st.</t>
  </si>
  <si>
    <t>Soepele kabels rond</t>
  </si>
  <si>
    <t xml:space="preserve">5 aderig 2,5 mm2 </t>
  </si>
  <si>
    <t>mtr.</t>
  </si>
  <si>
    <t>Soepele kabels plat</t>
  </si>
  <si>
    <t>24 aderig 1,5 mm2</t>
  </si>
  <si>
    <t>Hoofdstroomrelais</t>
  </si>
  <si>
    <t xml:space="preserve"> LC1 D50 11 +LA1 DN11  230Vac</t>
  </si>
  <si>
    <t xml:space="preserve">contactenbox </t>
  </si>
  <si>
    <t xml:space="preserve"> type Mitsubishi t.b.v. kooidak</t>
  </si>
  <si>
    <t xml:space="preserve">Sloffen tbv lintgeleiding </t>
  </si>
  <si>
    <t>tbv lint kopieer apparaat MEE 8 stuks</t>
  </si>
  <si>
    <t>set</t>
  </si>
  <si>
    <t>Lint tbv kopieerwerk</t>
  </si>
  <si>
    <t>Lint t.b.v. kopieer apparaat MEE</t>
  </si>
  <si>
    <t>Deuren</t>
  </si>
  <si>
    <t>Aut. Cabinedeur</t>
  </si>
  <si>
    <t xml:space="preserve">(Lift BMR Tweedelige telescoop) MEE LV1K-2S </t>
  </si>
  <si>
    <t>Aut. Schachtdeuren</t>
  </si>
  <si>
    <t>(Lift BMR Tweedelige telescoop) MEE L2N-2s</t>
  </si>
  <si>
    <t>deurrollen</t>
  </si>
  <si>
    <t xml:space="preserve">deurrollen tbv ophanging </t>
  </si>
  <si>
    <t>per verd.</t>
  </si>
  <si>
    <t>deursloffen</t>
  </si>
  <si>
    <t xml:space="preserve">deursloffen </t>
  </si>
  <si>
    <t xml:space="preserve">deuraandrijving </t>
  </si>
  <si>
    <t>Mitsubishi LV1</t>
  </si>
  <si>
    <t>Deurmotor</t>
  </si>
  <si>
    <t>MEE Type LV1</t>
  </si>
  <si>
    <t>grendels</t>
  </si>
  <si>
    <t>T.b.v. Mitsubishi deur IL-33</t>
  </si>
  <si>
    <t>contacten</t>
  </si>
  <si>
    <t>Incl. brugstukken t.b.v. Mitsubishi deur IL-33</t>
  </si>
  <si>
    <t>maten :240 mm x1430 mm (BxH)</t>
  </si>
  <si>
    <t>sensorlijst</t>
  </si>
  <si>
    <t>Memco</t>
  </si>
  <si>
    <t xml:space="preserve">sensorlijst + verstreker </t>
  </si>
  <si>
    <t>Hydrauliek</t>
  </si>
  <si>
    <t>Fabricaat en type Stuurblok</t>
  </si>
  <si>
    <t>Algi</t>
  </si>
  <si>
    <t>AZSTB II A/4MR</t>
  </si>
  <si>
    <t>st</t>
  </si>
  <si>
    <t>Fabricaat en type cilinder</t>
  </si>
  <si>
    <t xml:space="preserve">AZ 105/10,02 </t>
  </si>
  <si>
    <t>Leidingbreukventiel</t>
  </si>
  <si>
    <t>AZ 010.10.2</t>
  </si>
  <si>
    <t xml:space="preserve">drukpakking hydraulische cilinder compleet </t>
  </si>
  <si>
    <t>Complete drukpakking  cilinder 105mm</t>
  </si>
  <si>
    <t>Olie wissel</t>
  </si>
  <si>
    <t>Shell</t>
  </si>
  <si>
    <t>450L olie Do 46 olie  (inclusief milieu vriendelijk afvoeren afgewerkte olie)</t>
  </si>
  <si>
    <t>Wissel</t>
  </si>
  <si>
    <t>Wikkelen pompmotor (revisie)</t>
  </si>
  <si>
    <t>Geleiding</t>
  </si>
  <si>
    <t>leidsloffen</t>
  </si>
  <si>
    <t>Acla</t>
  </si>
  <si>
    <t>leidsloffen incl. aut. smering</t>
  </si>
  <si>
    <t>tegengewichtgeleiding</t>
  </si>
  <si>
    <t>Kooitableau</t>
  </si>
  <si>
    <t>Fabricaat en type kooitableau</t>
  </si>
  <si>
    <t>Mitsubitsi</t>
  </si>
  <si>
    <t>kooitableau MEE</t>
  </si>
  <si>
    <t>standaanwijzing digitaal</t>
  </si>
  <si>
    <t>Standaanwijzer Mitsubishi</t>
  </si>
  <si>
    <t>deur open knop</t>
  </si>
  <si>
    <t>Dupar</t>
  </si>
  <si>
    <t>Dupar US85</t>
  </si>
  <si>
    <t>deur sluiten knop</t>
  </si>
  <si>
    <t>Dupar US86</t>
  </si>
  <si>
    <t>alarmknop</t>
  </si>
  <si>
    <t>overlastsignalering</t>
  </si>
  <si>
    <t>Schachttableau</t>
  </si>
  <si>
    <t>Schachttableau MEE</t>
  </si>
  <si>
    <t>tweeknops</t>
  </si>
  <si>
    <t>Installaties in de schacht</t>
  </si>
  <si>
    <t>Buffers</t>
  </si>
  <si>
    <t xml:space="preserve"> Elastogran</t>
  </si>
  <si>
    <t>1411/140 x 110</t>
  </si>
  <si>
    <t>Schachtverlichting</t>
  </si>
  <si>
    <t>Witur</t>
  </si>
  <si>
    <t xml:space="preserve"> TL armatuur</t>
  </si>
  <si>
    <t>Note:</t>
  </si>
  <si>
    <t>Alle toegepaste materialen dienen van origineel fabricaat en gecertificeerd te zijn .</t>
  </si>
  <si>
    <t>Installatie dient altijd werkend opgeleverd te worden.</t>
  </si>
  <si>
    <t xml:space="preserve">De in kolom G genoemde verrekenprijs is All-in en compleet inclusief alle mogelijke kosten direct en indirect, etc. </t>
  </si>
  <si>
    <t>Spoel voor hulprelais 222CY1</t>
  </si>
  <si>
    <t>Soepele kabels (rond / vlak)</t>
  </si>
  <si>
    <t>Soepele kabels (rond 5 aderig 2,5 mm2 )</t>
  </si>
  <si>
    <t>m¹</t>
  </si>
  <si>
    <t xml:space="preserve">Soepele kabels (plat 24 aderig 1,5 mm2 ) </t>
  </si>
  <si>
    <t>Schachtschakelaars tbv kopieerwerk</t>
  </si>
  <si>
    <t xml:space="preserve"> schacht werkschakelaar</t>
  </si>
  <si>
    <t>Aut. Cabinedeur per stuk</t>
  </si>
  <si>
    <t>Selcom</t>
  </si>
  <si>
    <t>Aut. schachtdeuren, per stuk</t>
  </si>
  <si>
    <t xml:space="preserve">deurgeleiding, rollen, sloffen </t>
  </si>
  <si>
    <t xml:space="preserve">deurrollen, sloffen  voor de 9670 </t>
  </si>
  <si>
    <t xml:space="preserve">deurmotor + rondsel </t>
  </si>
  <si>
    <t>tbv 6970 deur operator</t>
  </si>
  <si>
    <t xml:space="preserve"> Transductor </t>
  </si>
  <si>
    <t>T.b.v. 6970 deurmotor regeling</t>
  </si>
  <si>
    <t xml:space="preserve">grendelslot </t>
  </si>
  <si>
    <t>6940C</t>
  </si>
  <si>
    <t xml:space="preserve">Vervangen grendel +grendelslot </t>
  </si>
  <si>
    <t>T.b.v. 6940c ontgrendeling</t>
  </si>
  <si>
    <t>Grendelhaak</t>
  </si>
  <si>
    <t>Deurcontact</t>
  </si>
  <si>
    <t>Kronenberg</t>
  </si>
  <si>
    <t xml:space="preserve">Inclusief brugstuk </t>
  </si>
  <si>
    <t xml:space="preserve">Leveren en vervangenschachtdeurruit </t>
  </si>
  <si>
    <t>maten:165 mm x 865mm dikte gelaagd 8mm</t>
  </si>
  <si>
    <t>fotocel + reflector</t>
  </si>
  <si>
    <t>fotocel + reflector Type sick</t>
  </si>
  <si>
    <t>Fabricaat en type pomp</t>
  </si>
  <si>
    <t>AZH 35/219</t>
  </si>
  <si>
    <t xml:space="preserve">ZSTB II </t>
  </si>
  <si>
    <t>AZ 105 dEk</t>
  </si>
  <si>
    <t xml:space="preserve">RBV-5  R 1 1/2 "" II </t>
  </si>
  <si>
    <t>Drukpakking hydraulische cilinder/complete pakking inclusief drukringen</t>
  </si>
  <si>
    <t>Afdichtingen  (evt. lekkage) vervangen drukpakking Algi cilinder diameter 105 mm</t>
  </si>
  <si>
    <t>Oliewissel</t>
  </si>
  <si>
    <t>Olie wissel ca. 450 liter inclusief afvoeren Hydraulische olie (Shell hydr Do 46)</t>
  </si>
  <si>
    <t>wissel</t>
  </si>
  <si>
    <t>Elekr. Gestuurde noodklep</t>
  </si>
  <si>
    <t>elektrische (brand) klep</t>
  </si>
  <si>
    <t>wikkelen pompmotor</t>
  </si>
  <si>
    <t>compl.</t>
  </si>
  <si>
    <t xml:space="preserve">kooigeleiding: </t>
  </si>
  <si>
    <t>leidsloffen/houders/aut. smering</t>
  </si>
  <si>
    <t>Duphar</t>
  </si>
  <si>
    <t>deur openknop</t>
  </si>
  <si>
    <t>deur sluitenknop</t>
  </si>
  <si>
    <t xml:space="preserve">alarmknop </t>
  </si>
  <si>
    <t>schacht schakelaars</t>
  </si>
  <si>
    <t>otis</t>
  </si>
  <si>
    <t>schachtschakelaars</t>
  </si>
  <si>
    <t>ACLA</t>
  </si>
  <si>
    <t>St.</t>
  </si>
  <si>
    <t>TL lampen vervangen</t>
  </si>
  <si>
    <t xml:space="preserve">Microprocessor </t>
  </si>
  <si>
    <t>Kollmorgen</t>
  </si>
  <si>
    <t>SM01-001</t>
  </si>
  <si>
    <t xml:space="preserve">Veiligheids print  </t>
  </si>
  <si>
    <t>Compl.</t>
  </si>
  <si>
    <t xml:space="preserve"> 5 aderig 2,5 mm2 </t>
  </si>
  <si>
    <t>mtr</t>
  </si>
  <si>
    <t xml:space="preserve"> 24 aderig 1,5 mm2 </t>
  </si>
  <si>
    <t>telemecanique</t>
  </si>
  <si>
    <t xml:space="preserve"> HS relais cad 32 230v ac</t>
  </si>
  <si>
    <t>Softstarter</t>
  </si>
  <si>
    <t>Liftstart 33-3/KM 3,1 3x 400VAC 33KW/50Hz</t>
  </si>
  <si>
    <t>Magneetschakelaars</t>
  </si>
  <si>
    <t>magneetschakelaars</t>
  </si>
  <si>
    <t>Twee delig telescoop : 900mm x 2100 mm (breedte hoogte)</t>
  </si>
  <si>
    <t>Aut. schachtdeuren</t>
  </si>
  <si>
    <t>Tweedelige telescoop glas Pegasus ATV 557</t>
  </si>
  <si>
    <t>Deurmachine</t>
  </si>
  <si>
    <t>Electronische deurmotorregeling</t>
  </si>
  <si>
    <t xml:space="preserve">schachtdeurvergrendeling </t>
  </si>
  <si>
    <t>T.b.v. pegasusdeur (slot + vergrendelhaak)</t>
  </si>
  <si>
    <t xml:space="preserve">Deurruit gelaagd </t>
  </si>
  <si>
    <t>afmetingen:</t>
  </si>
  <si>
    <t>Deurdetector</t>
  </si>
  <si>
    <t xml:space="preserve"> compleet(zender ontvanger +versterker type Memco </t>
  </si>
  <si>
    <t>Aandrijving</t>
  </si>
  <si>
    <t>aggregaat</t>
  </si>
  <si>
    <t>AZHN -1,0-40/440</t>
  </si>
  <si>
    <t>stuurblok</t>
  </si>
  <si>
    <t>Behringer</t>
  </si>
  <si>
    <t xml:space="preserve"> LRV-350-1</t>
  </si>
  <si>
    <t>cillinder</t>
  </si>
  <si>
    <t>BZ-2.1-57 GL2dE diameter 100/70 mm</t>
  </si>
  <si>
    <t xml:space="preserve"> RBV 9 2,0</t>
  </si>
  <si>
    <t xml:space="preserve">Drukpakking cilinder compleet </t>
  </si>
  <si>
    <t>T.b.v. BZ-2.1-57 GL2dE diameter 100/70 mm</t>
  </si>
  <si>
    <t>olie wissel</t>
  </si>
  <si>
    <t>Olie wissel ca. 450 liter inclusief afvoeren Hydraulische olie HLPD 46</t>
  </si>
  <si>
    <t>Wikkelen pompmotor</t>
  </si>
  <si>
    <t>leidsloffen incl. aut. Smering</t>
  </si>
  <si>
    <t xml:space="preserve">tegengewichtgeleiding </t>
  </si>
  <si>
    <t>duphar</t>
  </si>
  <si>
    <t>verdiepingsknoppenl</t>
  </si>
  <si>
    <t>Verdiepingsdrukknoppen</t>
  </si>
  <si>
    <t>voorafschakelend contact</t>
  </si>
  <si>
    <t>Magneetschakelaar/reedcontact</t>
  </si>
  <si>
    <t xml:space="preserve">ACLA </t>
  </si>
  <si>
    <t>TL buis</t>
  </si>
  <si>
    <t>Carascoplein (Bus)</t>
  </si>
  <si>
    <t>Möhringer</t>
  </si>
  <si>
    <t>-</t>
  </si>
  <si>
    <t>eenheid</t>
  </si>
  <si>
    <t>weeg factor</t>
  </si>
  <si>
    <t>gewogen</t>
  </si>
  <si>
    <t>E 4S 045N4 210l/min (Olie opslaan in vaten lift MK) en schoonmaken ,demonteren pompmotor,wikkelen pompmotor,Monteren pompmotor) Vermogen 24KW Ia 106A inom 53A</t>
  </si>
  <si>
    <t>Stilstand (in uren)</t>
  </si>
  <si>
    <t xml:space="preserve">Kostprijs totaal  </t>
  </si>
  <si>
    <t xml:space="preserve">Score installatie beschikbaarheid (minus overscheiding norm)   </t>
  </si>
  <si>
    <t>schachtdeurruit</t>
  </si>
  <si>
    <t>Stuurblok</t>
  </si>
  <si>
    <t>Cilinder</t>
  </si>
  <si>
    <t>PL3 - Preventief Onderhoud</t>
  </si>
  <si>
    <t>nvt</t>
  </si>
  <si>
    <t>Leveren en vervangen</t>
  </si>
  <si>
    <t>Stilstand           (in uren)</t>
  </si>
  <si>
    <t>1</t>
  </si>
  <si>
    <t>Onderdelen nader te bepalen</t>
  </si>
  <si>
    <t>kooitableau</t>
  </si>
  <si>
    <t xml:space="preserve">Pomp 440l/min - Lift veiligstellen, aggregaat leeghalen (Olie opslaan in vaten lift MK) en schoonmaken,demonteren pompmotor,wikkelen pompmotor,Monteren pompmotor) </t>
  </si>
  <si>
    <t>120</t>
  </si>
  <si>
    <t>Relais</t>
  </si>
  <si>
    <t>Spoel</t>
  </si>
  <si>
    <t>Type 30N</t>
  </si>
  <si>
    <t>Type 20N</t>
  </si>
  <si>
    <t>hulprelais type 6164</t>
  </si>
  <si>
    <t>Type: 20PK 2750 omw/min 380V - Lift veiligstellen, aggregaat leeghalen (Olie opslaan in vaten in lift MK) ,schoonmaken aggregaat ,demonteren pompmotor,wikkelen pompmotor,Monteren pompmotor.</t>
  </si>
  <si>
    <t>Zincor plaat gepoedercoat in Ral kleurgespoten deuropening 850 x 2100mm</t>
  </si>
  <si>
    <t>0,3</t>
  </si>
  <si>
    <t xml:space="preserve">Zincor plaat gepoedercoat in Ral kleurgespoten deuropening 850 x 2100mm </t>
  </si>
  <si>
    <t>Ondertekening:</t>
  </si>
  <si>
    <t>Inschrijfblad Perceel 3</t>
  </si>
  <si>
    <t>ondertekening:</t>
  </si>
  <si>
    <t>Maximale stilstand (in klokuren)</t>
  </si>
  <si>
    <t>invullen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</si>
</sst>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7" formatCode="&quot;€&quot;\ #,##0.00;&quot;€&quot;\ \-#,##0.00"/>
    <numFmt numFmtId="44" formatCode="_ &quot;€&quot;\ * #,##0.00_ ;_ &quot;€&quot;\ * \-#,##0.00_ ;_ &quot;€&quot;\ * &quot;-&quot;??_ ;_ @_ "/>
    <numFmt numFmtId="164" formatCode="&quot;€&quot;\ #,##0.00_-"/>
    <numFmt numFmtId="165" formatCode="_-&quot;€&quot;\ * #,##0.00_-;_-&quot;€&quot;\ * #,##0.00\-;_-&quot;€&quot;\ * &quot;-&quot;??_-;_-@_-"/>
    <numFmt numFmtId="166" formatCode="&quot;€&quot;\ #,##0_-"/>
    <numFmt numFmtId="167" formatCode="&quot;€&quot;\ #,##0.00"/>
    <numFmt numFmtId="168" formatCode="0.0%"/>
  </numFmts>
  <fonts count="24">
    <font>
      <sz val="1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10"/>
      <color indexed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Tahoma"/>
      <family val="2"/>
    </font>
    <font>
      <b/>
      <sz val="12"/>
      <name val="Trebuchet MS"/>
      <family val="2"/>
    </font>
    <font>
      <sz val="10"/>
      <name val="Trebuchet MS"/>
      <family val="2"/>
    </font>
    <font>
      <b/>
      <sz val="10"/>
      <name val="Trebuchet MS"/>
      <family val="2"/>
    </font>
    <font>
      <b/>
      <i/>
      <sz val="10"/>
      <name val="Trebuchet MS"/>
      <family val="2"/>
    </font>
    <font>
      <sz val="10"/>
      <color theme="1"/>
      <name val="Trebuchet MS"/>
      <family val="2"/>
    </font>
    <font>
      <sz val="10"/>
      <color indexed="23"/>
      <name val="Trebuchet MS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8"/>
      <color rgb="FFFF0000"/>
      <name val="Trebuchet MS"/>
      <family val="2"/>
    </font>
    <font>
      <b/>
      <sz val="10"/>
      <color theme="1"/>
      <name val="Trebuchet MS"/>
      <family val="2"/>
    </font>
    <font>
      <b/>
      <sz val="11"/>
      <name val="Trebuchet MS"/>
      <family val="2"/>
    </font>
    <font>
      <i/>
      <sz val="9"/>
      <color rgb="FFFF0000"/>
      <name val="Trebuchet MS"/>
      <family val="2"/>
    </font>
    <font>
      <sz val="10"/>
      <name val="Arial"/>
    </font>
    <font>
      <sz val="10"/>
      <color theme="0"/>
      <name val="Trebuchet MS"/>
      <family val="2"/>
    </font>
    <font>
      <sz val="10"/>
      <color indexed="8"/>
      <name val="Trebuchet MS"/>
      <family val="2"/>
    </font>
    <font>
      <i/>
      <sz val="10"/>
      <color rgb="FFFF0000"/>
      <name val="Trebuchet MS"/>
      <family val="2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7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/>
      <bottom/>
      <diagonal/>
    </border>
  </borders>
  <cellStyleXfs count="24">
    <xf numFmtId="0" fontId="0" fillId="0" borderId="0"/>
    <xf numFmtId="0" fontId="6" fillId="0" borderId="0"/>
    <xf numFmtId="0" fontId="7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14" fillId="0" borderId="0"/>
    <xf numFmtId="9" fontId="6" fillId="0" borderId="0" applyFont="0" applyFill="0" applyBorder="0" applyAlignment="0" applyProtection="0"/>
    <xf numFmtId="0" fontId="15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20" fillId="0" borderId="0" applyFont="0" applyFill="0" applyBorder="0" applyAlignment="0" applyProtection="0"/>
  </cellStyleXfs>
  <cellXfs count="550">
    <xf numFmtId="0" fontId="0" fillId="0" borderId="0" xfId="0"/>
    <xf numFmtId="0" fontId="0" fillId="0" borderId="0" xfId="0" applyAlignment="1">
      <alignment wrapText="1"/>
    </xf>
    <xf numFmtId="0" fontId="5" fillId="5" borderId="4" xfId="0" applyFont="1" applyFill="1" applyBorder="1" applyAlignment="1">
      <alignment horizontal="center" textRotation="90" wrapText="1"/>
    </xf>
    <xf numFmtId="0" fontId="0" fillId="5" borderId="5" xfId="0" applyFill="1" applyBorder="1" applyAlignment="1">
      <alignment horizontal="left"/>
    </xf>
    <xf numFmtId="44" fontId="0" fillId="0" borderId="8" xfId="0" applyNumberFormat="1" applyBorder="1"/>
    <xf numFmtId="0" fontId="6" fillId="0" borderId="0" xfId="0" applyFont="1"/>
    <xf numFmtId="0" fontId="5" fillId="0" borderId="0" xfId="0" applyFont="1" applyAlignment="1">
      <alignment horizontal="right"/>
    </xf>
    <xf numFmtId="0" fontId="0" fillId="5" borderId="20" xfId="0" applyFill="1" applyBorder="1" applyAlignment="1">
      <alignment horizontal="left"/>
    </xf>
    <xf numFmtId="0" fontId="0" fillId="5" borderId="19" xfId="0" applyFill="1" applyBorder="1" applyAlignment="1">
      <alignment horizontal="left"/>
    </xf>
    <xf numFmtId="44" fontId="5" fillId="5" borderId="5" xfId="0" applyNumberFormat="1" applyFont="1" applyFill="1" applyBorder="1"/>
    <xf numFmtId="44" fontId="0" fillId="0" borderId="23" xfId="0" applyNumberFormat="1" applyBorder="1"/>
    <xf numFmtId="44" fontId="6" fillId="6" borderId="6" xfId="0" applyNumberFormat="1" applyFont="1" applyFill="1" applyBorder="1" applyProtection="1">
      <protection locked="0"/>
    </xf>
    <xf numFmtId="0" fontId="3" fillId="2" borderId="1" xfId="0" applyFont="1" applyFill="1" applyBorder="1" applyProtection="1"/>
    <xf numFmtId="0" fontId="4" fillId="2" borderId="2" xfId="0" applyFont="1" applyFill="1" applyBorder="1" applyAlignment="1" applyProtection="1">
      <alignment horizontal="center"/>
    </xf>
    <xf numFmtId="0" fontId="4" fillId="2" borderId="2" xfId="0" applyFont="1" applyFill="1" applyBorder="1" applyAlignment="1" applyProtection="1">
      <alignment horizontal="left"/>
    </xf>
    <xf numFmtId="1" fontId="6" fillId="2" borderId="2" xfId="0" applyNumberFormat="1" applyFont="1" applyFill="1" applyBorder="1" applyAlignment="1" applyProtection="1">
      <alignment horizontal="center"/>
    </xf>
    <xf numFmtId="0" fontId="0" fillId="0" borderId="0" xfId="0" applyAlignment="1" applyProtection="1">
      <alignment horizontal="center"/>
    </xf>
    <xf numFmtId="0" fontId="3" fillId="2" borderId="3" xfId="0" applyFont="1" applyFill="1" applyBorder="1" applyProtection="1"/>
    <xf numFmtId="0" fontId="5" fillId="3" borderId="4" xfId="0" applyFont="1" applyFill="1" applyBorder="1" applyAlignment="1" applyProtection="1">
      <alignment horizontal="center" textRotation="90" wrapText="1"/>
    </xf>
    <xf numFmtId="0" fontId="5" fillId="3" borderId="4" xfId="0" applyFont="1" applyFill="1" applyBorder="1" applyAlignment="1" applyProtection="1">
      <alignment horizontal="left" textRotation="90" wrapText="1"/>
    </xf>
    <xf numFmtId="1" fontId="5" fillId="3" borderId="4" xfId="0" applyNumberFormat="1" applyFont="1" applyFill="1" applyBorder="1" applyAlignment="1" applyProtection="1">
      <alignment horizontal="center" textRotation="90" wrapText="1"/>
    </xf>
    <xf numFmtId="0" fontId="5" fillId="5" borderId="4" xfId="0" applyFont="1" applyFill="1" applyBorder="1" applyAlignment="1" applyProtection="1">
      <alignment horizontal="center" textRotation="90" wrapText="1"/>
    </xf>
    <xf numFmtId="0" fontId="0" fillId="3" borderId="5" xfId="0" applyFill="1" applyBorder="1" applyAlignment="1" applyProtection="1">
      <alignment horizontal="center"/>
    </xf>
    <xf numFmtId="0" fontId="0" fillId="3" borderId="5" xfId="0" applyFill="1" applyBorder="1" applyAlignment="1" applyProtection="1">
      <alignment horizontal="left"/>
    </xf>
    <xf numFmtId="1" fontId="6" fillId="3" borderId="5" xfId="0" applyNumberFormat="1" applyFont="1" applyFill="1" applyBorder="1" applyAlignment="1" applyProtection="1">
      <alignment horizontal="center"/>
    </xf>
    <xf numFmtId="0" fontId="0" fillId="5" borderId="5" xfId="0" applyFill="1" applyBorder="1" applyAlignment="1" applyProtection="1">
      <alignment horizontal="center"/>
    </xf>
    <xf numFmtId="0" fontId="0" fillId="3" borderId="17" xfId="0" applyFill="1" applyBorder="1" applyAlignment="1" applyProtection="1">
      <alignment horizontal="center"/>
    </xf>
    <xf numFmtId="0" fontId="0" fillId="3" borderId="18" xfId="0" applyFill="1" applyBorder="1" applyAlignment="1" applyProtection="1">
      <alignment horizontal="center"/>
    </xf>
    <xf numFmtId="0" fontId="0" fillId="3" borderId="18" xfId="0" applyFill="1" applyBorder="1" applyAlignment="1" applyProtection="1">
      <alignment horizontal="left"/>
    </xf>
    <xf numFmtId="1" fontId="6" fillId="3" borderId="18" xfId="0" applyNumberFormat="1" applyFont="1" applyFill="1" applyBorder="1" applyAlignment="1" applyProtection="1">
      <alignment horizontal="center"/>
    </xf>
    <xf numFmtId="0" fontId="0" fillId="3" borderId="19" xfId="0" applyFill="1" applyBorder="1" applyAlignment="1" applyProtection="1">
      <alignment horizontal="center"/>
    </xf>
    <xf numFmtId="0" fontId="0" fillId="5" borderId="18" xfId="0" applyFill="1" applyBorder="1" applyAlignment="1" applyProtection="1">
      <alignment horizontal="center"/>
    </xf>
    <xf numFmtId="0" fontId="0" fillId="0" borderId="6" xfId="0" applyFill="1" applyBorder="1" applyAlignment="1" applyProtection="1">
      <alignment horizontal="center"/>
    </xf>
    <xf numFmtId="0" fontId="0" fillId="0" borderId="13" xfId="0" applyFill="1" applyBorder="1" applyAlignment="1" applyProtection="1">
      <alignment horizontal="center"/>
    </xf>
    <xf numFmtId="0" fontId="0" fillId="0" borderId="7" xfId="0" applyFill="1" applyBorder="1" applyAlignment="1" applyProtection="1">
      <alignment horizontal="left"/>
    </xf>
    <xf numFmtId="0" fontId="6" fillId="0" borderId="7" xfId="0" applyFont="1" applyBorder="1" applyAlignment="1" applyProtection="1">
      <alignment horizontal="left"/>
    </xf>
    <xf numFmtId="0" fontId="0" fillId="0" borderId="7" xfId="0" applyBorder="1" applyAlignment="1" applyProtection="1">
      <alignment horizontal="left"/>
    </xf>
    <xf numFmtId="0" fontId="0" fillId="0" borderId="7" xfId="0" applyBorder="1" applyAlignment="1" applyProtection="1">
      <alignment horizontal="center"/>
    </xf>
    <xf numFmtId="1" fontId="6" fillId="0" borderId="7" xfId="0" applyNumberFormat="1" applyFont="1" applyBorder="1" applyAlignment="1" applyProtection="1">
      <alignment horizontal="center"/>
    </xf>
    <xf numFmtId="0" fontId="0" fillId="0" borderId="11" xfId="0" applyBorder="1" applyAlignment="1" applyProtection="1">
      <alignment horizontal="center"/>
    </xf>
    <xf numFmtId="0" fontId="0" fillId="0" borderId="21" xfId="0" applyBorder="1" applyAlignment="1" applyProtection="1">
      <alignment horizontal="center"/>
    </xf>
    <xf numFmtId="0" fontId="0" fillId="0" borderId="6" xfId="0" applyBorder="1" applyAlignment="1" applyProtection="1">
      <alignment horizontal="center"/>
    </xf>
    <xf numFmtId="0" fontId="0" fillId="0" borderId="13" xfId="0" applyBorder="1" applyAlignment="1" applyProtection="1">
      <alignment horizontal="center"/>
    </xf>
    <xf numFmtId="0" fontId="6" fillId="0" borderId="6" xfId="0" applyFont="1" applyBorder="1" applyAlignment="1" applyProtection="1">
      <alignment horizontal="center"/>
    </xf>
    <xf numFmtId="0" fontId="6" fillId="0" borderId="13" xfId="0" applyFont="1" applyBorder="1" applyAlignment="1" applyProtection="1">
      <alignment horizontal="center"/>
    </xf>
    <xf numFmtId="0" fontId="6" fillId="0" borderId="7" xfId="0" applyFont="1" applyFill="1" applyBorder="1" applyAlignment="1" applyProtection="1">
      <alignment horizontal="left"/>
    </xf>
    <xf numFmtId="0" fontId="6" fillId="0" borderId="11" xfId="0" quotePrefix="1" applyFont="1" applyBorder="1" applyAlignment="1" applyProtection="1">
      <alignment horizontal="center"/>
    </xf>
    <xf numFmtId="0" fontId="0" fillId="0" borderId="9" xfId="0" applyBorder="1" applyAlignment="1" applyProtection="1">
      <alignment horizontal="center"/>
    </xf>
    <xf numFmtId="0" fontId="0" fillId="0" borderId="14" xfId="0" applyBorder="1" applyAlignment="1" applyProtection="1">
      <alignment horizontal="center"/>
    </xf>
    <xf numFmtId="0" fontId="6" fillId="0" borderId="10" xfId="0" applyFont="1" applyFill="1" applyBorder="1" applyAlignment="1" applyProtection="1">
      <alignment horizontal="left"/>
    </xf>
    <xf numFmtId="0" fontId="0" fillId="0" borderId="10" xfId="0" applyBorder="1" applyAlignment="1" applyProtection="1">
      <alignment horizontal="left"/>
    </xf>
    <xf numFmtId="0" fontId="6" fillId="0" borderId="10" xfId="0" applyFont="1" applyBorder="1" applyAlignment="1" applyProtection="1">
      <alignment horizontal="left"/>
    </xf>
    <xf numFmtId="0" fontId="0" fillId="0" borderId="10" xfId="0" applyBorder="1" applyAlignment="1" applyProtection="1">
      <alignment horizontal="center"/>
    </xf>
    <xf numFmtId="1" fontId="6" fillId="0" borderId="10" xfId="0" applyNumberFormat="1" applyFont="1" applyBorder="1" applyAlignment="1" applyProtection="1">
      <alignment horizontal="center"/>
    </xf>
    <xf numFmtId="0" fontId="0" fillId="0" borderId="12" xfId="0" applyBorder="1" applyAlignment="1" applyProtection="1">
      <alignment horizontal="center"/>
    </xf>
    <xf numFmtId="0" fontId="0" fillId="0" borderId="22" xfId="0" applyBorder="1" applyAlignment="1" applyProtection="1">
      <alignment horizontal="center"/>
    </xf>
    <xf numFmtId="0" fontId="3" fillId="0" borderId="0" xfId="0" applyFont="1" applyProtection="1"/>
    <xf numFmtId="0" fontId="0" fillId="0" borderId="0" xfId="0" applyFill="1" applyAlignment="1" applyProtection="1">
      <alignment horizontal="left"/>
    </xf>
    <xf numFmtId="0" fontId="0" fillId="0" borderId="0" xfId="0" applyAlignment="1" applyProtection="1">
      <alignment horizontal="left"/>
    </xf>
    <xf numFmtId="1" fontId="6" fillId="0" borderId="0" xfId="0" applyNumberFormat="1" applyFont="1" applyAlignment="1" applyProtection="1">
      <alignment horizontal="center"/>
    </xf>
    <xf numFmtId="0" fontId="6" fillId="2" borderId="3" xfId="0" applyFont="1" applyFill="1" applyBorder="1" applyProtection="1"/>
    <xf numFmtId="0" fontId="6" fillId="0" borderId="7" xfId="0" applyFont="1" applyBorder="1" applyAlignment="1" applyProtection="1">
      <alignment horizontal="center"/>
    </xf>
    <xf numFmtId="0" fontId="6" fillId="0" borderId="11" xfId="0" applyFont="1" applyBorder="1" applyAlignment="1" applyProtection="1">
      <alignment horizontal="center"/>
    </xf>
    <xf numFmtId="0" fontId="6" fillId="0" borderId="21" xfId="0" applyFont="1" applyBorder="1" applyAlignment="1" applyProtection="1">
      <alignment horizontal="center"/>
    </xf>
    <xf numFmtId="44" fontId="6" fillId="0" borderId="8" xfId="0" applyNumberFormat="1" applyFont="1" applyBorder="1"/>
    <xf numFmtId="44" fontId="6" fillId="6" borderId="9" xfId="0" applyNumberFormat="1" applyFont="1" applyFill="1" applyBorder="1" applyProtection="1">
      <protection locked="0"/>
    </xf>
    <xf numFmtId="0" fontId="8" fillId="2" borderId="0" xfId="1" applyFont="1" applyFill="1" applyProtection="1">
      <protection locked="0"/>
    </xf>
    <xf numFmtId="0" fontId="9" fillId="2" borderId="0" xfId="1" applyFont="1" applyFill="1" applyAlignment="1" applyProtection="1">
      <alignment vertical="top" wrapText="1"/>
      <protection locked="0"/>
    </xf>
    <xf numFmtId="10" fontId="9" fillId="2" borderId="0" xfId="5" applyNumberFormat="1" applyFont="1" applyFill="1" applyAlignment="1" applyProtection="1">
      <alignment vertical="top" wrapText="1"/>
      <protection locked="0"/>
    </xf>
    <xf numFmtId="0" fontId="9" fillId="2" borderId="0" xfId="1" applyFont="1" applyFill="1" applyProtection="1">
      <protection locked="0"/>
    </xf>
    <xf numFmtId="0" fontId="9" fillId="2" borderId="7" xfId="1" applyFont="1" applyFill="1" applyBorder="1" applyAlignment="1" applyProtection="1">
      <alignment vertical="top" wrapText="1"/>
      <protection locked="0"/>
    </xf>
    <xf numFmtId="0" fontId="9" fillId="2" borderId="0" xfId="1" applyFont="1" applyFill="1" applyAlignment="1" applyProtection="1">
      <alignment wrapText="1"/>
      <protection locked="0"/>
    </xf>
    <xf numFmtId="10" fontId="9" fillId="2" borderId="7" xfId="5" applyNumberFormat="1" applyFont="1" applyFill="1" applyBorder="1" applyAlignment="1" applyProtection="1">
      <alignment vertical="top" wrapText="1"/>
      <protection locked="0"/>
    </xf>
    <xf numFmtId="44" fontId="9" fillId="2" borderId="7" xfId="1" applyNumberFormat="1" applyFont="1" applyFill="1" applyBorder="1" applyAlignment="1" applyProtection="1">
      <alignment vertical="top" wrapText="1"/>
      <protection locked="0"/>
    </xf>
    <xf numFmtId="0" fontId="10" fillId="2" borderId="0" xfId="1" applyFont="1" applyFill="1" applyAlignment="1" applyProtection="1">
      <alignment vertical="top" wrapText="1"/>
      <protection locked="0"/>
    </xf>
    <xf numFmtId="10" fontId="10" fillId="2" borderId="0" xfId="5" applyNumberFormat="1" applyFont="1" applyFill="1" applyAlignment="1" applyProtection="1">
      <alignment vertical="top" wrapText="1"/>
      <protection locked="0"/>
    </xf>
    <xf numFmtId="0" fontId="8" fillId="2" borderId="11" xfId="1" applyFont="1" applyFill="1" applyBorder="1" applyProtection="1">
      <protection locked="0"/>
    </xf>
    <xf numFmtId="0" fontId="8" fillId="2" borderId="15" xfId="1" applyFont="1" applyFill="1" applyBorder="1" applyProtection="1">
      <protection locked="0"/>
    </xf>
    <xf numFmtId="10" fontId="8" fillId="2" borderId="13" xfId="5" applyNumberFormat="1" applyFont="1" applyFill="1" applyBorder="1" applyProtection="1">
      <protection locked="0"/>
    </xf>
    <xf numFmtId="44" fontId="8" fillId="2" borderId="7" xfId="1" applyNumberFormat="1" applyFont="1" applyFill="1" applyBorder="1" applyProtection="1">
      <protection locked="0"/>
    </xf>
    <xf numFmtId="10" fontId="9" fillId="2" borderId="0" xfId="5" applyNumberFormat="1" applyFont="1" applyFill="1" applyProtection="1">
      <protection locked="0"/>
    </xf>
    <xf numFmtId="0" fontId="9" fillId="2" borderId="0" xfId="1" applyFont="1" applyFill="1" applyAlignment="1" applyProtection="1">
      <alignment horizontal="center" textRotation="90"/>
    </xf>
    <xf numFmtId="0" fontId="9" fillId="2" borderId="20" xfId="1" applyFont="1" applyFill="1" applyBorder="1" applyAlignment="1" applyProtection="1">
      <alignment horizontal="center" vertical="top" textRotation="90"/>
    </xf>
    <xf numFmtId="0" fontId="11" fillId="2" borderId="31" xfId="1" applyFont="1" applyFill="1" applyBorder="1" applyAlignment="1" applyProtection="1">
      <alignment horizontal="center" vertical="top" wrapText="1"/>
    </xf>
    <xf numFmtId="0" fontId="10" fillId="2" borderId="31" xfId="1" applyFont="1" applyFill="1" applyBorder="1" applyAlignment="1" applyProtection="1">
      <alignment horizontal="center" vertical="top" wrapText="1"/>
    </xf>
    <xf numFmtId="10" fontId="10" fillId="2" borderId="31" xfId="5" applyNumberFormat="1" applyFont="1" applyFill="1" applyBorder="1" applyAlignment="1" applyProtection="1">
      <alignment horizontal="center" vertical="top" wrapText="1"/>
    </xf>
    <xf numFmtId="0" fontId="10" fillId="2" borderId="19" xfId="1" applyFont="1" applyFill="1" applyBorder="1" applyAlignment="1" applyProtection="1">
      <alignment horizontal="center" vertical="top" wrapText="1"/>
    </xf>
    <xf numFmtId="0" fontId="9" fillId="2" borderId="0" xfId="1" applyFont="1" applyFill="1" applyAlignment="1" applyProtection="1">
      <alignment horizontal="center" vertical="top" textRotation="90"/>
      <protection locked="0"/>
    </xf>
    <xf numFmtId="0" fontId="9" fillId="2" borderId="0" xfId="1" applyFont="1" applyFill="1" applyAlignment="1" applyProtection="1">
      <alignment horizontal="center" textRotation="90"/>
      <protection locked="0"/>
    </xf>
    <xf numFmtId="0" fontId="9" fillId="2" borderId="0" xfId="1" applyFont="1" applyFill="1" applyAlignment="1" applyProtection="1">
      <alignment horizontal="center" vertical="top" textRotation="90"/>
    </xf>
    <xf numFmtId="0" fontId="10" fillId="2" borderId="0" xfId="1" applyFont="1" applyFill="1" applyBorder="1" applyAlignment="1" applyProtection="1">
      <alignment horizontal="left"/>
    </xf>
    <xf numFmtId="0" fontId="11" fillId="2" borderId="0" xfId="1" applyFont="1" applyFill="1" applyBorder="1" applyAlignment="1" applyProtection="1">
      <alignment horizontal="center" vertical="top" wrapText="1"/>
    </xf>
    <xf numFmtId="0" fontId="10" fillId="2" borderId="0" xfId="1" applyFont="1" applyFill="1" applyBorder="1" applyAlignment="1" applyProtection="1">
      <alignment horizontal="center" vertical="top" wrapText="1"/>
    </xf>
    <xf numFmtId="0" fontId="9" fillId="2" borderId="0" xfId="1" applyFont="1" applyFill="1" applyProtection="1"/>
    <xf numFmtId="0" fontId="12" fillId="0" borderId="27" xfId="1" applyFont="1" applyBorder="1" applyProtection="1"/>
    <xf numFmtId="0" fontId="12" fillId="0" borderId="28" xfId="1" applyFont="1" applyBorder="1" applyAlignment="1" applyProtection="1">
      <alignment wrapText="1"/>
    </xf>
    <xf numFmtId="0" fontId="12" fillId="4" borderId="32" xfId="1" applyFont="1" applyFill="1" applyBorder="1" applyAlignment="1" applyProtection="1">
      <alignment horizontal="left" vertical="top" wrapText="1"/>
    </xf>
    <xf numFmtId="0" fontId="12" fillId="0" borderId="6" xfId="1" applyFont="1" applyBorder="1" applyProtection="1"/>
    <xf numFmtId="0" fontId="12" fillId="0" borderId="8" xfId="1" applyFont="1" applyFill="1" applyBorder="1" applyAlignment="1" applyProtection="1">
      <alignment wrapText="1"/>
    </xf>
    <xf numFmtId="0" fontId="12" fillId="4" borderId="34" xfId="1" applyFont="1" applyFill="1" applyBorder="1" applyAlignment="1" applyProtection="1">
      <alignment horizontal="left" vertical="top" wrapText="1"/>
    </xf>
    <xf numFmtId="10" fontId="12" fillId="7" borderId="6" xfId="5" applyNumberFormat="1" applyFont="1" applyFill="1" applyBorder="1" applyProtection="1">
      <protection locked="0"/>
    </xf>
    <xf numFmtId="164" fontId="12" fillId="0" borderId="29" xfId="1" applyNumberFormat="1" applyFont="1" applyFill="1" applyBorder="1" applyProtection="1"/>
    <xf numFmtId="0" fontId="12" fillId="0" borderId="8" xfId="1" applyFont="1" applyBorder="1" applyAlignment="1" applyProtection="1">
      <alignment wrapText="1"/>
    </xf>
    <xf numFmtId="0" fontId="12" fillId="4" borderId="21" xfId="1" applyFont="1" applyFill="1" applyBorder="1" applyAlignment="1" applyProtection="1">
      <alignment horizontal="left" vertical="top" wrapText="1"/>
    </xf>
    <xf numFmtId="0" fontId="12" fillId="0" borderId="35" xfId="1" applyFont="1" applyBorder="1" applyProtection="1"/>
    <xf numFmtId="0" fontId="12" fillId="0" borderId="36" xfId="1" applyFont="1" applyBorder="1" applyAlignment="1" applyProtection="1">
      <alignment wrapText="1"/>
    </xf>
    <xf numFmtId="10" fontId="12" fillId="7" borderId="35" xfId="5" applyNumberFormat="1" applyFont="1" applyFill="1" applyBorder="1" applyProtection="1">
      <protection locked="0"/>
    </xf>
    <xf numFmtId="164" fontId="12" fillId="0" borderId="37" xfId="1" applyNumberFormat="1" applyFont="1" applyFill="1" applyBorder="1" applyProtection="1"/>
    <xf numFmtId="0" fontId="13" fillId="2" borderId="0" xfId="1" applyFont="1" applyFill="1" applyProtection="1"/>
    <xf numFmtId="0" fontId="12" fillId="0" borderId="9" xfId="1" applyFont="1" applyBorder="1" applyProtection="1"/>
    <xf numFmtId="0" fontId="12" fillId="0" borderId="23" xfId="1" applyFont="1" applyBorder="1" applyAlignment="1" applyProtection="1">
      <alignment wrapText="1"/>
    </xf>
    <xf numFmtId="0" fontId="12" fillId="4" borderId="22" xfId="1" applyFont="1" applyFill="1" applyBorder="1" applyAlignment="1" applyProtection="1">
      <alignment horizontal="left" vertical="top" wrapText="1"/>
    </xf>
    <xf numFmtId="10" fontId="12" fillId="7" borderId="9" xfId="5" applyNumberFormat="1" applyFont="1" applyFill="1" applyBorder="1" applyProtection="1">
      <protection locked="0"/>
    </xf>
    <xf numFmtId="164" fontId="12" fillId="0" borderId="30" xfId="1" applyNumberFormat="1" applyFont="1" applyFill="1" applyBorder="1" applyProtection="1"/>
    <xf numFmtId="0" fontId="13" fillId="2" borderId="0" xfId="1" applyFont="1" applyFill="1" applyProtection="1">
      <protection locked="0"/>
    </xf>
    <xf numFmtId="10" fontId="9" fillId="2" borderId="0" xfId="5" applyNumberFormat="1" applyFont="1" applyFill="1" applyProtection="1"/>
    <xf numFmtId="0" fontId="10" fillId="2" borderId="0" xfId="1" applyFont="1" applyFill="1" applyProtection="1"/>
    <xf numFmtId="0" fontId="8" fillId="2" borderId="0" xfId="1" applyFont="1" applyFill="1" applyProtection="1"/>
    <xf numFmtId="0" fontId="9" fillId="2" borderId="0" xfId="1" applyFont="1" applyFill="1" applyAlignment="1" applyProtection="1">
      <alignment horizontal="left" vertical="center"/>
    </xf>
    <xf numFmtId="0" fontId="9" fillId="2" borderId="0" xfId="1" applyFont="1" applyFill="1" applyAlignment="1" applyProtection="1">
      <alignment horizontal="left" vertical="center"/>
      <protection locked="0"/>
    </xf>
    <xf numFmtId="0" fontId="12" fillId="0" borderId="38" xfId="1" applyFont="1" applyBorder="1" applyProtection="1"/>
    <xf numFmtId="0" fontId="12" fillId="0" borderId="39" xfId="1" applyFont="1" applyBorder="1" applyAlignment="1" applyProtection="1">
      <alignment wrapText="1"/>
    </xf>
    <xf numFmtId="0" fontId="9" fillId="2" borderId="20" xfId="1" applyFont="1" applyFill="1" applyBorder="1" applyAlignment="1" applyProtection="1">
      <alignment horizontal="center" textRotation="90"/>
    </xf>
    <xf numFmtId="166" fontId="10" fillId="2" borderId="31" xfId="1" applyNumberFormat="1" applyFont="1" applyFill="1" applyBorder="1" applyAlignment="1" applyProtection="1">
      <alignment horizontal="center" vertical="top" wrapText="1"/>
    </xf>
    <xf numFmtId="0" fontId="10" fillId="0" borderId="0" xfId="1" applyFont="1" applyBorder="1" applyAlignment="1" applyProtection="1">
      <alignment horizontal="left" wrapText="1"/>
    </xf>
    <xf numFmtId="3" fontId="9" fillId="6" borderId="45" xfId="1" applyNumberFormat="1" applyFont="1" applyFill="1" applyBorder="1" applyAlignment="1" applyProtection="1">
      <alignment vertical="top"/>
      <protection locked="0"/>
    </xf>
    <xf numFmtId="3" fontId="9" fillId="6" borderId="28" xfId="1" applyNumberFormat="1" applyFont="1" applyFill="1" applyBorder="1" applyAlignment="1" applyProtection="1">
      <alignment vertical="top"/>
      <protection locked="0"/>
    </xf>
    <xf numFmtId="166" fontId="9" fillId="2" borderId="0" xfId="1" applyNumberFormat="1" applyFont="1" applyFill="1" applyAlignment="1" applyProtection="1">
      <alignment horizontal="left"/>
    </xf>
    <xf numFmtId="44" fontId="9" fillId="2" borderId="0" xfId="1" applyNumberFormat="1" applyFont="1" applyFill="1" applyProtection="1">
      <protection locked="0"/>
    </xf>
    <xf numFmtId="0" fontId="12" fillId="0" borderId="7" xfId="1" applyFont="1" applyFill="1" applyBorder="1" applyAlignment="1" applyProtection="1">
      <alignment horizontal="left" vertical="top" wrapText="1"/>
    </xf>
    <xf numFmtId="3" fontId="9" fillId="6" borderId="46" xfId="1" applyNumberFormat="1" applyFont="1" applyFill="1" applyBorder="1" applyAlignment="1" applyProtection="1">
      <alignment vertical="top"/>
      <protection locked="0"/>
    </xf>
    <xf numFmtId="3" fontId="9" fillId="6" borderId="39" xfId="1" applyNumberFormat="1" applyFont="1" applyFill="1" applyBorder="1" applyAlignment="1" applyProtection="1">
      <alignment vertical="top"/>
      <protection locked="0"/>
    </xf>
    <xf numFmtId="0" fontId="12" fillId="0" borderId="7" xfId="1" applyFont="1" applyBorder="1" applyAlignment="1" applyProtection="1">
      <alignment horizontal="left" vertical="top" wrapText="1"/>
    </xf>
    <xf numFmtId="166" fontId="13" fillId="2" borderId="0" xfId="1" applyNumberFormat="1" applyFont="1" applyFill="1" applyAlignment="1" applyProtection="1">
      <alignment horizontal="left"/>
    </xf>
    <xf numFmtId="0" fontId="12" fillId="0" borderId="47" xfId="1" applyFont="1" applyBorder="1" applyAlignment="1" applyProtection="1">
      <alignment vertical="top"/>
    </xf>
    <xf numFmtId="0" fontId="12" fillId="0" borderId="10" xfId="1" applyFont="1" applyBorder="1" applyAlignment="1" applyProtection="1">
      <alignment horizontal="left" vertical="top" wrapText="1"/>
    </xf>
    <xf numFmtId="3" fontId="9" fillId="6" borderId="48" xfId="1" applyNumberFormat="1" applyFont="1" applyFill="1" applyBorder="1" applyAlignment="1" applyProtection="1">
      <alignment vertical="top"/>
      <protection locked="0"/>
    </xf>
    <xf numFmtId="3" fontId="9" fillId="6" borderId="49" xfId="1" applyNumberFormat="1" applyFont="1" applyFill="1" applyBorder="1" applyAlignment="1" applyProtection="1">
      <alignment vertical="top"/>
      <protection locked="0"/>
    </xf>
    <xf numFmtId="0" fontId="12" fillId="0" borderId="28" xfId="1" applyFont="1" applyBorder="1" applyAlignment="1" applyProtection="1">
      <alignment horizontal="left" vertical="top" wrapText="1"/>
    </xf>
    <xf numFmtId="0" fontId="12" fillId="0" borderId="23" xfId="1" applyFont="1" applyBorder="1" applyAlignment="1" applyProtection="1">
      <alignment horizontal="left" vertical="top" wrapText="1"/>
    </xf>
    <xf numFmtId="0" fontId="12" fillId="0" borderId="27" xfId="1" applyFont="1" applyBorder="1" applyAlignment="1" applyProtection="1">
      <alignment horizontal="right" vertical="top"/>
    </xf>
    <xf numFmtId="0" fontId="12" fillId="0" borderId="6" xfId="1" applyFont="1" applyBorder="1" applyAlignment="1" applyProtection="1">
      <alignment horizontal="right" vertical="top"/>
    </xf>
    <xf numFmtId="0" fontId="12" fillId="4" borderId="6" xfId="1" applyFont="1" applyFill="1" applyBorder="1" applyAlignment="1" applyProtection="1">
      <alignment horizontal="right" vertical="top"/>
    </xf>
    <xf numFmtId="0" fontId="12" fillId="4" borderId="8" xfId="1" applyFont="1" applyFill="1" applyBorder="1" applyAlignment="1" applyProtection="1">
      <alignment horizontal="left" vertical="top" wrapText="1"/>
    </xf>
    <xf numFmtId="0" fontId="12" fillId="4" borderId="9" xfId="1" applyFont="1" applyFill="1" applyBorder="1" applyAlignment="1" applyProtection="1">
      <alignment horizontal="right" vertical="top"/>
    </xf>
    <xf numFmtId="0" fontId="12" fillId="4" borderId="23" xfId="1" applyFont="1" applyFill="1" applyBorder="1" applyAlignment="1" applyProtection="1">
      <alignment horizontal="left" vertical="top" wrapText="1"/>
    </xf>
    <xf numFmtId="0" fontId="12" fillId="0" borderId="27" xfId="1" applyFont="1" applyBorder="1" applyAlignment="1" applyProtection="1">
      <alignment horizontal="left" vertical="top"/>
    </xf>
    <xf numFmtId="0" fontId="12" fillId="0" borderId="9" xfId="1" applyFont="1" applyBorder="1" applyAlignment="1" applyProtection="1">
      <alignment horizontal="left" vertical="top"/>
    </xf>
    <xf numFmtId="166" fontId="12" fillId="2" borderId="0" xfId="1" applyNumberFormat="1" applyFont="1" applyFill="1" applyBorder="1" applyProtection="1"/>
    <xf numFmtId="0" fontId="17" fillId="2" borderId="0" xfId="1" applyFont="1" applyFill="1" applyBorder="1" applyAlignment="1" applyProtection="1">
      <alignment horizontal="left" vertical="top"/>
    </xf>
    <xf numFmtId="166" fontId="12" fillId="2" borderId="0" xfId="1" applyNumberFormat="1" applyFont="1" applyFill="1" applyBorder="1" applyAlignment="1" applyProtection="1">
      <alignment vertical="top"/>
    </xf>
    <xf numFmtId="0" fontId="9" fillId="2" borderId="0" xfId="1" applyFont="1" applyFill="1" applyAlignment="1" applyProtection="1">
      <alignment vertical="top"/>
      <protection locked="0"/>
    </xf>
    <xf numFmtId="0" fontId="9" fillId="2" borderId="0" xfId="1" applyFont="1" applyFill="1" applyAlignment="1" applyProtection="1">
      <alignment horizontal="left" vertical="top" wrapText="1"/>
      <protection locked="0"/>
    </xf>
    <xf numFmtId="0" fontId="9" fillId="2" borderId="0" xfId="1" applyFont="1" applyFill="1" applyAlignment="1" applyProtection="1">
      <alignment horizontal="left" vertical="top"/>
      <protection locked="0"/>
    </xf>
    <xf numFmtId="0" fontId="9" fillId="2" borderId="0" xfId="1" applyFont="1" applyFill="1" applyAlignment="1" applyProtection="1">
      <alignment horizontal="left"/>
      <protection locked="0"/>
    </xf>
    <xf numFmtId="0" fontId="9" fillId="2" borderId="0" xfId="1" applyFont="1" applyFill="1" applyAlignment="1" applyProtection="1">
      <alignment horizontal="left" wrapText="1"/>
      <protection locked="0"/>
    </xf>
    <xf numFmtId="0" fontId="10" fillId="0" borderId="0" xfId="1" applyFont="1" applyBorder="1" applyAlignment="1" applyProtection="1">
      <alignment wrapText="1"/>
    </xf>
    <xf numFmtId="0" fontId="12" fillId="0" borderId="50" xfId="1" applyFont="1" applyBorder="1" applyAlignment="1" applyProtection="1">
      <alignment vertical="top" wrapText="1"/>
    </xf>
    <xf numFmtId="166" fontId="9" fillId="2" borderId="0" xfId="1" applyNumberFormat="1" applyFont="1" applyFill="1" applyAlignment="1" applyProtection="1">
      <alignment horizontal="left"/>
      <protection locked="0"/>
    </xf>
    <xf numFmtId="0" fontId="12" fillId="0" borderId="26" xfId="1" applyFont="1" applyBorder="1" applyAlignment="1" applyProtection="1">
      <alignment vertical="top" wrapText="1"/>
    </xf>
    <xf numFmtId="0" fontId="12" fillId="0" borderId="51" xfId="1" applyFont="1" applyBorder="1" applyAlignment="1" applyProtection="1">
      <alignment vertical="top" wrapText="1"/>
    </xf>
    <xf numFmtId="0" fontId="9" fillId="0" borderId="21" xfId="1" applyFont="1" applyFill="1" applyBorder="1" applyAlignment="1" applyProtection="1">
      <alignment vertical="top" wrapText="1"/>
    </xf>
    <xf numFmtId="0" fontId="12" fillId="0" borderId="7" xfId="1" applyFont="1" applyFill="1" applyBorder="1" applyAlignment="1" applyProtection="1">
      <alignment vertical="top" wrapText="1"/>
    </xf>
    <xf numFmtId="0" fontId="12" fillId="0" borderId="29" xfId="1" applyFont="1" applyFill="1" applyBorder="1" applyAlignment="1" applyProtection="1">
      <alignment vertical="top" wrapText="1"/>
    </xf>
    <xf numFmtId="0" fontId="9" fillId="0" borderId="8" xfId="1" applyFont="1" applyFill="1" applyBorder="1" applyAlignment="1" applyProtection="1">
      <alignment vertical="top" wrapText="1"/>
    </xf>
    <xf numFmtId="0" fontId="12" fillId="0" borderId="30" xfId="1" applyFont="1" applyBorder="1" applyAlignment="1" applyProtection="1">
      <alignment vertical="top" wrapText="1"/>
    </xf>
    <xf numFmtId="0" fontId="12" fillId="2" borderId="0" xfId="1" applyFont="1" applyFill="1" applyAlignment="1" applyProtection="1">
      <alignment wrapText="1"/>
    </xf>
    <xf numFmtId="0" fontId="17" fillId="0" borderId="0" xfId="1" applyFont="1" applyBorder="1" applyAlignment="1" applyProtection="1">
      <alignment wrapText="1"/>
    </xf>
    <xf numFmtId="0" fontId="12" fillId="4" borderId="2" xfId="1" applyFont="1" applyFill="1" applyBorder="1" applyProtection="1"/>
    <xf numFmtId="0" fontId="12" fillId="4" borderId="2" xfId="1" applyFont="1" applyFill="1" applyBorder="1" applyAlignment="1" applyProtection="1">
      <alignment wrapText="1"/>
    </xf>
    <xf numFmtId="0" fontId="12" fillId="4" borderId="2" xfId="1" applyFont="1" applyFill="1" applyBorder="1" applyAlignment="1" applyProtection="1">
      <alignment vertical="top" wrapText="1"/>
    </xf>
    <xf numFmtId="0" fontId="12" fillId="4" borderId="52" xfId="1" applyFont="1" applyFill="1" applyBorder="1" applyProtection="1"/>
    <xf numFmtId="0" fontId="17" fillId="4" borderId="52" xfId="1" applyFont="1" applyFill="1" applyBorder="1" applyAlignment="1" applyProtection="1">
      <alignment wrapText="1"/>
    </xf>
    <xf numFmtId="0" fontId="12" fillId="4" borderId="52" xfId="1" applyFont="1" applyFill="1" applyBorder="1" applyAlignment="1" applyProtection="1">
      <alignment vertical="top" wrapText="1"/>
    </xf>
    <xf numFmtId="0" fontId="12" fillId="0" borderId="43" xfId="1" applyFont="1" applyBorder="1" applyAlignment="1" applyProtection="1">
      <alignment wrapText="1"/>
    </xf>
    <xf numFmtId="0" fontId="12" fillId="0" borderId="6" xfId="1" applyFont="1" applyBorder="1" applyAlignment="1" applyProtection="1">
      <alignment horizontal="right"/>
    </xf>
    <xf numFmtId="0" fontId="12" fillId="0" borderId="35" xfId="1" applyFont="1" applyBorder="1" applyAlignment="1" applyProtection="1">
      <alignment horizontal="right" vertical="top"/>
    </xf>
    <xf numFmtId="0" fontId="12" fillId="4" borderId="47" xfId="1" applyFont="1" applyFill="1" applyBorder="1" applyAlignment="1" applyProtection="1">
      <alignment horizontal="right" vertical="top"/>
    </xf>
    <xf numFmtId="0" fontId="12" fillId="4" borderId="10" xfId="1" applyFont="1" applyFill="1" applyBorder="1" applyAlignment="1" applyProtection="1">
      <alignment vertical="top" wrapText="1"/>
    </xf>
    <xf numFmtId="0" fontId="12" fillId="4" borderId="12" xfId="1" applyFont="1" applyFill="1" applyBorder="1" applyAlignment="1" applyProtection="1">
      <alignment wrapText="1"/>
    </xf>
    <xf numFmtId="0" fontId="12" fillId="2" borderId="0" xfId="1" applyFont="1" applyFill="1" applyAlignment="1" applyProtection="1">
      <alignment horizontal="right"/>
    </xf>
    <xf numFmtId="0" fontId="17" fillId="4" borderId="0" xfId="1" applyFont="1" applyFill="1" applyBorder="1" applyAlignment="1" applyProtection="1">
      <alignment wrapText="1"/>
    </xf>
    <xf numFmtId="0" fontId="12" fillId="0" borderId="20" xfId="1" applyFont="1" applyBorder="1" applyProtection="1"/>
    <xf numFmtId="0" fontId="12" fillId="0" borderId="53" xfId="1" applyFont="1" applyBorder="1" applyAlignment="1" applyProtection="1">
      <alignment wrapText="1"/>
    </xf>
    <xf numFmtId="0" fontId="12" fillId="0" borderId="19" xfId="1" applyFont="1" applyBorder="1" applyAlignment="1" applyProtection="1">
      <alignment wrapText="1"/>
    </xf>
    <xf numFmtId="0" fontId="12" fillId="4" borderId="41" xfId="1" applyFont="1" applyFill="1" applyBorder="1" applyAlignment="1" applyProtection="1">
      <alignment horizontal="left" vertical="top" wrapText="1"/>
    </xf>
    <xf numFmtId="0" fontId="12" fillId="0" borderId="28" xfId="1" applyFont="1" applyBorder="1" applyAlignment="1" applyProtection="1">
      <alignment horizontal="right" wrapText="1"/>
    </xf>
    <xf numFmtId="0" fontId="12" fillId="0" borderId="8" xfId="1" applyFont="1" applyBorder="1" applyAlignment="1" applyProtection="1">
      <alignment horizontal="right" wrapText="1"/>
    </xf>
    <xf numFmtId="0" fontId="12" fillId="0" borderId="23" xfId="1" applyFont="1" applyBorder="1" applyAlignment="1" applyProtection="1">
      <alignment horizontal="right" wrapText="1"/>
    </xf>
    <xf numFmtId="0" fontId="12" fillId="2" borderId="0" xfId="1" applyFont="1" applyFill="1" applyBorder="1" applyAlignment="1" applyProtection="1">
      <alignment horizontal="right" wrapText="1"/>
    </xf>
    <xf numFmtId="0" fontId="17" fillId="2" borderId="0" xfId="1" applyFont="1" applyFill="1" applyBorder="1" applyAlignment="1" applyProtection="1">
      <alignment wrapText="1"/>
    </xf>
    <xf numFmtId="0" fontId="12" fillId="0" borderId="38" xfId="1" applyFont="1" applyBorder="1" applyAlignment="1" applyProtection="1">
      <alignment horizontal="left" vertical="top"/>
    </xf>
    <xf numFmtId="0" fontId="12" fillId="0" borderId="55" xfId="1" applyFont="1" applyBorder="1" applyAlignment="1" applyProtection="1">
      <alignment vertical="top" wrapText="1"/>
    </xf>
    <xf numFmtId="0" fontId="12" fillId="0" borderId="8" xfId="1" applyFont="1" applyBorder="1" applyAlignment="1" applyProtection="1">
      <alignment vertical="top" wrapText="1"/>
    </xf>
    <xf numFmtId="0" fontId="12" fillId="0" borderId="6" xfId="1" applyFont="1" applyBorder="1" applyAlignment="1" applyProtection="1">
      <alignment horizontal="left" vertical="top"/>
    </xf>
    <xf numFmtId="0" fontId="12" fillId="0" borderId="11" xfId="1" applyFont="1" applyFill="1" applyBorder="1" applyAlignment="1" applyProtection="1">
      <alignment vertical="top" wrapText="1"/>
    </xf>
    <xf numFmtId="0" fontId="12" fillId="0" borderId="8" xfId="1" applyFont="1" applyFill="1" applyBorder="1" applyAlignment="1" applyProtection="1">
      <alignment vertical="top" wrapText="1"/>
    </xf>
    <xf numFmtId="0" fontId="12" fillId="0" borderId="23" xfId="1" applyFont="1" applyBorder="1" applyAlignment="1" applyProtection="1">
      <alignment vertical="top" wrapText="1"/>
    </xf>
    <xf numFmtId="0" fontId="9" fillId="0" borderId="21" xfId="1" applyFont="1" applyBorder="1" applyAlignment="1" applyProtection="1">
      <alignment vertical="top" wrapText="1"/>
    </xf>
    <xf numFmtId="0" fontId="0" fillId="0" borderId="7" xfId="0" applyBorder="1" applyAlignment="1">
      <alignment horizontal="left"/>
    </xf>
    <xf numFmtId="0" fontId="12" fillId="6" borderId="21" xfId="1" applyFont="1" applyFill="1" applyBorder="1" applyAlignment="1" applyProtection="1">
      <alignment horizontal="left" vertical="top" wrapText="1"/>
    </xf>
    <xf numFmtId="0" fontId="12" fillId="4" borderId="5" xfId="1" applyFont="1" applyFill="1" applyBorder="1" applyAlignment="1" applyProtection="1">
      <alignment horizontal="left" vertical="top" wrapText="1"/>
    </xf>
    <xf numFmtId="0" fontId="12" fillId="4" borderId="67" xfId="1" applyFont="1" applyFill="1" applyBorder="1" applyAlignment="1" applyProtection="1">
      <alignment horizontal="left" vertical="top" wrapText="1"/>
    </xf>
    <xf numFmtId="0" fontId="9" fillId="2" borderId="0" xfId="1" applyFont="1" applyFill="1" applyAlignment="1" applyProtection="1">
      <alignment vertical="top" wrapText="1"/>
      <protection locked="0"/>
    </xf>
    <xf numFmtId="0" fontId="9" fillId="2" borderId="0" xfId="1" applyFont="1" applyFill="1" applyProtection="1">
      <protection locked="0"/>
    </xf>
    <xf numFmtId="0" fontId="9" fillId="2" borderId="0" xfId="1" applyFont="1" applyFill="1" applyAlignment="1" applyProtection="1">
      <alignment vertical="top"/>
      <protection locked="0"/>
    </xf>
    <xf numFmtId="0" fontId="9" fillId="2" borderId="0" xfId="1" applyFont="1" applyFill="1" applyAlignment="1" applyProtection="1">
      <alignment horizontal="center" vertical="top"/>
      <protection locked="0"/>
    </xf>
    <xf numFmtId="0" fontId="9" fillId="2" borderId="0" xfId="1" applyFont="1" applyFill="1" applyAlignment="1" applyProtection="1">
      <alignment horizontal="center" vertical="top" wrapText="1"/>
      <protection locked="0"/>
    </xf>
    <xf numFmtId="166" fontId="9" fillId="2" borderId="0" xfId="1" applyNumberFormat="1" applyFont="1" applyFill="1" applyAlignment="1" applyProtection="1">
      <alignment horizontal="left"/>
    </xf>
    <xf numFmtId="0" fontId="9" fillId="2" borderId="0" xfId="1" applyFont="1" applyFill="1" applyAlignment="1" applyProtection="1">
      <alignment horizontal="center"/>
      <protection locked="0"/>
    </xf>
    <xf numFmtId="0" fontId="12" fillId="4" borderId="60" xfId="1" applyFont="1" applyFill="1" applyBorder="1" applyAlignment="1" applyProtection="1">
      <alignment horizontal="center" vertical="top" wrapText="1"/>
    </xf>
    <xf numFmtId="0" fontId="12" fillId="4" borderId="58" xfId="1" applyFont="1" applyFill="1" applyBorder="1" applyAlignment="1" applyProtection="1">
      <alignment horizontal="center" vertical="top" wrapText="1"/>
    </xf>
    <xf numFmtId="0" fontId="12" fillId="4" borderId="59" xfId="1" applyFont="1" applyFill="1" applyBorder="1" applyAlignment="1" applyProtection="1">
      <alignment horizontal="center" vertical="top" wrapText="1"/>
    </xf>
    <xf numFmtId="0" fontId="10" fillId="2" borderId="0" xfId="1" applyFont="1" applyFill="1" applyAlignment="1" applyProtection="1">
      <alignment horizontal="center" vertical="top" wrapText="1"/>
    </xf>
    <xf numFmtId="0" fontId="12" fillId="4" borderId="25" xfId="1" applyFont="1" applyFill="1" applyBorder="1" applyAlignment="1" applyProtection="1">
      <alignment horizontal="center" vertical="top" wrapText="1"/>
    </xf>
    <xf numFmtId="0" fontId="12" fillId="4" borderId="65" xfId="1" applyFont="1" applyFill="1" applyBorder="1" applyAlignment="1" applyProtection="1">
      <alignment horizontal="center" vertical="top" wrapText="1"/>
    </xf>
    <xf numFmtId="0" fontId="9" fillId="0" borderId="60" xfId="1" applyFont="1" applyBorder="1" applyAlignment="1" applyProtection="1">
      <alignment horizontal="center" vertical="top" wrapText="1"/>
    </xf>
    <xf numFmtId="3" fontId="9" fillId="6" borderId="27" xfId="1" applyNumberFormat="1" applyFont="1" applyFill="1" applyBorder="1" applyAlignment="1" applyProtection="1">
      <alignment vertical="top"/>
      <protection locked="0"/>
    </xf>
    <xf numFmtId="0" fontId="9" fillId="2" borderId="16" xfId="1" applyFont="1" applyFill="1" applyBorder="1" applyAlignment="1" applyProtection="1">
      <alignment horizontal="left" vertical="top" wrapText="1"/>
    </xf>
    <xf numFmtId="7" fontId="12" fillId="4" borderId="23" xfId="1" applyNumberFormat="1" applyFont="1" applyFill="1" applyBorder="1" applyAlignment="1" applyProtection="1">
      <alignment horizontal="center" vertical="top" wrapText="1"/>
    </xf>
    <xf numFmtId="3" fontId="9" fillId="6" borderId="9" xfId="1" applyNumberFormat="1" applyFont="1" applyFill="1" applyBorder="1" applyAlignment="1" applyProtection="1">
      <alignment vertical="top"/>
      <protection locked="0"/>
    </xf>
    <xf numFmtId="3" fontId="9" fillId="6" borderId="14" xfId="1" applyNumberFormat="1" applyFont="1" applyFill="1" applyBorder="1" applyAlignment="1" applyProtection="1">
      <alignment vertical="top"/>
      <protection locked="0"/>
    </xf>
    <xf numFmtId="3" fontId="9" fillId="6" borderId="23" xfId="1" applyNumberFormat="1" applyFont="1" applyFill="1" applyBorder="1" applyAlignment="1" applyProtection="1">
      <alignment vertical="top"/>
      <protection locked="0"/>
    </xf>
    <xf numFmtId="0" fontId="0" fillId="0" borderId="26" xfId="0" applyBorder="1" applyAlignment="1" applyProtection="1">
      <alignment horizontal="left"/>
    </xf>
    <xf numFmtId="1" fontId="6" fillId="0" borderId="26" xfId="0" applyNumberFormat="1" applyFont="1" applyBorder="1" applyAlignment="1" applyProtection="1">
      <alignment horizontal="center"/>
    </xf>
    <xf numFmtId="0" fontId="0" fillId="0" borderId="55" xfId="0" applyBorder="1" applyAlignment="1" applyProtection="1">
      <alignment horizontal="center"/>
    </xf>
    <xf numFmtId="0" fontId="0" fillId="0" borderId="34" xfId="0" applyBorder="1" applyAlignment="1" applyProtection="1">
      <alignment horizontal="center"/>
    </xf>
    <xf numFmtId="0" fontId="0" fillId="0" borderId="46" xfId="0" applyFill="1" applyBorder="1" applyAlignment="1" applyProtection="1">
      <alignment horizontal="center"/>
    </xf>
    <xf numFmtId="0" fontId="0" fillId="0" borderId="26" xfId="0" applyBorder="1" applyAlignment="1" applyProtection="1">
      <alignment horizontal="center"/>
    </xf>
    <xf numFmtId="7" fontId="10" fillId="2" borderId="19" xfId="1" applyNumberFormat="1" applyFont="1" applyFill="1" applyBorder="1" applyAlignment="1" applyProtection="1">
      <alignment horizontal="center" vertical="top" wrapText="1"/>
    </xf>
    <xf numFmtId="7" fontId="10" fillId="2" borderId="20" xfId="1" applyNumberFormat="1" applyFont="1" applyFill="1" applyBorder="1" applyAlignment="1" applyProtection="1">
      <alignment horizontal="center" vertical="top" wrapText="1"/>
    </xf>
    <xf numFmtId="166" fontId="9" fillId="2" borderId="0" xfId="1" applyNumberFormat="1" applyFont="1" applyFill="1" applyAlignment="1" applyProtection="1">
      <alignment horizontal="left"/>
    </xf>
    <xf numFmtId="0" fontId="0" fillId="0" borderId="26" xfId="0" applyFill="1" applyBorder="1" applyAlignment="1" applyProtection="1">
      <alignment horizontal="left"/>
    </xf>
    <xf numFmtId="0" fontId="0" fillId="0" borderId="38" xfId="0" applyFill="1" applyBorder="1" applyAlignment="1" applyProtection="1">
      <alignment horizontal="center"/>
    </xf>
    <xf numFmtId="0" fontId="9" fillId="2" borderId="24" xfId="1" applyFont="1" applyFill="1" applyBorder="1" applyAlignment="1" applyProtection="1">
      <alignment wrapText="1"/>
      <protection locked="0"/>
    </xf>
    <xf numFmtId="0" fontId="9" fillId="2" borderId="25" xfId="1" applyFont="1" applyFill="1" applyBorder="1" applyAlignment="1" applyProtection="1">
      <alignment wrapText="1"/>
      <protection locked="0"/>
    </xf>
    <xf numFmtId="0" fontId="9" fillId="2" borderId="26" xfId="1" applyFont="1" applyFill="1" applyBorder="1" applyAlignment="1" applyProtection="1">
      <alignment wrapText="1"/>
      <protection locked="0"/>
    </xf>
    <xf numFmtId="0" fontId="9" fillId="2" borderId="11" xfId="1" applyFont="1" applyFill="1" applyBorder="1" applyAlignment="1" applyProtection="1">
      <alignment vertical="top" wrapText="1"/>
      <protection locked="0"/>
    </xf>
    <xf numFmtId="10" fontId="9" fillId="2" borderId="13" xfId="5" applyNumberFormat="1" applyFont="1" applyFill="1" applyBorder="1" applyAlignment="1" applyProtection="1">
      <alignment vertical="top" wrapText="1"/>
      <protection locked="0"/>
    </xf>
    <xf numFmtId="0" fontId="9" fillId="2" borderId="15" xfId="1" applyFont="1" applyFill="1" applyBorder="1" applyAlignment="1" applyProtection="1">
      <alignment vertical="top" wrapText="1"/>
      <protection locked="0"/>
    </xf>
    <xf numFmtId="44" fontId="0" fillId="0" borderId="39" xfId="0" applyNumberFormat="1" applyBorder="1"/>
    <xf numFmtId="0" fontId="6" fillId="6" borderId="15" xfId="0" applyFont="1" applyFill="1" applyBorder="1" applyAlignment="1" applyProtection="1">
      <alignment horizontal="center"/>
      <protection locked="0"/>
    </xf>
    <xf numFmtId="0" fontId="6" fillId="6" borderId="57" xfId="0" applyFont="1" applyFill="1" applyBorder="1" applyAlignment="1" applyProtection="1">
      <alignment horizontal="center"/>
      <protection locked="0"/>
    </xf>
    <xf numFmtId="44" fontId="6" fillId="6" borderId="38" xfId="0" applyNumberFormat="1" applyFont="1" applyFill="1" applyBorder="1" applyProtection="1">
      <protection locked="0"/>
    </xf>
    <xf numFmtId="0" fontId="6" fillId="6" borderId="16" xfId="0" applyFont="1" applyFill="1" applyBorder="1" applyAlignment="1" applyProtection="1">
      <alignment horizontal="center"/>
      <protection locked="0"/>
    </xf>
    <xf numFmtId="0" fontId="9" fillId="0" borderId="67" xfId="1" applyFont="1" applyBorder="1" applyAlignment="1" applyProtection="1">
      <alignment vertical="top" wrapText="1"/>
    </xf>
    <xf numFmtId="0" fontId="12" fillId="0" borderId="67" xfId="1" applyFont="1" applyFill="1" applyBorder="1" applyAlignment="1" applyProtection="1">
      <alignment horizontal="left" vertical="top" wrapText="1"/>
    </xf>
    <xf numFmtId="49" fontId="12" fillId="4" borderId="67" xfId="1" applyNumberFormat="1" applyFont="1" applyFill="1" applyBorder="1" applyAlignment="1" applyProtection="1">
      <alignment horizontal="left" vertical="top" wrapText="1"/>
    </xf>
    <xf numFmtId="0" fontId="12" fillId="0" borderId="0" xfId="1" applyFont="1" applyFill="1" applyBorder="1" applyAlignment="1" applyProtection="1">
      <alignment vertical="top" wrapText="1"/>
    </xf>
    <xf numFmtId="0" fontId="12" fillId="0" borderId="49" xfId="1" applyFont="1" applyBorder="1" applyAlignment="1" applyProtection="1">
      <alignment horizontal="left" vertical="top" wrapText="1"/>
    </xf>
    <xf numFmtId="0" fontId="9" fillId="2" borderId="0" xfId="1" applyFont="1" applyFill="1" applyAlignment="1" applyProtection="1">
      <alignment vertical="top" wrapText="1"/>
      <protection locked="0"/>
    </xf>
    <xf numFmtId="0" fontId="9" fillId="2" borderId="0" xfId="1" applyFont="1" applyFill="1" applyProtection="1">
      <protection locked="0"/>
    </xf>
    <xf numFmtId="0" fontId="9" fillId="2" borderId="0" xfId="1" applyFont="1" applyFill="1" applyAlignment="1" applyProtection="1">
      <alignment horizontal="center" textRotation="90"/>
    </xf>
    <xf numFmtId="0" fontId="11" fillId="2" borderId="31" xfId="1" applyFont="1" applyFill="1" applyBorder="1" applyAlignment="1" applyProtection="1">
      <alignment horizontal="center" vertical="top" wrapText="1"/>
    </xf>
    <xf numFmtId="0" fontId="10" fillId="2" borderId="31" xfId="1" applyFont="1" applyFill="1" applyBorder="1" applyAlignment="1" applyProtection="1">
      <alignment horizontal="center" vertical="top" wrapText="1"/>
    </xf>
    <xf numFmtId="0" fontId="10" fillId="2" borderId="19" xfId="1" applyFont="1" applyFill="1" applyBorder="1" applyAlignment="1" applyProtection="1">
      <alignment horizontal="center" vertical="top" wrapText="1"/>
    </xf>
    <xf numFmtId="0" fontId="9" fillId="2" borderId="0" xfId="1" applyFont="1" applyFill="1" applyAlignment="1" applyProtection="1">
      <alignment horizontal="center" vertical="top" textRotation="90"/>
      <protection locked="0"/>
    </xf>
    <xf numFmtId="0" fontId="9" fillId="2" borderId="0" xfId="1" applyFont="1" applyFill="1" applyAlignment="1" applyProtection="1">
      <alignment horizontal="center" vertical="top" textRotation="90"/>
    </xf>
    <xf numFmtId="0" fontId="10" fillId="2" borderId="0" xfId="1" applyFont="1" applyFill="1" applyBorder="1" applyAlignment="1" applyProtection="1">
      <alignment horizontal="center" vertical="top" wrapText="1"/>
    </xf>
    <xf numFmtId="0" fontId="9" fillId="2" borderId="0" xfId="1" applyFont="1" applyFill="1" applyProtection="1"/>
    <xf numFmtId="0" fontId="12" fillId="0" borderId="27" xfId="1" applyFont="1" applyBorder="1" applyProtection="1"/>
    <xf numFmtId="0" fontId="12" fillId="0" borderId="28" xfId="1" applyFont="1" applyBorder="1" applyAlignment="1" applyProtection="1">
      <alignment wrapText="1"/>
    </xf>
    <xf numFmtId="0" fontId="12" fillId="4" borderId="32" xfId="1" applyFont="1" applyFill="1" applyBorder="1" applyAlignment="1" applyProtection="1">
      <alignment horizontal="left" vertical="top" wrapText="1"/>
    </xf>
    <xf numFmtId="0" fontId="12" fillId="0" borderId="6" xfId="1" applyFont="1" applyBorder="1" applyProtection="1"/>
    <xf numFmtId="0" fontId="12" fillId="4" borderId="34" xfId="1" applyFont="1" applyFill="1" applyBorder="1" applyAlignment="1" applyProtection="1">
      <alignment horizontal="left" vertical="top" wrapText="1"/>
    </xf>
    <xf numFmtId="0" fontId="12" fillId="0" borderId="8" xfId="1" applyFont="1" applyBorder="1" applyAlignment="1" applyProtection="1">
      <alignment wrapText="1"/>
    </xf>
    <xf numFmtId="0" fontId="12" fillId="4" borderId="21" xfId="1" applyFont="1" applyFill="1" applyBorder="1" applyAlignment="1" applyProtection="1">
      <alignment horizontal="left" vertical="top" wrapText="1"/>
    </xf>
    <xf numFmtId="0" fontId="13" fillId="2" borderId="0" xfId="1" applyFont="1" applyFill="1" applyProtection="1"/>
    <xf numFmtId="0" fontId="12" fillId="0" borderId="9" xfId="1" applyFont="1" applyBorder="1" applyProtection="1"/>
    <xf numFmtId="0" fontId="12" fillId="0" borderId="23" xfId="1" applyFont="1" applyBorder="1" applyAlignment="1" applyProtection="1">
      <alignment wrapText="1"/>
    </xf>
    <xf numFmtId="0" fontId="12" fillId="4" borderId="22" xfId="1" applyFont="1" applyFill="1" applyBorder="1" applyAlignment="1" applyProtection="1">
      <alignment horizontal="left" vertical="top" wrapText="1"/>
    </xf>
    <xf numFmtId="0" fontId="12" fillId="0" borderId="38" xfId="1" applyFont="1" applyBorder="1" applyProtection="1"/>
    <xf numFmtId="166" fontId="18" fillId="2" borderId="31" xfId="1" applyNumberFormat="1" applyFont="1" applyFill="1" applyBorder="1" applyAlignment="1" applyProtection="1">
      <alignment horizontal="center" vertical="top" wrapText="1"/>
    </xf>
    <xf numFmtId="1" fontId="10" fillId="2" borderId="19" xfId="1" applyNumberFormat="1" applyFont="1" applyFill="1" applyBorder="1" applyAlignment="1" applyProtection="1">
      <alignment horizontal="center" vertical="top" wrapText="1"/>
    </xf>
    <xf numFmtId="0" fontId="9" fillId="4" borderId="32" xfId="1" applyFont="1" applyFill="1" applyBorder="1" applyAlignment="1" applyProtection="1">
      <alignment horizontal="left" vertical="top" wrapText="1"/>
    </xf>
    <xf numFmtId="0" fontId="13" fillId="2" borderId="0" xfId="1" applyFont="1" applyFill="1" applyAlignment="1" applyProtection="1">
      <alignment vertical="top"/>
      <protection locked="0"/>
    </xf>
    <xf numFmtId="0" fontId="17" fillId="2" borderId="0" xfId="1" applyFont="1" applyFill="1" applyBorder="1" applyAlignment="1" applyProtection="1">
      <alignment vertical="top"/>
    </xf>
    <xf numFmtId="0" fontId="9" fillId="0" borderId="32" xfId="1" applyFont="1" applyBorder="1" applyAlignment="1" applyProtection="1">
      <alignment horizontal="left" vertical="top" wrapText="1"/>
    </xf>
    <xf numFmtId="3" fontId="9" fillId="6" borderId="27" xfId="1" applyNumberFormat="1" applyFont="1" applyFill="1" applyBorder="1" applyAlignment="1" applyProtection="1">
      <alignment horizontal="center" vertical="top"/>
      <protection locked="0"/>
    </xf>
    <xf numFmtId="3" fontId="9" fillId="6" borderId="45" xfId="1" applyNumberFormat="1" applyFont="1" applyFill="1" applyBorder="1" applyAlignment="1" applyProtection="1">
      <alignment horizontal="center" vertical="top"/>
      <protection locked="0"/>
    </xf>
    <xf numFmtId="3" fontId="9" fillId="6" borderId="28" xfId="1" applyNumberFormat="1" applyFont="1" applyFill="1" applyBorder="1" applyAlignment="1" applyProtection="1">
      <alignment horizontal="center" vertical="top"/>
      <protection locked="0"/>
    </xf>
    <xf numFmtId="3" fontId="9" fillId="6" borderId="38" xfId="1" applyNumberFormat="1" applyFont="1" applyFill="1" applyBorder="1" applyAlignment="1" applyProtection="1">
      <alignment horizontal="center" vertical="top"/>
      <protection locked="0"/>
    </xf>
    <xf numFmtId="3" fontId="9" fillId="6" borderId="46" xfId="1" applyNumberFormat="1" applyFont="1" applyFill="1" applyBorder="1" applyAlignment="1" applyProtection="1">
      <alignment horizontal="center" vertical="top"/>
      <protection locked="0"/>
    </xf>
    <xf numFmtId="3" fontId="9" fillId="6" borderId="39" xfId="1" applyNumberFormat="1" applyFont="1" applyFill="1" applyBorder="1" applyAlignment="1" applyProtection="1">
      <alignment horizontal="center" vertical="top"/>
      <protection locked="0"/>
    </xf>
    <xf numFmtId="3" fontId="9" fillId="6" borderId="47" xfId="1" applyNumberFormat="1" applyFont="1" applyFill="1" applyBorder="1" applyAlignment="1" applyProtection="1">
      <alignment horizontal="center" vertical="top"/>
      <protection locked="0"/>
    </xf>
    <xf numFmtId="3" fontId="9" fillId="6" borderId="48" xfId="1" applyNumberFormat="1" applyFont="1" applyFill="1" applyBorder="1" applyAlignment="1" applyProtection="1">
      <alignment horizontal="center" vertical="top"/>
      <protection locked="0"/>
    </xf>
    <xf numFmtId="3" fontId="9" fillId="6" borderId="49" xfId="1" applyNumberFormat="1" applyFont="1" applyFill="1" applyBorder="1" applyAlignment="1" applyProtection="1">
      <alignment horizontal="center" vertical="top"/>
      <protection locked="0"/>
    </xf>
    <xf numFmtId="0" fontId="9" fillId="4" borderId="60" xfId="1" applyFont="1" applyFill="1" applyBorder="1" applyAlignment="1" applyProtection="1">
      <alignment horizontal="center" vertical="top" wrapText="1"/>
    </xf>
    <xf numFmtId="0" fontId="9" fillId="4" borderId="43" xfId="1" applyFont="1" applyFill="1" applyBorder="1" applyAlignment="1" applyProtection="1">
      <alignment horizontal="center" vertical="top" wrapText="1"/>
    </xf>
    <xf numFmtId="0" fontId="9" fillId="4" borderId="28" xfId="1" applyFont="1" applyFill="1" applyBorder="1" applyAlignment="1" applyProtection="1">
      <alignment horizontal="center" vertical="top" wrapText="1"/>
    </xf>
    <xf numFmtId="0" fontId="10" fillId="2" borderId="20" xfId="1" applyFont="1" applyFill="1" applyBorder="1" applyAlignment="1" applyProtection="1">
      <alignment horizontal="center" vertical="top" wrapText="1"/>
    </xf>
    <xf numFmtId="0" fontId="9" fillId="4" borderId="27" xfId="1" applyFont="1" applyFill="1" applyBorder="1" applyAlignment="1" applyProtection="1">
      <alignment horizontal="center" vertical="top" wrapText="1"/>
    </xf>
    <xf numFmtId="3" fontId="9" fillId="6" borderId="9" xfId="1" applyNumberFormat="1" applyFont="1" applyFill="1" applyBorder="1" applyAlignment="1" applyProtection="1">
      <alignment horizontal="center" vertical="top"/>
      <protection locked="0"/>
    </xf>
    <xf numFmtId="3" fontId="9" fillId="6" borderId="23" xfId="1" applyNumberFormat="1" applyFont="1" applyFill="1" applyBorder="1" applyAlignment="1" applyProtection="1">
      <alignment horizontal="center" vertical="top"/>
      <protection locked="0"/>
    </xf>
    <xf numFmtId="0" fontId="9" fillId="2" borderId="0" xfId="1" applyFont="1" applyFill="1" applyAlignment="1" applyProtection="1">
      <alignment horizontal="center" vertical="top" wrapText="1"/>
    </xf>
    <xf numFmtId="0" fontId="9" fillId="4" borderId="67" xfId="1" applyFont="1" applyFill="1" applyBorder="1" applyAlignment="1" applyProtection="1">
      <alignment horizontal="left" vertical="top" wrapText="1"/>
    </xf>
    <xf numFmtId="0" fontId="9" fillId="0" borderId="67" xfId="1" applyFont="1" applyBorder="1" applyAlignment="1" applyProtection="1">
      <alignment horizontal="left" vertical="top" wrapText="1"/>
    </xf>
    <xf numFmtId="167" fontId="12" fillId="2" borderId="28" xfId="1" applyNumberFormat="1" applyFont="1" applyFill="1" applyBorder="1" applyAlignment="1" applyProtection="1">
      <alignment horizontal="center" vertical="top" wrapText="1"/>
    </xf>
    <xf numFmtId="0" fontId="18" fillId="2" borderId="31" xfId="1" applyFont="1" applyFill="1" applyBorder="1" applyAlignment="1" applyProtection="1">
      <alignment horizontal="center" vertical="top" wrapText="1"/>
    </xf>
    <xf numFmtId="0" fontId="9" fillId="0" borderId="28" xfId="1" applyFont="1" applyBorder="1" applyAlignment="1" applyProtection="1">
      <alignment horizontal="center" vertical="top" wrapText="1"/>
    </xf>
    <xf numFmtId="0" fontId="9" fillId="0" borderId="27" xfId="1" applyFont="1" applyBorder="1" applyAlignment="1" applyProtection="1">
      <alignment horizontal="center" vertical="top" wrapText="1"/>
    </xf>
    <xf numFmtId="0" fontId="9" fillId="0" borderId="43" xfId="1" applyFont="1" applyBorder="1" applyAlignment="1" applyProtection="1">
      <alignment horizontal="center" vertical="top" wrapText="1"/>
    </xf>
    <xf numFmtId="0" fontId="9" fillId="0" borderId="8" xfId="1" applyFont="1" applyBorder="1" applyAlignment="1" applyProtection="1">
      <alignment horizontal="center" vertical="top" wrapText="1"/>
    </xf>
    <xf numFmtId="3" fontId="9" fillId="6" borderId="6" xfId="1" applyNumberFormat="1" applyFont="1" applyFill="1" applyBorder="1" applyAlignment="1" applyProtection="1">
      <alignment horizontal="center" vertical="top"/>
      <protection locked="0"/>
    </xf>
    <xf numFmtId="3" fontId="9" fillId="6" borderId="13" xfId="1" applyNumberFormat="1" applyFont="1" applyFill="1" applyBorder="1" applyAlignment="1" applyProtection="1">
      <alignment horizontal="center" vertical="top"/>
      <protection locked="0"/>
    </xf>
    <xf numFmtId="3" fontId="9" fillId="6" borderId="14" xfId="1" applyNumberFormat="1" applyFont="1" applyFill="1" applyBorder="1" applyAlignment="1" applyProtection="1">
      <alignment horizontal="center" vertical="top"/>
      <protection locked="0"/>
    </xf>
    <xf numFmtId="0" fontId="11" fillId="2" borderId="31" xfId="1" applyFont="1" applyFill="1" applyBorder="1" applyAlignment="1" applyProtection="1">
      <alignment horizontal="left" vertical="top" wrapText="1"/>
    </xf>
    <xf numFmtId="0" fontId="10" fillId="2" borderId="25" xfId="1" applyFont="1" applyFill="1" applyBorder="1" applyAlignment="1" applyProtection="1">
      <alignment horizontal="center" vertical="top" wrapText="1"/>
    </xf>
    <xf numFmtId="0" fontId="9" fillId="2" borderId="0" xfId="1" applyFont="1" applyFill="1" applyAlignment="1" applyProtection="1">
      <alignment vertical="top"/>
    </xf>
    <xf numFmtId="0" fontId="10" fillId="0" borderId="0" xfId="1" applyFont="1" applyBorder="1" applyAlignment="1" applyProtection="1">
      <alignment vertical="top" wrapText="1"/>
    </xf>
    <xf numFmtId="0" fontId="9" fillId="2" borderId="0" xfId="1" applyFont="1" applyFill="1" applyBorder="1" applyAlignment="1" applyProtection="1">
      <alignment vertical="top" wrapText="1"/>
    </xf>
    <xf numFmtId="0" fontId="9" fillId="2" borderId="0" xfId="1" applyFont="1" applyFill="1" applyAlignment="1" applyProtection="1">
      <alignment vertical="top"/>
      <protection locked="0"/>
    </xf>
    <xf numFmtId="7" fontId="9" fillId="2" borderId="0" xfId="1" applyNumberFormat="1" applyFont="1" applyFill="1" applyBorder="1" applyAlignment="1" applyProtection="1">
      <alignment horizontal="center" vertical="top" wrapText="1"/>
    </xf>
    <xf numFmtId="0" fontId="9" fillId="2" borderId="0" xfId="1" applyFont="1" applyFill="1" applyBorder="1" applyAlignment="1" applyProtection="1">
      <alignment horizontal="center" vertical="top" wrapText="1"/>
    </xf>
    <xf numFmtId="0" fontId="9" fillId="2" borderId="0" xfId="1" applyFont="1" applyFill="1" applyAlignment="1" applyProtection="1">
      <alignment horizontal="center" vertical="top"/>
      <protection locked="0"/>
    </xf>
    <xf numFmtId="0" fontId="12" fillId="0" borderId="27" xfId="1" applyFont="1" applyBorder="1" applyAlignment="1" applyProtection="1">
      <alignment vertical="top"/>
    </xf>
    <xf numFmtId="0" fontId="12" fillId="0" borderId="43" xfId="1" applyFont="1" applyBorder="1" applyAlignment="1" applyProtection="1">
      <alignment vertical="top" wrapText="1"/>
    </xf>
    <xf numFmtId="0" fontId="12" fillId="0" borderId="44" xfId="1" applyFont="1" applyBorder="1" applyAlignment="1" applyProtection="1">
      <alignment vertical="top" wrapText="1"/>
    </xf>
    <xf numFmtId="166" fontId="9" fillId="2" borderId="0" xfId="1" applyNumberFormat="1" applyFont="1" applyFill="1" applyAlignment="1" applyProtection="1">
      <alignment horizontal="left" vertical="top"/>
      <protection locked="0"/>
    </xf>
    <xf numFmtId="0" fontId="12" fillId="4" borderId="27" xfId="1" applyFont="1" applyFill="1" applyBorder="1" applyAlignment="1" applyProtection="1">
      <alignment horizontal="center" vertical="top" wrapText="1"/>
    </xf>
    <xf numFmtId="0" fontId="12" fillId="4" borderId="43" xfId="1" applyFont="1" applyFill="1" applyBorder="1" applyAlignment="1" applyProtection="1">
      <alignment horizontal="center" vertical="top" wrapText="1"/>
    </xf>
    <xf numFmtId="7" fontId="12" fillId="4" borderId="28" xfId="1" applyNumberFormat="1" applyFont="1" applyFill="1" applyBorder="1" applyAlignment="1" applyProtection="1">
      <alignment horizontal="center" vertical="top" wrapText="1"/>
    </xf>
    <xf numFmtId="0" fontId="12" fillId="4" borderId="28" xfId="1" applyFont="1" applyFill="1" applyBorder="1" applyAlignment="1" applyProtection="1">
      <alignment horizontal="center" vertical="top" wrapText="1"/>
    </xf>
    <xf numFmtId="0" fontId="12" fillId="0" borderId="6" xfId="1" applyFont="1" applyBorder="1" applyAlignment="1" applyProtection="1">
      <alignment vertical="top"/>
    </xf>
    <xf numFmtId="0" fontId="12" fillId="0" borderId="7" xfId="1" applyFont="1" applyBorder="1" applyAlignment="1" applyProtection="1">
      <alignment vertical="top" wrapText="1"/>
    </xf>
    <xf numFmtId="0" fontId="12" fillId="0" borderId="11" xfId="1" applyFont="1" applyBorder="1" applyAlignment="1" applyProtection="1">
      <alignment vertical="top" wrapText="1"/>
    </xf>
    <xf numFmtId="0" fontId="12" fillId="4" borderId="6" xfId="1" applyFont="1" applyFill="1" applyBorder="1" applyAlignment="1" applyProtection="1">
      <alignment horizontal="center" vertical="top" wrapText="1"/>
    </xf>
    <xf numFmtId="0" fontId="12" fillId="4" borderId="26" xfId="1" applyFont="1" applyFill="1" applyBorder="1" applyAlignment="1" applyProtection="1">
      <alignment horizontal="center" vertical="top" wrapText="1"/>
    </xf>
    <xf numFmtId="7" fontId="12" fillId="4" borderId="39" xfId="1" applyNumberFormat="1" applyFont="1" applyFill="1" applyBorder="1" applyAlignment="1" applyProtection="1">
      <alignment horizontal="center" vertical="top" wrapText="1"/>
    </xf>
    <xf numFmtId="0" fontId="12" fillId="4" borderId="7" xfId="1" applyFont="1" applyFill="1" applyBorder="1" applyAlignment="1" applyProtection="1">
      <alignment horizontal="center" vertical="top" wrapText="1"/>
    </xf>
    <xf numFmtId="0" fontId="12" fillId="4" borderId="8" xfId="1" applyFont="1" applyFill="1" applyBorder="1" applyAlignment="1" applyProtection="1">
      <alignment horizontal="center" vertical="top" wrapText="1"/>
    </xf>
    <xf numFmtId="0" fontId="12" fillId="2" borderId="0" xfId="1" applyFont="1" applyFill="1" applyAlignment="1" applyProtection="1">
      <alignment vertical="top"/>
    </xf>
    <xf numFmtId="0" fontId="12" fillId="2" borderId="0" xfId="1" applyFont="1" applyFill="1" applyAlignment="1" applyProtection="1">
      <alignment vertical="top" wrapText="1"/>
    </xf>
    <xf numFmtId="0" fontId="12" fillId="4" borderId="0" xfId="1" applyFont="1" applyFill="1" applyAlignment="1" applyProtection="1">
      <alignment vertical="top" wrapText="1"/>
    </xf>
    <xf numFmtId="7" fontId="12" fillId="4" borderId="0" xfId="1" applyNumberFormat="1" applyFont="1" applyFill="1" applyAlignment="1" applyProtection="1">
      <alignment horizontal="center" vertical="top" wrapText="1"/>
    </xf>
    <xf numFmtId="0" fontId="12" fillId="4" borderId="0" xfId="1" applyFont="1" applyFill="1" applyAlignment="1" applyProtection="1">
      <alignment horizontal="center" vertical="top" wrapText="1"/>
    </xf>
    <xf numFmtId="0" fontId="12" fillId="4" borderId="0" xfId="1" applyNumberFormat="1" applyFont="1" applyFill="1" applyAlignment="1" applyProtection="1">
      <alignment horizontal="center" vertical="top" wrapText="1"/>
      <protection locked="0"/>
    </xf>
    <xf numFmtId="0" fontId="12" fillId="2" borderId="0" xfId="1" applyNumberFormat="1" applyFont="1" applyFill="1" applyBorder="1" applyAlignment="1" applyProtection="1">
      <alignment horizontal="center" vertical="top"/>
      <protection locked="0"/>
    </xf>
    <xf numFmtId="0" fontId="12" fillId="0" borderId="0" xfId="1" applyFont="1" applyBorder="1" applyAlignment="1" applyProtection="1">
      <alignment vertical="top"/>
    </xf>
    <xf numFmtId="0" fontId="17" fillId="0" borderId="0" xfId="1" applyFont="1" applyBorder="1" applyAlignment="1" applyProtection="1">
      <alignment vertical="top" wrapText="1"/>
    </xf>
    <xf numFmtId="0" fontId="12" fillId="4" borderId="0" xfId="1" applyFont="1" applyFill="1" applyBorder="1" applyAlignment="1" applyProtection="1">
      <alignment vertical="top" wrapText="1"/>
    </xf>
    <xf numFmtId="0" fontId="12" fillId="4" borderId="0" xfId="1" applyFont="1" applyFill="1" applyBorder="1" applyAlignment="1" applyProtection="1">
      <alignment horizontal="center" vertical="top" wrapText="1"/>
    </xf>
    <xf numFmtId="0" fontId="12" fillId="4" borderId="0" xfId="1" applyNumberFormat="1" applyFont="1" applyFill="1" applyBorder="1" applyAlignment="1" applyProtection="1">
      <alignment horizontal="center" vertical="top" wrapText="1"/>
      <protection locked="0"/>
    </xf>
    <xf numFmtId="0" fontId="12" fillId="0" borderId="9" xfId="1" applyFont="1" applyBorder="1" applyAlignment="1" applyProtection="1">
      <alignment vertical="top"/>
    </xf>
    <xf numFmtId="0" fontId="12" fillId="0" borderId="10" xfId="1" applyFont="1" applyBorder="1" applyAlignment="1" applyProtection="1">
      <alignment vertical="top" wrapText="1"/>
    </xf>
    <xf numFmtId="0" fontId="12" fillId="0" borderId="12" xfId="1" applyFont="1" applyBorder="1" applyAlignment="1" applyProtection="1">
      <alignment vertical="top" wrapText="1"/>
    </xf>
    <xf numFmtId="0" fontId="12" fillId="4" borderId="9" xfId="1" applyFont="1" applyFill="1" applyBorder="1" applyAlignment="1" applyProtection="1">
      <alignment horizontal="center" vertical="top" wrapText="1"/>
    </xf>
    <xf numFmtId="0" fontId="12" fillId="4" borderId="61" xfId="1" applyFont="1" applyFill="1" applyBorder="1" applyAlignment="1" applyProtection="1">
      <alignment horizontal="center" vertical="top" wrapText="1"/>
    </xf>
    <xf numFmtId="7" fontId="12" fillId="4" borderId="49" xfId="1" applyNumberFormat="1" applyFont="1" applyFill="1" applyBorder="1" applyAlignment="1" applyProtection="1">
      <alignment horizontal="center" vertical="top" wrapText="1"/>
    </xf>
    <xf numFmtId="0" fontId="12" fillId="4" borderId="10" xfId="1" applyFont="1" applyFill="1" applyBorder="1" applyAlignment="1" applyProtection="1">
      <alignment horizontal="center" vertical="top" wrapText="1"/>
    </xf>
    <xf numFmtId="0" fontId="12" fillId="4" borderId="23" xfId="1" applyFont="1" applyFill="1" applyBorder="1" applyAlignment="1" applyProtection="1">
      <alignment horizontal="center" vertical="top" wrapText="1"/>
    </xf>
    <xf numFmtId="0" fontId="12" fillId="4" borderId="0" xfId="1" applyFont="1" applyFill="1" applyAlignment="1" applyProtection="1">
      <alignment vertical="top"/>
    </xf>
    <xf numFmtId="0" fontId="12" fillId="4" borderId="0" xfId="1" applyFont="1" applyFill="1" applyBorder="1" applyAlignment="1" applyProtection="1">
      <alignment vertical="top"/>
    </xf>
    <xf numFmtId="0" fontId="17" fillId="4" borderId="0" xfId="1" applyFont="1" applyFill="1" applyBorder="1" applyAlignment="1" applyProtection="1">
      <alignment vertical="top" wrapText="1"/>
    </xf>
    <xf numFmtId="49" fontId="12" fillId="4" borderId="21" xfId="1" applyNumberFormat="1" applyFont="1" applyFill="1" applyBorder="1" applyAlignment="1" applyProtection="1">
      <alignment horizontal="left" vertical="top" wrapText="1"/>
    </xf>
    <xf numFmtId="49" fontId="12" fillId="4" borderId="6" xfId="1" applyNumberFormat="1" applyFont="1" applyFill="1" applyBorder="1" applyAlignment="1" applyProtection="1">
      <alignment horizontal="center" vertical="top" wrapText="1"/>
    </xf>
    <xf numFmtId="49" fontId="12" fillId="4" borderId="26" xfId="1" applyNumberFormat="1" applyFont="1" applyFill="1" applyBorder="1" applyAlignment="1" applyProtection="1">
      <alignment horizontal="center" vertical="top" wrapText="1"/>
    </xf>
    <xf numFmtId="0" fontId="12" fillId="4" borderId="11" xfId="1" applyFont="1" applyFill="1" applyBorder="1" applyAlignment="1" applyProtection="1">
      <alignment vertical="top" wrapText="1"/>
    </xf>
    <xf numFmtId="0" fontId="12" fillId="4" borderId="0" xfId="1" applyFont="1" applyFill="1" applyBorder="1" applyAlignment="1" applyProtection="1">
      <alignment horizontal="left" vertical="top" wrapText="1"/>
    </xf>
    <xf numFmtId="0" fontId="12" fillId="0" borderId="44" xfId="1" applyFont="1" applyBorder="1" applyAlignment="1" applyProtection="1">
      <alignment horizontal="left" vertical="top" wrapText="1"/>
    </xf>
    <xf numFmtId="0" fontId="13" fillId="2" borderId="0" xfId="1" applyFont="1" applyFill="1" applyAlignment="1" applyProtection="1">
      <alignment vertical="top"/>
    </xf>
    <xf numFmtId="0" fontId="12" fillId="0" borderId="11" xfId="1" applyFont="1" applyBorder="1" applyAlignment="1" applyProtection="1">
      <alignment horizontal="left" vertical="top" wrapText="1"/>
    </xf>
    <xf numFmtId="0" fontId="12" fillId="0" borderId="12" xfId="1" applyFont="1" applyBorder="1" applyAlignment="1" applyProtection="1">
      <alignment horizontal="left" vertical="top" wrapText="1"/>
    </xf>
    <xf numFmtId="0" fontId="12" fillId="2" borderId="0" xfId="1" applyFont="1" applyFill="1" applyBorder="1" applyAlignment="1" applyProtection="1">
      <alignment vertical="top"/>
    </xf>
    <xf numFmtId="0" fontId="12" fillId="2" borderId="0" xfId="1" applyFont="1" applyFill="1" applyBorder="1" applyAlignment="1" applyProtection="1">
      <alignment horizontal="right" vertical="top" wrapText="1"/>
    </xf>
    <xf numFmtId="0" fontId="17" fillId="2" borderId="0" xfId="1" applyFont="1" applyFill="1" applyBorder="1" applyAlignment="1" applyProtection="1">
      <alignment vertical="top" wrapText="1"/>
    </xf>
    <xf numFmtId="0" fontId="9" fillId="2" borderId="0" xfId="1" applyNumberFormat="1" applyFont="1" applyFill="1" applyAlignment="1" applyProtection="1">
      <alignment horizontal="left" vertical="top"/>
    </xf>
    <xf numFmtId="0" fontId="9" fillId="2" borderId="0" xfId="1" applyNumberFormat="1" applyFont="1" applyFill="1" applyAlignment="1" applyProtection="1">
      <alignment horizontal="center" vertical="top"/>
      <protection locked="0"/>
    </xf>
    <xf numFmtId="0" fontId="12" fillId="0" borderId="40" xfId="1" applyFont="1" applyBorder="1" applyAlignment="1" applyProtection="1">
      <alignment vertical="top" wrapText="1"/>
    </xf>
    <xf numFmtId="0" fontId="12" fillId="4" borderId="35" xfId="1" applyFont="1" applyFill="1" applyBorder="1" applyAlignment="1" applyProtection="1">
      <alignment horizontal="center" vertical="top" wrapText="1"/>
    </xf>
    <xf numFmtId="0" fontId="12" fillId="2" borderId="0" xfId="1" applyFont="1" applyFill="1" applyBorder="1" applyAlignment="1" applyProtection="1">
      <alignment vertical="top" wrapText="1"/>
    </xf>
    <xf numFmtId="0" fontId="12" fillId="2" borderId="0" xfId="1" applyFont="1" applyFill="1" applyBorder="1" applyAlignment="1" applyProtection="1">
      <alignment horizontal="left" vertical="top" wrapText="1"/>
    </xf>
    <xf numFmtId="0" fontId="12" fillId="2" borderId="0" xfId="1" applyFont="1" applyFill="1" applyBorder="1" applyAlignment="1" applyProtection="1">
      <alignment horizontal="center" vertical="top" wrapText="1"/>
    </xf>
    <xf numFmtId="0" fontId="12" fillId="2" borderId="0" xfId="1" applyFont="1" applyFill="1" applyBorder="1" applyAlignment="1" applyProtection="1">
      <alignment horizontal="center" vertical="top" wrapText="1"/>
      <protection locked="0"/>
    </xf>
    <xf numFmtId="0" fontId="12" fillId="0" borderId="43" xfId="1" applyFont="1" applyBorder="1" applyAlignment="1" applyProtection="1">
      <alignment horizontal="left" vertical="top" wrapText="1"/>
    </xf>
    <xf numFmtId="166" fontId="12" fillId="2" borderId="0" xfId="1" applyNumberFormat="1" applyFont="1" applyFill="1" applyBorder="1" applyAlignment="1" applyProtection="1">
      <alignment horizontal="center" vertical="top"/>
    </xf>
    <xf numFmtId="1" fontId="12" fillId="2" borderId="0" xfId="1" applyNumberFormat="1" applyFont="1" applyFill="1" applyBorder="1" applyAlignment="1" applyProtection="1">
      <alignment horizontal="center" vertical="top"/>
    </xf>
    <xf numFmtId="0" fontId="9" fillId="2" borderId="0" xfId="1" applyFont="1" applyFill="1" applyAlignment="1" applyProtection="1">
      <alignment horizontal="center" vertical="top" wrapText="1"/>
      <protection locked="0"/>
    </xf>
    <xf numFmtId="0" fontId="9" fillId="2" borderId="0" xfId="1" applyFont="1" applyFill="1" applyAlignment="1" applyProtection="1">
      <alignment vertical="top" wrapText="1"/>
    </xf>
    <xf numFmtId="0" fontId="9" fillId="2" borderId="0" xfId="1" applyFont="1" applyFill="1" applyAlignment="1" applyProtection="1">
      <alignment horizontal="center"/>
    </xf>
    <xf numFmtId="166" fontId="9" fillId="2" borderId="0" xfId="1" applyNumberFormat="1" applyFont="1" applyFill="1" applyAlignment="1" applyProtection="1">
      <alignment horizontal="left"/>
    </xf>
    <xf numFmtId="1" fontId="12" fillId="2" borderId="0" xfId="1" applyNumberFormat="1" applyFont="1" applyFill="1" applyBorder="1" applyProtection="1"/>
    <xf numFmtId="166" fontId="9" fillId="2" borderId="0" xfId="1" applyNumberFormat="1" applyFont="1" applyFill="1" applyAlignment="1" applyProtection="1">
      <alignment horizontal="left"/>
      <protection locked="0"/>
    </xf>
    <xf numFmtId="0" fontId="12" fillId="0" borderId="12" xfId="1" applyFont="1" applyBorder="1" applyAlignment="1" applyProtection="1">
      <alignment wrapText="1"/>
    </xf>
    <xf numFmtId="0" fontId="9" fillId="2" borderId="0" xfId="1" applyNumberFormat="1" applyFont="1" applyFill="1" applyAlignment="1" applyProtection="1">
      <alignment horizontal="left"/>
    </xf>
    <xf numFmtId="0" fontId="12" fillId="0" borderId="11" xfId="1" applyFont="1" applyBorder="1" applyAlignment="1" applyProtection="1">
      <alignment wrapText="1"/>
    </xf>
    <xf numFmtId="0" fontId="12" fillId="0" borderId="7" xfId="1" applyFont="1" applyBorder="1" applyAlignment="1" applyProtection="1">
      <alignment wrapText="1"/>
    </xf>
    <xf numFmtId="0" fontId="12" fillId="0" borderId="12" xfId="1" applyFont="1" applyBorder="1" applyAlignment="1" applyProtection="1">
      <alignment horizontal="left" wrapText="1"/>
    </xf>
    <xf numFmtId="0" fontId="12" fillId="0" borderId="8" xfId="1" applyFont="1" applyBorder="1" applyAlignment="1" applyProtection="1">
      <alignment horizontal="left" vertical="top" wrapText="1"/>
    </xf>
    <xf numFmtId="0" fontId="12" fillId="0" borderId="11" xfId="1" applyFont="1" applyBorder="1" applyAlignment="1" applyProtection="1">
      <alignment horizontal="left" wrapText="1"/>
    </xf>
    <xf numFmtId="0" fontId="12" fillId="0" borderId="44" xfId="1" applyFont="1" applyBorder="1" applyAlignment="1" applyProtection="1">
      <alignment horizontal="left" wrapText="1"/>
    </xf>
    <xf numFmtId="0" fontId="12" fillId="0" borderId="44" xfId="1" applyFont="1" applyBorder="1" applyAlignment="1" applyProtection="1">
      <alignment wrapText="1"/>
    </xf>
    <xf numFmtId="0" fontId="12" fillId="4" borderId="8" xfId="1" applyFont="1" applyFill="1" applyBorder="1" applyAlignment="1" applyProtection="1">
      <alignment vertical="top" wrapText="1"/>
    </xf>
    <xf numFmtId="0" fontId="12" fillId="0" borderId="28" xfId="1" applyFont="1" applyBorder="1" applyAlignment="1" applyProtection="1">
      <alignment vertical="top" wrapText="1"/>
    </xf>
    <xf numFmtId="0" fontId="12" fillId="0" borderId="55" xfId="1" applyFont="1" applyBorder="1" applyAlignment="1" applyProtection="1">
      <alignment wrapText="1"/>
    </xf>
    <xf numFmtId="0" fontId="9" fillId="0" borderId="0" xfId="1" applyFont="1" applyProtection="1"/>
    <xf numFmtId="0" fontId="12" fillId="2" borderId="0" xfId="1" applyFont="1" applyFill="1" applyProtection="1"/>
    <xf numFmtId="0" fontId="12" fillId="0" borderId="0" xfId="1" applyFont="1" applyBorder="1" applyProtection="1"/>
    <xf numFmtId="0" fontId="12" fillId="4" borderId="0" xfId="1" applyFont="1" applyFill="1" applyBorder="1" applyProtection="1"/>
    <xf numFmtId="0" fontId="12" fillId="2" borderId="0" xfId="1" applyFont="1" applyFill="1" applyBorder="1" applyProtection="1"/>
    <xf numFmtId="0" fontId="12" fillId="0" borderId="9" xfId="1" applyFont="1" applyBorder="1" applyAlignment="1" applyProtection="1">
      <alignment horizontal="center"/>
    </xf>
    <xf numFmtId="0" fontId="10" fillId="0" borderId="0" xfId="1" applyFont="1" applyBorder="1" applyAlignment="1" applyProtection="1">
      <alignment horizontal="left" vertical="top" wrapText="1"/>
    </xf>
    <xf numFmtId="167" fontId="12" fillId="4" borderId="28" xfId="1" applyNumberFormat="1" applyFont="1" applyFill="1" applyBorder="1" applyAlignment="1" applyProtection="1">
      <alignment horizontal="center" vertical="top" wrapText="1"/>
    </xf>
    <xf numFmtId="0" fontId="12" fillId="4" borderId="39" xfId="1" applyFont="1" applyFill="1" applyBorder="1" applyAlignment="1" applyProtection="1">
      <alignment horizontal="center" vertical="top" wrapText="1"/>
    </xf>
    <xf numFmtId="0" fontId="12" fillId="0" borderId="11" xfId="1" applyFont="1" applyFill="1" applyBorder="1" applyAlignment="1" applyProtection="1">
      <alignment horizontal="left" vertical="top" wrapText="1"/>
    </xf>
    <xf numFmtId="0" fontId="12" fillId="4" borderId="49" xfId="1" applyFont="1" applyFill="1" applyBorder="1" applyAlignment="1" applyProtection="1">
      <alignment horizontal="center" vertical="top" wrapText="1"/>
    </xf>
    <xf numFmtId="0" fontId="12" fillId="2" borderId="0" xfId="1" applyFont="1" applyFill="1" applyAlignment="1" applyProtection="1">
      <alignment horizontal="left" vertical="top" wrapText="1"/>
    </xf>
    <xf numFmtId="0" fontId="17" fillId="0" borderId="0" xfId="1" applyFont="1" applyBorder="1" applyAlignment="1" applyProtection="1">
      <alignment horizontal="left" vertical="top" wrapText="1"/>
    </xf>
    <xf numFmtId="0" fontId="12" fillId="4" borderId="0" xfId="1" applyFont="1" applyFill="1" applyAlignment="1" applyProtection="1">
      <alignment horizontal="left" vertical="top" wrapText="1"/>
    </xf>
    <xf numFmtId="0" fontId="17" fillId="4" borderId="0" xfId="1" applyFont="1" applyFill="1" applyBorder="1" applyAlignment="1" applyProtection="1">
      <alignment horizontal="left" vertical="top" wrapText="1"/>
    </xf>
    <xf numFmtId="49" fontId="12" fillId="4" borderId="39" xfId="1" applyNumberFormat="1" applyFont="1" applyFill="1" applyBorder="1" applyAlignment="1" applyProtection="1">
      <alignment horizontal="center" vertical="top" wrapText="1"/>
    </xf>
    <xf numFmtId="0" fontId="12" fillId="4" borderId="11" xfId="1" applyFont="1" applyFill="1" applyBorder="1" applyAlignment="1" applyProtection="1">
      <alignment horizontal="left" vertical="top" wrapText="1"/>
    </xf>
    <xf numFmtId="0" fontId="17" fillId="2" borderId="0" xfId="1" applyFont="1" applyFill="1" applyBorder="1" applyAlignment="1" applyProtection="1">
      <alignment horizontal="left" vertical="top" wrapText="1"/>
    </xf>
    <xf numFmtId="0" fontId="12" fillId="0" borderId="6" xfId="1" applyFont="1" applyBorder="1" applyAlignment="1" applyProtection="1">
      <alignment horizontal="center"/>
    </xf>
    <xf numFmtId="0" fontId="9" fillId="2" borderId="0" xfId="1" applyFont="1" applyFill="1" applyBorder="1" applyAlignment="1" applyProtection="1">
      <alignment vertical="top" wrapText="1"/>
      <protection locked="0"/>
    </xf>
    <xf numFmtId="0" fontId="9" fillId="2" borderId="0" xfId="1" applyFont="1" applyFill="1" applyAlignment="1" applyProtection="1">
      <alignment horizontal="left" vertical="top"/>
      <protection locked="0"/>
    </xf>
    <xf numFmtId="0" fontId="9" fillId="2" borderId="0" xfId="1" applyFont="1" applyFill="1" applyAlignment="1" applyProtection="1">
      <alignment horizontal="center"/>
      <protection locked="0"/>
    </xf>
    <xf numFmtId="0" fontId="9" fillId="2" borderId="0" xfId="1" applyFont="1" applyFill="1" applyBorder="1" applyAlignment="1" applyProtection="1">
      <alignment vertical="top"/>
      <protection locked="0"/>
    </xf>
    <xf numFmtId="7" fontId="12" fillId="4" borderId="8" xfId="1" applyNumberFormat="1" applyFont="1" applyFill="1" applyBorder="1" applyAlignment="1" applyProtection="1">
      <alignment horizontal="center" vertical="top" wrapText="1"/>
    </xf>
    <xf numFmtId="0" fontId="12" fillId="4" borderId="38" xfId="1" applyFont="1" applyFill="1" applyBorder="1" applyAlignment="1" applyProtection="1">
      <alignment horizontal="center" vertical="top" wrapText="1"/>
    </xf>
    <xf numFmtId="167" fontId="10" fillId="2" borderId="20" xfId="1" applyNumberFormat="1" applyFont="1" applyFill="1" applyBorder="1" applyAlignment="1" applyProtection="1">
      <alignment horizontal="center" vertical="top" wrapText="1"/>
    </xf>
    <xf numFmtId="167" fontId="10" fillId="2" borderId="19" xfId="1" applyNumberFormat="1" applyFont="1" applyFill="1" applyBorder="1" applyAlignment="1" applyProtection="1">
      <alignment horizontal="center" vertical="top" wrapText="1"/>
    </xf>
    <xf numFmtId="0" fontId="9" fillId="6" borderId="32" xfId="1" applyFont="1" applyFill="1" applyBorder="1" applyAlignment="1" applyProtection="1">
      <alignment horizontal="center" vertical="top" wrapText="1"/>
      <protection locked="0"/>
    </xf>
    <xf numFmtId="0" fontId="9" fillId="6" borderId="34" xfId="1" applyFont="1" applyFill="1" applyBorder="1" applyAlignment="1" applyProtection="1">
      <alignment horizontal="center" vertical="top" wrapText="1"/>
      <protection locked="0"/>
    </xf>
    <xf numFmtId="0" fontId="9" fillId="6" borderId="51" xfId="1" applyFont="1" applyFill="1" applyBorder="1" applyAlignment="1" applyProtection="1">
      <alignment horizontal="center" vertical="top" wrapText="1"/>
      <protection locked="0"/>
    </xf>
    <xf numFmtId="0" fontId="9" fillId="6" borderId="29" xfId="1" applyFont="1" applyFill="1" applyBorder="1" applyAlignment="1" applyProtection="1">
      <alignment horizontal="center" vertical="top" wrapText="1"/>
      <protection locked="0"/>
    </xf>
    <xf numFmtId="0" fontId="9" fillId="2" borderId="0" xfId="1" applyFont="1" applyFill="1" applyAlignment="1" applyProtection="1">
      <alignment horizontal="left" wrapText="1"/>
    </xf>
    <xf numFmtId="0" fontId="6" fillId="0" borderId="0" xfId="1" applyAlignment="1" applyProtection="1">
      <alignment horizontal="center"/>
    </xf>
    <xf numFmtId="166" fontId="9" fillId="2" borderId="0" xfId="1" applyNumberFormat="1" applyFont="1" applyFill="1" applyAlignment="1" applyProtection="1">
      <alignment horizontal="left" vertical="top"/>
    </xf>
    <xf numFmtId="164" fontId="12" fillId="2" borderId="0" xfId="1" applyNumberFormat="1" applyFont="1" applyFill="1" applyBorder="1" applyAlignment="1" applyProtection="1">
      <alignment horizontal="center" vertical="top"/>
    </xf>
    <xf numFmtId="166" fontId="13" fillId="2" borderId="0" xfId="1" applyNumberFormat="1" applyFont="1" applyFill="1" applyAlignment="1" applyProtection="1">
      <alignment horizontal="left" vertical="top"/>
    </xf>
    <xf numFmtId="7" fontId="12" fillId="6" borderId="60" xfId="1" applyNumberFormat="1" applyFont="1" applyFill="1" applyBorder="1" applyAlignment="1" applyProtection="1">
      <alignment horizontal="center" vertical="top" wrapText="1"/>
      <protection locked="0"/>
    </xf>
    <xf numFmtId="7" fontId="12" fillId="6" borderId="58" xfId="1" applyNumberFormat="1" applyFont="1" applyFill="1" applyBorder="1" applyAlignment="1" applyProtection="1">
      <alignment horizontal="center" vertical="top" wrapText="1"/>
      <protection locked="0"/>
    </xf>
    <xf numFmtId="7" fontId="12" fillId="6" borderId="66" xfId="1" applyNumberFormat="1" applyFont="1" applyFill="1" applyBorder="1" applyAlignment="1" applyProtection="1">
      <alignment horizontal="center" vertical="top" wrapText="1"/>
      <protection locked="0"/>
    </xf>
    <xf numFmtId="7" fontId="12" fillId="6" borderId="59" xfId="1" applyNumberFormat="1" applyFont="1" applyFill="1" applyBorder="1" applyAlignment="1" applyProtection="1">
      <alignment horizontal="center" vertical="top" wrapText="1"/>
      <protection locked="0"/>
    </xf>
    <xf numFmtId="0" fontId="12" fillId="6" borderId="59" xfId="1" applyFont="1" applyFill="1" applyBorder="1" applyAlignment="1" applyProtection="1">
      <alignment horizontal="center" vertical="top" wrapText="1"/>
      <protection locked="0"/>
    </xf>
    <xf numFmtId="164" fontId="12" fillId="4" borderId="0" xfId="1" applyNumberFormat="1" applyFont="1" applyFill="1" applyAlignment="1" applyProtection="1">
      <alignment horizontal="center" vertical="top" wrapText="1"/>
    </xf>
    <xf numFmtId="164" fontId="12" fillId="4" borderId="0" xfId="1" applyNumberFormat="1" applyFont="1" applyFill="1" applyBorder="1" applyAlignment="1" applyProtection="1">
      <alignment horizontal="center" vertical="top" wrapText="1"/>
    </xf>
    <xf numFmtId="0" fontId="9" fillId="2" borderId="0" xfId="1" applyFont="1" applyFill="1" applyAlignment="1" applyProtection="1">
      <alignment horizontal="left" vertical="top" wrapText="1"/>
    </xf>
    <xf numFmtId="0" fontId="12" fillId="6" borderId="32" xfId="1" applyFont="1" applyFill="1" applyBorder="1" applyAlignment="1" applyProtection="1">
      <alignment horizontal="center" vertical="top" wrapText="1"/>
      <protection locked="0"/>
    </xf>
    <xf numFmtId="0" fontId="12" fillId="6" borderId="21" xfId="1" applyFont="1" applyFill="1" applyBorder="1" applyAlignment="1" applyProtection="1">
      <alignment horizontal="center" vertical="top" wrapText="1"/>
      <protection locked="0"/>
    </xf>
    <xf numFmtId="0" fontId="12" fillId="6" borderId="22" xfId="1" applyFont="1" applyFill="1" applyBorder="1" applyAlignment="1" applyProtection="1">
      <alignment horizontal="center" vertical="top" wrapText="1"/>
      <protection locked="0"/>
    </xf>
    <xf numFmtId="0" fontId="10" fillId="2" borderId="0" xfId="1" applyFont="1" applyFill="1" applyAlignment="1" applyProtection="1">
      <alignment horizontal="left" vertical="top" wrapText="1"/>
    </xf>
    <xf numFmtId="164" fontId="9" fillId="6" borderId="27" xfId="1" applyNumberFormat="1" applyFont="1" applyFill="1" applyBorder="1" applyAlignment="1" applyProtection="1">
      <alignment horizontal="center" vertical="top"/>
      <protection locked="0"/>
    </xf>
    <xf numFmtId="164" fontId="9" fillId="6" borderId="38" xfId="1" applyNumberFormat="1" applyFont="1" applyFill="1" applyBorder="1" applyAlignment="1" applyProtection="1">
      <alignment horizontal="center" vertical="top"/>
      <protection locked="0"/>
    </xf>
    <xf numFmtId="164" fontId="9" fillId="6" borderId="47" xfId="1" applyNumberFormat="1" applyFont="1" applyFill="1" applyBorder="1" applyAlignment="1" applyProtection="1">
      <alignment horizontal="center" vertical="top"/>
      <protection locked="0"/>
    </xf>
    <xf numFmtId="49" fontId="12" fillId="4" borderId="7" xfId="1" applyNumberFormat="1" applyFont="1" applyFill="1" applyBorder="1" applyAlignment="1" applyProtection="1">
      <alignment horizontal="center" vertical="top" wrapText="1"/>
    </xf>
    <xf numFmtId="49" fontId="12" fillId="4" borderId="8" xfId="1" applyNumberFormat="1" applyFont="1" applyFill="1" applyBorder="1" applyAlignment="1" applyProtection="1">
      <alignment horizontal="center" vertical="top" wrapText="1"/>
    </xf>
    <xf numFmtId="0" fontId="12" fillId="4" borderId="47" xfId="1" applyFont="1" applyFill="1" applyBorder="1" applyAlignment="1" applyProtection="1">
      <alignment horizontal="center" vertical="top" wrapText="1"/>
    </xf>
    <xf numFmtId="49" fontId="12" fillId="4" borderId="38" xfId="1" applyNumberFormat="1" applyFont="1" applyFill="1" applyBorder="1" applyAlignment="1" applyProtection="1">
      <alignment horizontal="center" vertical="top" wrapText="1"/>
    </xf>
    <xf numFmtId="0" fontId="12" fillId="2" borderId="0" xfId="1" applyNumberFormat="1" applyFont="1" applyFill="1" applyBorder="1" applyAlignment="1" applyProtection="1">
      <alignment horizontal="center"/>
      <protection locked="0"/>
    </xf>
    <xf numFmtId="0" fontId="12" fillId="2" borderId="0" xfId="1" applyNumberFormat="1" applyFont="1" applyFill="1" applyBorder="1" applyAlignment="1" applyProtection="1">
      <alignment horizontal="center" vertical="top" wrapText="1"/>
      <protection locked="0"/>
    </xf>
    <xf numFmtId="1" fontId="12" fillId="2" borderId="0" xfId="1" applyNumberFormat="1" applyFont="1" applyFill="1" applyBorder="1" applyAlignment="1" applyProtection="1">
      <alignment horizontal="center"/>
    </xf>
    <xf numFmtId="0" fontId="9" fillId="2" borderId="0" xfId="1" applyNumberFormat="1" applyFont="1" applyFill="1" applyAlignment="1" applyProtection="1">
      <alignment horizontal="center" vertical="top" wrapText="1"/>
      <protection locked="0"/>
    </xf>
    <xf numFmtId="164" fontId="9" fillId="6" borderId="9" xfId="1" applyNumberFormat="1" applyFont="1" applyFill="1" applyBorder="1" applyAlignment="1" applyProtection="1">
      <alignment horizontal="center" vertical="top"/>
      <protection locked="0"/>
    </xf>
    <xf numFmtId="0" fontId="12" fillId="0" borderId="38" xfId="1" applyFont="1" applyBorder="1" applyAlignment="1" applyProtection="1">
      <alignment vertical="top"/>
    </xf>
    <xf numFmtId="0" fontId="12" fillId="0" borderId="55" xfId="1" applyFont="1" applyBorder="1" applyAlignment="1" applyProtection="1">
      <alignment horizontal="left" vertical="top" wrapText="1"/>
    </xf>
    <xf numFmtId="0" fontId="12" fillId="0" borderId="39" xfId="1" applyFont="1" applyBorder="1" applyAlignment="1" applyProtection="1">
      <alignment horizontal="left" vertical="top" wrapText="1"/>
    </xf>
    <xf numFmtId="0" fontId="9" fillId="2" borderId="20" xfId="1" applyFont="1" applyFill="1" applyBorder="1" applyAlignment="1" applyProtection="1">
      <alignment horizontal="left" vertical="top" textRotation="90"/>
    </xf>
    <xf numFmtId="0" fontId="9" fillId="0" borderId="0" xfId="1" applyFont="1" applyAlignment="1" applyProtection="1">
      <alignment horizontal="left" vertical="top"/>
    </xf>
    <xf numFmtId="0" fontId="12" fillId="2" borderId="0" xfId="1" applyFont="1" applyFill="1" applyAlignment="1" applyProtection="1">
      <alignment horizontal="left" vertical="top"/>
    </xf>
    <xf numFmtId="0" fontId="12" fillId="0" borderId="0" xfId="1" applyFont="1" applyBorder="1" applyAlignment="1" applyProtection="1">
      <alignment horizontal="left" vertical="top"/>
    </xf>
    <xf numFmtId="0" fontId="12" fillId="4" borderId="0" xfId="1" applyFont="1" applyFill="1" applyAlignment="1" applyProtection="1">
      <alignment horizontal="left" vertical="top"/>
    </xf>
    <xf numFmtId="0" fontId="12" fillId="4" borderId="0" xfId="1" applyFont="1" applyFill="1" applyBorder="1" applyAlignment="1" applyProtection="1">
      <alignment horizontal="left" vertical="top"/>
    </xf>
    <xf numFmtId="0" fontId="12" fillId="4" borderId="6" xfId="1" applyFont="1" applyFill="1" applyBorder="1" applyAlignment="1" applyProtection="1">
      <alignment horizontal="left" vertical="top"/>
    </xf>
    <xf numFmtId="0" fontId="12" fillId="2" borderId="0" xfId="1" applyFont="1" applyFill="1" applyBorder="1" applyAlignment="1" applyProtection="1">
      <alignment horizontal="left" vertical="top"/>
    </xf>
    <xf numFmtId="0" fontId="12" fillId="0" borderId="44" xfId="1" applyFont="1" applyFill="1" applyBorder="1" applyAlignment="1" applyProtection="1">
      <alignment vertical="top" wrapText="1"/>
    </xf>
    <xf numFmtId="0" fontId="12" fillId="0" borderId="28" xfId="1" applyFont="1" applyFill="1" applyBorder="1" applyAlignment="1" applyProtection="1">
      <alignment vertical="top" wrapText="1"/>
    </xf>
    <xf numFmtId="0" fontId="12" fillId="0" borderId="47" xfId="1" applyFont="1" applyBorder="1" applyAlignment="1" applyProtection="1">
      <alignment horizontal="left" vertical="top"/>
    </xf>
    <xf numFmtId="0" fontId="12" fillId="0" borderId="63" xfId="1" applyFont="1" applyBorder="1" applyAlignment="1" applyProtection="1">
      <alignment horizontal="left" vertical="top" wrapText="1"/>
    </xf>
    <xf numFmtId="0" fontId="12" fillId="0" borderId="9" xfId="1" applyFont="1" applyBorder="1" applyAlignment="1" applyProtection="1">
      <alignment horizontal="right" vertical="top"/>
    </xf>
    <xf numFmtId="0" fontId="12" fillId="0" borderId="68" xfId="1" applyFont="1" applyBorder="1" applyProtection="1"/>
    <xf numFmtId="0" fontId="12" fillId="0" borderId="69" xfId="1" applyFont="1" applyBorder="1" applyAlignment="1" applyProtection="1">
      <alignment horizontal="left" wrapText="1"/>
    </xf>
    <xf numFmtId="0" fontId="12" fillId="0" borderId="65" xfId="1" applyFont="1" applyBorder="1" applyAlignment="1" applyProtection="1">
      <alignment horizontal="right" wrapText="1"/>
    </xf>
    <xf numFmtId="0" fontId="12" fillId="0" borderId="26" xfId="1" applyFont="1" applyBorder="1" applyAlignment="1" applyProtection="1">
      <alignment wrapText="1"/>
    </xf>
    <xf numFmtId="0" fontId="12" fillId="4" borderId="2" xfId="1" applyFont="1" applyFill="1" applyBorder="1" applyAlignment="1" applyProtection="1">
      <alignment horizontal="center" vertical="top" wrapText="1"/>
    </xf>
    <xf numFmtId="0" fontId="12" fillId="2" borderId="2" xfId="1" applyNumberFormat="1" applyFont="1" applyFill="1" applyBorder="1" applyAlignment="1" applyProtection="1">
      <alignment horizontal="center"/>
      <protection locked="0"/>
    </xf>
    <xf numFmtId="0" fontId="12" fillId="4" borderId="52" xfId="1" applyFont="1" applyFill="1" applyBorder="1" applyAlignment="1" applyProtection="1">
      <alignment horizontal="center" vertical="top" wrapText="1"/>
    </xf>
    <xf numFmtId="0" fontId="12" fillId="2" borderId="52" xfId="1" applyNumberFormat="1" applyFont="1" applyFill="1" applyBorder="1" applyAlignment="1" applyProtection="1">
      <alignment horizontal="center"/>
      <protection locked="0"/>
    </xf>
    <xf numFmtId="0" fontId="12" fillId="4" borderId="20" xfId="1" applyFont="1" applyFill="1" applyBorder="1" applyAlignment="1" applyProtection="1">
      <alignment horizontal="center" vertical="top" wrapText="1"/>
    </xf>
    <xf numFmtId="0" fontId="12" fillId="4" borderId="31" xfId="1" applyFont="1" applyFill="1" applyBorder="1" applyAlignment="1" applyProtection="1">
      <alignment horizontal="center" vertical="top" wrapText="1"/>
    </xf>
    <xf numFmtId="0" fontId="12" fillId="4" borderId="19" xfId="1" applyFont="1" applyFill="1" applyBorder="1" applyAlignment="1" applyProtection="1">
      <alignment horizontal="center" vertical="top" wrapText="1"/>
    </xf>
    <xf numFmtId="3" fontId="9" fillId="6" borderId="20" xfId="1" applyNumberFormat="1" applyFont="1" applyFill="1" applyBorder="1" applyAlignment="1" applyProtection="1">
      <alignment horizontal="center" vertical="top"/>
      <protection locked="0"/>
    </xf>
    <xf numFmtId="3" fontId="9" fillId="6" borderId="54" xfId="1" applyNumberFormat="1" applyFont="1" applyFill="1" applyBorder="1" applyAlignment="1" applyProtection="1">
      <alignment horizontal="center" vertical="top"/>
      <protection locked="0"/>
    </xf>
    <xf numFmtId="3" fontId="9" fillId="6" borderId="19" xfId="1" applyNumberFormat="1" applyFont="1" applyFill="1" applyBorder="1" applyAlignment="1" applyProtection="1">
      <alignment horizontal="center" vertical="top"/>
      <protection locked="0"/>
    </xf>
    <xf numFmtId="166" fontId="12" fillId="2" borderId="0" xfId="1" applyNumberFormat="1" applyFont="1" applyFill="1" applyBorder="1" applyAlignment="1" applyProtection="1">
      <alignment horizontal="center"/>
      <protection locked="0"/>
    </xf>
    <xf numFmtId="1" fontId="12" fillId="2" borderId="0" xfId="1" applyNumberFormat="1" applyFont="1" applyFill="1" applyBorder="1" applyAlignment="1" applyProtection="1">
      <alignment horizontal="center"/>
      <protection locked="0"/>
    </xf>
    <xf numFmtId="0" fontId="12" fillId="4" borderId="0" xfId="1" applyNumberFormat="1" applyFont="1" applyFill="1" applyAlignment="1" applyProtection="1">
      <alignment vertical="top" wrapText="1"/>
    </xf>
    <xf numFmtId="0" fontId="12" fillId="2" borderId="0" xfId="1" applyNumberFormat="1" applyFont="1" applyFill="1" applyBorder="1" applyProtection="1"/>
    <xf numFmtId="0" fontId="12" fillId="4" borderId="0" xfId="1" applyNumberFormat="1" applyFont="1" applyFill="1" applyBorder="1" applyAlignment="1" applyProtection="1">
      <alignment vertical="top" wrapText="1"/>
    </xf>
    <xf numFmtId="0" fontId="9" fillId="2" borderId="0" xfId="1" applyNumberFormat="1" applyFont="1" applyFill="1" applyAlignment="1" applyProtection="1">
      <alignment vertical="top" wrapText="1"/>
    </xf>
    <xf numFmtId="0" fontId="9" fillId="2" borderId="0" xfId="1" applyNumberFormat="1" applyFont="1" applyFill="1" applyProtection="1"/>
    <xf numFmtId="0" fontId="9" fillId="2" borderId="0" xfId="1" applyFont="1" applyFill="1" applyAlignment="1" applyProtection="1">
      <alignment horizontal="left" vertical="top"/>
    </xf>
    <xf numFmtId="0" fontId="12" fillId="6" borderId="56" xfId="1" applyFont="1" applyFill="1" applyBorder="1" applyAlignment="1" applyProtection="1">
      <alignment horizontal="center" vertical="top" wrapText="1"/>
      <protection locked="0"/>
    </xf>
    <xf numFmtId="0" fontId="12" fillId="6" borderId="57" xfId="1" applyFont="1" applyFill="1" applyBorder="1" applyAlignment="1" applyProtection="1">
      <alignment horizontal="center" vertical="top" wrapText="1"/>
      <protection locked="0"/>
    </xf>
    <xf numFmtId="0" fontId="12" fillId="6" borderId="52" xfId="1" applyFont="1" applyFill="1" applyBorder="1" applyAlignment="1" applyProtection="1">
      <alignment horizontal="center" vertical="top" wrapText="1"/>
      <protection locked="0"/>
    </xf>
    <xf numFmtId="49" fontId="12" fillId="6" borderId="57" xfId="1" applyNumberFormat="1" applyFont="1" applyFill="1" applyBorder="1" applyAlignment="1" applyProtection="1">
      <alignment horizontal="center" vertical="top" wrapText="1"/>
      <protection locked="0"/>
    </xf>
    <xf numFmtId="0" fontId="9" fillId="2" borderId="67" xfId="1" applyFont="1" applyFill="1" applyBorder="1" applyProtection="1"/>
    <xf numFmtId="0" fontId="9" fillId="2" borderId="62" xfId="1" applyFont="1" applyFill="1" applyBorder="1" applyAlignment="1" applyProtection="1">
      <alignment horizontal="center"/>
    </xf>
    <xf numFmtId="0" fontId="13" fillId="2" borderId="67" xfId="1" applyFont="1" applyFill="1" applyBorder="1" applyProtection="1"/>
    <xf numFmtId="0" fontId="13" fillId="2" borderId="62" xfId="1" applyFont="1" applyFill="1" applyBorder="1" applyAlignment="1" applyProtection="1">
      <alignment horizontal="center"/>
    </xf>
    <xf numFmtId="0" fontId="13" fillId="2" borderId="0" xfId="1" applyFont="1" applyFill="1" applyAlignment="1" applyProtection="1">
      <alignment horizontal="center"/>
    </xf>
    <xf numFmtId="0" fontId="12" fillId="6" borderId="50" xfId="1" applyFont="1" applyFill="1" applyBorder="1" applyAlignment="1" applyProtection="1">
      <alignment horizontal="center" vertical="top" wrapText="1"/>
      <protection locked="0"/>
    </xf>
    <xf numFmtId="0" fontId="12" fillId="6" borderId="51" xfId="1" applyFont="1" applyFill="1" applyBorder="1" applyAlignment="1" applyProtection="1">
      <alignment horizontal="center" vertical="top" wrapText="1"/>
      <protection locked="0"/>
    </xf>
    <xf numFmtId="0" fontId="12" fillId="6" borderId="30" xfId="1" applyFont="1" applyFill="1" applyBorder="1" applyAlignment="1" applyProtection="1">
      <alignment horizontal="center" vertical="top" wrapText="1"/>
      <protection locked="0"/>
    </xf>
    <xf numFmtId="0" fontId="12" fillId="6" borderId="34" xfId="1" applyFont="1" applyFill="1" applyBorder="1" applyAlignment="1" applyProtection="1">
      <alignment horizontal="center" vertical="top" wrapText="1"/>
      <protection locked="0"/>
    </xf>
    <xf numFmtId="0" fontId="12" fillId="6" borderId="41" xfId="1" applyFont="1" applyFill="1" applyBorder="1" applyAlignment="1" applyProtection="1">
      <alignment horizontal="center" vertical="top" wrapText="1"/>
      <protection locked="0"/>
    </xf>
    <xf numFmtId="0" fontId="6" fillId="9" borderId="15" xfId="0" applyFont="1" applyFill="1" applyBorder="1" applyAlignment="1" applyProtection="1">
      <alignment horizontal="center"/>
      <protection locked="0"/>
    </xf>
    <xf numFmtId="44" fontId="6" fillId="9" borderId="6" xfId="0" applyNumberFormat="1" applyFont="1" applyFill="1" applyBorder="1" applyProtection="1">
      <protection locked="0"/>
    </xf>
    <xf numFmtId="44" fontId="6" fillId="9" borderId="8" xfId="0" applyNumberFormat="1" applyFont="1" applyFill="1" applyBorder="1"/>
    <xf numFmtId="0" fontId="5" fillId="0" borderId="0" xfId="0" applyFont="1" applyAlignment="1" applyProtection="1">
      <alignment horizontal="right"/>
      <protection locked="0"/>
    </xf>
    <xf numFmtId="0" fontId="9" fillId="2" borderId="57" xfId="1" applyFont="1" applyFill="1" applyBorder="1" applyProtection="1"/>
    <xf numFmtId="0" fontId="6" fillId="0" borderId="57" xfId="0" applyFont="1" applyBorder="1"/>
    <xf numFmtId="0" fontId="6" fillId="0" borderId="57" xfId="0" applyFont="1" applyBorder="1" applyAlignment="1">
      <alignment horizontal="right"/>
    </xf>
    <xf numFmtId="0" fontId="9" fillId="2" borderId="57" xfId="1" applyFont="1" applyFill="1" applyBorder="1" applyProtection="1">
      <protection locked="0"/>
    </xf>
    <xf numFmtId="0" fontId="21" fillId="10" borderId="0" xfId="1" applyFont="1" applyFill="1" applyAlignment="1" applyProtection="1">
      <alignment horizontal="center" vertical="top" wrapText="1"/>
    </xf>
    <xf numFmtId="0" fontId="22" fillId="10" borderId="0" xfId="1" applyFont="1" applyFill="1" applyAlignment="1" applyProtection="1">
      <alignment horizontal="center" vertical="top" wrapText="1"/>
    </xf>
    <xf numFmtId="0" fontId="10" fillId="2" borderId="0" xfId="1" applyFont="1" applyFill="1" applyAlignment="1" applyProtection="1">
      <alignment horizontal="right" vertical="top"/>
    </xf>
    <xf numFmtId="0" fontId="9" fillId="2" borderId="57" xfId="1" applyFont="1" applyFill="1" applyBorder="1" applyAlignment="1" applyProtection="1">
      <alignment horizontal="center" vertical="top"/>
      <protection locked="0"/>
    </xf>
    <xf numFmtId="0" fontId="9" fillId="2" borderId="57" xfId="1" applyFont="1" applyFill="1" applyBorder="1" applyAlignment="1" applyProtection="1">
      <alignment horizontal="center" vertical="top" wrapText="1"/>
      <protection locked="0"/>
    </xf>
    <xf numFmtId="167" fontId="23" fillId="8" borderId="41" xfId="1" applyNumberFormat="1" applyFont="1" applyFill="1" applyBorder="1" applyAlignment="1" applyProtection="1">
      <alignment horizontal="center" vertical="top"/>
    </xf>
    <xf numFmtId="168" fontId="12" fillId="2" borderId="49" xfId="23" applyNumberFormat="1" applyFont="1" applyFill="1" applyBorder="1" applyAlignment="1" applyProtection="1">
      <alignment horizontal="center" vertical="top" wrapText="1"/>
    </xf>
    <xf numFmtId="9" fontId="9" fillId="2" borderId="7" xfId="23" applyFont="1" applyFill="1" applyBorder="1" applyAlignment="1" applyProtection="1">
      <alignment vertical="top" wrapText="1"/>
      <protection locked="0"/>
    </xf>
    <xf numFmtId="9" fontId="10" fillId="2" borderId="26" xfId="23" applyFont="1" applyFill="1" applyBorder="1" applyAlignment="1" applyProtection="1">
      <alignment vertical="top" wrapText="1"/>
      <protection locked="0"/>
    </xf>
    <xf numFmtId="10" fontId="10" fillId="2" borderId="0" xfId="5" applyNumberFormat="1" applyFont="1" applyFill="1" applyBorder="1" applyAlignment="1" applyProtection="1">
      <alignment horizontal="right" vertical="top" wrapText="1"/>
      <protection locked="0"/>
    </xf>
    <xf numFmtId="10" fontId="10" fillId="2" borderId="64" xfId="5" applyNumberFormat="1" applyFont="1" applyFill="1" applyBorder="1" applyAlignment="1" applyProtection="1">
      <alignment horizontal="right" vertical="top" wrapText="1"/>
      <protection locked="0"/>
    </xf>
    <xf numFmtId="0" fontId="9" fillId="2" borderId="11" xfId="1" applyFont="1" applyFill="1" applyBorder="1" applyAlignment="1" applyProtection="1">
      <alignment horizontal="left" vertical="top" wrapText="1"/>
      <protection locked="0"/>
    </xf>
    <xf numFmtId="0" fontId="9" fillId="2" borderId="13" xfId="1" applyFont="1" applyFill="1" applyBorder="1" applyAlignment="1" applyProtection="1">
      <alignment horizontal="left" vertical="top" wrapText="1"/>
      <protection locked="0"/>
    </xf>
    <xf numFmtId="164" fontId="12" fillId="0" borderId="38" xfId="1" applyNumberFormat="1" applyFont="1" applyFill="1" applyBorder="1" applyAlignment="1" applyProtection="1">
      <alignment horizontal="left" vertical="center"/>
      <protection locked="0"/>
    </xf>
    <xf numFmtId="164" fontId="12" fillId="0" borderId="39" xfId="1" applyNumberFormat="1" applyFont="1" applyFill="1" applyBorder="1" applyAlignment="1" applyProtection="1">
      <alignment horizontal="left" vertical="center"/>
      <protection locked="0"/>
    </xf>
    <xf numFmtId="164" fontId="12" fillId="0" borderId="9" xfId="1" applyNumberFormat="1" applyFont="1" applyFill="1" applyBorder="1" applyAlignment="1" applyProtection="1">
      <alignment horizontal="left" vertical="center"/>
      <protection locked="0"/>
    </xf>
    <xf numFmtId="164" fontId="12" fillId="0" borderId="23" xfId="1" applyNumberFormat="1" applyFont="1" applyFill="1" applyBorder="1" applyAlignment="1" applyProtection="1">
      <alignment horizontal="left" vertical="center"/>
      <protection locked="0"/>
    </xf>
    <xf numFmtId="10" fontId="10" fillId="2" borderId="18" xfId="5" applyNumberFormat="1" applyFont="1" applyFill="1" applyBorder="1" applyAlignment="1" applyProtection="1">
      <alignment horizontal="center" vertical="top" wrapText="1"/>
    </xf>
    <xf numFmtId="164" fontId="12" fillId="7" borderId="17" xfId="1" applyNumberFormat="1" applyFont="1" applyFill="1" applyBorder="1" applyAlignment="1" applyProtection="1">
      <alignment horizontal="center"/>
      <protection locked="0"/>
    </xf>
    <xf numFmtId="164" fontId="12" fillId="7" borderId="33" xfId="1" applyNumberFormat="1" applyFont="1" applyFill="1" applyBorder="1" applyAlignment="1" applyProtection="1">
      <alignment horizontal="center"/>
      <protection locked="0"/>
    </xf>
    <xf numFmtId="164" fontId="12" fillId="0" borderId="27" xfId="1" applyNumberFormat="1" applyFont="1" applyFill="1" applyBorder="1" applyAlignment="1" applyProtection="1">
      <alignment horizontal="left" vertical="center"/>
      <protection locked="0"/>
    </xf>
    <xf numFmtId="164" fontId="12" fillId="0" borderId="28" xfId="1" applyNumberFormat="1" applyFont="1" applyFill="1" applyBorder="1" applyAlignment="1" applyProtection="1">
      <alignment horizontal="left" vertical="center"/>
      <protection locked="0"/>
    </xf>
    <xf numFmtId="164" fontId="12" fillId="0" borderId="6" xfId="1" applyNumberFormat="1" applyFont="1" applyFill="1" applyBorder="1" applyAlignment="1" applyProtection="1">
      <alignment horizontal="left" vertical="center"/>
      <protection locked="0"/>
    </xf>
    <xf numFmtId="164" fontId="12" fillId="0" borderId="8" xfId="1" applyNumberFormat="1" applyFont="1" applyFill="1" applyBorder="1" applyAlignment="1" applyProtection="1">
      <alignment horizontal="left" vertical="center"/>
      <protection locked="0"/>
    </xf>
    <xf numFmtId="0" fontId="16" fillId="8" borderId="1" xfId="1" applyFont="1" applyFill="1" applyBorder="1" applyAlignment="1" applyProtection="1">
      <alignment horizontal="center" vertical="top" wrapText="1"/>
    </xf>
    <xf numFmtId="0" fontId="16" fillId="8" borderId="2" xfId="1" applyFont="1" applyFill="1" applyBorder="1" applyAlignment="1" applyProtection="1">
      <alignment horizontal="center" vertical="top" wrapText="1"/>
    </xf>
    <xf numFmtId="0" fontId="16" fillId="8" borderId="42" xfId="1" applyFont="1" applyFill="1" applyBorder="1" applyAlignment="1" applyProtection="1">
      <alignment horizontal="center" vertical="top" wrapText="1"/>
    </xf>
    <xf numFmtId="0" fontId="10" fillId="2" borderId="0" xfId="1" applyFont="1" applyFill="1" applyAlignment="1" applyProtection="1">
      <alignment horizontal="left" vertical="top" wrapText="1"/>
    </xf>
    <xf numFmtId="0" fontId="12" fillId="2" borderId="60" xfId="1" applyFont="1" applyFill="1" applyBorder="1" applyAlignment="1" applyProtection="1">
      <alignment horizontal="left" vertical="top" wrapText="1"/>
    </xf>
    <xf numFmtId="0" fontId="12" fillId="2" borderId="56" xfId="1" applyFont="1" applyFill="1" applyBorder="1" applyAlignment="1" applyProtection="1">
      <alignment horizontal="left" vertical="top" wrapText="1"/>
    </xf>
    <xf numFmtId="0" fontId="12" fillId="2" borderId="59" xfId="1" applyFont="1" applyFill="1" applyBorder="1" applyAlignment="1" applyProtection="1">
      <alignment horizontal="left" vertical="top" wrapText="1"/>
    </xf>
    <xf numFmtId="0" fontId="12" fillId="2" borderId="16" xfId="1" applyFont="1" applyFill="1" applyBorder="1" applyAlignment="1" applyProtection="1">
      <alignment horizontal="left" vertical="top" wrapText="1"/>
    </xf>
    <xf numFmtId="0" fontId="19" fillId="8" borderId="1" xfId="1" applyFont="1" applyFill="1" applyBorder="1" applyAlignment="1" applyProtection="1">
      <alignment horizontal="center" vertical="top" wrapText="1"/>
    </xf>
    <xf numFmtId="0" fontId="19" fillId="8" borderId="2" xfId="1" applyFont="1" applyFill="1" applyBorder="1" applyAlignment="1" applyProtection="1">
      <alignment horizontal="center" vertical="top" wrapText="1"/>
    </xf>
    <xf numFmtId="0" fontId="19" fillId="8" borderId="42" xfId="1" applyFont="1" applyFill="1" applyBorder="1" applyAlignment="1" applyProtection="1">
      <alignment horizontal="center" vertical="top" wrapText="1"/>
    </xf>
  </cellXfs>
  <cellStyles count="24">
    <cellStyle name="Euro" xfId="6"/>
    <cellStyle name="Euro 2" xfId="7"/>
    <cellStyle name="Normal" xfId="8"/>
    <cellStyle name="Procent" xfId="23" builtinId="5"/>
    <cellStyle name="Procent 2" xfId="5"/>
    <cellStyle name="Procent 3" xfId="9"/>
    <cellStyle name="Standaard" xfId="0" builtinId="0"/>
    <cellStyle name="Standaard 2" xfId="1"/>
    <cellStyle name="Standaard 2 2" xfId="10"/>
    <cellStyle name="Standaard 3" xfId="2"/>
    <cellStyle name="Standaard 3 2" xfId="11"/>
    <cellStyle name="Standaard 4" xfId="3"/>
    <cellStyle name="Standaard 5" xfId="4"/>
    <cellStyle name="Standaard 6" xfId="12"/>
    <cellStyle name="Standaard 6 2" xfId="13"/>
    <cellStyle name="Standaard 6 2 2" xfId="14"/>
    <cellStyle name="Standaard 6 2 2 2" xfId="20"/>
    <cellStyle name="Standaard 6 2 3" xfId="19"/>
    <cellStyle name="Standaard 6 3" xfId="15"/>
    <cellStyle name="Standaard 6 3 2" xfId="21"/>
    <cellStyle name="Standaard 6 4" xfId="16"/>
    <cellStyle name="Standaard 6 4 2" xfId="22"/>
    <cellStyle name="Standaard 6 5" xfId="18"/>
    <cellStyle name="Valuta 2" xfId="17"/>
  </cellStyles>
  <dxfs count="6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ntonissen\Library\Containers\com.microsoft.Excel\Data\Documents\SERVER\bczg\XX-fer\div%20inspectie\insp%202.6\3563-923-4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bczg\WERK%20BC\WERK\INSPECTIES\UMC\3563-923-46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bczg\XX-fer\div%20inspectie\insp%202.6\3563-923-4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JP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JP"/>
      <sheetName val="Opmerkingen"/>
    </sheetNames>
    <sheetDataSet>
      <sheetData sheetId="0"/>
      <sheetData sheetId="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JP"/>
      <sheetName val="Opmerkingen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2:F29"/>
  <sheetViews>
    <sheetView tabSelected="1" workbookViewId="0">
      <selection activeCell="C36" sqref="C36"/>
    </sheetView>
  </sheetViews>
  <sheetFormatPr defaultRowHeight="15"/>
  <cols>
    <col min="1" max="1" width="1.42578125" style="69" customWidth="1"/>
    <col min="2" max="2" width="26.140625" style="71" customWidth="1"/>
    <col min="3" max="3" width="43.7109375" style="67" customWidth="1"/>
    <col min="4" max="4" width="15.7109375" style="67" customWidth="1"/>
    <col min="5" max="5" width="10.7109375" style="68" customWidth="1"/>
    <col min="6" max="6" width="15.7109375" style="67" customWidth="1"/>
    <col min="7" max="16384" width="9.140625" style="69"/>
  </cols>
  <sheetData>
    <row r="2" spans="2:6" ht="18">
      <c r="B2" s="66" t="s">
        <v>327</v>
      </c>
    </row>
    <row r="3" spans="2:6" ht="18">
      <c r="B3" s="66"/>
    </row>
    <row r="4" spans="2:6">
      <c r="B4" s="234" t="s">
        <v>64</v>
      </c>
      <c r="C4" s="237" t="s">
        <v>91</v>
      </c>
      <c r="D4" s="239"/>
      <c r="E4" s="238"/>
      <c r="F4" s="522">
        <f>' Mitsubishi liften Ringlijn'!E47</f>
        <v>1</v>
      </c>
    </row>
    <row r="5" spans="2:6">
      <c r="B5" s="235"/>
      <c r="C5" s="237" t="s">
        <v>92</v>
      </c>
      <c r="D5" s="239"/>
      <c r="E5" s="238"/>
      <c r="F5" s="522">
        <f>'Lift Otis mat. Hydraulisch'!E46</f>
        <v>1</v>
      </c>
    </row>
    <row r="6" spans="2:6">
      <c r="B6" s="236"/>
      <c r="C6" s="237" t="s">
        <v>93</v>
      </c>
      <c r="D6" s="239"/>
      <c r="E6" s="238"/>
      <c r="F6" s="522">
        <f>'Liften materialen Hydro Mohring'!E43</f>
        <v>1</v>
      </c>
    </row>
    <row r="7" spans="2:6">
      <c r="C7" s="524" t="s">
        <v>65</v>
      </c>
      <c r="D7" s="524"/>
      <c r="E7" s="525"/>
      <c r="F7" s="523">
        <f>SUM(F4:F6)/COUNT(F4:F6)</f>
        <v>1</v>
      </c>
    </row>
    <row r="9" spans="2:6">
      <c r="D9" s="70" t="s">
        <v>66</v>
      </c>
      <c r="E9" s="72" t="s">
        <v>67</v>
      </c>
      <c r="F9" s="70" t="s">
        <v>68</v>
      </c>
    </row>
    <row r="10" spans="2:6">
      <c r="B10" s="526" t="s">
        <v>308</v>
      </c>
      <c r="C10" s="527"/>
      <c r="D10" s="73">
        <f>'P3 Liften'!P28</f>
        <v>0</v>
      </c>
      <c r="E10" s="72">
        <v>0.2</v>
      </c>
      <c r="F10" s="73">
        <f>E10*D10</f>
        <v>0</v>
      </c>
    </row>
    <row r="11" spans="2:6">
      <c r="B11" s="526" t="s">
        <v>69</v>
      </c>
      <c r="C11" s="527"/>
      <c r="D11" s="73">
        <f>'P3 Tarieven'!E23</f>
        <v>0</v>
      </c>
      <c r="E11" s="72">
        <v>0.45</v>
      </c>
      <c r="F11" s="73">
        <f t="shared" ref="F11:F12" si="0">E11*D11</f>
        <v>0</v>
      </c>
    </row>
    <row r="12" spans="2:6">
      <c r="B12" s="526" t="s">
        <v>70</v>
      </c>
      <c r="C12" s="527"/>
      <c r="D12" s="73">
        <f>' Mitsubishi liften Ringlijn'!E46+'Lift Otis mat. Hydraulisch'!E45+'Liften materialen Hydro Mohring'!E42</f>
        <v>0</v>
      </c>
      <c r="E12" s="72">
        <v>0.15</v>
      </c>
      <c r="F12" s="73">
        <f t="shared" si="0"/>
        <v>0</v>
      </c>
    </row>
    <row r="14" spans="2:6">
      <c r="C14" s="74"/>
      <c r="D14" s="74"/>
      <c r="E14" s="75"/>
      <c r="F14" s="74"/>
    </row>
    <row r="15" spans="2:6" ht="18">
      <c r="B15" s="69"/>
      <c r="C15" s="76" t="s">
        <v>71</v>
      </c>
      <c r="D15" s="77"/>
      <c r="E15" s="78"/>
      <c r="F15" s="79">
        <f>SUM(F10:F12)</f>
        <v>0</v>
      </c>
    </row>
    <row r="16" spans="2:6">
      <c r="B16" s="69"/>
      <c r="C16" s="69"/>
      <c r="D16" s="69"/>
      <c r="E16" s="80"/>
      <c r="F16" s="69"/>
    </row>
    <row r="17" spans="2:6">
      <c r="B17" s="69"/>
      <c r="C17" s="69"/>
      <c r="D17" s="69"/>
      <c r="E17" s="80"/>
      <c r="F17" s="69"/>
    </row>
    <row r="18" spans="2:6">
      <c r="B18" s="69"/>
      <c r="C18" s="69"/>
      <c r="D18" s="69"/>
      <c r="E18" s="80"/>
      <c r="F18" s="69"/>
    </row>
    <row r="19" spans="2:6">
      <c r="B19" s="69"/>
      <c r="C19" s="69"/>
      <c r="D19" s="69"/>
      <c r="E19" s="80"/>
      <c r="F19" s="69"/>
    </row>
    <row r="20" spans="2:6">
      <c r="B20" s="69"/>
      <c r="C20" s="69"/>
      <c r="D20" s="69"/>
      <c r="E20" s="80"/>
      <c r="F20" s="69"/>
    </row>
    <row r="21" spans="2:6">
      <c r="B21" s="510" t="s">
        <v>326</v>
      </c>
      <c r="C21" s="511"/>
      <c r="D21" s="69"/>
      <c r="E21" s="80"/>
      <c r="F21" s="69"/>
    </row>
    <row r="22" spans="2:6">
      <c r="B22" s="69"/>
      <c r="C22" s="69"/>
      <c r="D22" s="69"/>
      <c r="E22" s="80"/>
      <c r="F22" s="69"/>
    </row>
    <row r="23" spans="2:6">
      <c r="B23" s="69"/>
      <c r="C23" s="69"/>
      <c r="D23" s="69"/>
      <c r="E23" s="80"/>
      <c r="F23" s="69"/>
    </row>
    <row r="24" spans="2:6">
      <c r="B24" s="69"/>
      <c r="C24" s="69"/>
      <c r="D24" s="69"/>
      <c r="E24" s="80"/>
      <c r="F24" s="69"/>
    </row>
    <row r="25" spans="2:6">
      <c r="B25" s="69"/>
      <c r="C25" s="69"/>
      <c r="D25" s="69"/>
      <c r="E25" s="80"/>
      <c r="F25" s="69"/>
    </row>
    <row r="26" spans="2:6">
      <c r="B26" s="69"/>
      <c r="C26" s="69"/>
      <c r="D26" s="69"/>
      <c r="E26" s="80"/>
      <c r="F26" s="69"/>
    </row>
    <row r="27" spans="2:6">
      <c r="B27" s="69"/>
      <c r="C27" s="69"/>
      <c r="D27" s="69"/>
      <c r="E27" s="80"/>
      <c r="F27" s="69"/>
    </row>
    <row r="28" spans="2:6">
      <c r="B28" s="69"/>
      <c r="C28" s="69"/>
      <c r="D28" s="69"/>
      <c r="E28" s="80"/>
      <c r="F28" s="69"/>
    </row>
    <row r="29" spans="2:6">
      <c r="B29" s="69"/>
      <c r="C29" s="69"/>
      <c r="D29" s="69"/>
      <c r="E29" s="80"/>
      <c r="F29" s="69"/>
    </row>
  </sheetData>
  <sheetProtection password="CFBF" sheet="1" objects="1" scenarios="1"/>
  <mergeCells count="4">
    <mergeCell ref="C7:E7"/>
    <mergeCell ref="B10:C10"/>
    <mergeCell ref="B11:C11"/>
    <mergeCell ref="B12:C12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&amp;L&amp;F/&amp;A&amp;Cpagina &amp;P van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R33"/>
  <sheetViews>
    <sheetView showZeros="0" workbookViewId="0"/>
  </sheetViews>
  <sheetFormatPr defaultRowHeight="12.75"/>
  <cols>
    <col min="1" max="1" width="2.85546875" style="56" customWidth="1"/>
    <col min="2" max="2" width="4.42578125" style="16" customWidth="1"/>
    <col min="3" max="3" width="7.28515625" style="16" customWidth="1"/>
    <col min="4" max="4" width="53.28515625" style="58" bestFit="1" customWidth="1"/>
    <col min="5" max="7" width="13.42578125" style="58" customWidth="1"/>
    <col min="8" max="8" width="24.7109375" style="58" customWidth="1"/>
    <col min="9" max="9" width="6.42578125" style="58" customWidth="1"/>
    <col min="10" max="10" width="3.28515625" style="16" customWidth="1"/>
    <col min="11" max="11" width="5.7109375" style="59" customWidth="1"/>
    <col min="12" max="12" width="4.7109375" style="16" customWidth="1"/>
    <col min="13" max="13" width="5.7109375" style="16" bestFit="1" customWidth="1"/>
    <col min="14" max="14" width="9.140625" style="16"/>
    <col min="15" max="16" width="14.7109375" customWidth="1"/>
  </cols>
  <sheetData>
    <row r="1" spans="1:18" ht="13.5" thickBot="1">
      <c r="A1" s="12"/>
      <c r="B1" s="13"/>
      <c r="C1" s="13"/>
      <c r="D1" s="14"/>
      <c r="E1" s="14"/>
      <c r="F1" s="14"/>
      <c r="G1" s="14"/>
      <c r="H1" s="14"/>
      <c r="I1" s="14"/>
      <c r="J1" s="13"/>
      <c r="K1" s="15"/>
      <c r="L1" s="13"/>
    </row>
    <row r="2" spans="1:18" ht="112.5" customHeight="1">
      <c r="A2" s="17"/>
      <c r="B2" s="18" t="s">
        <v>39</v>
      </c>
      <c r="C2" s="18" t="s">
        <v>47</v>
      </c>
      <c r="D2" s="19" t="s">
        <v>0</v>
      </c>
      <c r="E2" s="19" t="s">
        <v>40</v>
      </c>
      <c r="F2" s="19" t="s">
        <v>1</v>
      </c>
      <c r="G2" s="19" t="s">
        <v>2</v>
      </c>
      <c r="H2" s="19" t="s">
        <v>3</v>
      </c>
      <c r="I2" s="19" t="s">
        <v>4</v>
      </c>
      <c r="J2" s="18" t="s">
        <v>5</v>
      </c>
      <c r="K2" s="20" t="s">
        <v>6</v>
      </c>
      <c r="L2" s="18" t="s">
        <v>7</v>
      </c>
      <c r="M2" s="18" t="s">
        <v>43</v>
      </c>
      <c r="N2" s="21" t="s">
        <v>51</v>
      </c>
      <c r="O2" s="2" t="s">
        <v>45</v>
      </c>
      <c r="P2" s="2" t="s">
        <v>44</v>
      </c>
      <c r="Q2" s="1"/>
      <c r="R2" s="1"/>
    </row>
    <row r="3" spans="1:18" ht="13.5" thickBot="1">
      <c r="A3" s="17"/>
      <c r="B3" s="22"/>
      <c r="C3" s="22"/>
      <c r="D3" s="23"/>
      <c r="E3" s="23"/>
      <c r="F3" s="23"/>
      <c r="G3" s="23"/>
      <c r="H3" s="23"/>
      <c r="I3" s="23"/>
      <c r="J3" s="22"/>
      <c r="K3" s="24"/>
      <c r="L3" s="22"/>
      <c r="M3" s="22"/>
      <c r="N3" s="25"/>
      <c r="O3" s="3"/>
      <c r="P3" s="3"/>
    </row>
    <row r="4" spans="1:18" ht="13.5" thickBot="1">
      <c r="A4" s="17"/>
      <c r="B4" s="26"/>
      <c r="C4" s="27"/>
      <c r="D4" s="28"/>
      <c r="E4" s="28"/>
      <c r="F4" s="28"/>
      <c r="G4" s="28"/>
      <c r="H4" s="28"/>
      <c r="I4" s="28"/>
      <c r="J4" s="27"/>
      <c r="K4" s="29"/>
      <c r="L4" s="27"/>
      <c r="M4" s="30"/>
      <c r="N4" s="31"/>
      <c r="O4" s="7"/>
      <c r="P4" s="8"/>
    </row>
    <row r="5" spans="1:18">
      <c r="A5" s="17">
        <v>44</v>
      </c>
      <c r="B5" s="32">
        <v>3</v>
      </c>
      <c r="C5" s="33">
        <v>111</v>
      </c>
      <c r="D5" s="34" t="s">
        <v>8</v>
      </c>
      <c r="E5" s="35" t="s">
        <v>12</v>
      </c>
      <c r="F5" s="36">
        <v>2004</v>
      </c>
      <c r="G5" s="36" t="s">
        <v>9</v>
      </c>
      <c r="H5" s="36" t="s">
        <v>10</v>
      </c>
      <c r="I5" s="36">
        <v>11</v>
      </c>
      <c r="J5" s="37">
        <v>4</v>
      </c>
      <c r="K5" s="38">
        <v>532.81962025316454</v>
      </c>
      <c r="L5" s="39">
        <v>2</v>
      </c>
      <c r="M5" s="40">
        <v>8</v>
      </c>
      <c r="N5" s="241"/>
      <c r="O5" s="11"/>
      <c r="P5" s="4">
        <f t="shared" ref="P5:P27" si="0">N5*O5</f>
        <v>0</v>
      </c>
    </row>
    <row r="6" spans="1:18">
      <c r="A6" s="17">
        <v>45</v>
      </c>
      <c r="B6" s="41">
        <v>3</v>
      </c>
      <c r="C6" s="42">
        <v>304</v>
      </c>
      <c r="D6" s="34" t="s">
        <v>29</v>
      </c>
      <c r="E6" s="35" t="s">
        <v>12</v>
      </c>
      <c r="F6" s="36">
        <v>1997</v>
      </c>
      <c r="G6" s="36" t="s">
        <v>9</v>
      </c>
      <c r="H6" s="36" t="s">
        <v>30</v>
      </c>
      <c r="I6" s="36">
        <v>34</v>
      </c>
      <c r="J6" s="37">
        <v>4</v>
      </c>
      <c r="K6" s="38">
        <v>90.103975535168189</v>
      </c>
      <c r="L6" s="39">
        <v>2</v>
      </c>
      <c r="M6" s="40">
        <v>6</v>
      </c>
      <c r="N6" s="241"/>
      <c r="O6" s="11"/>
      <c r="P6" s="4">
        <f t="shared" si="0"/>
        <v>0</v>
      </c>
    </row>
    <row r="7" spans="1:18">
      <c r="A7" s="17">
        <v>46</v>
      </c>
      <c r="B7" s="41">
        <v>3</v>
      </c>
      <c r="C7" s="42">
        <v>304</v>
      </c>
      <c r="D7" s="34" t="s">
        <v>31</v>
      </c>
      <c r="E7" s="35" t="s">
        <v>12</v>
      </c>
      <c r="F7" s="36">
        <v>1997</v>
      </c>
      <c r="G7" s="36" t="s">
        <v>9</v>
      </c>
      <c r="H7" s="36" t="s">
        <v>32</v>
      </c>
      <c r="I7" s="36">
        <v>31</v>
      </c>
      <c r="J7" s="37">
        <v>4</v>
      </c>
      <c r="K7" s="38">
        <v>170.46788990825689</v>
      </c>
      <c r="L7" s="39">
        <v>2</v>
      </c>
      <c r="M7" s="40">
        <v>6</v>
      </c>
      <c r="N7" s="241"/>
      <c r="O7" s="11"/>
      <c r="P7" s="4">
        <f t="shared" si="0"/>
        <v>0</v>
      </c>
    </row>
    <row r="8" spans="1:18">
      <c r="A8" s="17">
        <v>47</v>
      </c>
      <c r="B8" s="41">
        <v>3</v>
      </c>
      <c r="C8" s="42">
        <v>305</v>
      </c>
      <c r="D8" s="34" t="s">
        <v>27</v>
      </c>
      <c r="E8" s="35" t="s">
        <v>12</v>
      </c>
      <c r="F8" s="36">
        <v>1997</v>
      </c>
      <c r="G8" s="36" t="s">
        <v>9</v>
      </c>
      <c r="H8" s="36" t="s">
        <v>28</v>
      </c>
      <c r="I8" s="36">
        <v>34</v>
      </c>
      <c r="J8" s="37">
        <v>4</v>
      </c>
      <c r="K8" s="38">
        <v>100.01529051987768</v>
      </c>
      <c r="L8" s="39">
        <v>2</v>
      </c>
      <c r="M8" s="40">
        <v>6</v>
      </c>
      <c r="N8" s="241"/>
      <c r="O8" s="11"/>
      <c r="P8" s="4">
        <f t="shared" si="0"/>
        <v>0</v>
      </c>
    </row>
    <row r="9" spans="1:18">
      <c r="A9" s="17">
        <v>48</v>
      </c>
      <c r="B9" s="41">
        <v>3</v>
      </c>
      <c r="C9" s="42">
        <v>306</v>
      </c>
      <c r="D9" s="34" t="s">
        <v>25</v>
      </c>
      <c r="E9" s="35" t="s">
        <v>12</v>
      </c>
      <c r="F9" s="36">
        <v>1997</v>
      </c>
      <c r="G9" s="36" t="s">
        <v>9</v>
      </c>
      <c r="H9" s="36" t="s">
        <v>26</v>
      </c>
      <c r="I9" s="36">
        <v>34</v>
      </c>
      <c r="J9" s="37">
        <v>4</v>
      </c>
      <c r="K9" s="38">
        <v>181.64126984126983</v>
      </c>
      <c r="L9" s="39">
        <v>2</v>
      </c>
      <c r="M9" s="40">
        <v>6</v>
      </c>
      <c r="N9" s="241"/>
      <c r="O9" s="11"/>
      <c r="P9" s="4">
        <f t="shared" si="0"/>
        <v>0</v>
      </c>
    </row>
    <row r="10" spans="1:18">
      <c r="A10" s="17">
        <v>49</v>
      </c>
      <c r="B10" s="41">
        <v>3</v>
      </c>
      <c r="C10" s="42">
        <v>307</v>
      </c>
      <c r="D10" s="34" t="s">
        <v>23</v>
      </c>
      <c r="E10" s="35" t="s">
        <v>12</v>
      </c>
      <c r="F10" s="36">
        <v>1997</v>
      </c>
      <c r="G10" s="36" t="s">
        <v>9</v>
      </c>
      <c r="H10" s="36" t="s">
        <v>24</v>
      </c>
      <c r="I10" s="36">
        <v>34</v>
      </c>
      <c r="J10" s="37">
        <v>4</v>
      </c>
      <c r="K10" s="38">
        <v>165.81587301587302</v>
      </c>
      <c r="L10" s="39">
        <v>2</v>
      </c>
      <c r="M10" s="40">
        <v>6</v>
      </c>
      <c r="N10" s="241"/>
      <c r="O10" s="11"/>
      <c r="P10" s="4">
        <f t="shared" si="0"/>
        <v>0</v>
      </c>
    </row>
    <row r="11" spans="1:18">
      <c r="A11" s="17">
        <v>50</v>
      </c>
      <c r="B11" s="41">
        <v>3</v>
      </c>
      <c r="C11" s="42">
        <v>307</v>
      </c>
      <c r="D11" s="34" t="s">
        <v>21</v>
      </c>
      <c r="E11" s="35" t="s">
        <v>12</v>
      </c>
      <c r="F11" s="36">
        <v>1997</v>
      </c>
      <c r="G11" s="36" t="s">
        <v>9</v>
      </c>
      <c r="H11" s="36" t="s">
        <v>22</v>
      </c>
      <c r="I11" s="36">
        <v>31</v>
      </c>
      <c r="J11" s="37">
        <v>4</v>
      </c>
      <c r="K11" s="38">
        <v>258.14012738853501</v>
      </c>
      <c r="L11" s="39">
        <v>2</v>
      </c>
      <c r="M11" s="40">
        <v>6</v>
      </c>
      <c r="N11" s="241"/>
      <c r="O11" s="11"/>
      <c r="P11" s="4">
        <f t="shared" si="0"/>
        <v>0</v>
      </c>
    </row>
    <row r="12" spans="1:18">
      <c r="A12" s="17">
        <v>51</v>
      </c>
      <c r="B12" s="41">
        <v>3</v>
      </c>
      <c r="C12" s="42">
        <v>308</v>
      </c>
      <c r="D12" s="34" t="s">
        <v>19</v>
      </c>
      <c r="E12" s="35" t="s">
        <v>12</v>
      </c>
      <c r="F12" s="36">
        <v>1997</v>
      </c>
      <c r="G12" s="36" t="s">
        <v>9</v>
      </c>
      <c r="H12" s="36" t="s">
        <v>20</v>
      </c>
      <c r="I12" s="36">
        <v>34</v>
      </c>
      <c r="J12" s="37">
        <v>4</v>
      </c>
      <c r="K12" s="38">
        <v>144.85981308411215</v>
      </c>
      <c r="L12" s="39">
        <v>2</v>
      </c>
      <c r="M12" s="40">
        <v>6</v>
      </c>
      <c r="N12" s="241"/>
      <c r="O12" s="11"/>
      <c r="P12" s="4">
        <f t="shared" si="0"/>
        <v>0</v>
      </c>
    </row>
    <row r="13" spans="1:18">
      <c r="A13" s="17">
        <v>52</v>
      </c>
      <c r="B13" s="41">
        <v>3</v>
      </c>
      <c r="C13" s="42">
        <v>309</v>
      </c>
      <c r="D13" s="34" t="s">
        <v>37</v>
      </c>
      <c r="E13" s="35" t="s">
        <v>12</v>
      </c>
      <c r="F13" s="36">
        <v>1997</v>
      </c>
      <c r="G13" s="36" t="s">
        <v>9</v>
      </c>
      <c r="H13" s="36" t="s">
        <v>38</v>
      </c>
      <c r="I13" s="36">
        <v>31</v>
      </c>
      <c r="J13" s="37">
        <v>4</v>
      </c>
      <c r="K13" s="38">
        <v>287.5625</v>
      </c>
      <c r="L13" s="39">
        <v>2</v>
      </c>
      <c r="M13" s="40">
        <v>6</v>
      </c>
      <c r="N13" s="241"/>
      <c r="O13" s="11"/>
      <c r="P13" s="4">
        <f t="shared" si="0"/>
        <v>0</v>
      </c>
    </row>
    <row r="14" spans="1:18">
      <c r="A14" s="17">
        <v>53</v>
      </c>
      <c r="B14" s="41">
        <v>3</v>
      </c>
      <c r="C14" s="42">
        <v>310</v>
      </c>
      <c r="D14" s="34" t="s">
        <v>35</v>
      </c>
      <c r="E14" s="35" t="s">
        <v>12</v>
      </c>
      <c r="F14" s="36">
        <v>1997</v>
      </c>
      <c r="G14" s="36" t="s">
        <v>9</v>
      </c>
      <c r="H14" s="36" t="s">
        <v>36</v>
      </c>
      <c r="I14" s="36">
        <v>34</v>
      </c>
      <c r="J14" s="37">
        <v>4</v>
      </c>
      <c r="K14" s="38">
        <v>295.35000000000002</v>
      </c>
      <c r="L14" s="39">
        <v>2</v>
      </c>
      <c r="M14" s="40">
        <v>6</v>
      </c>
      <c r="N14" s="241"/>
      <c r="O14" s="11"/>
      <c r="P14" s="4">
        <f t="shared" si="0"/>
        <v>0</v>
      </c>
    </row>
    <row r="15" spans="1:18">
      <c r="A15" s="17"/>
      <c r="B15" s="41">
        <v>3</v>
      </c>
      <c r="C15" s="42">
        <v>311</v>
      </c>
      <c r="D15" s="34" t="s">
        <v>295</v>
      </c>
      <c r="E15" s="35" t="s">
        <v>296</v>
      </c>
      <c r="F15" s="36">
        <v>2011</v>
      </c>
      <c r="G15" s="36" t="s">
        <v>9</v>
      </c>
      <c r="H15" s="199">
        <v>310255</v>
      </c>
      <c r="I15" s="36">
        <v>1</v>
      </c>
      <c r="J15" s="37">
        <v>3</v>
      </c>
      <c r="K15" s="38">
        <v>56</v>
      </c>
      <c r="L15" s="39">
        <v>2</v>
      </c>
      <c r="M15" s="40">
        <v>6</v>
      </c>
      <c r="N15" s="241"/>
      <c r="O15" s="11"/>
      <c r="P15" s="4">
        <f t="shared" si="0"/>
        <v>0</v>
      </c>
    </row>
    <row r="16" spans="1:18">
      <c r="A16" s="17">
        <v>54</v>
      </c>
      <c r="B16" s="43">
        <v>3</v>
      </c>
      <c r="C16" s="44">
        <v>312</v>
      </c>
      <c r="D16" s="45" t="s">
        <v>33</v>
      </c>
      <c r="E16" s="35" t="s">
        <v>12</v>
      </c>
      <c r="F16" s="36">
        <v>1997</v>
      </c>
      <c r="G16" s="36" t="s">
        <v>9</v>
      </c>
      <c r="H16" s="36" t="s">
        <v>34</v>
      </c>
      <c r="I16" s="36">
        <v>32</v>
      </c>
      <c r="J16" s="37">
        <v>4</v>
      </c>
      <c r="K16" s="38">
        <v>184.59375</v>
      </c>
      <c r="L16" s="39">
        <v>2</v>
      </c>
      <c r="M16" s="40">
        <v>6</v>
      </c>
      <c r="N16" s="241"/>
      <c r="O16" s="11"/>
      <c r="P16" s="4">
        <f t="shared" si="0"/>
        <v>0</v>
      </c>
    </row>
    <row r="17" spans="1:16" s="5" customFormat="1">
      <c r="A17" s="60"/>
      <c r="B17" s="43">
        <v>3</v>
      </c>
      <c r="C17" s="44">
        <v>103</v>
      </c>
      <c r="D17" s="45" t="s">
        <v>52</v>
      </c>
      <c r="E17" s="35" t="s">
        <v>53</v>
      </c>
      <c r="F17" s="61">
        <v>1984</v>
      </c>
      <c r="G17" s="35" t="s">
        <v>9</v>
      </c>
      <c r="H17" s="35" t="s">
        <v>54</v>
      </c>
      <c r="I17" s="35">
        <v>11</v>
      </c>
      <c r="J17" s="61">
        <v>5</v>
      </c>
      <c r="K17" s="38">
        <v>55</v>
      </c>
      <c r="L17" s="62">
        <v>2</v>
      </c>
      <c r="M17" s="63">
        <v>6</v>
      </c>
      <c r="N17" s="241"/>
      <c r="O17" s="11"/>
      <c r="P17" s="64">
        <f t="shared" si="0"/>
        <v>0</v>
      </c>
    </row>
    <row r="18" spans="1:16" s="5" customFormat="1">
      <c r="A18" s="60"/>
      <c r="B18" s="43">
        <v>3</v>
      </c>
      <c r="C18" s="44">
        <v>301</v>
      </c>
      <c r="D18" s="45" t="s">
        <v>55</v>
      </c>
      <c r="E18" s="35" t="s">
        <v>53</v>
      </c>
      <c r="F18" s="61">
        <v>1994</v>
      </c>
      <c r="G18" s="35" t="s">
        <v>9</v>
      </c>
      <c r="H18" s="35" t="s">
        <v>56</v>
      </c>
      <c r="I18" s="35">
        <v>31</v>
      </c>
      <c r="J18" s="61">
        <v>4</v>
      </c>
      <c r="K18" s="38">
        <v>81</v>
      </c>
      <c r="L18" s="62">
        <v>2</v>
      </c>
      <c r="M18" s="63">
        <v>6</v>
      </c>
      <c r="N18" s="241"/>
      <c r="O18" s="11"/>
      <c r="P18" s="64">
        <f t="shared" si="0"/>
        <v>0</v>
      </c>
    </row>
    <row r="19" spans="1:16" s="5" customFormat="1">
      <c r="A19" s="60"/>
      <c r="B19" s="43">
        <v>3</v>
      </c>
      <c r="C19" s="44">
        <v>301</v>
      </c>
      <c r="D19" s="45" t="s">
        <v>57</v>
      </c>
      <c r="E19" s="35" t="s">
        <v>53</v>
      </c>
      <c r="F19" s="61">
        <v>1990</v>
      </c>
      <c r="G19" s="35" t="s">
        <v>9</v>
      </c>
      <c r="H19" s="35" t="s">
        <v>56</v>
      </c>
      <c r="I19" s="35">
        <v>34</v>
      </c>
      <c r="J19" s="61">
        <v>4</v>
      </c>
      <c r="K19" s="38">
        <v>87</v>
      </c>
      <c r="L19" s="62">
        <v>2</v>
      </c>
      <c r="M19" s="63">
        <v>6</v>
      </c>
      <c r="N19" s="241"/>
      <c r="O19" s="11"/>
      <c r="P19" s="64">
        <f t="shared" si="0"/>
        <v>0</v>
      </c>
    </row>
    <row r="20" spans="1:16" s="5" customFormat="1">
      <c r="A20" s="60"/>
      <c r="B20" s="43">
        <v>3</v>
      </c>
      <c r="C20" s="44">
        <v>302</v>
      </c>
      <c r="D20" s="45" t="s">
        <v>58</v>
      </c>
      <c r="E20" s="35" t="s">
        <v>53</v>
      </c>
      <c r="F20" s="61">
        <v>1991</v>
      </c>
      <c r="G20" s="35" t="s">
        <v>9</v>
      </c>
      <c r="H20" s="35" t="s">
        <v>59</v>
      </c>
      <c r="I20" s="35">
        <v>31</v>
      </c>
      <c r="J20" s="61">
        <v>4</v>
      </c>
      <c r="K20" s="38">
        <v>370</v>
      </c>
      <c r="L20" s="62">
        <v>2</v>
      </c>
      <c r="M20" s="63">
        <v>6</v>
      </c>
      <c r="N20" s="241"/>
      <c r="O20" s="11"/>
      <c r="P20" s="64">
        <f t="shared" si="0"/>
        <v>0</v>
      </c>
    </row>
    <row r="21" spans="1:16" s="5" customFormat="1">
      <c r="A21" s="60"/>
      <c r="B21" s="43">
        <v>3</v>
      </c>
      <c r="C21" s="44">
        <v>303</v>
      </c>
      <c r="D21" s="45" t="s">
        <v>60</v>
      </c>
      <c r="E21" s="35" t="s">
        <v>61</v>
      </c>
      <c r="F21" s="61">
        <v>2015</v>
      </c>
      <c r="G21" s="35" t="s">
        <v>9</v>
      </c>
      <c r="H21" s="35"/>
      <c r="I21" s="35">
        <v>14</v>
      </c>
      <c r="J21" s="61">
        <v>4</v>
      </c>
      <c r="K21" s="38" t="s">
        <v>297</v>
      </c>
      <c r="L21" s="62">
        <v>2</v>
      </c>
      <c r="M21" s="63" t="s">
        <v>309</v>
      </c>
      <c r="N21" s="507"/>
      <c r="O21" s="508"/>
      <c r="P21" s="509"/>
    </row>
    <row r="22" spans="1:16" s="5" customFormat="1">
      <c r="A22" s="60"/>
      <c r="B22" s="43">
        <v>3</v>
      </c>
      <c r="C22" s="44">
        <v>303</v>
      </c>
      <c r="D22" s="45" t="s">
        <v>62</v>
      </c>
      <c r="E22" s="35" t="s">
        <v>53</v>
      </c>
      <c r="F22" s="61">
        <v>1991</v>
      </c>
      <c r="G22" s="35" t="s">
        <v>9</v>
      </c>
      <c r="H22" s="35" t="s">
        <v>63</v>
      </c>
      <c r="I22" s="35">
        <v>24</v>
      </c>
      <c r="J22" s="61">
        <v>4</v>
      </c>
      <c r="K22" s="38">
        <v>253</v>
      </c>
      <c r="L22" s="62">
        <v>2</v>
      </c>
      <c r="M22" s="63">
        <v>6</v>
      </c>
      <c r="N22" s="241"/>
      <c r="O22" s="11"/>
      <c r="P22" s="64">
        <f t="shared" si="0"/>
        <v>0</v>
      </c>
    </row>
    <row r="23" spans="1:16">
      <c r="A23" s="17">
        <v>55</v>
      </c>
      <c r="B23" s="233">
        <v>3</v>
      </c>
      <c r="C23" s="227">
        <v>501</v>
      </c>
      <c r="D23" s="232" t="s">
        <v>11</v>
      </c>
      <c r="E23" s="223" t="s">
        <v>12</v>
      </c>
      <c r="F23" s="223">
        <v>2004</v>
      </c>
      <c r="G23" s="223" t="s">
        <v>13</v>
      </c>
      <c r="H23" s="223" t="s">
        <v>14</v>
      </c>
      <c r="I23" s="223">
        <v>32</v>
      </c>
      <c r="J23" s="228">
        <v>4</v>
      </c>
      <c r="K23" s="224">
        <v>68.818443804034587</v>
      </c>
      <c r="L23" s="225">
        <v>2</v>
      </c>
      <c r="M23" s="226">
        <v>6</v>
      </c>
      <c r="N23" s="242"/>
      <c r="O23" s="243"/>
      <c r="P23" s="240">
        <f t="shared" si="0"/>
        <v>0</v>
      </c>
    </row>
    <row r="24" spans="1:16">
      <c r="A24" s="17">
        <v>56</v>
      </c>
      <c r="B24" s="32">
        <v>3</v>
      </c>
      <c r="C24" s="33">
        <v>502</v>
      </c>
      <c r="D24" s="34" t="s">
        <v>17</v>
      </c>
      <c r="E24" s="36" t="s">
        <v>12</v>
      </c>
      <c r="F24" s="36">
        <v>2004</v>
      </c>
      <c r="G24" s="36" t="s">
        <v>13</v>
      </c>
      <c r="H24" s="36" t="s">
        <v>18</v>
      </c>
      <c r="I24" s="36">
        <v>24</v>
      </c>
      <c r="J24" s="37">
        <v>4</v>
      </c>
      <c r="K24" s="38">
        <v>170.68299711815561</v>
      </c>
      <c r="L24" s="39">
        <v>2</v>
      </c>
      <c r="M24" s="40">
        <v>6</v>
      </c>
      <c r="N24" s="241"/>
      <c r="O24" s="11"/>
      <c r="P24" s="4">
        <f t="shared" si="0"/>
        <v>0</v>
      </c>
    </row>
    <row r="25" spans="1:16">
      <c r="A25" s="17">
        <v>57</v>
      </c>
      <c r="B25" s="32">
        <v>3</v>
      </c>
      <c r="C25" s="33">
        <v>502</v>
      </c>
      <c r="D25" s="34" t="s">
        <v>15</v>
      </c>
      <c r="E25" s="36" t="s">
        <v>12</v>
      </c>
      <c r="F25" s="36">
        <v>2004</v>
      </c>
      <c r="G25" s="36" t="s">
        <v>13</v>
      </c>
      <c r="H25" s="36" t="s">
        <v>16</v>
      </c>
      <c r="I25" s="36">
        <v>14</v>
      </c>
      <c r="J25" s="37">
        <v>4</v>
      </c>
      <c r="K25" s="38">
        <v>218.08933717579251</v>
      </c>
      <c r="L25" s="39">
        <v>2</v>
      </c>
      <c r="M25" s="40">
        <v>6</v>
      </c>
      <c r="N25" s="241"/>
      <c r="O25" s="11"/>
      <c r="P25" s="4">
        <f t="shared" si="0"/>
        <v>0</v>
      </c>
    </row>
    <row r="26" spans="1:16">
      <c r="A26" s="17">
        <v>58</v>
      </c>
      <c r="B26" s="41">
        <v>3</v>
      </c>
      <c r="C26" s="42">
        <v>603</v>
      </c>
      <c r="D26" s="45" t="s">
        <v>41</v>
      </c>
      <c r="E26" s="36" t="s">
        <v>12</v>
      </c>
      <c r="F26" s="36">
        <v>2014</v>
      </c>
      <c r="G26" s="36" t="s">
        <v>9</v>
      </c>
      <c r="H26" s="35" t="s">
        <v>50</v>
      </c>
      <c r="I26" s="36">
        <v>1</v>
      </c>
      <c r="J26" s="37">
        <v>2</v>
      </c>
      <c r="K26" s="38" t="s">
        <v>48</v>
      </c>
      <c r="L26" s="46" t="s">
        <v>42</v>
      </c>
      <c r="M26" s="40">
        <v>6</v>
      </c>
      <c r="N26" s="241"/>
      <c r="O26" s="11"/>
      <c r="P26" s="4">
        <f t="shared" si="0"/>
        <v>0</v>
      </c>
    </row>
    <row r="27" spans="1:16" ht="13.5" thickBot="1">
      <c r="A27" s="17">
        <v>59</v>
      </c>
      <c r="B27" s="47">
        <v>3</v>
      </c>
      <c r="C27" s="48">
        <v>603</v>
      </c>
      <c r="D27" s="49" t="s">
        <v>41</v>
      </c>
      <c r="E27" s="50" t="s">
        <v>12</v>
      </c>
      <c r="F27" s="50">
        <v>2009</v>
      </c>
      <c r="G27" s="50" t="s">
        <v>9</v>
      </c>
      <c r="H27" s="51" t="s">
        <v>49</v>
      </c>
      <c r="I27" s="50">
        <v>1</v>
      </c>
      <c r="J27" s="52">
        <v>2</v>
      </c>
      <c r="K27" s="53" t="s">
        <v>48</v>
      </c>
      <c r="L27" s="54">
        <v>2</v>
      </c>
      <c r="M27" s="55">
        <v>6</v>
      </c>
      <c r="N27" s="244"/>
      <c r="O27" s="65"/>
      <c r="P27" s="10">
        <f t="shared" si="0"/>
        <v>0</v>
      </c>
    </row>
    <row r="28" spans="1:16" ht="13.5" thickBot="1">
      <c r="D28" s="57"/>
      <c r="O28" s="6" t="s">
        <v>46</v>
      </c>
      <c r="P28" s="9">
        <f>SUM(P5:P27)</f>
        <v>0</v>
      </c>
    </row>
    <row r="33" spans="12:16">
      <c r="L33" s="6" t="s">
        <v>326</v>
      </c>
      <c r="M33" s="512"/>
      <c r="N33" s="513"/>
      <c r="O33" s="512"/>
      <c r="P33" s="512"/>
    </row>
  </sheetData>
  <sheetProtection password="CFBF" sheet="1" objects="1" scenarios="1"/>
  <autoFilter ref="B4:P28">
    <sortState ref="B5:R80">
      <sortCondition ref="B4:B80"/>
    </sortState>
  </autoFilter>
  <conditionalFormatting sqref="B2:I2 B1:L1 B3:L16 B23:L32 B34:L1048576 B33:K33">
    <cfRule type="cellIs" dxfId="5" priority="41" stopIfTrue="1" operator="equal">
      <formula>0</formula>
    </cfRule>
  </conditionalFormatting>
  <conditionalFormatting sqref="N3:P3">
    <cfRule type="cellIs" dxfId="4" priority="7" stopIfTrue="1" operator="equal">
      <formula>0</formula>
    </cfRule>
  </conditionalFormatting>
  <conditionalFormatting sqref="N4:P4">
    <cfRule type="cellIs" dxfId="3" priority="4" stopIfTrue="1" operator="equal">
      <formula>0</formula>
    </cfRule>
  </conditionalFormatting>
  <conditionalFormatting sqref="M3:M4">
    <cfRule type="cellIs" dxfId="2" priority="3" stopIfTrue="1" operator="equal">
      <formula>0</formula>
    </cfRule>
  </conditionalFormatting>
  <conditionalFormatting sqref="B17:M22">
    <cfRule type="cellIs" dxfId="1" priority="2" stopIfTrue="1" operator="equal">
      <formula>0</formula>
    </cfRule>
  </conditionalFormatting>
  <conditionalFormatting sqref="L33">
    <cfRule type="cellIs" dxfId="0" priority="1" stopIfTrue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8" scale="99" orientation="landscape" r:id="rId1"/>
  <headerFooter>
    <oddFooter>&amp;L&amp;F/&amp;A&amp;Cpagina &amp;P van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G54"/>
  <sheetViews>
    <sheetView workbookViewId="0"/>
  </sheetViews>
  <sheetFormatPr defaultRowHeight="15"/>
  <cols>
    <col min="1" max="1" width="1.42578125" style="69" customWidth="1"/>
    <col min="2" max="2" width="6.42578125" style="69" customWidth="1"/>
    <col min="3" max="3" width="28" style="71" customWidth="1"/>
    <col min="4" max="4" width="61.85546875" style="67" customWidth="1"/>
    <col min="5" max="5" width="11.28515625" style="68" customWidth="1"/>
    <col min="6" max="6" width="11.28515625" style="67" customWidth="1"/>
    <col min="7" max="16384" width="9.140625" style="69"/>
  </cols>
  <sheetData>
    <row r="1" spans="1:7" ht="15.75" thickBot="1"/>
    <row r="2" spans="1:7" s="88" customFormat="1" ht="30.75" thickBot="1">
      <c r="A2" s="81"/>
      <c r="B2" s="82"/>
      <c r="C2" s="83" t="s">
        <v>72</v>
      </c>
      <c r="D2" s="84" t="s">
        <v>73</v>
      </c>
      <c r="E2" s="85" t="s">
        <v>74</v>
      </c>
      <c r="F2" s="86" t="s">
        <v>75</v>
      </c>
      <c r="G2" s="87"/>
    </row>
    <row r="3" spans="1:7" s="87" customFormat="1" ht="15.75" thickBot="1">
      <c r="A3" s="89"/>
      <c r="B3" s="90" t="s">
        <v>76</v>
      </c>
      <c r="C3" s="91"/>
      <c r="D3" s="92"/>
      <c r="E3" s="532"/>
      <c r="F3" s="532"/>
    </row>
    <row r="4" spans="1:7" ht="15.75" thickBot="1">
      <c r="A4" s="93"/>
      <c r="B4" s="94"/>
      <c r="C4" s="95" t="s">
        <v>77</v>
      </c>
      <c r="D4" s="96" t="s">
        <v>78</v>
      </c>
      <c r="E4" s="533">
        <v>0</v>
      </c>
      <c r="F4" s="534"/>
    </row>
    <row r="5" spans="1:7">
      <c r="A5" s="93"/>
      <c r="B5" s="97"/>
      <c r="C5" s="98"/>
      <c r="D5" s="99" t="s">
        <v>79</v>
      </c>
      <c r="E5" s="100">
        <v>0</v>
      </c>
      <c r="F5" s="101">
        <f>$E$4*(E5+1)</f>
        <v>0</v>
      </c>
    </row>
    <row r="6" spans="1:7">
      <c r="A6" s="93"/>
      <c r="B6" s="97"/>
      <c r="C6" s="102"/>
      <c r="D6" s="103" t="s">
        <v>80</v>
      </c>
      <c r="E6" s="100">
        <v>0</v>
      </c>
      <c r="F6" s="101">
        <f t="shared" ref="F6:F8" si="0">$E$4*(E6+1)</f>
        <v>0</v>
      </c>
    </row>
    <row r="7" spans="1:7">
      <c r="A7" s="93"/>
      <c r="B7" s="104"/>
      <c r="C7" s="105"/>
      <c r="D7" s="103" t="s">
        <v>81</v>
      </c>
      <c r="E7" s="106">
        <v>0</v>
      </c>
      <c r="F7" s="107">
        <f t="shared" si="0"/>
        <v>0</v>
      </c>
    </row>
    <row r="8" spans="1:7" s="114" customFormat="1" ht="15.75" thickBot="1">
      <c r="A8" s="108"/>
      <c r="B8" s="109"/>
      <c r="C8" s="110"/>
      <c r="D8" s="111" t="s">
        <v>82</v>
      </c>
      <c r="E8" s="112">
        <v>0</v>
      </c>
      <c r="F8" s="113">
        <f t="shared" si="0"/>
        <v>0</v>
      </c>
    </row>
    <row r="9" spans="1:7">
      <c r="C9" s="69"/>
      <c r="D9" s="69"/>
      <c r="E9" s="80"/>
      <c r="F9" s="69"/>
    </row>
    <row r="10" spans="1:7" ht="15.75" thickBot="1">
      <c r="A10" s="93"/>
      <c r="B10" s="93"/>
      <c r="C10" s="93"/>
      <c r="D10" s="93"/>
      <c r="E10" s="115"/>
      <c r="F10" s="93"/>
    </row>
    <row r="11" spans="1:7" ht="15.75" thickBot="1">
      <c r="A11" s="93"/>
      <c r="B11" s="94"/>
      <c r="C11" s="95" t="s">
        <v>83</v>
      </c>
      <c r="D11" s="96" t="s">
        <v>84</v>
      </c>
      <c r="E11" s="533">
        <v>0</v>
      </c>
      <c r="F11" s="534"/>
    </row>
    <row r="12" spans="1:7">
      <c r="A12" s="93"/>
      <c r="B12" s="97"/>
      <c r="C12" s="98"/>
      <c r="D12" s="99" t="s">
        <v>85</v>
      </c>
      <c r="E12" s="100">
        <v>0</v>
      </c>
      <c r="F12" s="101">
        <f>$E$11*(E12+1)</f>
        <v>0</v>
      </c>
    </row>
    <row r="13" spans="1:7" ht="15.75" thickBot="1">
      <c r="A13" s="93"/>
      <c r="B13" s="109"/>
      <c r="C13" s="110"/>
      <c r="D13" s="111" t="s">
        <v>86</v>
      </c>
      <c r="E13" s="112">
        <v>0</v>
      </c>
      <c r="F13" s="113">
        <f>$E$11*(E13+1)</f>
        <v>0</v>
      </c>
    </row>
    <row r="14" spans="1:7">
      <c r="A14" s="93"/>
      <c r="B14" s="93"/>
      <c r="C14" s="93"/>
      <c r="D14" s="93"/>
      <c r="E14" s="115"/>
      <c r="F14" s="93"/>
    </row>
    <row r="15" spans="1:7">
      <c r="A15" s="93"/>
      <c r="B15" s="93" t="s">
        <v>87</v>
      </c>
      <c r="C15" s="93"/>
      <c r="D15" s="93"/>
      <c r="E15" s="115"/>
      <c r="F15" s="93"/>
    </row>
    <row r="16" spans="1:7">
      <c r="A16" s="93"/>
      <c r="B16" s="93"/>
      <c r="C16" s="93"/>
      <c r="D16" s="93"/>
      <c r="E16" s="115"/>
      <c r="F16" s="93"/>
    </row>
    <row r="17" spans="1:6" ht="18.75" thickBot="1">
      <c r="A17" s="93"/>
      <c r="B17" s="116" t="s">
        <v>88</v>
      </c>
      <c r="C17" s="93"/>
      <c r="D17" s="117"/>
      <c r="E17" s="115"/>
      <c r="F17" s="93"/>
    </row>
    <row r="18" spans="1:6" s="119" customFormat="1" ht="15" customHeight="1">
      <c r="A18" s="118"/>
      <c r="B18" s="94">
        <v>75</v>
      </c>
      <c r="C18" s="95" t="s">
        <v>89</v>
      </c>
      <c r="D18" s="96" t="s">
        <v>78</v>
      </c>
      <c r="E18" s="535">
        <f>B18*((2*E4)+E11)</f>
        <v>0</v>
      </c>
      <c r="F18" s="536"/>
    </row>
    <row r="19" spans="1:6" s="119" customFormat="1" ht="15" customHeight="1">
      <c r="A19" s="118"/>
      <c r="B19" s="97">
        <v>20</v>
      </c>
      <c r="C19" s="98" t="s">
        <v>89</v>
      </c>
      <c r="D19" s="99" t="s">
        <v>79</v>
      </c>
      <c r="E19" s="537">
        <f>B19*((2*F5)+F12)</f>
        <v>0</v>
      </c>
      <c r="F19" s="538"/>
    </row>
    <row r="20" spans="1:6" s="119" customFormat="1" ht="15" customHeight="1">
      <c r="A20" s="118"/>
      <c r="B20" s="97">
        <v>15</v>
      </c>
      <c r="C20" s="102" t="s">
        <v>89</v>
      </c>
      <c r="D20" s="103" t="s">
        <v>80</v>
      </c>
      <c r="E20" s="537">
        <f>B20*((2*F6)+F12)</f>
        <v>0</v>
      </c>
      <c r="F20" s="538"/>
    </row>
    <row r="21" spans="1:6" s="119" customFormat="1" ht="15" customHeight="1">
      <c r="A21" s="118"/>
      <c r="B21" s="120">
        <v>10</v>
      </c>
      <c r="C21" s="121" t="s">
        <v>89</v>
      </c>
      <c r="D21" s="103" t="s">
        <v>81</v>
      </c>
      <c r="E21" s="528">
        <f>B19*((2*F7)+F12)</f>
        <v>0</v>
      </c>
      <c r="F21" s="529"/>
    </row>
    <row r="22" spans="1:6" s="119" customFormat="1" ht="15" customHeight="1" thickBot="1">
      <c r="A22" s="118"/>
      <c r="B22" s="109">
        <v>5</v>
      </c>
      <c r="C22" s="110" t="s">
        <v>89</v>
      </c>
      <c r="D22" s="111" t="s">
        <v>90</v>
      </c>
      <c r="E22" s="530">
        <f>B19*((2*F8)+F13)</f>
        <v>0</v>
      </c>
      <c r="F22" s="531"/>
    </row>
    <row r="23" spans="1:6" ht="18.75" thickBot="1">
      <c r="B23" s="117"/>
      <c r="C23" s="93"/>
      <c r="D23" s="69"/>
      <c r="E23" s="530">
        <f>SUM(E18:F22)</f>
        <v>0</v>
      </c>
      <c r="F23" s="531"/>
    </row>
    <row r="24" spans="1:6">
      <c r="C24" s="69"/>
      <c r="D24" s="69"/>
      <c r="E24" s="80"/>
      <c r="F24" s="69"/>
    </row>
    <row r="25" spans="1:6">
      <c r="C25" s="69"/>
      <c r="D25" s="69"/>
      <c r="E25" s="80"/>
      <c r="F25" s="69"/>
    </row>
    <row r="26" spans="1:6">
      <c r="C26" s="69"/>
      <c r="D26" s="69"/>
      <c r="E26" s="80"/>
      <c r="F26" s="69"/>
    </row>
    <row r="27" spans="1:6">
      <c r="C27" s="69"/>
      <c r="D27" s="69"/>
      <c r="E27" s="80"/>
      <c r="F27" s="69"/>
    </row>
    <row r="28" spans="1:6">
      <c r="C28" s="510" t="s">
        <v>326</v>
      </c>
      <c r="D28" s="514"/>
      <c r="E28" s="80"/>
      <c r="F28" s="69"/>
    </row>
    <row r="29" spans="1:6">
      <c r="C29" s="69"/>
      <c r="D29" s="69"/>
      <c r="E29" s="80"/>
      <c r="F29" s="69"/>
    </row>
    <row r="30" spans="1:6">
      <c r="C30" s="69"/>
      <c r="D30" s="69"/>
      <c r="E30" s="80"/>
      <c r="F30" s="69"/>
    </row>
    <row r="31" spans="1:6">
      <c r="C31" s="69"/>
      <c r="D31" s="69"/>
      <c r="E31" s="80"/>
      <c r="F31" s="69"/>
    </row>
    <row r="32" spans="1:6">
      <c r="C32" s="69"/>
      <c r="D32" s="69"/>
      <c r="E32" s="80"/>
      <c r="F32" s="69"/>
    </row>
    <row r="33" spans="3:6">
      <c r="C33" s="69"/>
      <c r="D33" s="69"/>
      <c r="E33" s="80"/>
      <c r="F33" s="69"/>
    </row>
    <row r="34" spans="3:6">
      <c r="C34" s="69"/>
      <c r="D34" s="69"/>
      <c r="E34" s="80"/>
      <c r="F34" s="69"/>
    </row>
    <row r="35" spans="3:6">
      <c r="C35" s="69"/>
      <c r="D35" s="69"/>
      <c r="E35" s="80"/>
      <c r="F35" s="69"/>
    </row>
    <row r="36" spans="3:6">
      <c r="C36" s="69"/>
      <c r="D36" s="69"/>
      <c r="E36" s="80"/>
      <c r="F36" s="69"/>
    </row>
    <row r="37" spans="3:6">
      <c r="C37" s="69"/>
      <c r="D37" s="69"/>
      <c r="E37" s="80"/>
      <c r="F37" s="69"/>
    </row>
    <row r="38" spans="3:6">
      <c r="C38" s="69"/>
      <c r="D38" s="69"/>
      <c r="E38" s="80"/>
      <c r="F38" s="69"/>
    </row>
    <row r="39" spans="3:6">
      <c r="C39" s="69"/>
      <c r="D39" s="69"/>
      <c r="E39" s="80"/>
      <c r="F39" s="69"/>
    </row>
    <row r="40" spans="3:6">
      <c r="C40" s="69"/>
      <c r="D40" s="69"/>
      <c r="E40" s="80"/>
      <c r="F40" s="69"/>
    </row>
    <row r="41" spans="3:6">
      <c r="C41" s="69"/>
      <c r="D41" s="69"/>
      <c r="E41" s="80"/>
      <c r="F41" s="69"/>
    </row>
    <row r="42" spans="3:6">
      <c r="C42" s="69"/>
      <c r="D42" s="69"/>
      <c r="E42" s="80"/>
      <c r="F42" s="69"/>
    </row>
    <row r="43" spans="3:6">
      <c r="C43" s="69"/>
      <c r="D43" s="69"/>
      <c r="E43" s="80"/>
      <c r="F43" s="69"/>
    </row>
    <row r="44" spans="3:6">
      <c r="C44" s="69"/>
      <c r="D44" s="69"/>
      <c r="E44" s="80"/>
      <c r="F44" s="69"/>
    </row>
    <row r="45" spans="3:6">
      <c r="C45" s="69"/>
      <c r="D45" s="69"/>
      <c r="E45" s="80"/>
      <c r="F45" s="69"/>
    </row>
    <row r="46" spans="3:6">
      <c r="C46" s="69"/>
      <c r="D46" s="69"/>
      <c r="E46" s="80"/>
      <c r="F46" s="69"/>
    </row>
    <row r="47" spans="3:6">
      <c r="C47" s="69"/>
      <c r="D47" s="69"/>
      <c r="E47" s="80"/>
      <c r="F47" s="69"/>
    </row>
    <row r="48" spans="3:6">
      <c r="C48" s="69"/>
      <c r="D48" s="69"/>
      <c r="E48" s="80"/>
      <c r="F48" s="69"/>
    </row>
    <row r="49" spans="3:6">
      <c r="C49" s="69"/>
      <c r="D49" s="69"/>
      <c r="E49" s="80"/>
      <c r="F49" s="69"/>
    </row>
    <row r="50" spans="3:6">
      <c r="C50" s="69"/>
      <c r="D50" s="69"/>
      <c r="E50" s="80"/>
      <c r="F50" s="69"/>
    </row>
    <row r="51" spans="3:6">
      <c r="C51" s="69"/>
      <c r="D51" s="69"/>
      <c r="E51" s="80"/>
      <c r="F51" s="69"/>
    </row>
    <row r="52" spans="3:6">
      <c r="C52" s="69"/>
      <c r="D52" s="69"/>
      <c r="E52" s="80"/>
      <c r="F52" s="69"/>
    </row>
    <row r="53" spans="3:6">
      <c r="C53" s="69"/>
      <c r="D53" s="69"/>
      <c r="E53" s="80"/>
      <c r="F53" s="69"/>
    </row>
    <row r="54" spans="3:6">
      <c r="C54" s="69"/>
      <c r="D54" s="69"/>
      <c r="E54" s="80"/>
      <c r="F54" s="69"/>
    </row>
  </sheetData>
  <sheetProtection password="CFBF" sheet="1" objects="1" scenarios="1"/>
  <mergeCells count="9">
    <mergeCell ref="E21:F21"/>
    <mergeCell ref="E22:F22"/>
    <mergeCell ref="E23:F23"/>
    <mergeCell ref="E3:F3"/>
    <mergeCell ref="E4:F4"/>
    <mergeCell ref="E11:F11"/>
    <mergeCell ref="E18:F18"/>
    <mergeCell ref="E19:F19"/>
    <mergeCell ref="E20:F20"/>
  </mergeCells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Footer>&amp;L&amp;F/&amp;A&amp;Cpagina &amp;P van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120"/>
  <sheetViews>
    <sheetView zoomScale="85" zoomScaleNormal="85" zoomScalePageLayoutView="125" workbookViewId="0"/>
  </sheetViews>
  <sheetFormatPr defaultColWidth="8.7109375" defaultRowHeight="15"/>
  <cols>
    <col min="1" max="1" width="1.42578125" style="69" customWidth="1"/>
    <col min="2" max="2" width="6.42578125" style="69" customWidth="1"/>
    <col min="3" max="3" width="32.85546875" style="155" customWidth="1"/>
    <col min="4" max="4" width="13.28515625" style="152" customWidth="1"/>
    <col min="5" max="5" width="47" style="67" customWidth="1"/>
    <col min="6" max="6" width="1.7109375" style="67" customWidth="1"/>
    <col min="7" max="7" width="13.7109375" style="207" customWidth="1"/>
    <col min="8" max="9" width="10.7109375" style="207" customWidth="1"/>
    <col min="10" max="10" width="13.7109375" style="67" customWidth="1"/>
    <col min="11" max="11" width="1.7109375" style="67" customWidth="1"/>
    <col min="12" max="12" width="10.7109375" style="207" customWidth="1"/>
    <col min="13" max="13" width="11.5703125" style="207" bestFit="1" customWidth="1"/>
    <col min="14" max="15" width="10.140625" style="207" customWidth="1"/>
    <col min="16" max="16" width="1.7109375" style="203" customWidth="1"/>
    <col min="17" max="18" width="12.7109375" style="67" customWidth="1"/>
    <col min="19" max="19" width="12.7109375" style="69" customWidth="1"/>
    <col min="20" max="20" width="16.5703125" style="69" customWidth="1"/>
    <col min="21" max="21" width="12.7109375" style="69" customWidth="1"/>
    <col min="22" max="22" width="9.42578125" style="69" bestFit="1" customWidth="1"/>
    <col min="23" max="16384" width="8.7109375" style="69"/>
  </cols>
  <sheetData>
    <row r="1" spans="1:22" s="88" customFormat="1" ht="60.75" thickBot="1">
      <c r="A1" s="252"/>
      <c r="B1" s="122"/>
      <c r="C1" s="306" t="s">
        <v>94</v>
      </c>
      <c r="D1" s="253" t="s">
        <v>95</v>
      </c>
      <c r="E1" s="255" t="s">
        <v>96</v>
      </c>
      <c r="F1" s="258"/>
      <c r="G1" s="230" t="s">
        <v>98</v>
      </c>
      <c r="H1" s="254" t="s">
        <v>298</v>
      </c>
      <c r="I1" s="254" t="s">
        <v>299</v>
      </c>
      <c r="J1" s="229" t="s">
        <v>300</v>
      </c>
      <c r="K1" s="258"/>
      <c r="L1" s="290" t="s">
        <v>302</v>
      </c>
      <c r="M1" s="254" t="s">
        <v>329</v>
      </c>
      <c r="N1" s="254" t="s">
        <v>299</v>
      </c>
      <c r="O1" s="255" t="s">
        <v>300</v>
      </c>
      <c r="P1" s="258"/>
      <c r="Q1" s="290" t="s">
        <v>99</v>
      </c>
      <c r="R1" s="123" t="s">
        <v>100</v>
      </c>
      <c r="S1" s="123" t="s">
        <v>101</v>
      </c>
      <c r="T1" s="273" t="s">
        <v>102</v>
      </c>
      <c r="U1" s="81"/>
    </row>
    <row r="2" spans="1:22" ht="15.75" customHeight="1" thickBot="1">
      <c r="A2" s="259"/>
      <c r="B2" s="395"/>
      <c r="C2" s="124" t="s">
        <v>103</v>
      </c>
      <c r="D2" s="401"/>
      <c r="E2" s="310"/>
      <c r="F2" s="308"/>
      <c r="G2" s="520" t="s">
        <v>330</v>
      </c>
      <c r="H2" s="313"/>
      <c r="I2" s="313"/>
      <c r="J2" s="312"/>
      <c r="K2" s="310"/>
      <c r="L2" s="520" t="s">
        <v>330</v>
      </c>
      <c r="M2" s="313"/>
      <c r="N2" s="313"/>
      <c r="O2" s="313"/>
      <c r="P2" s="310"/>
      <c r="Q2" s="539" t="s">
        <v>104</v>
      </c>
      <c r="R2" s="540"/>
      <c r="S2" s="541"/>
      <c r="T2" s="520" t="s">
        <v>330</v>
      </c>
      <c r="U2" s="93"/>
    </row>
    <row r="3" spans="1:22" ht="30">
      <c r="A3" s="259"/>
      <c r="B3" s="315"/>
      <c r="C3" s="374" t="s">
        <v>105</v>
      </c>
      <c r="D3" s="359" t="s">
        <v>106</v>
      </c>
      <c r="E3" s="262" t="s">
        <v>107</v>
      </c>
      <c r="F3" s="428"/>
      <c r="G3" s="431"/>
      <c r="H3" s="210" t="s">
        <v>108</v>
      </c>
      <c r="I3" s="320">
        <v>0.2</v>
      </c>
      <c r="J3" s="321">
        <f>G3*I3</f>
        <v>0</v>
      </c>
      <c r="K3" s="202"/>
      <c r="L3" s="439"/>
      <c r="M3" s="319">
        <v>24</v>
      </c>
      <c r="N3" s="320">
        <v>1</v>
      </c>
      <c r="O3" s="322">
        <f>(N3*M3)-(L3*N3)</f>
        <v>24</v>
      </c>
      <c r="P3" s="202"/>
      <c r="Q3" s="125"/>
      <c r="R3" s="125"/>
      <c r="S3" s="125"/>
      <c r="T3" s="126"/>
      <c r="U3" s="127"/>
      <c r="V3" s="128"/>
    </row>
    <row r="4" spans="1:22">
      <c r="A4" s="259"/>
      <c r="B4" s="323"/>
      <c r="C4" s="129" t="s">
        <v>109</v>
      </c>
      <c r="D4" s="404"/>
      <c r="E4" s="266" t="s">
        <v>110</v>
      </c>
      <c r="F4" s="428"/>
      <c r="G4" s="432"/>
      <c r="H4" s="211" t="s">
        <v>111</v>
      </c>
      <c r="I4" s="327">
        <v>0.2</v>
      </c>
      <c r="J4" s="328">
        <f t="shared" ref="J4:J9" si="0">G4*I4</f>
        <v>0</v>
      </c>
      <c r="K4" s="202"/>
      <c r="L4" s="440"/>
      <c r="M4" s="326">
        <v>24</v>
      </c>
      <c r="N4" s="327">
        <v>1</v>
      </c>
      <c r="O4" s="403">
        <f t="shared" ref="O4:O9" si="1">(N4*M4)-(L4*N4)</f>
        <v>24</v>
      </c>
      <c r="P4" s="202"/>
      <c r="Q4" s="130"/>
      <c r="R4" s="130"/>
      <c r="S4" s="130"/>
      <c r="T4" s="131"/>
      <c r="U4" s="127"/>
      <c r="V4" s="128"/>
    </row>
    <row r="5" spans="1:22" ht="16.5" customHeight="1">
      <c r="A5" s="259"/>
      <c r="B5" s="323"/>
      <c r="C5" s="129" t="s">
        <v>112</v>
      </c>
      <c r="D5" s="404"/>
      <c r="E5" s="266" t="s">
        <v>113</v>
      </c>
      <c r="F5" s="428"/>
      <c r="G5" s="432"/>
      <c r="H5" s="211" t="s">
        <v>111</v>
      </c>
      <c r="I5" s="327">
        <v>0.2</v>
      </c>
      <c r="J5" s="328">
        <f t="shared" si="0"/>
        <v>0</v>
      </c>
      <c r="K5" s="202"/>
      <c r="L5" s="440"/>
      <c r="M5" s="326">
        <v>24</v>
      </c>
      <c r="N5" s="327">
        <v>1</v>
      </c>
      <c r="O5" s="403">
        <f t="shared" si="1"/>
        <v>24</v>
      </c>
      <c r="P5" s="202"/>
      <c r="Q5" s="130"/>
      <c r="R5" s="130"/>
      <c r="S5" s="130"/>
      <c r="T5" s="131"/>
      <c r="U5" s="127"/>
      <c r="V5" s="128"/>
    </row>
    <row r="6" spans="1:22" ht="18.75" customHeight="1">
      <c r="A6" s="259"/>
      <c r="B6" s="323"/>
      <c r="C6" s="129" t="s">
        <v>114</v>
      </c>
      <c r="D6" s="361" t="s">
        <v>106</v>
      </c>
      <c r="E6" s="266" t="s">
        <v>115</v>
      </c>
      <c r="F6" s="428"/>
      <c r="G6" s="432"/>
      <c r="H6" s="211" t="s">
        <v>108</v>
      </c>
      <c r="I6" s="327">
        <v>0.2</v>
      </c>
      <c r="J6" s="328">
        <f t="shared" si="0"/>
        <v>0</v>
      </c>
      <c r="K6" s="202"/>
      <c r="L6" s="440"/>
      <c r="M6" s="326">
        <v>24</v>
      </c>
      <c r="N6" s="327">
        <v>1</v>
      </c>
      <c r="O6" s="403">
        <f t="shared" si="1"/>
        <v>24</v>
      </c>
      <c r="P6" s="202"/>
      <c r="Q6" s="130"/>
      <c r="R6" s="130"/>
      <c r="S6" s="130"/>
      <c r="T6" s="131"/>
      <c r="U6" s="127"/>
      <c r="V6" s="128"/>
    </row>
    <row r="7" spans="1:22" s="114" customFormat="1">
      <c r="A7" s="267"/>
      <c r="B7" s="323"/>
      <c r="C7" s="132" t="s">
        <v>116</v>
      </c>
      <c r="D7" s="361" t="s">
        <v>12</v>
      </c>
      <c r="E7" s="266" t="s">
        <v>117</v>
      </c>
      <c r="F7" s="428"/>
      <c r="G7" s="433"/>
      <c r="H7" s="211" t="s">
        <v>108</v>
      </c>
      <c r="I7" s="329">
        <v>1</v>
      </c>
      <c r="J7" s="418">
        <f t="shared" si="0"/>
        <v>0</v>
      </c>
      <c r="K7" s="202"/>
      <c r="L7" s="440"/>
      <c r="M7" s="326">
        <v>48</v>
      </c>
      <c r="N7" s="327">
        <v>1</v>
      </c>
      <c r="O7" s="403">
        <f t="shared" si="1"/>
        <v>48</v>
      </c>
      <c r="P7" s="202"/>
      <c r="Q7" s="130"/>
      <c r="R7" s="130"/>
      <c r="S7" s="130"/>
      <c r="T7" s="131"/>
      <c r="U7" s="133"/>
      <c r="V7" s="128"/>
    </row>
    <row r="8" spans="1:22" s="114" customFormat="1">
      <c r="A8" s="267"/>
      <c r="B8" s="323"/>
      <c r="C8" s="132" t="s">
        <v>118</v>
      </c>
      <c r="D8" s="361" t="s">
        <v>12</v>
      </c>
      <c r="E8" s="266" t="s">
        <v>119</v>
      </c>
      <c r="F8" s="428"/>
      <c r="G8" s="433"/>
      <c r="H8" s="211" t="s">
        <v>120</v>
      </c>
      <c r="I8" s="329">
        <v>1</v>
      </c>
      <c r="J8" s="418">
        <f t="shared" si="0"/>
        <v>0</v>
      </c>
      <c r="K8" s="202"/>
      <c r="L8" s="440"/>
      <c r="M8" s="326">
        <v>48</v>
      </c>
      <c r="N8" s="327">
        <v>1</v>
      </c>
      <c r="O8" s="403">
        <f t="shared" si="1"/>
        <v>48</v>
      </c>
      <c r="P8" s="202"/>
      <c r="Q8" s="130"/>
      <c r="R8" s="130"/>
      <c r="S8" s="130"/>
      <c r="T8" s="131"/>
      <c r="U8" s="133"/>
      <c r="V8" s="128"/>
    </row>
    <row r="9" spans="1:22" s="114" customFormat="1" ht="15.75" thickBot="1">
      <c r="A9" s="267"/>
      <c r="B9" s="134"/>
      <c r="C9" s="135" t="s">
        <v>121</v>
      </c>
      <c r="D9" s="362"/>
      <c r="E9" s="270" t="s">
        <v>122</v>
      </c>
      <c r="F9" s="428"/>
      <c r="G9" s="434"/>
      <c r="H9" s="212" t="s">
        <v>111</v>
      </c>
      <c r="I9" s="347">
        <v>1</v>
      </c>
      <c r="J9" s="348">
        <f t="shared" si="0"/>
        <v>0</v>
      </c>
      <c r="K9" s="202"/>
      <c r="L9" s="441"/>
      <c r="M9" s="346">
        <v>48</v>
      </c>
      <c r="N9" s="347">
        <v>1</v>
      </c>
      <c r="O9" s="405">
        <f t="shared" si="1"/>
        <v>48</v>
      </c>
      <c r="P9" s="202"/>
      <c r="Q9" s="136"/>
      <c r="R9" s="136"/>
      <c r="S9" s="136"/>
      <c r="T9" s="137"/>
      <c r="U9" s="133"/>
      <c r="V9" s="128"/>
    </row>
    <row r="10" spans="1:22">
      <c r="A10" s="259"/>
      <c r="B10" s="331"/>
      <c r="C10" s="406"/>
      <c r="D10" s="406"/>
      <c r="E10" s="333"/>
      <c r="F10" s="428"/>
      <c r="G10" s="334"/>
      <c r="H10" s="335"/>
      <c r="I10" s="335"/>
      <c r="J10" s="334"/>
      <c r="K10" s="333"/>
      <c r="L10" s="335"/>
      <c r="M10" s="335"/>
      <c r="N10" s="335"/>
      <c r="O10" s="335"/>
      <c r="P10" s="333"/>
      <c r="Q10" s="487"/>
      <c r="R10" s="487"/>
      <c r="S10" s="488"/>
      <c r="T10" s="488"/>
      <c r="U10" s="127"/>
      <c r="V10" s="128"/>
    </row>
    <row r="11" spans="1:22" ht="15.75" thickBot="1">
      <c r="A11" s="259"/>
      <c r="B11" s="338"/>
      <c r="C11" s="407" t="s">
        <v>123</v>
      </c>
      <c r="D11" s="407"/>
      <c r="E11" s="340"/>
      <c r="F11" s="428"/>
      <c r="G11" s="334"/>
      <c r="H11" s="341"/>
      <c r="I11" s="335"/>
      <c r="J11" s="334"/>
      <c r="K11" s="340"/>
      <c r="L11" s="341"/>
      <c r="M11" s="341"/>
      <c r="N11" s="341"/>
      <c r="O11" s="341"/>
      <c r="P11" s="340"/>
      <c r="Q11" s="489"/>
      <c r="R11" s="489"/>
      <c r="S11" s="488"/>
      <c r="T11" s="488"/>
      <c r="U11" s="127"/>
      <c r="V11" s="128"/>
    </row>
    <row r="12" spans="1:22" ht="18.75" customHeight="1">
      <c r="A12" s="259"/>
      <c r="B12" s="315"/>
      <c r="C12" s="359" t="s">
        <v>124</v>
      </c>
      <c r="D12" s="138" t="s">
        <v>12</v>
      </c>
      <c r="E12" s="262" t="s">
        <v>125</v>
      </c>
      <c r="F12" s="428"/>
      <c r="G12" s="431"/>
      <c r="H12" s="210" t="s">
        <v>108</v>
      </c>
      <c r="I12" s="320">
        <v>1</v>
      </c>
      <c r="J12" s="321">
        <f t="shared" ref="J12:J21" si="2">G12*I12</f>
        <v>0</v>
      </c>
      <c r="K12" s="202"/>
      <c r="L12" s="439"/>
      <c r="M12" s="319">
        <v>336</v>
      </c>
      <c r="N12" s="320">
        <v>1</v>
      </c>
      <c r="O12" s="322">
        <f t="shared" ref="O12:O21" si="3">(N12*M12)-(L12*N12)</f>
        <v>336</v>
      </c>
      <c r="P12" s="202"/>
      <c r="Q12" s="125"/>
      <c r="R12" s="125"/>
      <c r="S12" s="125"/>
      <c r="T12" s="126"/>
      <c r="U12" s="127"/>
      <c r="V12" s="128"/>
    </row>
    <row r="13" spans="1:22" ht="21" customHeight="1">
      <c r="A13" s="259"/>
      <c r="B13" s="323"/>
      <c r="C13" s="361" t="s">
        <v>126</v>
      </c>
      <c r="D13" s="388" t="s">
        <v>12</v>
      </c>
      <c r="E13" s="266" t="s">
        <v>127</v>
      </c>
      <c r="F13" s="428"/>
      <c r="G13" s="432"/>
      <c r="H13" s="211" t="s">
        <v>108</v>
      </c>
      <c r="I13" s="327">
        <v>1</v>
      </c>
      <c r="J13" s="328">
        <f t="shared" si="2"/>
        <v>0</v>
      </c>
      <c r="K13" s="202"/>
      <c r="L13" s="440"/>
      <c r="M13" s="326">
        <v>336</v>
      </c>
      <c r="N13" s="327">
        <v>1</v>
      </c>
      <c r="O13" s="403">
        <f t="shared" si="3"/>
        <v>336</v>
      </c>
      <c r="P13" s="202"/>
      <c r="Q13" s="130"/>
      <c r="R13" s="130"/>
      <c r="S13" s="130"/>
      <c r="T13" s="131"/>
      <c r="U13" s="127"/>
      <c r="V13" s="128"/>
    </row>
    <row r="14" spans="1:22">
      <c r="A14" s="259"/>
      <c r="B14" s="323"/>
      <c r="C14" s="361" t="s">
        <v>128</v>
      </c>
      <c r="D14" s="388" t="s">
        <v>12</v>
      </c>
      <c r="E14" s="266" t="s">
        <v>129</v>
      </c>
      <c r="F14" s="428"/>
      <c r="G14" s="432"/>
      <c r="H14" s="211" t="s">
        <v>130</v>
      </c>
      <c r="I14" s="327">
        <v>1</v>
      </c>
      <c r="J14" s="328">
        <f t="shared" si="2"/>
        <v>0</v>
      </c>
      <c r="K14" s="202"/>
      <c r="L14" s="440"/>
      <c r="M14" s="326">
        <v>24</v>
      </c>
      <c r="N14" s="327">
        <v>1</v>
      </c>
      <c r="O14" s="403">
        <f t="shared" si="3"/>
        <v>24</v>
      </c>
      <c r="P14" s="202"/>
      <c r="Q14" s="130"/>
      <c r="R14" s="130"/>
      <c r="S14" s="130"/>
      <c r="T14" s="131"/>
      <c r="U14" s="127"/>
      <c r="V14" s="128"/>
    </row>
    <row r="15" spans="1:22">
      <c r="A15" s="259"/>
      <c r="B15" s="323"/>
      <c r="C15" s="361" t="s">
        <v>131</v>
      </c>
      <c r="D15" s="388" t="s">
        <v>12</v>
      </c>
      <c r="E15" s="266" t="s">
        <v>132</v>
      </c>
      <c r="F15" s="428"/>
      <c r="G15" s="432"/>
      <c r="H15" s="211" t="s">
        <v>130</v>
      </c>
      <c r="I15" s="327">
        <v>1</v>
      </c>
      <c r="J15" s="328">
        <f t="shared" si="2"/>
        <v>0</v>
      </c>
      <c r="K15" s="202"/>
      <c r="L15" s="440"/>
      <c r="M15" s="326">
        <v>24</v>
      </c>
      <c r="N15" s="327">
        <v>1</v>
      </c>
      <c r="O15" s="403">
        <f t="shared" si="3"/>
        <v>24</v>
      </c>
      <c r="P15" s="202"/>
      <c r="Q15" s="130"/>
      <c r="R15" s="130"/>
      <c r="S15" s="130"/>
      <c r="T15" s="131"/>
      <c r="U15" s="127"/>
      <c r="V15" s="128"/>
    </row>
    <row r="16" spans="1:22">
      <c r="A16" s="259"/>
      <c r="B16" s="323"/>
      <c r="C16" s="361" t="s">
        <v>133</v>
      </c>
      <c r="D16" s="388" t="s">
        <v>12</v>
      </c>
      <c r="E16" s="266" t="s">
        <v>134</v>
      </c>
      <c r="F16" s="428"/>
      <c r="G16" s="432"/>
      <c r="H16" s="211" t="s">
        <v>108</v>
      </c>
      <c r="I16" s="327">
        <v>1</v>
      </c>
      <c r="J16" s="328">
        <f t="shared" si="2"/>
        <v>0</v>
      </c>
      <c r="K16" s="202"/>
      <c r="L16" s="440"/>
      <c r="M16" s="326">
        <v>48</v>
      </c>
      <c r="N16" s="327">
        <v>1</v>
      </c>
      <c r="O16" s="403">
        <f t="shared" si="3"/>
        <v>48</v>
      </c>
      <c r="P16" s="202"/>
      <c r="Q16" s="130"/>
      <c r="R16" s="130"/>
      <c r="S16" s="130"/>
      <c r="T16" s="131"/>
      <c r="U16" s="127"/>
      <c r="V16" s="128"/>
    </row>
    <row r="17" spans="1:22">
      <c r="A17" s="259"/>
      <c r="B17" s="323"/>
      <c r="C17" s="361" t="s">
        <v>135</v>
      </c>
      <c r="D17" s="388" t="s">
        <v>12</v>
      </c>
      <c r="E17" s="266" t="s">
        <v>136</v>
      </c>
      <c r="F17" s="428"/>
      <c r="G17" s="432"/>
      <c r="H17" s="211" t="s">
        <v>108</v>
      </c>
      <c r="I17" s="327">
        <v>1</v>
      </c>
      <c r="J17" s="328">
        <f t="shared" si="2"/>
        <v>0</v>
      </c>
      <c r="K17" s="202"/>
      <c r="L17" s="440"/>
      <c r="M17" s="326">
        <v>48</v>
      </c>
      <c r="N17" s="327">
        <v>1</v>
      </c>
      <c r="O17" s="403">
        <f t="shared" si="3"/>
        <v>48</v>
      </c>
      <c r="P17" s="202"/>
      <c r="Q17" s="130"/>
      <c r="R17" s="130"/>
      <c r="S17" s="130"/>
      <c r="T17" s="131"/>
      <c r="U17" s="127"/>
      <c r="V17" s="128"/>
    </row>
    <row r="18" spans="1:22" ht="19.5" customHeight="1">
      <c r="A18" s="259"/>
      <c r="B18" s="323"/>
      <c r="C18" s="361" t="s">
        <v>137</v>
      </c>
      <c r="D18" s="388" t="s">
        <v>12</v>
      </c>
      <c r="E18" s="266" t="s">
        <v>138</v>
      </c>
      <c r="F18" s="428"/>
      <c r="G18" s="432"/>
      <c r="H18" s="211" t="s">
        <v>130</v>
      </c>
      <c r="I18" s="327">
        <v>1</v>
      </c>
      <c r="J18" s="328">
        <f t="shared" si="2"/>
        <v>0</v>
      </c>
      <c r="K18" s="202"/>
      <c r="L18" s="440"/>
      <c r="M18" s="326">
        <v>24</v>
      </c>
      <c r="N18" s="327">
        <v>1</v>
      </c>
      <c r="O18" s="403">
        <f t="shared" si="3"/>
        <v>24</v>
      </c>
      <c r="P18" s="202"/>
      <c r="Q18" s="130"/>
      <c r="R18" s="130"/>
      <c r="S18" s="130"/>
      <c r="T18" s="131"/>
      <c r="U18" s="127"/>
      <c r="V18" s="128"/>
    </row>
    <row r="19" spans="1:22" ht="16.5" customHeight="1">
      <c r="A19" s="259"/>
      <c r="B19" s="323"/>
      <c r="C19" s="361" t="s">
        <v>139</v>
      </c>
      <c r="D19" s="388"/>
      <c r="E19" s="266" t="s">
        <v>140</v>
      </c>
      <c r="F19" s="428"/>
      <c r="G19" s="432"/>
      <c r="H19" s="211" t="s">
        <v>130</v>
      </c>
      <c r="I19" s="327">
        <v>1</v>
      </c>
      <c r="J19" s="328">
        <f>G19*I19</f>
        <v>0</v>
      </c>
      <c r="K19" s="202"/>
      <c r="L19" s="440"/>
      <c r="M19" s="326">
        <v>24</v>
      </c>
      <c r="N19" s="327">
        <v>1</v>
      </c>
      <c r="O19" s="403">
        <f t="shared" si="3"/>
        <v>24</v>
      </c>
      <c r="P19" s="202"/>
      <c r="Q19" s="130"/>
      <c r="R19" s="130"/>
      <c r="S19" s="130"/>
      <c r="T19" s="131"/>
      <c r="U19" s="127"/>
      <c r="V19" s="128"/>
    </row>
    <row r="20" spans="1:22">
      <c r="A20" s="259"/>
      <c r="B20" s="323"/>
      <c r="C20" s="361" t="s">
        <v>305</v>
      </c>
      <c r="D20" s="388"/>
      <c r="E20" s="266" t="s">
        <v>141</v>
      </c>
      <c r="F20" s="428"/>
      <c r="G20" s="433"/>
      <c r="H20" s="211" t="s">
        <v>108</v>
      </c>
      <c r="I20" s="329">
        <v>1</v>
      </c>
      <c r="J20" s="328">
        <f t="shared" si="2"/>
        <v>0</v>
      </c>
      <c r="K20" s="202"/>
      <c r="L20" s="440"/>
      <c r="M20" s="369">
        <v>24</v>
      </c>
      <c r="N20" s="214">
        <v>1</v>
      </c>
      <c r="O20" s="215">
        <f t="shared" si="3"/>
        <v>24</v>
      </c>
      <c r="P20" s="202"/>
      <c r="Q20" s="130"/>
      <c r="R20" s="130"/>
      <c r="S20" s="130"/>
      <c r="T20" s="131"/>
      <c r="U20" s="127"/>
      <c r="V20" s="128"/>
    </row>
    <row r="21" spans="1:22" ht="15.75" thickBot="1">
      <c r="A21" s="259"/>
      <c r="B21" s="343"/>
      <c r="C21" s="362" t="s">
        <v>142</v>
      </c>
      <c r="D21" s="139" t="s">
        <v>143</v>
      </c>
      <c r="E21" s="270" t="s">
        <v>144</v>
      </c>
      <c r="F21" s="428"/>
      <c r="G21" s="434"/>
      <c r="H21" s="212" t="s">
        <v>120</v>
      </c>
      <c r="I21" s="347">
        <v>1</v>
      </c>
      <c r="J21" s="348">
        <f t="shared" si="2"/>
        <v>0</v>
      </c>
      <c r="K21" s="202"/>
      <c r="L21" s="441"/>
      <c r="M21" s="346">
        <v>24</v>
      </c>
      <c r="N21" s="349">
        <v>1</v>
      </c>
      <c r="O21" s="350">
        <f t="shared" si="3"/>
        <v>24</v>
      </c>
      <c r="P21" s="202"/>
      <c r="Q21" s="136"/>
      <c r="R21" s="136"/>
      <c r="S21" s="136"/>
      <c r="T21" s="137"/>
      <c r="U21" s="127"/>
      <c r="V21" s="128"/>
    </row>
    <row r="22" spans="1:22">
      <c r="A22" s="259"/>
      <c r="B22" s="351"/>
      <c r="C22" s="408"/>
      <c r="D22" s="408"/>
      <c r="E22" s="333"/>
      <c r="F22" s="428"/>
      <c r="G22" s="294"/>
      <c r="H22" s="335"/>
      <c r="I22" s="294"/>
      <c r="J22" s="378"/>
      <c r="K22" s="333"/>
      <c r="L22" s="335"/>
      <c r="M22" s="335"/>
      <c r="N22" s="335"/>
      <c r="O22" s="335"/>
      <c r="P22" s="333"/>
      <c r="Q22" s="488"/>
      <c r="R22" s="488"/>
      <c r="S22" s="488"/>
      <c r="T22" s="488"/>
      <c r="U22" s="127"/>
      <c r="V22" s="128"/>
    </row>
    <row r="23" spans="1:22" ht="15.75" thickBot="1">
      <c r="A23" s="259"/>
      <c r="B23" s="352"/>
      <c r="C23" s="409" t="s">
        <v>145</v>
      </c>
      <c r="D23" s="409"/>
      <c r="E23" s="340"/>
      <c r="F23" s="428"/>
      <c r="G23" s="334"/>
      <c r="H23" s="341"/>
      <c r="I23" s="335"/>
      <c r="J23" s="334"/>
      <c r="K23" s="340"/>
      <c r="L23" s="341"/>
      <c r="M23" s="341"/>
      <c r="N23" s="341"/>
      <c r="O23" s="341"/>
      <c r="P23" s="340"/>
      <c r="Q23" s="490"/>
      <c r="R23" s="490"/>
      <c r="S23" s="491"/>
      <c r="T23" s="491"/>
      <c r="U23" s="127"/>
      <c r="V23" s="128"/>
    </row>
    <row r="24" spans="1:22" ht="22.5" customHeight="1">
      <c r="A24" s="259"/>
      <c r="B24" s="140"/>
      <c r="C24" s="359" t="s">
        <v>306</v>
      </c>
      <c r="D24" s="138" t="s">
        <v>147</v>
      </c>
      <c r="E24" s="274" t="s">
        <v>148</v>
      </c>
      <c r="F24" s="428"/>
      <c r="G24" s="431"/>
      <c r="H24" s="287" t="s">
        <v>149</v>
      </c>
      <c r="I24" s="320">
        <v>1</v>
      </c>
      <c r="J24" s="321">
        <f t="shared" ref="J24:J28" si="4">G24*I24</f>
        <v>0</v>
      </c>
      <c r="K24" s="295"/>
      <c r="L24" s="422"/>
      <c r="M24" s="291">
        <v>120</v>
      </c>
      <c r="N24" s="288">
        <v>3</v>
      </c>
      <c r="O24" s="289">
        <f t="shared" ref="O24:O28" si="5">(N24*M24)-(L24*N24)</f>
        <v>360</v>
      </c>
      <c r="P24" s="295"/>
      <c r="Q24" s="125"/>
      <c r="R24" s="125"/>
      <c r="S24" s="125"/>
      <c r="T24" s="126"/>
      <c r="U24" s="127"/>
      <c r="V24" s="128"/>
    </row>
    <row r="25" spans="1:22" ht="19.5" customHeight="1">
      <c r="A25" s="384"/>
      <c r="B25" s="141"/>
      <c r="C25" s="361" t="s">
        <v>152</v>
      </c>
      <c r="D25" s="388" t="s">
        <v>147</v>
      </c>
      <c r="E25" s="266" t="s">
        <v>153</v>
      </c>
      <c r="F25" s="428"/>
      <c r="G25" s="432"/>
      <c r="H25" s="211" t="s">
        <v>149</v>
      </c>
      <c r="I25" s="327">
        <v>1</v>
      </c>
      <c r="J25" s="328">
        <f t="shared" si="4"/>
        <v>0</v>
      </c>
      <c r="K25" s="202"/>
      <c r="L25" s="440"/>
      <c r="M25" s="326">
        <v>48</v>
      </c>
      <c r="N25" s="327">
        <v>3</v>
      </c>
      <c r="O25" s="403">
        <f t="shared" si="5"/>
        <v>144</v>
      </c>
      <c r="P25" s="202"/>
      <c r="Q25" s="130"/>
      <c r="R25" s="130"/>
      <c r="S25" s="130"/>
      <c r="T25" s="131"/>
      <c r="U25" s="93"/>
      <c r="V25" s="128"/>
    </row>
    <row r="26" spans="1:22" ht="33.75" customHeight="1">
      <c r="A26" s="259"/>
      <c r="B26" s="141"/>
      <c r="C26" s="361" t="s">
        <v>154</v>
      </c>
      <c r="D26" s="388" t="s">
        <v>147</v>
      </c>
      <c r="E26" s="266" t="s">
        <v>155</v>
      </c>
      <c r="F26" s="428"/>
      <c r="G26" s="432"/>
      <c r="H26" s="211" t="s">
        <v>149</v>
      </c>
      <c r="I26" s="327">
        <v>1</v>
      </c>
      <c r="J26" s="328">
        <f t="shared" si="4"/>
        <v>0</v>
      </c>
      <c r="K26" s="202"/>
      <c r="L26" s="440"/>
      <c r="M26" s="326">
        <v>48</v>
      </c>
      <c r="N26" s="327">
        <v>2</v>
      </c>
      <c r="O26" s="403">
        <f t="shared" si="5"/>
        <v>96</v>
      </c>
      <c r="P26" s="202"/>
      <c r="Q26" s="130"/>
      <c r="R26" s="130"/>
      <c r="S26" s="130"/>
      <c r="T26" s="131"/>
      <c r="U26" s="127"/>
      <c r="V26" s="128"/>
    </row>
    <row r="27" spans="1:22" ht="30">
      <c r="A27" s="384"/>
      <c r="B27" s="142"/>
      <c r="C27" s="411" t="s">
        <v>156</v>
      </c>
      <c r="D27" s="143" t="s">
        <v>157</v>
      </c>
      <c r="E27" s="266" t="s">
        <v>158</v>
      </c>
      <c r="F27" s="428"/>
      <c r="G27" s="432"/>
      <c r="H27" s="211" t="s">
        <v>159</v>
      </c>
      <c r="I27" s="327">
        <v>1</v>
      </c>
      <c r="J27" s="328">
        <f t="shared" si="4"/>
        <v>0</v>
      </c>
      <c r="K27" s="202"/>
      <c r="L27" s="440"/>
      <c r="M27" s="326">
        <v>120</v>
      </c>
      <c r="N27" s="327">
        <v>1</v>
      </c>
      <c r="O27" s="403">
        <f t="shared" si="5"/>
        <v>120</v>
      </c>
      <c r="P27" s="202"/>
      <c r="Q27" s="130"/>
      <c r="R27" s="130"/>
      <c r="S27" s="130"/>
      <c r="T27" s="131"/>
      <c r="U27" s="93"/>
      <c r="V27" s="128"/>
    </row>
    <row r="28" spans="1:22" ht="60.75" thickBot="1">
      <c r="A28" s="384"/>
      <c r="B28" s="144"/>
      <c r="C28" s="218" t="s">
        <v>160</v>
      </c>
      <c r="D28" s="145" t="s">
        <v>147</v>
      </c>
      <c r="E28" s="270" t="s">
        <v>301</v>
      </c>
      <c r="F28" s="428"/>
      <c r="G28" s="434"/>
      <c r="H28" s="212" t="s">
        <v>149</v>
      </c>
      <c r="I28" s="349">
        <v>1</v>
      </c>
      <c r="J28" s="219">
        <f t="shared" si="4"/>
        <v>0</v>
      </c>
      <c r="K28" s="202"/>
      <c r="L28" s="441"/>
      <c r="M28" s="346">
        <v>120</v>
      </c>
      <c r="N28" s="349">
        <v>1</v>
      </c>
      <c r="O28" s="350">
        <f t="shared" si="5"/>
        <v>120</v>
      </c>
      <c r="P28" s="202"/>
      <c r="Q28" s="220"/>
      <c r="R28" s="221"/>
      <c r="S28" s="221"/>
      <c r="T28" s="222"/>
      <c r="U28" s="93"/>
      <c r="V28" s="128"/>
    </row>
    <row r="29" spans="1:22">
      <c r="A29" s="259"/>
      <c r="B29" s="331"/>
      <c r="C29" s="406"/>
      <c r="D29" s="406"/>
      <c r="E29" s="333"/>
      <c r="F29" s="428"/>
      <c r="G29" s="294"/>
      <c r="H29" s="335"/>
      <c r="I29" s="294"/>
      <c r="J29" s="378"/>
      <c r="K29" s="333"/>
      <c r="L29" s="335"/>
      <c r="M29" s="335"/>
      <c r="N29" s="335"/>
      <c r="O29" s="335"/>
      <c r="P29" s="333"/>
      <c r="Q29" s="488"/>
      <c r="R29" s="488"/>
      <c r="S29" s="488"/>
      <c r="T29" s="488"/>
      <c r="U29" s="127"/>
      <c r="V29" s="128"/>
    </row>
    <row r="30" spans="1:22" ht="15.75" thickBot="1">
      <c r="A30" s="259"/>
      <c r="B30" s="352"/>
      <c r="C30" s="409" t="s">
        <v>161</v>
      </c>
      <c r="D30" s="409"/>
      <c r="E30" s="358"/>
      <c r="F30" s="428"/>
      <c r="G30" s="294"/>
      <c r="H30" s="341"/>
      <c r="I30" s="294"/>
      <c r="J30" s="378"/>
      <c r="K30" s="358"/>
      <c r="L30" s="341"/>
      <c r="M30" s="341"/>
      <c r="N30" s="341"/>
      <c r="O30" s="341"/>
      <c r="P30" s="358"/>
      <c r="Q30" s="488"/>
      <c r="R30" s="488"/>
      <c r="S30" s="488"/>
      <c r="T30" s="488"/>
      <c r="U30" s="127"/>
      <c r="V30" s="128"/>
    </row>
    <row r="31" spans="1:22">
      <c r="A31" s="259"/>
      <c r="B31" s="315"/>
      <c r="C31" s="359" t="s">
        <v>162</v>
      </c>
      <c r="D31" s="138" t="s">
        <v>163</v>
      </c>
      <c r="E31" s="262" t="s">
        <v>164</v>
      </c>
      <c r="F31" s="428"/>
      <c r="G31" s="431"/>
      <c r="H31" s="210" t="s">
        <v>120</v>
      </c>
      <c r="I31" s="320">
        <v>1</v>
      </c>
      <c r="J31" s="321">
        <f t="shared" ref="J31:J32" si="6">G31*I31</f>
        <v>0</v>
      </c>
      <c r="K31" s="202"/>
      <c r="L31" s="439"/>
      <c r="M31" s="319">
        <v>48</v>
      </c>
      <c r="N31" s="320">
        <v>1</v>
      </c>
      <c r="O31" s="322">
        <f t="shared" ref="O31:O32" si="7">(N31*M31)-(L31*N31)</f>
        <v>48</v>
      </c>
      <c r="P31" s="202"/>
      <c r="Q31" s="125"/>
      <c r="R31" s="125"/>
      <c r="S31" s="125"/>
      <c r="T31" s="126"/>
      <c r="U31" s="127"/>
    </row>
    <row r="32" spans="1:22" ht="15.75" thickBot="1">
      <c r="A32" s="259"/>
      <c r="B32" s="343"/>
      <c r="C32" s="362" t="s">
        <v>165</v>
      </c>
      <c r="D32" s="139" t="s">
        <v>163</v>
      </c>
      <c r="E32" s="270" t="s">
        <v>164</v>
      </c>
      <c r="F32" s="428"/>
      <c r="G32" s="434"/>
      <c r="H32" s="212" t="s">
        <v>120</v>
      </c>
      <c r="I32" s="347">
        <v>1</v>
      </c>
      <c r="J32" s="348">
        <f t="shared" si="6"/>
        <v>0</v>
      </c>
      <c r="K32" s="202"/>
      <c r="L32" s="441"/>
      <c r="M32" s="346">
        <v>48</v>
      </c>
      <c r="N32" s="347">
        <v>1</v>
      </c>
      <c r="O32" s="405">
        <f t="shared" si="7"/>
        <v>48</v>
      </c>
      <c r="P32" s="202"/>
      <c r="Q32" s="136"/>
      <c r="R32" s="136"/>
      <c r="S32" s="136"/>
      <c r="T32" s="137"/>
      <c r="U32" s="127"/>
    </row>
    <row r="33" spans="1:22">
      <c r="A33" s="259"/>
      <c r="B33" s="331"/>
      <c r="C33" s="406"/>
      <c r="D33" s="406"/>
      <c r="E33" s="333"/>
      <c r="F33" s="428"/>
      <c r="G33" s="294"/>
      <c r="H33" s="335"/>
      <c r="I33" s="294"/>
      <c r="J33" s="378"/>
      <c r="K33" s="333"/>
      <c r="L33" s="335"/>
      <c r="M33" s="335"/>
      <c r="N33" s="335"/>
      <c r="O33" s="335"/>
      <c r="P33" s="333"/>
      <c r="Q33" s="488"/>
      <c r="R33" s="488"/>
      <c r="S33" s="488"/>
      <c r="T33" s="488"/>
      <c r="U33" s="127"/>
      <c r="V33" s="128"/>
    </row>
    <row r="34" spans="1:22" ht="15.75" thickBot="1">
      <c r="A34" s="259"/>
      <c r="B34" s="352"/>
      <c r="C34" s="409" t="s">
        <v>166</v>
      </c>
      <c r="D34" s="409"/>
      <c r="E34" s="358"/>
      <c r="F34" s="430"/>
      <c r="G34" s="294"/>
      <c r="H34" s="341"/>
      <c r="I34" s="294"/>
      <c r="J34" s="378"/>
      <c r="K34" s="358"/>
      <c r="L34" s="341"/>
      <c r="M34" s="341"/>
      <c r="N34" s="341"/>
      <c r="O34" s="341"/>
      <c r="P34" s="358"/>
      <c r="Q34" s="488"/>
      <c r="R34" s="488"/>
      <c r="S34" s="488"/>
      <c r="T34" s="488"/>
      <c r="U34" s="127"/>
      <c r="V34" s="128"/>
    </row>
    <row r="35" spans="1:22" s="114" customFormat="1">
      <c r="A35" s="267"/>
      <c r="B35" s="315"/>
      <c r="C35" s="359" t="s">
        <v>170</v>
      </c>
      <c r="D35" s="138" t="s">
        <v>168</v>
      </c>
      <c r="E35" s="277" t="s">
        <v>171</v>
      </c>
      <c r="F35" s="430"/>
      <c r="G35" s="431"/>
      <c r="H35" s="216" t="s">
        <v>108</v>
      </c>
      <c r="I35" s="320">
        <v>1</v>
      </c>
      <c r="J35" s="321">
        <f t="shared" ref="J35:J40" si="8">G35*I35</f>
        <v>0</v>
      </c>
      <c r="K35" s="296"/>
      <c r="L35" s="422"/>
      <c r="M35" s="300">
        <v>48</v>
      </c>
      <c r="N35" s="301">
        <v>1</v>
      </c>
      <c r="O35" s="299">
        <f t="shared" ref="O35:O40" si="9">(N35*M35)-(L35*N35)</f>
        <v>48</v>
      </c>
      <c r="P35" s="296"/>
      <c r="Q35" s="217"/>
      <c r="R35" s="125"/>
      <c r="S35" s="125"/>
      <c r="T35" s="126"/>
      <c r="U35" s="133"/>
    </row>
    <row r="36" spans="1:22" s="114" customFormat="1">
      <c r="A36" s="267"/>
      <c r="B36" s="323"/>
      <c r="C36" s="361" t="s">
        <v>172</v>
      </c>
      <c r="D36" s="388" t="s">
        <v>173</v>
      </c>
      <c r="E36" s="266" t="s">
        <v>174</v>
      </c>
      <c r="F36" s="430"/>
      <c r="G36" s="432"/>
      <c r="H36" s="211" t="s">
        <v>108</v>
      </c>
      <c r="I36" s="327">
        <v>1</v>
      </c>
      <c r="J36" s="328">
        <f t="shared" si="8"/>
        <v>0</v>
      </c>
      <c r="K36" s="202"/>
      <c r="L36" s="440"/>
      <c r="M36" s="326">
        <v>24</v>
      </c>
      <c r="N36" s="327">
        <v>1</v>
      </c>
      <c r="O36" s="403">
        <f t="shared" si="9"/>
        <v>24</v>
      </c>
      <c r="P36" s="202"/>
      <c r="Q36" s="130"/>
      <c r="R36" s="130"/>
      <c r="S36" s="130"/>
      <c r="T36" s="131"/>
      <c r="U36" s="133"/>
    </row>
    <row r="37" spans="1:22" s="114" customFormat="1">
      <c r="A37" s="267"/>
      <c r="B37" s="323"/>
      <c r="C37" s="361" t="s">
        <v>175</v>
      </c>
      <c r="D37" s="388" t="s">
        <v>173</v>
      </c>
      <c r="E37" s="266" t="s">
        <v>176</v>
      </c>
      <c r="F37" s="430"/>
      <c r="G37" s="432"/>
      <c r="H37" s="211" t="s">
        <v>108</v>
      </c>
      <c r="I37" s="327">
        <v>1</v>
      </c>
      <c r="J37" s="328">
        <f t="shared" si="8"/>
        <v>0</v>
      </c>
      <c r="K37" s="202"/>
      <c r="L37" s="440"/>
      <c r="M37" s="326">
        <v>24</v>
      </c>
      <c r="N37" s="327">
        <v>1</v>
      </c>
      <c r="O37" s="403">
        <f t="shared" si="9"/>
        <v>24</v>
      </c>
      <c r="P37" s="202"/>
      <c r="Q37" s="130"/>
      <c r="R37" s="130"/>
      <c r="S37" s="130"/>
      <c r="T37" s="131"/>
      <c r="U37" s="133"/>
    </row>
    <row r="38" spans="1:22" s="114" customFormat="1">
      <c r="A38" s="267"/>
      <c r="B38" s="323"/>
      <c r="C38" s="361" t="s">
        <v>177</v>
      </c>
      <c r="D38" s="388" t="s">
        <v>173</v>
      </c>
      <c r="E38" s="266" t="s">
        <v>174</v>
      </c>
      <c r="F38" s="430"/>
      <c r="G38" s="432"/>
      <c r="H38" s="211" t="s">
        <v>108</v>
      </c>
      <c r="I38" s="327">
        <v>1</v>
      </c>
      <c r="J38" s="328">
        <f t="shared" si="8"/>
        <v>0</v>
      </c>
      <c r="K38" s="202"/>
      <c r="L38" s="440"/>
      <c r="M38" s="326">
        <v>24</v>
      </c>
      <c r="N38" s="327">
        <v>1</v>
      </c>
      <c r="O38" s="403">
        <f t="shared" si="9"/>
        <v>24</v>
      </c>
      <c r="P38" s="202"/>
      <c r="Q38" s="130"/>
      <c r="R38" s="130"/>
      <c r="S38" s="130"/>
      <c r="T38" s="131"/>
      <c r="U38" s="133"/>
    </row>
    <row r="39" spans="1:22" s="114" customFormat="1">
      <c r="A39" s="267"/>
      <c r="B39" s="323"/>
      <c r="C39" s="361" t="s">
        <v>178</v>
      </c>
      <c r="D39" s="388" t="s">
        <v>173</v>
      </c>
      <c r="E39" s="266" t="s">
        <v>176</v>
      </c>
      <c r="F39" s="428"/>
      <c r="G39" s="432"/>
      <c r="H39" s="211" t="s">
        <v>108</v>
      </c>
      <c r="I39" s="327">
        <v>1</v>
      </c>
      <c r="J39" s="328">
        <f t="shared" si="8"/>
        <v>0</v>
      </c>
      <c r="K39" s="202"/>
      <c r="L39" s="440"/>
      <c r="M39" s="326">
        <v>24</v>
      </c>
      <c r="N39" s="327">
        <v>1</v>
      </c>
      <c r="O39" s="403">
        <f t="shared" si="9"/>
        <v>24</v>
      </c>
      <c r="P39" s="202"/>
      <c r="Q39" s="130"/>
      <c r="R39" s="130"/>
      <c r="S39" s="130"/>
      <c r="T39" s="131"/>
      <c r="U39" s="133"/>
      <c r="V39" s="128"/>
    </row>
    <row r="40" spans="1:22" s="114" customFormat="1" ht="15.75" thickBot="1">
      <c r="A40" s="267"/>
      <c r="B40" s="343"/>
      <c r="C40" s="362" t="s">
        <v>181</v>
      </c>
      <c r="D40" s="139" t="s">
        <v>173</v>
      </c>
      <c r="E40" s="270" t="s">
        <v>174</v>
      </c>
      <c r="F40" s="430"/>
      <c r="G40" s="434"/>
      <c r="H40" s="212" t="s">
        <v>108</v>
      </c>
      <c r="I40" s="347">
        <v>1</v>
      </c>
      <c r="J40" s="348">
        <f t="shared" si="8"/>
        <v>0</v>
      </c>
      <c r="K40" s="202"/>
      <c r="L40" s="441"/>
      <c r="M40" s="346">
        <v>24</v>
      </c>
      <c r="N40" s="347">
        <v>1</v>
      </c>
      <c r="O40" s="405">
        <f t="shared" si="9"/>
        <v>24</v>
      </c>
      <c r="P40" s="202"/>
      <c r="Q40" s="136"/>
      <c r="R40" s="136"/>
      <c r="S40" s="136"/>
      <c r="T40" s="137"/>
      <c r="U40" s="133"/>
    </row>
    <row r="41" spans="1:22">
      <c r="A41" s="259"/>
      <c r="B41" s="363"/>
      <c r="C41" s="371"/>
      <c r="D41" s="371"/>
      <c r="E41" s="340"/>
      <c r="F41" s="366"/>
      <c r="G41" s="294"/>
      <c r="H41" s="341"/>
      <c r="I41" s="294"/>
      <c r="J41" s="378"/>
      <c r="K41" s="340"/>
      <c r="L41" s="341"/>
      <c r="M41" s="341"/>
      <c r="N41" s="341"/>
      <c r="O41" s="341"/>
      <c r="P41" s="340"/>
      <c r="Q41" s="488"/>
      <c r="R41" s="488"/>
      <c r="S41" s="488"/>
      <c r="T41" s="488"/>
      <c r="U41" s="127"/>
    </row>
    <row r="42" spans="1:22" ht="15.75" thickBot="1">
      <c r="A42" s="259"/>
      <c r="B42" s="363"/>
      <c r="C42" s="412" t="s">
        <v>182</v>
      </c>
      <c r="D42" s="412"/>
      <c r="E42" s="358"/>
      <c r="F42" s="358"/>
      <c r="G42" s="341"/>
      <c r="H42" s="341"/>
      <c r="I42" s="341"/>
      <c r="J42" s="358"/>
      <c r="K42" s="358"/>
      <c r="L42" s="341"/>
      <c r="M42" s="341"/>
      <c r="N42" s="341"/>
      <c r="O42" s="341"/>
      <c r="P42" s="358"/>
      <c r="Q42" s="488"/>
      <c r="R42" s="488"/>
      <c r="S42" s="488"/>
      <c r="T42" s="488"/>
      <c r="U42" s="127"/>
    </row>
    <row r="43" spans="1:22">
      <c r="A43" s="384"/>
      <c r="B43" s="146"/>
      <c r="C43" s="359" t="s">
        <v>183</v>
      </c>
      <c r="D43" s="138" t="s">
        <v>184</v>
      </c>
      <c r="E43" s="262" t="s">
        <v>185</v>
      </c>
      <c r="F43" s="202"/>
      <c r="G43" s="431"/>
      <c r="H43" s="210" t="s">
        <v>108</v>
      </c>
      <c r="I43" s="320">
        <v>1</v>
      </c>
      <c r="J43" s="321">
        <f t="shared" ref="J43:J44" si="10">G43*I43</f>
        <v>0</v>
      </c>
      <c r="K43" s="202"/>
      <c r="L43" s="439"/>
      <c r="M43" s="319">
        <v>24</v>
      </c>
      <c r="N43" s="320">
        <v>1</v>
      </c>
      <c r="O43" s="322">
        <f t="shared" ref="O43:O44" si="11">(N43*M43)-(L43*N43)</f>
        <v>24</v>
      </c>
      <c r="P43" s="202"/>
      <c r="Q43" s="125"/>
      <c r="R43" s="125"/>
      <c r="S43" s="125"/>
      <c r="T43" s="126"/>
      <c r="U43" s="93"/>
    </row>
    <row r="44" spans="1:22" ht="15.75" thickBot="1">
      <c r="A44" s="384"/>
      <c r="B44" s="147"/>
      <c r="C44" s="362" t="s">
        <v>186</v>
      </c>
      <c r="D44" s="139" t="s">
        <v>187</v>
      </c>
      <c r="E44" s="270" t="s">
        <v>188</v>
      </c>
      <c r="F44" s="202"/>
      <c r="G44" s="434"/>
      <c r="H44" s="212" t="s">
        <v>108</v>
      </c>
      <c r="I44" s="347">
        <v>1</v>
      </c>
      <c r="J44" s="348">
        <f t="shared" si="10"/>
        <v>0</v>
      </c>
      <c r="K44" s="202"/>
      <c r="L44" s="441"/>
      <c r="M44" s="346">
        <v>24</v>
      </c>
      <c r="N44" s="347">
        <v>1</v>
      </c>
      <c r="O44" s="405">
        <f t="shared" si="11"/>
        <v>24</v>
      </c>
      <c r="P44" s="202"/>
      <c r="Q44" s="136"/>
      <c r="R44" s="136"/>
      <c r="S44" s="136"/>
      <c r="T44" s="137"/>
      <c r="U44" s="93"/>
    </row>
    <row r="45" spans="1:22" ht="15.75" thickBot="1">
      <c r="A45" s="259"/>
      <c r="B45" s="363"/>
      <c r="C45" s="371"/>
      <c r="D45" s="371"/>
      <c r="E45" s="371"/>
      <c r="F45" s="371"/>
      <c r="G45" s="372"/>
      <c r="H45" s="372"/>
      <c r="I45" s="372"/>
      <c r="J45" s="371"/>
      <c r="K45" s="371"/>
      <c r="L45" s="372"/>
      <c r="M45" s="372"/>
      <c r="N45" s="372"/>
      <c r="O45" s="372"/>
      <c r="P45" s="371"/>
      <c r="Q45" s="371"/>
      <c r="R45" s="371"/>
      <c r="S45" s="148"/>
      <c r="T45" s="381"/>
      <c r="U45" s="127"/>
    </row>
    <row r="46" spans="1:22" s="204" customFormat="1">
      <c r="A46" s="259"/>
      <c r="B46" s="543" t="s">
        <v>303</v>
      </c>
      <c r="C46" s="544"/>
      <c r="D46" s="544"/>
      <c r="E46" s="297">
        <f>SUM(J3:J44)</f>
        <v>0</v>
      </c>
      <c r="F46" s="371"/>
      <c r="G46" s="372"/>
      <c r="H46" s="372"/>
      <c r="I46" s="372"/>
      <c r="J46" s="371"/>
      <c r="K46" s="371"/>
      <c r="L46" s="372"/>
      <c r="M46" s="372"/>
      <c r="N46" s="372"/>
      <c r="O46" s="372"/>
      <c r="P46" s="371"/>
      <c r="Q46" s="371"/>
      <c r="R46" s="371"/>
      <c r="S46" s="148"/>
      <c r="T46" s="381"/>
      <c r="U46" s="208"/>
    </row>
    <row r="47" spans="1:22" s="204" customFormat="1" ht="15.75" thickBot="1">
      <c r="A47" s="259"/>
      <c r="B47" s="545" t="s">
        <v>304</v>
      </c>
      <c r="C47" s="546"/>
      <c r="D47" s="546"/>
      <c r="E47" s="521">
        <f>((1-(O47/N47))-1)*-1</f>
        <v>1</v>
      </c>
      <c r="F47" s="371"/>
      <c r="G47" s="372"/>
      <c r="H47" s="372"/>
      <c r="I47" s="372"/>
      <c r="J47" s="371"/>
      <c r="K47" s="371"/>
      <c r="L47" s="372"/>
      <c r="M47" s="372"/>
      <c r="N47" s="515">
        <v>2304</v>
      </c>
      <c r="O47" s="516">
        <f>SUM(O3:O44)</f>
        <v>2304</v>
      </c>
      <c r="P47" s="371"/>
      <c r="Q47" s="371"/>
      <c r="R47" s="371"/>
      <c r="S47" s="148"/>
      <c r="T47" s="381"/>
      <c r="U47" s="208"/>
    </row>
    <row r="48" spans="1:22" s="204" customFormat="1">
      <c r="A48" s="259"/>
      <c r="B48" s="363"/>
      <c r="C48" s="371"/>
      <c r="D48" s="371"/>
      <c r="E48" s="371"/>
      <c r="F48" s="371"/>
      <c r="G48" s="372"/>
      <c r="H48" s="372"/>
      <c r="I48" s="372"/>
      <c r="J48" s="371"/>
      <c r="K48" s="371"/>
      <c r="L48" s="372"/>
      <c r="M48" s="372"/>
      <c r="N48" s="372"/>
      <c r="O48" s="372"/>
      <c r="P48" s="371"/>
      <c r="Q48" s="371"/>
      <c r="R48" s="371"/>
      <c r="S48" s="148"/>
      <c r="T48" s="381"/>
      <c r="U48" s="208"/>
    </row>
    <row r="49" spans="1:21" s="204" customFormat="1" ht="15.75" thickBot="1">
      <c r="A49" s="259"/>
      <c r="B49" s="363"/>
      <c r="C49" s="426" t="s">
        <v>313</v>
      </c>
      <c r="D49" s="371"/>
      <c r="E49" s="371"/>
      <c r="F49" s="371"/>
      <c r="G49" s="372"/>
      <c r="H49" s="372"/>
      <c r="I49" s="372"/>
      <c r="J49" s="371"/>
      <c r="K49" s="371"/>
      <c r="L49" s="372"/>
      <c r="M49" s="372"/>
      <c r="N49" s="372"/>
      <c r="O49" s="372"/>
      <c r="P49" s="371"/>
      <c r="Q49" s="371"/>
      <c r="R49" s="371"/>
      <c r="S49" s="148"/>
      <c r="T49" s="381"/>
      <c r="U49" s="208"/>
    </row>
    <row r="50" spans="1:21">
      <c r="A50" s="259"/>
      <c r="B50" s="315"/>
      <c r="C50" s="359" t="s">
        <v>167</v>
      </c>
      <c r="D50" s="138" t="s">
        <v>168</v>
      </c>
      <c r="E50" s="262" t="s">
        <v>169</v>
      </c>
      <c r="F50" s="430"/>
      <c r="G50" s="372"/>
      <c r="H50" s="372"/>
      <c r="I50" s="372"/>
      <c r="J50" s="371"/>
      <c r="K50" s="371"/>
      <c r="L50" s="372"/>
      <c r="M50" s="372"/>
      <c r="N50" s="372"/>
      <c r="O50" s="372"/>
      <c r="P50" s="371"/>
      <c r="Q50" s="371"/>
      <c r="R50" s="371"/>
      <c r="S50" s="148"/>
      <c r="T50" s="381"/>
      <c r="U50" s="231"/>
    </row>
    <row r="51" spans="1:21" s="204" customFormat="1">
      <c r="A51" s="259"/>
      <c r="B51" s="323"/>
      <c r="C51" s="361" t="s">
        <v>179</v>
      </c>
      <c r="D51" s="388" t="s">
        <v>168</v>
      </c>
      <c r="E51" s="266" t="s">
        <v>180</v>
      </c>
      <c r="F51" s="371"/>
      <c r="G51" s="372"/>
      <c r="H51" s="372"/>
      <c r="I51" s="372"/>
      <c r="J51" s="371"/>
      <c r="K51" s="371"/>
      <c r="L51" s="372"/>
      <c r="M51" s="372"/>
      <c r="N51" s="372"/>
      <c r="O51" s="372"/>
      <c r="P51" s="371"/>
      <c r="Q51" s="371"/>
      <c r="R51" s="371"/>
      <c r="S51" s="148"/>
      <c r="T51" s="381"/>
      <c r="U51" s="208"/>
    </row>
    <row r="52" spans="1:21" s="251" customFormat="1" ht="15.75" thickBot="1">
      <c r="A52" s="259"/>
      <c r="B52" s="470"/>
      <c r="C52" s="362" t="s">
        <v>307</v>
      </c>
      <c r="D52" s="139" t="s">
        <v>147</v>
      </c>
      <c r="E52" s="270" t="s">
        <v>151</v>
      </c>
      <c r="F52" s="371"/>
      <c r="G52" s="372"/>
      <c r="H52" s="372"/>
      <c r="I52" s="372"/>
      <c r="J52" s="371"/>
      <c r="K52" s="371"/>
      <c r="L52" s="372"/>
      <c r="M52" s="372"/>
      <c r="N52" s="372"/>
      <c r="O52" s="372"/>
      <c r="P52" s="371"/>
      <c r="Q52" s="371"/>
      <c r="R52" s="371"/>
      <c r="S52" s="148"/>
      <c r="T52" s="381"/>
      <c r="U52" s="380"/>
    </row>
    <row r="53" spans="1:21" s="204" customFormat="1">
      <c r="A53" s="259"/>
      <c r="B53" s="363"/>
      <c r="C53" s="371"/>
      <c r="D53" s="371"/>
      <c r="E53" s="371"/>
      <c r="F53" s="371"/>
      <c r="G53" s="372"/>
      <c r="H53" s="372"/>
      <c r="I53" s="372"/>
      <c r="J53" s="371"/>
      <c r="K53" s="371"/>
      <c r="L53" s="372"/>
      <c r="M53" s="372"/>
      <c r="N53" s="372"/>
      <c r="O53" s="372"/>
      <c r="P53" s="371"/>
      <c r="Q53" s="371"/>
      <c r="R53" s="371"/>
      <c r="S53" s="148"/>
      <c r="T53" s="381"/>
      <c r="U53" s="208"/>
    </row>
    <row r="54" spans="1:21" s="93" customFormat="1">
      <c r="A54" s="259"/>
      <c r="B54" s="276" t="s">
        <v>189</v>
      </c>
      <c r="C54" s="149" t="s">
        <v>190</v>
      </c>
      <c r="D54" s="370"/>
      <c r="E54" s="371"/>
      <c r="F54" s="371"/>
      <c r="G54" s="379"/>
      <c r="H54" s="379"/>
      <c r="I54" s="379"/>
      <c r="J54" s="259"/>
      <c r="K54" s="371"/>
      <c r="L54" s="372"/>
      <c r="M54" s="372"/>
      <c r="N54" s="372"/>
      <c r="O54" s="372"/>
      <c r="P54" s="371"/>
      <c r="Q54" s="371"/>
      <c r="R54" s="371"/>
      <c r="S54" s="150"/>
      <c r="T54" s="381"/>
      <c r="U54" s="127"/>
    </row>
    <row r="55" spans="1:21">
      <c r="A55" s="259"/>
      <c r="B55" s="308"/>
      <c r="C55" s="542" t="s">
        <v>191</v>
      </c>
      <c r="D55" s="542"/>
      <c r="E55" s="542"/>
      <c r="F55" s="442"/>
      <c r="G55" s="213"/>
      <c r="H55" s="213"/>
      <c r="I55" s="213"/>
      <c r="J55" s="442"/>
      <c r="K55" s="442"/>
      <c r="L55" s="213"/>
      <c r="M55" s="427"/>
      <c r="N55" s="294"/>
      <c r="O55" s="294"/>
      <c r="P55" s="442"/>
      <c r="Q55" s="378"/>
      <c r="R55" s="378"/>
      <c r="S55" s="259"/>
      <c r="T55" s="259"/>
    </row>
    <row r="56" spans="1:21">
      <c r="A56" s="259"/>
      <c r="B56" s="308"/>
      <c r="C56" s="542" t="s">
        <v>192</v>
      </c>
      <c r="D56" s="542"/>
      <c r="E56" s="542"/>
      <c r="F56" s="542"/>
      <c r="G56" s="542"/>
      <c r="H56" s="542"/>
      <c r="I56" s="542"/>
      <c r="J56" s="542"/>
      <c r="K56" s="542"/>
      <c r="L56" s="542"/>
      <c r="M56" s="542"/>
      <c r="N56" s="294"/>
      <c r="O56" s="517" t="s">
        <v>328</v>
      </c>
      <c r="P56" s="518"/>
      <c r="Q56" s="519"/>
      <c r="R56" s="519"/>
      <c r="S56" s="518"/>
      <c r="T56" s="518"/>
    </row>
    <row r="57" spans="1:21">
      <c r="A57" s="259"/>
      <c r="B57" s="308"/>
      <c r="C57" s="438"/>
      <c r="D57" s="438"/>
      <c r="E57" s="378"/>
      <c r="F57" s="378"/>
      <c r="G57" s="294"/>
      <c r="H57" s="294"/>
      <c r="I57" s="294"/>
      <c r="J57" s="378"/>
      <c r="K57" s="378"/>
      <c r="L57" s="294"/>
      <c r="M57" s="294"/>
      <c r="N57" s="294"/>
      <c r="O57" s="294"/>
      <c r="P57" s="378"/>
      <c r="Q57" s="378"/>
      <c r="R57" s="378"/>
      <c r="S57" s="259"/>
      <c r="T57" s="259"/>
    </row>
    <row r="58" spans="1:21">
      <c r="A58" s="259"/>
      <c r="B58" s="308"/>
      <c r="C58" s="438"/>
      <c r="D58" s="438"/>
      <c r="E58" s="378"/>
      <c r="F58" s="378"/>
      <c r="G58" s="294"/>
      <c r="H58" s="294"/>
      <c r="I58" s="294"/>
      <c r="J58" s="378"/>
      <c r="K58" s="378"/>
      <c r="L58" s="294"/>
      <c r="M58" s="294"/>
      <c r="N58" s="294"/>
      <c r="O58" s="294"/>
      <c r="P58" s="378"/>
      <c r="Q58" s="378"/>
      <c r="R58" s="378"/>
      <c r="S58" s="259"/>
      <c r="T58" s="259"/>
    </row>
    <row r="59" spans="1:21">
      <c r="B59" s="151"/>
      <c r="C59" s="152"/>
    </row>
    <row r="60" spans="1:21">
      <c r="B60" s="151"/>
      <c r="C60" s="152"/>
    </row>
    <row r="61" spans="1:21">
      <c r="B61" s="151"/>
      <c r="C61" s="152"/>
    </row>
    <row r="62" spans="1:21">
      <c r="B62" s="151"/>
      <c r="C62" s="152"/>
    </row>
    <row r="63" spans="1:21">
      <c r="B63" s="151"/>
      <c r="C63" s="152"/>
    </row>
    <row r="64" spans="1:21">
      <c r="B64" s="151"/>
      <c r="C64" s="152"/>
    </row>
    <row r="65" spans="2:18">
      <c r="B65" s="151"/>
      <c r="C65" s="153"/>
      <c r="D65" s="153"/>
      <c r="E65" s="151"/>
      <c r="F65" s="151"/>
      <c r="G65" s="206"/>
      <c r="H65" s="206"/>
      <c r="I65" s="206"/>
      <c r="J65" s="151"/>
      <c r="K65" s="151"/>
      <c r="L65" s="206"/>
      <c r="M65" s="206"/>
      <c r="N65" s="206"/>
      <c r="O65" s="206"/>
      <c r="P65" s="205"/>
      <c r="Q65" s="69"/>
      <c r="R65" s="69"/>
    </row>
    <row r="66" spans="2:18">
      <c r="B66" s="151"/>
      <c r="C66" s="153"/>
      <c r="D66" s="153"/>
      <c r="E66" s="151"/>
      <c r="F66" s="151"/>
      <c r="G66" s="206"/>
      <c r="H66" s="206"/>
      <c r="I66" s="206"/>
      <c r="J66" s="151"/>
      <c r="K66" s="151"/>
      <c r="L66" s="206"/>
      <c r="M66" s="206"/>
      <c r="N66" s="206"/>
      <c r="O66" s="206"/>
      <c r="P66" s="205"/>
      <c r="Q66" s="69"/>
      <c r="R66" s="69"/>
    </row>
    <row r="67" spans="2:18">
      <c r="B67" s="151"/>
      <c r="C67" s="153"/>
      <c r="D67" s="153"/>
      <c r="E67" s="151"/>
      <c r="F67" s="151"/>
      <c r="G67" s="206"/>
      <c r="H67" s="206"/>
      <c r="I67" s="206"/>
      <c r="J67" s="151"/>
      <c r="K67" s="151"/>
      <c r="L67" s="206"/>
      <c r="M67" s="206"/>
      <c r="N67" s="206"/>
      <c r="O67" s="206"/>
      <c r="P67" s="205"/>
      <c r="Q67" s="69"/>
      <c r="R67" s="69"/>
    </row>
    <row r="68" spans="2:18">
      <c r="B68" s="151"/>
      <c r="C68" s="153"/>
      <c r="D68" s="153"/>
      <c r="E68" s="151"/>
      <c r="F68" s="151"/>
      <c r="G68" s="206"/>
      <c r="H68" s="206"/>
      <c r="I68" s="206"/>
      <c r="J68" s="151"/>
      <c r="K68" s="151"/>
      <c r="L68" s="206"/>
      <c r="M68" s="206"/>
      <c r="N68" s="206"/>
      <c r="O68" s="206"/>
      <c r="P68" s="205"/>
      <c r="Q68" s="69"/>
      <c r="R68" s="69"/>
    </row>
    <row r="69" spans="2:18">
      <c r="B69" s="151"/>
      <c r="C69" s="153"/>
      <c r="D69" s="153"/>
      <c r="E69" s="151"/>
      <c r="F69" s="151"/>
      <c r="G69" s="206"/>
      <c r="H69" s="206"/>
      <c r="I69" s="206"/>
      <c r="J69" s="151"/>
      <c r="K69" s="151"/>
      <c r="L69" s="206"/>
      <c r="M69" s="206"/>
      <c r="N69" s="206"/>
      <c r="O69" s="206"/>
      <c r="P69" s="205"/>
      <c r="Q69" s="69"/>
      <c r="R69" s="69"/>
    </row>
    <row r="70" spans="2:18">
      <c r="B70" s="151"/>
      <c r="C70" s="153"/>
      <c r="D70" s="153"/>
      <c r="E70" s="151"/>
      <c r="F70" s="151"/>
      <c r="G70" s="206"/>
      <c r="H70" s="206"/>
      <c r="I70" s="206"/>
      <c r="J70" s="151"/>
      <c r="K70" s="151"/>
      <c r="L70" s="206"/>
      <c r="M70" s="206"/>
      <c r="N70" s="206"/>
      <c r="O70" s="206"/>
      <c r="P70" s="205"/>
      <c r="Q70" s="69"/>
      <c r="R70" s="69"/>
    </row>
    <row r="71" spans="2:18">
      <c r="B71" s="151"/>
      <c r="C71" s="153"/>
      <c r="D71" s="153"/>
      <c r="E71" s="151"/>
      <c r="F71" s="151"/>
      <c r="G71" s="206"/>
      <c r="H71" s="206"/>
      <c r="I71" s="206"/>
      <c r="J71" s="151"/>
      <c r="K71" s="151"/>
      <c r="L71" s="206"/>
      <c r="M71" s="206"/>
      <c r="N71" s="206"/>
      <c r="O71" s="206"/>
      <c r="P71" s="205"/>
      <c r="Q71" s="69"/>
      <c r="R71" s="69"/>
    </row>
    <row r="72" spans="2:18">
      <c r="B72" s="151"/>
      <c r="C72" s="153"/>
      <c r="D72" s="153"/>
      <c r="E72" s="151"/>
      <c r="F72" s="151"/>
      <c r="G72" s="206"/>
      <c r="H72" s="206"/>
      <c r="I72" s="206"/>
      <c r="J72" s="151"/>
      <c r="K72" s="151"/>
      <c r="L72" s="206"/>
      <c r="M72" s="206"/>
      <c r="N72" s="206"/>
      <c r="O72" s="206"/>
      <c r="P72" s="205"/>
      <c r="Q72" s="69"/>
      <c r="R72" s="69"/>
    </row>
    <row r="73" spans="2:18">
      <c r="B73" s="151"/>
      <c r="C73" s="153"/>
      <c r="D73" s="153"/>
      <c r="E73" s="151"/>
      <c r="F73" s="151"/>
      <c r="G73" s="206"/>
      <c r="H73" s="206"/>
      <c r="I73" s="206"/>
      <c r="J73" s="151"/>
      <c r="K73" s="151"/>
      <c r="L73" s="206"/>
      <c r="M73" s="206"/>
      <c r="N73" s="206"/>
      <c r="O73" s="206"/>
      <c r="P73" s="205"/>
      <c r="Q73" s="69"/>
      <c r="R73" s="69"/>
    </row>
    <row r="74" spans="2:18">
      <c r="B74" s="151"/>
      <c r="C74" s="153"/>
      <c r="D74" s="153"/>
      <c r="E74" s="151"/>
      <c r="F74" s="151"/>
      <c r="G74" s="206"/>
      <c r="H74" s="206"/>
      <c r="I74" s="206"/>
      <c r="J74" s="151"/>
      <c r="K74" s="151"/>
      <c r="L74" s="206"/>
      <c r="M74" s="206"/>
      <c r="N74" s="206"/>
      <c r="O74" s="206"/>
      <c r="P74" s="205"/>
      <c r="Q74" s="69"/>
      <c r="R74" s="69"/>
    </row>
    <row r="75" spans="2:18">
      <c r="C75" s="154"/>
      <c r="D75" s="153"/>
      <c r="E75" s="69"/>
      <c r="F75" s="69"/>
      <c r="G75" s="209"/>
      <c r="H75" s="209"/>
      <c r="I75" s="209"/>
      <c r="J75" s="69"/>
      <c r="K75" s="69"/>
      <c r="L75" s="209"/>
      <c r="M75" s="209"/>
      <c r="N75" s="209"/>
      <c r="O75" s="209"/>
      <c r="P75" s="204"/>
      <c r="Q75" s="69"/>
      <c r="R75" s="69"/>
    </row>
    <row r="76" spans="2:18">
      <c r="C76" s="154"/>
      <c r="D76" s="153"/>
      <c r="E76" s="69"/>
      <c r="F76" s="69"/>
      <c r="G76" s="209"/>
      <c r="H76" s="209"/>
      <c r="I76" s="209"/>
      <c r="J76" s="69"/>
      <c r="K76" s="69"/>
      <c r="L76" s="209"/>
      <c r="M76" s="209"/>
      <c r="N76" s="209"/>
      <c r="O76" s="209"/>
      <c r="P76" s="204"/>
      <c r="Q76" s="69"/>
      <c r="R76" s="69"/>
    </row>
    <row r="77" spans="2:18">
      <c r="C77" s="154"/>
      <c r="D77" s="153"/>
      <c r="E77" s="69"/>
      <c r="F77" s="69"/>
      <c r="G77" s="209"/>
      <c r="H77" s="209"/>
      <c r="I77" s="209"/>
      <c r="J77" s="69"/>
      <c r="K77" s="69"/>
      <c r="L77" s="209"/>
      <c r="M77" s="209"/>
      <c r="N77" s="209"/>
      <c r="O77" s="209"/>
      <c r="P77" s="204"/>
      <c r="Q77" s="69"/>
      <c r="R77" s="69"/>
    </row>
    <row r="78" spans="2:18">
      <c r="C78" s="154"/>
      <c r="D78" s="153"/>
      <c r="E78" s="69"/>
      <c r="F78" s="69"/>
      <c r="G78" s="209"/>
      <c r="H78" s="209"/>
      <c r="I78" s="209"/>
      <c r="J78" s="69"/>
      <c r="K78" s="69"/>
      <c r="L78" s="209"/>
      <c r="M78" s="209"/>
      <c r="N78" s="209"/>
      <c r="O78" s="209"/>
      <c r="P78" s="204"/>
      <c r="Q78" s="69"/>
      <c r="R78" s="69"/>
    </row>
    <row r="79" spans="2:18">
      <c r="C79" s="154"/>
      <c r="D79" s="153"/>
      <c r="E79" s="69"/>
      <c r="F79" s="69"/>
      <c r="G79" s="209"/>
      <c r="H79" s="209"/>
      <c r="I79" s="209"/>
      <c r="J79" s="69"/>
      <c r="K79" s="69"/>
      <c r="L79" s="209"/>
      <c r="M79" s="209"/>
      <c r="N79" s="209"/>
      <c r="O79" s="209"/>
      <c r="P79" s="204"/>
      <c r="Q79" s="69"/>
      <c r="R79" s="69"/>
    </row>
    <row r="80" spans="2:18">
      <c r="C80" s="154"/>
      <c r="D80" s="153"/>
      <c r="E80" s="69"/>
      <c r="F80" s="69"/>
      <c r="G80" s="209"/>
      <c r="H80" s="209"/>
      <c r="I80" s="209"/>
      <c r="J80" s="69"/>
      <c r="K80" s="69"/>
      <c r="L80" s="209"/>
      <c r="M80" s="209"/>
      <c r="N80" s="209"/>
      <c r="O80" s="209"/>
      <c r="P80" s="204"/>
      <c r="Q80" s="69"/>
      <c r="R80" s="69"/>
    </row>
    <row r="81" spans="3:18">
      <c r="C81" s="154"/>
      <c r="D81" s="153"/>
      <c r="E81" s="69"/>
      <c r="F81" s="69"/>
      <c r="G81" s="209"/>
      <c r="H81" s="209"/>
      <c r="I81" s="209"/>
      <c r="J81" s="69"/>
      <c r="K81" s="69"/>
      <c r="L81" s="209"/>
      <c r="M81" s="209"/>
      <c r="N81" s="209"/>
      <c r="O81" s="209"/>
      <c r="P81" s="204"/>
      <c r="Q81" s="69"/>
      <c r="R81" s="69"/>
    </row>
    <row r="82" spans="3:18">
      <c r="C82" s="154"/>
      <c r="D82" s="153"/>
      <c r="E82" s="69"/>
      <c r="F82" s="69"/>
      <c r="G82" s="209"/>
      <c r="H82" s="209"/>
      <c r="I82" s="209"/>
      <c r="J82" s="69"/>
      <c r="K82" s="69"/>
      <c r="L82" s="209"/>
      <c r="M82" s="209"/>
      <c r="N82" s="209"/>
      <c r="O82" s="209"/>
      <c r="P82" s="204"/>
      <c r="Q82" s="69"/>
      <c r="R82" s="69"/>
    </row>
    <row r="83" spans="3:18">
      <c r="C83" s="154"/>
      <c r="D83" s="153"/>
      <c r="E83" s="69"/>
      <c r="F83" s="69"/>
      <c r="G83" s="209"/>
      <c r="H83" s="209"/>
      <c r="I83" s="209"/>
      <c r="J83" s="69"/>
      <c r="K83" s="69"/>
      <c r="L83" s="209"/>
      <c r="M83" s="209"/>
      <c r="N83" s="209"/>
      <c r="O83" s="209"/>
      <c r="P83" s="204"/>
      <c r="Q83" s="69"/>
      <c r="R83" s="69"/>
    </row>
    <row r="84" spans="3:18">
      <c r="C84" s="154"/>
      <c r="D84" s="153"/>
      <c r="E84" s="69"/>
      <c r="F84" s="69"/>
      <c r="G84" s="209"/>
      <c r="H84" s="209"/>
      <c r="I84" s="209"/>
      <c r="J84" s="69"/>
      <c r="K84" s="69"/>
      <c r="L84" s="209"/>
      <c r="M84" s="209"/>
      <c r="N84" s="209"/>
      <c r="O84" s="209"/>
      <c r="P84" s="204"/>
      <c r="Q84" s="69"/>
      <c r="R84" s="69"/>
    </row>
    <row r="85" spans="3:18">
      <c r="C85" s="154"/>
      <c r="D85" s="153"/>
      <c r="E85" s="69"/>
      <c r="F85" s="69"/>
      <c r="G85" s="209"/>
      <c r="H85" s="209"/>
      <c r="I85" s="209"/>
      <c r="J85" s="69"/>
      <c r="K85" s="69"/>
      <c r="L85" s="209"/>
      <c r="M85" s="209"/>
      <c r="N85" s="209"/>
      <c r="O85" s="209"/>
      <c r="P85" s="204"/>
      <c r="Q85" s="69"/>
      <c r="R85" s="69"/>
    </row>
    <row r="86" spans="3:18">
      <c r="C86" s="154"/>
      <c r="D86" s="153"/>
      <c r="E86" s="69"/>
      <c r="F86" s="69"/>
      <c r="G86" s="209"/>
      <c r="H86" s="209"/>
      <c r="I86" s="209"/>
      <c r="J86" s="69"/>
      <c r="K86" s="69"/>
      <c r="L86" s="209"/>
      <c r="M86" s="209"/>
      <c r="N86" s="209"/>
      <c r="O86" s="209"/>
      <c r="P86" s="204"/>
      <c r="Q86" s="69"/>
      <c r="R86" s="69"/>
    </row>
    <row r="87" spans="3:18">
      <c r="C87" s="154"/>
      <c r="D87" s="153"/>
      <c r="E87" s="69"/>
      <c r="F87" s="69"/>
      <c r="G87" s="209"/>
      <c r="H87" s="209"/>
      <c r="I87" s="209"/>
      <c r="J87" s="69"/>
      <c r="K87" s="69"/>
      <c r="L87" s="209"/>
      <c r="M87" s="209"/>
      <c r="N87" s="209"/>
      <c r="O87" s="209"/>
      <c r="P87" s="204"/>
      <c r="Q87" s="69"/>
      <c r="R87" s="69"/>
    </row>
    <row r="88" spans="3:18">
      <c r="C88" s="154"/>
      <c r="D88" s="153"/>
      <c r="E88" s="69"/>
      <c r="F88" s="69"/>
      <c r="G88" s="209"/>
      <c r="H88" s="209"/>
      <c r="I88" s="209"/>
      <c r="J88" s="69"/>
      <c r="K88" s="69"/>
      <c r="L88" s="209"/>
      <c r="M88" s="209"/>
      <c r="N88" s="209"/>
      <c r="O88" s="209"/>
      <c r="P88" s="204"/>
      <c r="Q88" s="69"/>
      <c r="R88" s="69"/>
    </row>
    <row r="89" spans="3:18">
      <c r="C89" s="154"/>
      <c r="D89" s="153"/>
      <c r="E89" s="69"/>
      <c r="F89" s="69"/>
      <c r="G89" s="209"/>
      <c r="H89" s="209"/>
      <c r="I89" s="209"/>
      <c r="J89" s="69"/>
      <c r="K89" s="69"/>
      <c r="L89" s="209"/>
      <c r="M89" s="209"/>
      <c r="N89" s="209"/>
      <c r="O89" s="209"/>
      <c r="P89" s="204"/>
      <c r="Q89" s="69"/>
      <c r="R89" s="69"/>
    </row>
    <row r="90" spans="3:18">
      <c r="C90" s="154"/>
      <c r="D90" s="153"/>
      <c r="E90" s="69"/>
      <c r="F90" s="69"/>
      <c r="G90" s="209"/>
      <c r="H90" s="209"/>
      <c r="I90" s="209"/>
      <c r="J90" s="69"/>
      <c r="K90" s="69"/>
      <c r="L90" s="209"/>
      <c r="M90" s="209"/>
      <c r="N90" s="209"/>
      <c r="O90" s="209"/>
      <c r="P90" s="204"/>
      <c r="Q90" s="69"/>
      <c r="R90" s="69"/>
    </row>
    <row r="91" spans="3:18">
      <c r="C91" s="154"/>
      <c r="D91" s="153"/>
      <c r="E91" s="69"/>
      <c r="F91" s="69"/>
      <c r="G91" s="209"/>
      <c r="H91" s="209"/>
      <c r="I91" s="209"/>
      <c r="J91" s="69"/>
      <c r="K91" s="69"/>
      <c r="L91" s="209"/>
      <c r="M91" s="209"/>
      <c r="N91" s="209"/>
      <c r="O91" s="209"/>
      <c r="P91" s="204"/>
      <c r="Q91" s="69"/>
      <c r="R91" s="69"/>
    </row>
    <row r="92" spans="3:18">
      <c r="C92" s="154"/>
      <c r="D92" s="153"/>
      <c r="E92" s="69"/>
      <c r="F92" s="69"/>
      <c r="G92" s="209"/>
      <c r="H92" s="209"/>
      <c r="I92" s="209"/>
      <c r="J92" s="69"/>
      <c r="K92" s="69"/>
      <c r="L92" s="209"/>
      <c r="M92" s="209"/>
      <c r="N92" s="209"/>
      <c r="O92" s="209"/>
      <c r="P92" s="204"/>
      <c r="Q92" s="69"/>
      <c r="R92" s="69"/>
    </row>
    <row r="93" spans="3:18">
      <c r="C93" s="154"/>
      <c r="D93" s="153"/>
      <c r="E93" s="69"/>
      <c r="F93" s="69"/>
      <c r="G93" s="209"/>
      <c r="H93" s="209"/>
      <c r="I93" s="209"/>
      <c r="J93" s="69"/>
      <c r="K93" s="69"/>
      <c r="L93" s="209"/>
      <c r="M93" s="209"/>
      <c r="N93" s="209"/>
      <c r="O93" s="209"/>
      <c r="P93" s="204"/>
      <c r="Q93" s="69"/>
      <c r="R93" s="69"/>
    </row>
    <row r="94" spans="3:18">
      <c r="C94" s="154"/>
      <c r="D94" s="153"/>
      <c r="E94" s="69"/>
      <c r="F94" s="69"/>
      <c r="G94" s="209"/>
      <c r="H94" s="209"/>
      <c r="I94" s="209"/>
      <c r="J94" s="69"/>
      <c r="K94" s="69"/>
      <c r="L94" s="209"/>
      <c r="M94" s="209"/>
      <c r="N94" s="209"/>
      <c r="O94" s="209"/>
      <c r="P94" s="204"/>
      <c r="Q94" s="69"/>
      <c r="R94" s="69"/>
    </row>
    <row r="95" spans="3:18">
      <c r="C95" s="154"/>
      <c r="D95" s="153"/>
      <c r="E95" s="69"/>
      <c r="F95" s="69"/>
      <c r="G95" s="209"/>
      <c r="H95" s="209"/>
      <c r="I95" s="209"/>
      <c r="J95" s="69"/>
      <c r="K95" s="69"/>
      <c r="L95" s="209"/>
      <c r="M95" s="209"/>
      <c r="N95" s="209"/>
      <c r="O95" s="209"/>
      <c r="P95" s="204"/>
      <c r="Q95" s="69"/>
      <c r="R95" s="69"/>
    </row>
    <row r="96" spans="3:18">
      <c r="C96" s="154"/>
      <c r="D96" s="153"/>
      <c r="E96" s="69"/>
      <c r="F96" s="69"/>
      <c r="G96" s="209"/>
      <c r="H96" s="209"/>
      <c r="I96" s="209"/>
      <c r="J96" s="69"/>
      <c r="K96" s="69"/>
      <c r="L96" s="209"/>
      <c r="M96" s="209"/>
      <c r="N96" s="209"/>
      <c r="O96" s="209"/>
      <c r="P96" s="204"/>
      <c r="Q96" s="69"/>
      <c r="R96" s="69"/>
    </row>
    <row r="97" spans="3:18">
      <c r="C97" s="154"/>
      <c r="D97" s="153"/>
      <c r="E97" s="69"/>
      <c r="F97" s="69"/>
      <c r="G97" s="209"/>
      <c r="H97" s="209"/>
      <c r="I97" s="209"/>
      <c r="J97" s="69"/>
      <c r="K97" s="69"/>
      <c r="L97" s="209"/>
      <c r="M97" s="209"/>
      <c r="N97" s="209"/>
      <c r="O97" s="209"/>
      <c r="P97" s="204"/>
      <c r="Q97" s="69"/>
      <c r="R97" s="69"/>
    </row>
    <row r="98" spans="3:18">
      <c r="C98" s="154"/>
      <c r="D98" s="153"/>
      <c r="E98" s="69"/>
      <c r="F98" s="69"/>
      <c r="G98" s="209"/>
      <c r="H98" s="209"/>
      <c r="I98" s="209"/>
      <c r="J98" s="69"/>
      <c r="K98" s="69"/>
      <c r="L98" s="209"/>
      <c r="M98" s="209"/>
      <c r="N98" s="209"/>
      <c r="O98" s="209"/>
      <c r="P98" s="204"/>
      <c r="Q98" s="69"/>
      <c r="R98" s="69"/>
    </row>
    <row r="99" spans="3:18">
      <c r="C99" s="154"/>
      <c r="D99" s="153"/>
      <c r="E99" s="69"/>
      <c r="F99" s="69"/>
      <c r="G99" s="209"/>
      <c r="H99" s="209"/>
      <c r="I99" s="209"/>
      <c r="J99" s="69"/>
      <c r="K99" s="69"/>
      <c r="L99" s="209"/>
      <c r="M99" s="209"/>
      <c r="N99" s="209"/>
      <c r="O99" s="209"/>
      <c r="P99" s="204"/>
      <c r="Q99" s="69"/>
      <c r="R99" s="69"/>
    </row>
    <row r="100" spans="3:18">
      <c r="C100" s="154"/>
      <c r="D100" s="153"/>
      <c r="E100" s="69"/>
      <c r="F100" s="69"/>
      <c r="G100" s="209"/>
      <c r="H100" s="209"/>
      <c r="I100" s="209"/>
      <c r="J100" s="69"/>
      <c r="K100" s="69"/>
      <c r="L100" s="209"/>
      <c r="M100" s="209"/>
      <c r="N100" s="209"/>
      <c r="O100" s="209"/>
      <c r="P100" s="204"/>
      <c r="Q100" s="69"/>
      <c r="R100" s="69"/>
    </row>
    <row r="101" spans="3:18">
      <c r="C101" s="154"/>
      <c r="D101" s="153"/>
      <c r="E101" s="69"/>
      <c r="F101" s="69"/>
      <c r="G101" s="209"/>
      <c r="H101" s="209"/>
      <c r="I101" s="209"/>
      <c r="J101" s="69"/>
      <c r="K101" s="69"/>
      <c r="L101" s="209"/>
      <c r="M101" s="209"/>
      <c r="N101" s="209"/>
      <c r="O101" s="209"/>
      <c r="P101" s="204"/>
      <c r="Q101" s="69"/>
      <c r="R101" s="69"/>
    </row>
    <row r="102" spans="3:18">
      <c r="C102" s="154"/>
      <c r="D102" s="153"/>
      <c r="E102" s="69"/>
      <c r="F102" s="69"/>
      <c r="G102" s="209"/>
      <c r="H102" s="209"/>
      <c r="I102" s="209"/>
      <c r="J102" s="69"/>
      <c r="K102" s="69"/>
      <c r="L102" s="209"/>
      <c r="M102" s="209"/>
      <c r="N102" s="209"/>
      <c r="O102" s="209"/>
      <c r="P102" s="204"/>
      <c r="Q102" s="69"/>
      <c r="R102" s="69"/>
    </row>
    <row r="103" spans="3:18">
      <c r="C103" s="154"/>
      <c r="D103" s="153"/>
      <c r="E103" s="69"/>
      <c r="F103" s="69"/>
      <c r="G103" s="209"/>
      <c r="H103" s="209"/>
      <c r="I103" s="209"/>
      <c r="J103" s="69"/>
      <c r="K103" s="69"/>
      <c r="L103" s="209"/>
      <c r="M103" s="209"/>
      <c r="N103" s="209"/>
      <c r="O103" s="209"/>
      <c r="P103" s="204"/>
      <c r="Q103" s="69"/>
      <c r="R103" s="69"/>
    </row>
    <row r="104" spans="3:18">
      <c r="C104" s="154"/>
      <c r="D104" s="153"/>
      <c r="E104" s="69"/>
      <c r="F104" s="69"/>
      <c r="G104" s="209"/>
      <c r="H104" s="209"/>
      <c r="I104" s="209"/>
      <c r="J104" s="69"/>
      <c r="K104" s="69"/>
      <c r="L104" s="209"/>
      <c r="M104" s="209"/>
      <c r="N104" s="209"/>
      <c r="O104" s="209"/>
      <c r="P104" s="204"/>
      <c r="Q104" s="69"/>
      <c r="R104" s="69"/>
    </row>
    <row r="105" spans="3:18">
      <c r="C105" s="154"/>
      <c r="D105" s="153"/>
      <c r="E105" s="69"/>
      <c r="F105" s="69"/>
      <c r="G105" s="209"/>
      <c r="H105" s="209"/>
      <c r="I105" s="209"/>
      <c r="J105" s="69"/>
      <c r="K105" s="69"/>
      <c r="L105" s="209"/>
      <c r="M105" s="209"/>
      <c r="N105" s="209"/>
      <c r="O105" s="209"/>
      <c r="P105" s="204"/>
      <c r="Q105" s="69"/>
      <c r="R105" s="69"/>
    </row>
    <row r="106" spans="3:18">
      <c r="C106" s="154"/>
      <c r="D106" s="153"/>
      <c r="E106" s="69"/>
      <c r="F106" s="69"/>
      <c r="G106" s="209"/>
      <c r="H106" s="209"/>
      <c r="I106" s="209"/>
      <c r="J106" s="69"/>
      <c r="K106" s="69"/>
      <c r="L106" s="209"/>
      <c r="M106" s="209"/>
      <c r="N106" s="209"/>
      <c r="O106" s="209"/>
      <c r="P106" s="204"/>
      <c r="Q106" s="69"/>
      <c r="R106" s="69"/>
    </row>
    <row r="107" spans="3:18">
      <c r="C107" s="154"/>
      <c r="D107" s="153"/>
      <c r="E107" s="69"/>
      <c r="F107" s="69"/>
      <c r="G107" s="209"/>
      <c r="H107" s="209"/>
      <c r="I107" s="209"/>
      <c r="J107" s="69"/>
      <c r="K107" s="69"/>
      <c r="L107" s="209"/>
      <c r="M107" s="209"/>
      <c r="N107" s="209"/>
      <c r="O107" s="209"/>
      <c r="P107" s="204"/>
      <c r="Q107" s="69"/>
      <c r="R107" s="69"/>
    </row>
    <row r="108" spans="3:18">
      <c r="C108" s="154"/>
      <c r="D108" s="153"/>
      <c r="E108" s="69"/>
      <c r="F108" s="69"/>
      <c r="G108" s="209"/>
      <c r="H108" s="209"/>
      <c r="I108" s="209"/>
      <c r="J108" s="69"/>
      <c r="K108" s="69"/>
      <c r="L108" s="209"/>
      <c r="M108" s="209"/>
      <c r="N108" s="209"/>
      <c r="O108" s="209"/>
      <c r="P108" s="204"/>
      <c r="Q108" s="69"/>
      <c r="R108" s="69"/>
    </row>
    <row r="109" spans="3:18">
      <c r="C109" s="154"/>
      <c r="D109" s="153"/>
      <c r="E109" s="69"/>
      <c r="F109" s="69"/>
      <c r="G109" s="209"/>
      <c r="H109" s="209"/>
      <c r="I109" s="209"/>
      <c r="J109" s="69"/>
      <c r="K109" s="69"/>
      <c r="L109" s="209"/>
      <c r="M109" s="209"/>
      <c r="N109" s="209"/>
      <c r="O109" s="209"/>
      <c r="P109" s="204"/>
      <c r="Q109" s="69"/>
      <c r="R109" s="69"/>
    </row>
    <row r="110" spans="3:18">
      <c r="C110" s="154"/>
      <c r="D110" s="153"/>
      <c r="E110" s="69"/>
      <c r="F110" s="69"/>
      <c r="G110" s="209"/>
      <c r="H110" s="209"/>
      <c r="I110" s="209"/>
      <c r="J110" s="69"/>
      <c r="K110" s="69"/>
      <c r="L110" s="209"/>
      <c r="M110" s="209"/>
      <c r="N110" s="209"/>
      <c r="O110" s="209"/>
      <c r="P110" s="204"/>
      <c r="Q110" s="69"/>
      <c r="R110" s="69"/>
    </row>
    <row r="111" spans="3:18">
      <c r="C111" s="154"/>
      <c r="D111" s="153"/>
      <c r="E111" s="69"/>
      <c r="F111" s="69"/>
      <c r="G111" s="209"/>
      <c r="H111" s="209"/>
      <c r="I111" s="209"/>
      <c r="J111" s="69"/>
      <c r="K111" s="69"/>
      <c r="L111" s="209"/>
      <c r="M111" s="209"/>
      <c r="N111" s="209"/>
      <c r="O111" s="209"/>
      <c r="P111" s="204"/>
      <c r="Q111" s="69"/>
      <c r="R111" s="69"/>
    </row>
    <row r="112" spans="3:18">
      <c r="C112" s="154"/>
      <c r="D112" s="153"/>
      <c r="E112" s="69"/>
      <c r="F112" s="69"/>
      <c r="G112" s="209"/>
      <c r="H112" s="209"/>
      <c r="I112" s="209"/>
      <c r="J112" s="69"/>
      <c r="K112" s="69"/>
      <c r="L112" s="209"/>
      <c r="M112" s="209"/>
      <c r="N112" s="209"/>
      <c r="O112" s="209"/>
      <c r="P112" s="204"/>
      <c r="Q112" s="69"/>
      <c r="R112" s="69"/>
    </row>
    <row r="113" spans="3:18">
      <c r="C113" s="154"/>
      <c r="D113" s="153"/>
      <c r="E113" s="69"/>
      <c r="F113" s="69"/>
      <c r="G113" s="209"/>
      <c r="H113" s="209"/>
      <c r="I113" s="209"/>
      <c r="J113" s="69"/>
      <c r="K113" s="69"/>
      <c r="L113" s="209"/>
      <c r="M113" s="209"/>
      <c r="N113" s="209"/>
      <c r="O113" s="209"/>
      <c r="P113" s="204"/>
      <c r="Q113" s="69"/>
      <c r="R113" s="69"/>
    </row>
    <row r="114" spans="3:18">
      <c r="C114" s="154"/>
      <c r="D114" s="153"/>
      <c r="E114" s="69"/>
      <c r="F114" s="69"/>
      <c r="G114" s="209"/>
      <c r="H114" s="209"/>
      <c r="I114" s="209"/>
      <c r="J114" s="69"/>
      <c r="K114" s="69"/>
      <c r="L114" s="209"/>
      <c r="M114" s="209"/>
      <c r="N114" s="209"/>
      <c r="O114" s="209"/>
      <c r="P114" s="204"/>
      <c r="Q114" s="69"/>
      <c r="R114" s="69"/>
    </row>
    <row r="115" spans="3:18">
      <c r="C115" s="154"/>
      <c r="D115" s="153"/>
      <c r="E115" s="69"/>
      <c r="F115" s="69"/>
      <c r="G115" s="209"/>
      <c r="H115" s="209"/>
      <c r="I115" s="209"/>
      <c r="J115" s="69"/>
      <c r="K115" s="69"/>
      <c r="L115" s="209"/>
      <c r="M115" s="209"/>
      <c r="N115" s="209"/>
      <c r="O115" s="209"/>
      <c r="P115" s="204"/>
      <c r="Q115" s="69"/>
      <c r="R115" s="69"/>
    </row>
    <row r="116" spans="3:18">
      <c r="C116" s="154"/>
      <c r="D116" s="153"/>
      <c r="E116" s="69"/>
      <c r="F116" s="69"/>
      <c r="G116" s="209"/>
      <c r="H116" s="209"/>
      <c r="I116" s="209"/>
      <c r="J116" s="69"/>
      <c r="K116" s="69"/>
      <c r="L116" s="209"/>
      <c r="M116" s="209"/>
      <c r="N116" s="209"/>
      <c r="O116" s="209"/>
      <c r="P116" s="204"/>
      <c r="Q116" s="69"/>
      <c r="R116" s="69"/>
    </row>
    <row r="117" spans="3:18">
      <c r="C117" s="154"/>
      <c r="D117" s="153"/>
      <c r="E117" s="69"/>
      <c r="F117" s="69"/>
      <c r="G117" s="209"/>
      <c r="H117" s="209"/>
      <c r="I117" s="209"/>
      <c r="J117" s="69"/>
      <c r="K117" s="69"/>
      <c r="L117" s="209"/>
      <c r="M117" s="209"/>
      <c r="N117" s="209"/>
      <c r="O117" s="209"/>
      <c r="P117" s="204"/>
      <c r="Q117" s="69"/>
      <c r="R117" s="69"/>
    </row>
    <row r="118" spans="3:18">
      <c r="C118" s="154"/>
      <c r="D118" s="153"/>
      <c r="E118" s="69"/>
      <c r="F118" s="69"/>
      <c r="G118" s="209"/>
      <c r="H118" s="209"/>
      <c r="I118" s="209"/>
      <c r="J118" s="69"/>
      <c r="K118" s="69"/>
      <c r="L118" s="209"/>
      <c r="M118" s="209"/>
      <c r="N118" s="209"/>
      <c r="O118" s="209"/>
      <c r="P118" s="204"/>
      <c r="Q118" s="69"/>
      <c r="R118" s="69"/>
    </row>
    <row r="119" spans="3:18">
      <c r="C119" s="154"/>
      <c r="D119" s="153"/>
      <c r="E119" s="69"/>
      <c r="F119" s="69"/>
      <c r="G119" s="209"/>
      <c r="H119" s="209"/>
      <c r="I119" s="209"/>
      <c r="J119" s="69"/>
      <c r="K119" s="69"/>
      <c r="L119" s="209"/>
      <c r="M119" s="209"/>
      <c r="N119" s="209"/>
      <c r="O119" s="209"/>
      <c r="P119" s="204"/>
      <c r="Q119" s="69"/>
      <c r="R119" s="69"/>
    </row>
    <row r="120" spans="3:18">
      <c r="C120" s="154"/>
      <c r="D120" s="153"/>
      <c r="E120" s="69"/>
      <c r="F120" s="69"/>
      <c r="G120" s="209"/>
      <c r="H120" s="209"/>
      <c r="I120" s="209"/>
      <c r="J120" s="69"/>
      <c r="K120" s="69"/>
      <c r="L120" s="209"/>
      <c r="M120" s="209"/>
      <c r="N120" s="209"/>
      <c r="O120" s="209"/>
      <c r="P120" s="204"/>
      <c r="Q120" s="69"/>
      <c r="R120" s="69"/>
    </row>
  </sheetData>
  <sheetProtection password="CFBF" sheet="1" objects="1" scenarios="1"/>
  <mergeCells count="5">
    <mergeCell ref="Q2:S2"/>
    <mergeCell ref="C55:E55"/>
    <mergeCell ref="C56:M56"/>
    <mergeCell ref="B46:D46"/>
    <mergeCell ref="B47:D47"/>
  </mergeCells>
  <pageMargins left="0.31496062992125984" right="0.31496062992125984" top="0.35433070866141736" bottom="0.35433070866141736" header="0.31496062992125984" footer="0.31496062992125984"/>
  <pageSetup paperSize="8" scale="79" orientation="landscape" r:id="rId1"/>
  <headerFooter>
    <oddFooter>&amp;L&amp;F/&amp;A&amp;Cpagina &amp;P van &amp;N</oddFooter>
  </headerFooter>
  <rowBreaks count="1" manualBreakCount="1">
    <brk id="22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U102"/>
  <sheetViews>
    <sheetView showZeros="0" zoomScaleNormal="100" zoomScalePageLayoutView="125" workbookViewId="0"/>
  </sheetViews>
  <sheetFormatPr defaultColWidth="8.7109375" defaultRowHeight="15"/>
  <cols>
    <col min="1" max="1" width="1.42578125" style="69" customWidth="1"/>
    <col min="2" max="2" width="6.42578125" style="69" customWidth="1"/>
    <col min="3" max="3" width="33" style="71" customWidth="1"/>
    <col min="4" max="4" width="13" style="71" customWidth="1"/>
    <col min="5" max="5" width="36.7109375" style="67" customWidth="1"/>
    <col min="6" max="6" width="1.7109375" style="251" customWidth="1"/>
    <col min="7" max="7" width="13.7109375" style="377" customWidth="1"/>
    <col min="8" max="8" width="9.28515625" style="377" bestFit="1" customWidth="1"/>
    <col min="9" max="9" width="9.28515625" style="377" customWidth="1"/>
    <col min="10" max="10" width="13.7109375" style="377" customWidth="1"/>
    <col min="11" max="11" width="1.7109375" style="416" customWidth="1"/>
    <col min="12" max="12" width="9.5703125" style="377" customWidth="1"/>
    <col min="13" max="15" width="9.28515625" style="377" customWidth="1"/>
    <col min="16" max="16" width="1.7109375" style="416" customWidth="1"/>
    <col min="17" max="18" width="12.7109375" style="377" customWidth="1"/>
    <col min="19" max="19" width="12.7109375" style="416" customWidth="1"/>
    <col min="20" max="20" width="15.42578125" style="416" customWidth="1"/>
    <col min="21" max="21" width="12.7109375" style="69" customWidth="1"/>
    <col min="22" max="16384" width="8.7109375" style="69"/>
  </cols>
  <sheetData>
    <row r="1" spans="1:21" s="88" customFormat="1" ht="66.75" thickBot="1">
      <c r="A1" s="252"/>
      <c r="B1" s="122"/>
      <c r="C1" s="253" t="s">
        <v>310</v>
      </c>
      <c r="D1" s="253" t="s">
        <v>95</v>
      </c>
      <c r="E1" s="254" t="s">
        <v>96</v>
      </c>
      <c r="F1" s="252"/>
      <c r="G1" s="420" t="s">
        <v>98</v>
      </c>
      <c r="H1" s="254" t="s">
        <v>298</v>
      </c>
      <c r="I1" s="254" t="s">
        <v>299</v>
      </c>
      <c r="J1" s="421" t="s">
        <v>300</v>
      </c>
      <c r="K1" s="307"/>
      <c r="L1" s="254" t="s">
        <v>311</v>
      </c>
      <c r="M1" s="254" t="s">
        <v>97</v>
      </c>
      <c r="N1" s="254" t="s">
        <v>299</v>
      </c>
      <c r="O1" s="254" t="s">
        <v>300</v>
      </c>
      <c r="P1" s="252"/>
      <c r="Q1" s="298" t="s">
        <v>99</v>
      </c>
      <c r="R1" s="272" t="s">
        <v>100</v>
      </c>
      <c r="S1" s="272" t="s">
        <v>101</v>
      </c>
      <c r="T1" s="273" t="s">
        <v>102</v>
      </c>
    </row>
    <row r="2" spans="1:21" ht="15.75" customHeight="1" thickBot="1">
      <c r="A2" s="259"/>
      <c r="B2" s="395"/>
      <c r="C2" s="156" t="s">
        <v>103</v>
      </c>
      <c r="D2" s="156"/>
      <c r="E2" s="310"/>
      <c r="F2" s="259"/>
      <c r="G2" s="520" t="s">
        <v>330</v>
      </c>
      <c r="H2" s="313"/>
      <c r="I2" s="313"/>
      <c r="J2" s="313"/>
      <c r="K2" s="379"/>
      <c r="L2" s="520" t="s">
        <v>330</v>
      </c>
      <c r="M2" s="313"/>
      <c r="N2" s="313"/>
      <c r="O2" s="313"/>
      <c r="P2" s="379"/>
      <c r="Q2" s="547" t="s">
        <v>104</v>
      </c>
      <c r="R2" s="548"/>
      <c r="S2" s="549"/>
      <c r="T2" s="520" t="s">
        <v>330</v>
      </c>
    </row>
    <row r="3" spans="1:21">
      <c r="A3" s="259"/>
      <c r="B3" s="260"/>
      <c r="C3" s="316" t="s">
        <v>317</v>
      </c>
      <c r="D3" s="157" t="s">
        <v>53</v>
      </c>
      <c r="E3" s="262" t="s">
        <v>321</v>
      </c>
      <c r="F3" s="497"/>
      <c r="G3" s="502"/>
      <c r="H3" s="319" t="s">
        <v>108</v>
      </c>
      <c r="I3" s="320">
        <v>1</v>
      </c>
      <c r="J3" s="322">
        <f>I3*G3</f>
        <v>0</v>
      </c>
      <c r="K3" s="498"/>
      <c r="L3" s="439"/>
      <c r="M3" s="319">
        <v>48</v>
      </c>
      <c r="N3" s="320">
        <v>1</v>
      </c>
      <c r="O3" s="320">
        <f>(N3*M3)-(L3*N3)</f>
        <v>48</v>
      </c>
      <c r="P3" s="498"/>
      <c r="Q3" s="279"/>
      <c r="R3" s="279"/>
      <c r="S3" s="279"/>
      <c r="T3" s="280"/>
      <c r="U3" s="158"/>
    </row>
    <row r="4" spans="1:21">
      <c r="A4" s="259"/>
      <c r="B4" s="271"/>
      <c r="C4" s="159" t="s">
        <v>318</v>
      </c>
      <c r="D4" s="160" t="s">
        <v>53</v>
      </c>
      <c r="E4" s="264" t="s">
        <v>193</v>
      </c>
      <c r="F4" s="497"/>
      <c r="G4" s="503"/>
      <c r="H4" s="419" t="s">
        <v>108</v>
      </c>
      <c r="I4" s="327">
        <v>1</v>
      </c>
      <c r="J4" s="403">
        <f t="shared" ref="J4:J9" si="0">I4*G4</f>
        <v>0</v>
      </c>
      <c r="K4" s="498"/>
      <c r="L4" s="505"/>
      <c r="M4" s="419">
        <v>48</v>
      </c>
      <c r="N4" s="327">
        <v>1</v>
      </c>
      <c r="O4" s="327">
        <f t="shared" ref="O4:O9" si="1">(N4*M4)-(L4*N4)</f>
        <v>48</v>
      </c>
      <c r="P4" s="498"/>
      <c r="Q4" s="282"/>
      <c r="R4" s="282"/>
      <c r="S4" s="282"/>
      <c r="T4" s="283"/>
      <c r="U4" s="158"/>
    </row>
    <row r="5" spans="1:21">
      <c r="A5" s="259"/>
      <c r="B5" s="271"/>
      <c r="C5" s="159" t="s">
        <v>317</v>
      </c>
      <c r="D5" s="160" t="s">
        <v>53</v>
      </c>
      <c r="E5" s="161" t="s">
        <v>320</v>
      </c>
      <c r="F5" s="497"/>
      <c r="G5" s="424"/>
      <c r="H5" s="419" t="s">
        <v>108</v>
      </c>
      <c r="I5" s="327">
        <v>1</v>
      </c>
      <c r="J5" s="403">
        <f t="shared" si="0"/>
        <v>0</v>
      </c>
      <c r="K5" s="498"/>
      <c r="L5" s="423"/>
      <c r="M5" s="419">
        <v>48</v>
      </c>
      <c r="N5" s="327">
        <v>1</v>
      </c>
      <c r="O5" s="327">
        <f t="shared" si="1"/>
        <v>48</v>
      </c>
      <c r="P5" s="498"/>
      <c r="Q5" s="282"/>
      <c r="R5" s="282"/>
      <c r="S5" s="282"/>
      <c r="T5" s="283"/>
      <c r="U5" s="158"/>
    </row>
    <row r="6" spans="1:21">
      <c r="A6" s="259"/>
      <c r="B6" s="271"/>
      <c r="C6" s="159" t="s">
        <v>317</v>
      </c>
      <c r="D6" s="160" t="s">
        <v>53</v>
      </c>
      <c r="E6" s="266" t="s">
        <v>319</v>
      </c>
      <c r="F6" s="497"/>
      <c r="G6" s="503"/>
      <c r="H6" s="419" t="s">
        <v>108</v>
      </c>
      <c r="I6" s="327">
        <v>1</v>
      </c>
      <c r="J6" s="403">
        <f t="shared" si="0"/>
        <v>0</v>
      </c>
      <c r="K6" s="498"/>
      <c r="L6" s="505"/>
      <c r="M6" s="419">
        <v>48</v>
      </c>
      <c r="N6" s="327">
        <v>1</v>
      </c>
      <c r="O6" s="327">
        <f t="shared" si="1"/>
        <v>48</v>
      </c>
      <c r="P6" s="498"/>
      <c r="Q6" s="282"/>
      <c r="R6" s="282"/>
      <c r="S6" s="282"/>
      <c r="T6" s="283"/>
      <c r="U6" s="158"/>
    </row>
    <row r="7" spans="1:21">
      <c r="A7" s="259"/>
      <c r="B7" s="323"/>
      <c r="C7" s="162" t="s">
        <v>194</v>
      </c>
      <c r="D7" s="163"/>
      <c r="E7" s="164" t="s">
        <v>195</v>
      </c>
      <c r="F7" s="497"/>
      <c r="G7" s="425"/>
      <c r="H7" s="326" t="s">
        <v>196</v>
      </c>
      <c r="I7" s="327">
        <v>1</v>
      </c>
      <c r="J7" s="403">
        <f t="shared" si="0"/>
        <v>0</v>
      </c>
      <c r="K7" s="498"/>
      <c r="L7" s="425"/>
      <c r="M7" s="419">
        <v>24</v>
      </c>
      <c r="N7" s="327">
        <v>1</v>
      </c>
      <c r="O7" s="327">
        <f t="shared" si="1"/>
        <v>24</v>
      </c>
      <c r="P7" s="498"/>
      <c r="Q7" s="282"/>
      <c r="R7" s="282"/>
      <c r="S7" s="282"/>
      <c r="T7" s="283"/>
      <c r="U7" s="158"/>
    </row>
    <row r="8" spans="1:21">
      <c r="A8" s="259"/>
      <c r="B8" s="323"/>
      <c r="C8" s="162" t="s">
        <v>194</v>
      </c>
      <c r="D8" s="163"/>
      <c r="E8" s="164" t="s">
        <v>197</v>
      </c>
      <c r="F8" s="497"/>
      <c r="G8" s="425"/>
      <c r="H8" s="326" t="s">
        <v>196</v>
      </c>
      <c r="I8" s="327">
        <v>1</v>
      </c>
      <c r="J8" s="403">
        <f t="shared" si="0"/>
        <v>0</v>
      </c>
      <c r="K8" s="498"/>
      <c r="L8" s="425"/>
      <c r="M8" s="419">
        <v>120</v>
      </c>
      <c r="N8" s="327">
        <v>1</v>
      </c>
      <c r="O8" s="327">
        <f t="shared" si="1"/>
        <v>120</v>
      </c>
      <c r="P8" s="498"/>
      <c r="Q8" s="282"/>
      <c r="R8" s="282"/>
      <c r="S8" s="282"/>
      <c r="T8" s="283"/>
      <c r="U8" s="158"/>
    </row>
    <row r="9" spans="1:21" s="114" customFormat="1" ht="15.75" thickBot="1">
      <c r="A9" s="267"/>
      <c r="B9" s="268"/>
      <c r="C9" s="344" t="s">
        <v>198</v>
      </c>
      <c r="D9" s="165" t="s">
        <v>53</v>
      </c>
      <c r="E9" s="270" t="s">
        <v>199</v>
      </c>
      <c r="F9" s="499"/>
      <c r="G9" s="504"/>
      <c r="H9" s="346" t="s">
        <v>108</v>
      </c>
      <c r="I9" s="347">
        <v>1</v>
      </c>
      <c r="J9" s="405">
        <f t="shared" si="0"/>
        <v>0</v>
      </c>
      <c r="K9" s="500"/>
      <c r="L9" s="441"/>
      <c r="M9" s="448">
        <v>48</v>
      </c>
      <c r="N9" s="347">
        <v>1</v>
      </c>
      <c r="O9" s="347">
        <f t="shared" si="1"/>
        <v>48</v>
      </c>
      <c r="P9" s="500"/>
      <c r="Q9" s="285"/>
      <c r="R9" s="285"/>
      <c r="S9" s="285"/>
      <c r="T9" s="286"/>
      <c r="U9" s="158"/>
    </row>
    <row r="10" spans="1:21">
      <c r="A10" s="259"/>
      <c r="B10" s="396"/>
      <c r="C10" s="166"/>
      <c r="D10" s="166"/>
      <c r="E10" s="333"/>
      <c r="F10" s="259"/>
      <c r="G10" s="335"/>
      <c r="H10" s="335"/>
      <c r="I10" s="335"/>
      <c r="J10" s="335"/>
      <c r="K10" s="379"/>
      <c r="L10" s="335"/>
      <c r="M10" s="335"/>
      <c r="N10" s="335"/>
      <c r="O10" s="335"/>
      <c r="P10" s="379"/>
      <c r="Q10" s="336"/>
      <c r="R10" s="336"/>
      <c r="S10" s="450"/>
      <c r="T10" s="450"/>
      <c r="U10" s="158"/>
    </row>
    <row r="11" spans="1:21" ht="15.75" thickBot="1">
      <c r="A11" s="259"/>
      <c r="B11" s="397"/>
      <c r="C11" s="167" t="s">
        <v>123</v>
      </c>
      <c r="D11" s="167"/>
      <c r="E11" s="340"/>
      <c r="F11" s="259"/>
      <c r="G11" s="341"/>
      <c r="H11" s="341"/>
      <c r="I11" s="341"/>
      <c r="J11" s="341"/>
      <c r="K11" s="379"/>
      <c r="L11" s="341"/>
      <c r="M11" s="341"/>
      <c r="N11" s="341"/>
      <c r="O11" s="341"/>
      <c r="P11" s="379"/>
      <c r="Q11" s="342"/>
      <c r="R11" s="342"/>
      <c r="S11" s="450"/>
      <c r="T11" s="450"/>
      <c r="U11" s="158"/>
    </row>
    <row r="12" spans="1:21">
      <c r="A12" s="259"/>
      <c r="B12" s="260"/>
      <c r="C12" s="316" t="s">
        <v>203</v>
      </c>
      <c r="D12" s="317" t="s">
        <v>53</v>
      </c>
      <c r="E12" s="262" t="s">
        <v>204</v>
      </c>
      <c r="F12" s="259"/>
      <c r="G12" s="439"/>
      <c r="H12" s="319" t="s">
        <v>130</v>
      </c>
      <c r="I12" s="320">
        <v>1</v>
      </c>
      <c r="J12" s="322">
        <f t="shared" ref="J12:J20" si="2">I12*G12</f>
        <v>0</v>
      </c>
      <c r="K12" s="379"/>
      <c r="L12" s="439"/>
      <c r="M12" s="319">
        <v>48</v>
      </c>
      <c r="N12" s="320">
        <v>1</v>
      </c>
      <c r="O12" s="322">
        <f t="shared" ref="O12:O20" si="3">(N12*M12)-(L12*N12)</f>
        <v>48</v>
      </c>
      <c r="P12" s="379"/>
      <c r="Q12" s="278"/>
      <c r="R12" s="279"/>
      <c r="S12" s="279"/>
      <c r="T12" s="280"/>
      <c r="U12" s="158"/>
    </row>
    <row r="13" spans="1:21">
      <c r="A13" s="259"/>
      <c r="B13" s="263"/>
      <c r="C13" s="324" t="s">
        <v>205</v>
      </c>
      <c r="D13" s="325" t="s">
        <v>53</v>
      </c>
      <c r="E13" s="266" t="s">
        <v>206</v>
      </c>
      <c r="F13" s="259"/>
      <c r="G13" s="440"/>
      <c r="H13" s="326" t="s">
        <v>108</v>
      </c>
      <c r="I13" s="327">
        <v>1</v>
      </c>
      <c r="J13" s="403">
        <f t="shared" si="2"/>
        <v>0</v>
      </c>
      <c r="K13" s="379"/>
      <c r="L13" s="440"/>
      <c r="M13" s="326">
        <v>48</v>
      </c>
      <c r="N13" s="329">
        <v>1</v>
      </c>
      <c r="O13" s="330">
        <f t="shared" si="3"/>
        <v>48</v>
      </c>
      <c r="P13" s="379"/>
      <c r="Q13" s="281"/>
      <c r="R13" s="282"/>
      <c r="S13" s="282"/>
      <c r="T13" s="283"/>
      <c r="U13" s="158"/>
    </row>
    <row r="14" spans="1:21">
      <c r="A14" s="259"/>
      <c r="B14" s="263"/>
      <c r="C14" s="324" t="s">
        <v>207</v>
      </c>
      <c r="D14" s="325" t="s">
        <v>53</v>
      </c>
      <c r="E14" s="266" t="s">
        <v>208</v>
      </c>
      <c r="F14" s="259"/>
      <c r="G14" s="440"/>
      <c r="H14" s="326" t="s">
        <v>108</v>
      </c>
      <c r="I14" s="327">
        <v>1</v>
      </c>
      <c r="J14" s="403">
        <f t="shared" si="2"/>
        <v>0</v>
      </c>
      <c r="K14" s="379"/>
      <c r="L14" s="440"/>
      <c r="M14" s="326">
        <v>120</v>
      </c>
      <c r="N14" s="329">
        <v>1</v>
      </c>
      <c r="O14" s="330">
        <f t="shared" si="3"/>
        <v>120</v>
      </c>
      <c r="P14" s="379"/>
      <c r="Q14" s="281"/>
      <c r="R14" s="282"/>
      <c r="S14" s="282"/>
      <c r="T14" s="283"/>
    </row>
    <row r="15" spans="1:21">
      <c r="A15" s="308"/>
      <c r="B15" s="323"/>
      <c r="C15" s="324" t="s">
        <v>209</v>
      </c>
      <c r="D15" s="325" t="s">
        <v>53</v>
      </c>
      <c r="E15" s="266" t="s">
        <v>210</v>
      </c>
      <c r="F15" s="259"/>
      <c r="G15" s="440"/>
      <c r="H15" s="326" t="s">
        <v>108</v>
      </c>
      <c r="I15" s="329">
        <v>1</v>
      </c>
      <c r="J15" s="330">
        <f t="shared" si="2"/>
        <v>0</v>
      </c>
      <c r="K15" s="379"/>
      <c r="L15" s="440"/>
      <c r="M15" s="326">
        <v>24</v>
      </c>
      <c r="N15" s="329">
        <v>1</v>
      </c>
      <c r="O15" s="330">
        <f t="shared" si="3"/>
        <v>24</v>
      </c>
      <c r="P15" s="379"/>
      <c r="Q15" s="303"/>
      <c r="R15" s="304"/>
      <c r="S15" s="282"/>
      <c r="T15" s="283"/>
    </row>
    <row r="16" spans="1:21" ht="26.25" customHeight="1">
      <c r="A16" s="308"/>
      <c r="B16" s="323"/>
      <c r="C16" s="324" t="s">
        <v>211</v>
      </c>
      <c r="D16" s="325" t="s">
        <v>53</v>
      </c>
      <c r="E16" s="266" t="s">
        <v>212</v>
      </c>
      <c r="F16" s="259"/>
      <c r="G16" s="440"/>
      <c r="H16" s="326" t="s">
        <v>108</v>
      </c>
      <c r="I16" s="329">
        <v>1</v>
      </c>
      <c r="J16" s="330">
        <f t="shared" si="2"/>
        <v>0</v>
      </c>
      <c r="K16" s="379"/>
      <c r="L16" s="440"/>
      <c r="M16" s="326">
        <v>24</v>
      </c>
      <c r="N16" s="329">
        <v>1</v>
      </c>
      <c r="O16" s="330">
        <f t="shared" si="3"/>
        <v>24</v>
      </c>
      <c r="P16" s="379"/>
      <c r="Q16" s="303"/>
      <c r="R16" s="304"/>
      <c r="S16" s="282"/>
      <c r="T16" s="283"/>
    </row>
    <row r="17" spans="1:21">
      <c r="A17" s="308"/>
      <c r="B17" s="323"/>
      <c r="C17" s="324" t="s">
        <v>213</v>
      </c>
      <c r="D17" s="325" t="s">
        <v>53</v>
      </c>
      <c r="E17" s="266" t="s">
        <v>210</v>
      </c>
      <c r="F17" s="259"/>
      <c r="G17" s="440"/>
      <c r="H17" s="326" t="s">
        <v>108</v>
      </c>
      <c r="I17" s="329">
        <v>1</v>
      </c>
      <c r="J17" s="330">
        <f t="shared" si="2"/>
        <v>0</v>
      </c>
      <c r="K17" s="379"/>
      <c r="L17" s="440"/>
      <c r="M17" s="326">
        <v>24</v>
      </c>
      <c r="N17" s="329">
        <v>1</v>
      </c>
      <c r="O17" s="330">
        <f t="shared" si="3"/>
        <v>24</v>
      </c>
      <c r="P17" s="379"/>
      <c r="Q17" s="303"/>
      <c r="R17" s="304"/>
      <c r="S17" s="282"/>
      <c r="T17" s="283"/>
    </row>
    <row r="18" spans="1:21">
      <c r="A18" s="308"/>
      <c r="B18" s="323"/>
      <c r="C18" s="324" t="s">
        <v>214</v>
      </c>
      <c r="D18" s="325" t="s">
        <v>215</v>
      </c>
      <c r="E18" s="266" t="s">
        <v>216</v>
      </c>
      <c r="F18" s="259"/>
      <c r="G18" s="440"/>
      <c r="H18" s="326" t="s">
        <v>108</v>
      </c>
      <c r="I18" s="327">
        <v>1</v>
      </c>
      <c r="J18" s="403">
        <f t="shared" si="2"/>
        <v>0</v>
      </c>
      <c r="K18" s="379"/>
      <c r="L18" s="440"/>
      <c r="M18" s="326">
        <v>24</v>
      </c>
      <c r="N18" s="329">
        <v>1</v>
      </c>
      <c r="O18" s="330">
        <f t="shared" si="3"/>
        <v>24</v>
      </c>
      <c r="P18" s="379"/>
      <c r="Q18" s="281"/>
      <c r="R18" s="282"/>
      <c r="S18" s="282"/>
      <c r="T18" s="283"/>
      <c r="U18" s="158"/>
    </row>
    <row r="19" spans="1:21" ht="33.75" customHeight="1">
      <c r="A19" s="308"/>
      <c r="B19" s="323"/>
      <c r="C19" s="324" t="s">
        <v>217</v>
      </c>
      <c r="D19" s="325" t="s">
        <v>53</v>
      </c>
      <c r="E19" s="266" t="s">
        <v>218</v>
      </c>
      <c r="F19" s="259"/>
      <c r="G19" s="440"/>
      <c r="H19" s="326" t="s">
        <v>108</v>
      </c>
      <c r="I19" s="327">
        <v>1</v>
      </c>
      <c r="J19" s="403">
        <f t="shared" si="2"/>
        <v>0</v>
      </c>
      <c r="K19" s="379"/>
      <c r="L19" s="440"/>
      <c r="M19" s="326">
        <v>24</v>
      </c>
      <c r="N19" s="329">
        <v>1</v>
      </c>
      <c r="O19" s="330">
        <f t="shared" si="3"/>
        <v>24</v>
      </c>
      <c r="P19" s="379"/>
      <c r="Q19" s="281"/>
      <c r="R19" s="282"/>
      <c r="S19" s="282"/>
      <c r="T19" s="283"/>
      <c r="U19" s="158"/>
    </row>
    <row r="20" spans="1:21" ht="15.75" thickBot="1">
      <c r="A20" s="308"/>
      <c r="B20" s="343"/>
      <c r="C20" s="344" t="s">
        <v>219</v>
      </c>
      <c r="D20" s="345"/>
      <c r="E20" s="270" t="s">
        <v>220</v>
      </c>
      <c r="F20" s="259"/>
      <c r="G20" s="441"/>
      <c r="H20" s="346" t="s">
        <v>108</v>
      </c>
      <c r="I20" s="347">
        <v>1</v>
      </c>
      <c r="J20" s="405">
        <f t="shared" si="2"/>
        <v>0</v>
      </c>
      <c r="K20" s="379"/>
      <c r="L20" s="441"/>
      <c r="M20" s="346">
        <v>24</v>
      </c>
      <c r="N20" s="349">
        <v>1</v>
      </c>
      <c r="O20" s="350">
        <f t="shared" si="3"/>
        <v>24</v>
      </c>
      <c r="P20" s="379"/>
      <c r="Q20" s="284"/>
      <c r="R20" s="285"/>
      <c r="S20" s="285"/>
      <c r="T20" s="286"/>
    </row>
    <row r="21" spans="1:21" ht="17.25" customHeight="1">
      <c r="A21" s="259"/>
      <c r="B21" s="168"/>
      <c r="C21" s="169"/>
      <c r="D21" s="169"/>
      <c r="E21" s="170"/>
      <c r="F21" s="259"/>
      <c r="G21" s="475"/>
      <c r="H21" s="475"/>
      <c r="I21" s="475"/>
      <c r="J21" s="475"/>
      <c r="K21" s="379"/>
      <c r="L21" s="475"/>
      <c r="M21" s="475"/>
      <c r="N21" s="475"/>
      <c r="O21" s="475"/>
      <c r="P21" s="379"/>
      <c r="Q21" s="476"/>
      <c r="R21" s="476"/>
      <c r="S21" s="476"/>
      <c r="T21" s="476"/>
      <c r="U21" s="158"/>
    </row>
    <row r="22" spans="1:21" ht="15.75" thickBot="1">
      <c r="A22" s="259"/>
      <c r="B22" s="171"/>
      <c r="C22" s="172" t="s">
        <v>145</v>
      </c>
      <c r="D22" s="172"/>
      <c r="E22" s="173"/>
      <c r="F22" s="259"/>
      <c r="G22" s="477"/>
      <c r="H22" s="477"/>
      <c r="I22" s="477"/>
      <c r="J22" s="477"/>
      <c r="K22" s="379"/>
      <c r="L22" s="477"/>
      <c r="M22" s="477"/>
      <c r="N22" s="477"/>
      <c r="O22" s="477"/>
      <c r="P22" s="379"/>
      <c r="Q22" s="478"/>
      <c r="R22" s="478"/>
      <c r="S22" s="478"/>
      <c r="T22" s="478"/>
      <c r="U22" s="158"/>
    </row>
    <row r="23" spans="1:21">
      <c r="A23" s="259"/>
      <c r="B23" s="260"/>
      <c r="C23" s="174" t="s">
        <v>221</v>
      </c>
      <c r="D23" s="391" t="s">
        <v>147</v>
      </c>
      <c r="E23" s="262" t="s">
        <v>222</v>
      </c>
      <c r="F23" s="259"/>
      <c r="G23" s="439"/>
      <c r="H23" s="319" t="s">
        <v>108</v>
      </c>
      <c r="I23" s="320">
        <v>0.3</v>
      </c>
      <c r="J23" s="322">
        <f t="shared" ref="J23:J29" si="4">I23*G23</f>
        <v>0</v>
      </c>
      <c r="K23" s="379"/>
      <c r="L23" s="439"/>
      <c r="M23" s="319">
        <v>120</v>
      </c>
      <c r="N23" s="320">
        <v>0.3</v>
      </c>
      <c r="O23" s="322">
        <f t="shared" ref="O23:O29" si="5">(N23*M23)-(L23*N23)</f>
        <v>36</v>
      </c>
      <c r="P23" s="379"/>
      <c r="Q23" s="278"/>
      <c r="R23" s="279"/>
      <c r="S23" s="279"/>
      <c r="T23" s="280"/>
      <c r="U23" s="158"/>
    </row>
    <row r="24" spans="1:21" ht="30" customHeight="1">
      <c r="A24" s="259"/>
      <c r="B24" s="175"/>
      <c r="C24" s="386" t="s">
        <v>146</v>
      </c>
      <c r="D24" s="385" t="s">
        <v>147</v>
      </c>
      <c r="E24" s="266" t="s">
        <v>223</v>
      </c>
      <c r="F24" s="259"/>
      <c r="G24" s="440"/>
      <c r="H24" s="326" t="s">
        <v>108</v>
      </c>
      <c r="I24" s="327">
        <v>0.3</v>
      </c>
      <c r="J24" s="403">
        <f t="shared" si="4"/>
        <v>0</v>
      </c>
      <c r="K24" s="379"/>
      <c r="L24" s="440"/>
      <c r="M24" s="419">
        <v>120</v>
      </c>
      <c r="N24" s="327">
        <v>0.3</v>
      </c>
      <c r="O24" s="403">
        <f t="shared" si="5"/>
        <v>36</v>
      </c>
      <c r="P24" s="379"/>
      <c r="Q24" s="281"/>
      <c r="R24" s="282"/>
      <c r="S24" s="282"/>
      <c r="T24" s="283"/>
    </row>
    <row r="25" spans="1:21">
      <c r="A25" s="384"/>
      <c r="B25" s="175"/>
      <c r="C25" s="386" t="s">
        <v>152</v>
      </c>
      <c r="D25" s="385" t="s">
        <v>147</v>
      </c>
      <c r="E25" s="266" t="s">
        <v>225</v>
      </c>
      <c r="F25" s="259"/>
      <c r="G25" s="440"/>
      <c r="H25" s="326" t="s">
        <v>108</v>
      </c>
      <c r="I25" s="327">
        <v>1</v>
      </c>
      <c r="J25" s="403">
        <f t="shared" si="4"/>
        <v>0</v>
      </c>
      <c r="K25" s="379"/>
      <c r="L25" s="440"/>
      <c r="M25" s="419">
        <v>120</v>
      </c>
      <c r="N25" s="327">
        <v>1</v>
      </c>
      <c r="O25" s="403">
        <f t="shared" si="5"/>
        <v>120</v>
      </c>
      <c r="P25" s="379"/>
      <c r="Q25" s="281"/>
      <c r="R25" s="282"/>
      <c r="S25" s="282"/>
      <c r="T25" s="283"/>
    </row>
    <row r="26" spans="1:21" ht="45">
      <c r="A26" s="259"/>
      <c r="B26" s="141"/>
      <c r="C26" s="324" t="s">
        <v>226</v>
      </c>
      <c r="D26" s="325" t="s">
        <v>147</v>
      </c>
      <c r="E26" s="266" t="s">
        <v>227</v>
      </c>
      <c r="F26" s="259"/>
      <c r="G26" s="440"/>
      <c r="H26" s="326" t="s">
        <v>108</v>
      </c>
      <c r="I26" s="327">
        <v>1</v>
      </c>
      <c r="J26" s="403">
        <f t="shared" si="4"/>
        <v>0</v>
      </c>
      <c r="K26" s="379"/>
      <c r="L26" s="440"/>
      <c r="M26" s="419">
        <v>48</v>
      </c>
      <c r="N26" s="327">
        <v>1</v>
      </c>
      <c r="O26" s="403">
        <f t="shared" si="5"/>
        <v>48</v>
      </c>
      <c r="P26" s="379"/>
      <c r="Q26" s="281"/>
      <c r="R26" s="282"/>
      <c r="S26" s="282"/>
      <c r="T26" s="283"/>
    </row>
    <row r="27" spans="1:21" ht="45">
      <c r="A27" s="259"/>
      <c r="B27" s="176"/>
      <c r="C27" s="324" t="s">
        <v>228</v>
      </c>
      <c r="D27" s="325" t="s">
        <v>157</v>
      </c>
      <c r="E27" s="266" t="s">
        <v>229</v>
      </c>
      <c r="F27" s="259"/>
      <c r="G27" s="440"/>
      <c r="H27" s="326" t="s">
        <v>230</v>
      </c>
      <c r="I27" s="327">
        <v>1</v>
      </c>
      <c r="J27" s="403">
        <f t="shared" si="4"/>
        <v>0</v>
      </c>
      <c r="K27" s="379"/>
      <c r="L27" s="440"/>
      <c r="M27" s="419">
        <v>24</v>
      </c>
      <c r="N27" s="327">
        <v>1</v>
      </c>
      <c r="O27" s="403">
        <f t="shared" si="5"/>
        <v>24</v>
      </c>
      <c r="P27" s="379"/>
      <c r="Q27" s="281"/>
      <c r="R27" s="282"/>
      <c r="S27" s="282"/>
      <c r="T27" s="283"/>
      <c r="U27" s="158"/>
    </row>
    <row r="28" spans="1:21">
      <c r="A28" s="259"/>
      <c r="B28" s="141"/>
      <c r="C28" s="324" t="s">
        <v>231</v>
      </c>
      <c r="D28" s="325"/>
      <c r="E28" s="266" t="s">
        <v>232</v>
      </c>
      <c r="F28" s="259"/>
      <c r="G28" s="440"/>
      <c r="H28" s="326" t="s">
        <v>108</v>
      </c>
      <c r="I28" s="327">
        <v>2</v>
      </c>
      <c r="J28" s="403">
        <f t="shared" si="4"/>
        <v>0</v>
      </c>
      <c r="K28" s="379"/>
      <c r="L28" s="440"/>
      <c r="M28" s="419">
        <v>48</v>
      </c>
      <c r="N28" s="327">
        <v>1</v>
      </c>
      <c r="O28" s="403">
        <f t="shared" si="5"/>
        <v>48</v>
      </c>
      <c r="P28" s="379"/>
      <c r="Q28" s="281"/>
      <c r="R28" s="282"/>
      <c r="S28" s="282"/>
      <c r="T28" s="283"/>
      <c r="U28" s="158"/>
    </row>
    <row r="29" spans="1:21" ht="108" customHeight="1" thickBot="1">
      <c r="A29" s="384"/>
      <c r="B29" s="177"/>
      <c r="C29" s="178" t="s">
        <v>233</v>
      </c>
      <c r="D29" s="179"/>
      <c r="E29" s="270" t="s">
        <v>322</v>
      </c>
      <c r="F29" s="259"/>
      <c r="G29" s="441"/>
      <c r="H29" s="346" t="s">
        <v>234</v>
      </c>
      <c r="I29" s="347">
        <v>0.3</v>
      </c>
      <c r="J29" s="405">
        <f t="shared" si="4"/>
        <v>0</v>
      </c>
      <c r="K29" s="379"/>
      <c r="L29" s="441"/>
      <c r="M29" s="448">
        <v>120</v>
      </c>
      <c r="N29" s="347">
        <v>1</v>
      </c>
      <c r="O29" s="405">
        <f t="shared" si="5"/>
        <v>120</v>
      </c>
      <c r="P29" s="379"/>
      <c r="Q29" s="284"/>
      <c r="R29" s="285"/>
      <c r="S29" s="285"/>
      <c r="T29" s="286"/>
      <c r="U29" s="158"/>
    </row>
    <row r="30" spans="1:21">
      <c r="A30" s="259"/>
      <c r="B30" s="180"/>
      <c r="C30" s="166"/>
      <c r="D30" s="166"/>
      <c r="E30" s="333"/>
      <c r="F30" s="259"/>
      <c r="G30" s="335"/>
      <c r="H30" s="335"/>
      <c r="I30" s="335"/>
      <c r="J30" s="335"/>
      <c r="K30" s="379"/>
      <c r="L30" s="335"/>
      <c r="M30" s="335"/>
      <c r="N30" s="335"/>
      <c r="O30" s="335"/>
      <c r="P30" s="379"/>
      <c r="Q30" s="450"/>
      <c r="R30" s="450"/>
      <c r="S30" s="450"/>
      <c r="T30" s="450"/>
      <c r="U30" s="158"/>
    </row>
    <row r="31" spans="1:21" ht="15.75" thickBot="1">
      <c r="A31" s="259"/>
      <c r="B31" s="398"/>
      <c r="C31" s="181" t="s">
        <v>161</v>
      </c>
      <c r="D31" s="181"/>
      <c r="E31" s="358"/>
      <c r="F31" s="259"/>
      <c r="G31" s="341"/>
      <c r="H31" s="341"/>
      <c r="I31" s="341"/>
      <c r="J31" s="341"/>
      <c r="K31" s="379"/>
      <c r="L31" s="341"/>
      <c r="M31" s="341"/>
      <c r="N31" s="341"/>
      <c r="O31" s="341"/>
      <c r="P31" s="379"/>
      <c r="Q31" s="450"/>
      <c r="R31" s="450"/>
      <c r="S31" s="450"/>
      <c r="T31" s="450"/>
      <c r="U31" s="158"/>
    </row>
    <row r="32" spans="1:21" ht="15.75" thickBot="1">
      <c r="A32" s="259"/>
      <c r="B32" s="182"/>
      <c r="C32" s="183" t="s">
        <v>235</v>
      </c>
      <c r="D32" s="184"/>
      <c r="E32" s="185" t="s">
        <v>236</v>
      </c>
      <c r="F32" s="259"/>
      <c r="G32" s="506"/>
      <c r="H32" s="479" t="s">
        <v>120</v>
      </c>
      <c r="I32" s="480">
        <v>1</v>
      </c>
      <c r="J32" s="481">
        <f>I32*G32</f>
        <v>0</v>
      </c>
      <c r="K32" s="379"/>
      <c r="L32" s="506"/>
      <c r="M32" s="479">
        <v>24</v>
      </c>
      <c r="N32" s="480">
        <v>1</v>
      </c>
      <c r="O32" s="481">
        <f>(N32*M32)-(L32*N32)</f>
        <v>24</v>
      </c>
      <c r="P32" s="379"/>
      <c r="Q32" s="482"/>
      <c r="R32" s="483"/>
      <c r="S32" s="483"/>
      <c r="T32" s="484">
        <v>1</v>
      </c>
      <c r="U32" s="158"/>
    </row>
    <row r="33" spans="1:21">
      <c r="A33" s="259"/>
      <c r="B33" s="396"/>
      <c r="C33" s="166"/>
      <c r="D33" s="166"/>
      <c r="E33" s="333"/>
      <c r="F33" s="259"/>
      <c r="G33" s="335"/>
      <c r="H33" s="335"/>
      <c r="I33" s="335"/>
      <c r="J33" s="335"/>
      <c r="K33" s="379"/>
      <c r="L33" s="335"/>
      <c r="M33" s="335"/>
      <c r="N33" s="335"/>
      <c r="O33" s="335"/>
      <c r="P33" s="379"/>
      <c r="Q33" s="450"/>
      <c r="R33" s="450"/>
      <c r="S33" s="450"/>
      <c r="T33" s="450"/>
      <c r="U33" s="158"/>
    </row>
    <row r="34" spans="1:21" ht="15.75" thickBot="1">
      <c r="A34" s="259"/>
      <c r="B34" s="398"/>
      <c r="C34" s="181"/>
      <c r="D34" s="181"/>
      <c r="E34" s="358"/>
      <c r="F34" s="259"/>
      <c r="G34" s="341"/>
      <c r="H34" s="341"/>
      <c r="I34" s="341"/>
      <c r="J34" s="341"/>
      <c r="K34" s="379"/>
      <c r="L34" s="341"/>
      <c r="M34" s="341"/>
      <c r="N34" s="341"/>
      <c r="O34" s="341"/>
      <c r="P34" s="379"/>
      <c r="Q34" s="450"/>
      <c r="R34" s="450"/>
      <c r="S34" s="450"/>
      <c r="T34" s="450"/>
      <c r="U34" s="158"/>
    </row>
    <row r="35" spans="1:21" s="114" customFormat="1">
      <c r="A35" s="267"/>
      <c r="B35" s="260"/>
      <c r="C35" s="390" t="s">
        <v>170</v>
      </c>
      <c r="D35" s="186" t="s">
        <v>237</v>
      </c>
      <c r="E35" s="262" t="s">
        <v>170</v>
      </c>
      <c r="F35" s="267"/>
      <c r="G35" s="439"/>
      <c r="H35" s="319" t="s">
        <v>108</v>
      </c>
      <c r="I35" s="320">
        <v>1</v>
      </c>
      <c r="J35" s="322">
        <f t="shared" ref="J35:J38" si="6">I35*G35</f>
        <v>0</v>
      </c>
      <c r="K35" s="501"/>
      <c r="L35" s="439"/>
      <c r="M35" s="319">
        <v>24</v>
      </c>
      <c r="N35" s="320">
        <v>1</v>
      </c>
      <c r="O35" s="322">
        <f t="shared" ref="O35:O38" si="7">(N35*M35)-(L35*N35)</f>
        <v>24</v>
      </c>
      <c r="P35" s="501"/>
      <c r="Q35" s="278"/>
      <c r="R35" s="279"/>
      <c r="S35" s="279"/>
      <c r="T35" s="280"/>
    </row>
    <row r="36" spans="1:21" s="114" customFormat="1">
      <c r="A36" s="267"/>
      <c r="B36" s="263"/>
      <c r="C36" s="389" t="s">
        <v>172</v>
      </c>
      <c r="D36" s="187" t="s">
        <v>237</v>
      </c>
      <c r="E36" s="266" t="s">
        <v>238</v>
      </c>
      <c r="F36" s="267"/>
      <c r="G36" s="440"/>
      <c r="H36" s="326" t="s">
        <v>108</v>
      </c>
      <c r="I36" s="329">
        <v>1</v>
      </c>
      <c r="J36" s="330">
        <f t="shared" si="6"/>
        <v>0</v>
      </c>
      <c r="K36" s="501"/>
      <c r="L36" s="440"/>
      <c r="M36" s="419">
        <v>24</v>
      </c>
      <c r="N36" s="327">
        <v>1</v>
      </c>
      <c r="O36" s="403">
        <f t="shared" si="7"/>
        <v>24</v>
      </c>
      <c r="P36" s="501"/>
      <c r="Q36" s="281"/>
      <c r="R36" s="282"/>
      <c r="S36" s="282"/>
      <c r="T36" s="283"/>
    </row>
    <row r="37" spans="1:21" s="114" customFormat="1">
      <c r="A37" s="267"/>
      <c r="B37" s="263"/>
      <c r="C37" s="389" t="s">
        <v>175</v>
      </c>
      <c r="D37" s="187" t="s">
        <v>237</v>
      </c>
      <c r="E37" s="266" t="s">
        <v>239</v>
      </c>
      <c r="F37" s="267"/>
      <c r="G37" s="440"/>
      <c r="H37" s="326" t="s">
        <v>108</v>
      </c>
      <c r="I37" s="329">
        <v>1</v>
      </c>
      <c r="J37" s="330">
        <f t="shared" si="6"/>
        <v>0</v>
      </c>
      <c r="K37" s="501"/>
      <c r="L37" s="440"/>
      <c r="M37" s="419">
        <v>24</v>
      </c>
      <c r="N37" s="327">
        <v>1</v>
      </c>
      <c r="O37" s="403">
        <f t="shared" si="7"/>
        <v>24</v>
      </c>
      <c r="P37" s="501"/>
      <c r="Q37" s="281"/>
      <c r="R37" s="282"/>
      <c r="S37" s="282"/>
      <c r="T37" s="283"/>
    </row>
    <row r="38" spans="1:21" s="114" customFormat="1" ht="15.75" thickBot="1">
      <c r="A38" s="267"/>
      <c r="B38" s="268"/>
      <c r="C38" s="387" t="s">
        <v>177</v>
      </c>
      <c r="D38" s="188" t="s">
        <v>237</v>
      </c>
      <c r="E38" s="270" t="s">
        <v>240</v>
      </c>
      <c r="F38" s="267"/>
      <c r="G38" s="441"/>
      <c r="H38" s="346" t="s">
        <v>108</v>
      </c>
      <c r="I38" s="349">
        <v>1</v>
      </c>
      <c r="J38" s="350">
        <f t="shared" si="6"/>
        <v>0</v>
      </c>
      <c r="K38" s="501"/>
      <c r="L38" s="441"/>
      <c r="M38" s="448">
        <v>24</v>
      </c>
      <c r="N38" s="347">
        <v>1</v>
      </c>
      <c r="O38" s="405">
        <f t="shared" si="7"/>
        <v>24</v>
      </c>
      <c r="P38" s="501"/>
      <c r="Q38" s="284"/>
      <c r="R38" s="285"/>
      <c r="S38" s="285"/>
      <c r="T38" s="286"/>
    </row>
    <row r="39" spans="1:21">
      <c r="A39" s="259"/>
      <c r="B39" s="399"/>
      <c r="C39" s="189"/>
      <c r="D39" s="189"/>
      <c r="E39" s="340"/>
      <c r="F39" s="259"/>
      <c r="G39" s="341"/>
      <c r="H39" s="341"/>
      <c r="I39" s="341"/>
      <c r="J39" s="341"/>
      <c r="K39" s="379"/>
      <c r="L39" s="341"/>
      <c r="M39" s="341"/>
      <c r="N39" s="341"/>
      <c r="O39" s="341"/>
      <c r="P39" s="379"/>
      <c r="Q39" s="450"/>
      <c r="R39" s="450"/>
      <c r="S39" s="450"/>
      <c r="T39" s="450"/>
      <c r="U39" s="158"/>
    </row>
    <row r="40" spans="1:21" ht="15.75" thickBot="1">
      <c r="A40" s="259"/>
      <c r="B40" s="399"/>
      <c r="C40" s="190" t="s">
        <v>182</v>
      </c>
      <c r="D40" s="190"/>
      <c r="E40" s="358"/>
      <c r="F40" s="259"/>
      <c r="G40" s="341"/>
      <c r="H40" s="341"/>
      <c r="I40" s="341"/>
      <c r="J40" s="341"/>
      <c r="K40" s="379"/>
      <c r="L40" s="341"/>
      <c r="M40" s="341"/>
      <c r="N40" s="341"/>
      <c r="O40" s="341"/>
      <c r="P40" s="379"/>
      <c r="Q40" s="450"/>
      <c r="R40" s="450"/>
      <c r="S40" s="450"/>
      <c r="T40" s="450"/>
      <c r="U40" s="158"/>
    </row>
    <row r="41" spans="1:21">
      <c r="A41" s="259"/>
      <c r="B41" s="260"/>
      <c r="C41" s="391" t="s">
        <v>241</v>
      </c>
      <c r="D41" s="261" t="s">
        <v>242</v>
      </c>
      <c r="E41" s="262" t="s">
        <v>243</v>
      </c>
      <c r="F41" s="259"/>
      <c r="G41" s="439"/>
      <c r="H41" s="319" t="s">
        <v>108</v>
      </c>
      <c r="I41" s="320">
        <v>1</v>
      </c>
      <c r="J41" s="322">
        <f t="shared" ref="J41:J43" si="8">I41*G41</f>
        <v>0</v>
      </c>
      <c r="K41" s="379"/>
      <c r="L41" s="439"/>
      <c r="M41" s="319">
        <v>48</v>
      </c>
      <c r="N41" s="320">
        <v>1</v>
      </c>
      <c r="O41" s="322">
        <f t="shared" ref="O41:O43" si="9">(N41*M41)-(L41*N41)</f>
        <v>48</v>
      </c>
      <c r="P41" s="379"/>
      <c r="Q41" s="278"/>
      <c r="R41" s="279"/>
      <c r="S41" s="279"/>
      <c r="T41" s="280"/>
      <c r="U41" s="158"/>
    </row>
    <row r="42" spans="1:21">
      <c r="A42" s="384">
        <v>0</v>
      </c>
      <c r="B42" s="413"/>
      <c r="C42" s="385" t="s">
        <v>183</v>
      </c>
      <c r="D42" s="265" t="s">
        <v>163</v>
      </c>
      <c r="E42" s="266" t="s">
        <v>244</v>
      </c>
      <c r="F42" s="259"/>
      <c r="G42" s="440"/>
      <c r="H42" s="326" t="s">
        <v>245</v>
      </c>
      <c r="I42" s="327">
        <v>1</v>
      </c>
      <c r="J42" s="403">
        <f t="shared" si="8"/>
        <v>0</v>
      </c>
      <c r="K42" s="379"/>
      <c r="L42" s="440"/>
      <c r="M42" s="419">
        <v>24</v>
      </c>
      <c r="N42" s="327">
        <v>1</v>
      </c>
      <c r="O42" s="403">
        <f t="shared" si="9"/>
        <v>24</v>
      </c>
      <c r="P42" s="379"/>
      <c r="Q42" s="281"/>
      <c r="R42" s="282"/>
      <c r="S42" s="282"/>
      <c r="T42" s="283"/>
      <c r="U42" s="158"/>
    </row>
    <row r="43" spans="1:21" ht="15.75" thickBot="1">
      <c r="A43" s="384"/>
      <c r="B43" s="400"/>
      <c r="C43" s="383" t="s">
        <v>186</v>
      </c>
      <c r="D43" s="269"/>
      <c r="E43" s="270" t="s">
        <v>246</v>
      </c>
      <c r="F43" s="259"/>
      <c r="G43" s="441"/>
      <c r="H43" s="346" t="s">
        <v>108</v>
      </c>
      <c r="I43" s="347">
        <v>0.5</v>
      </c>
      <c r="J43" s="405">
        <f t="shared" si="8"/>
        <v>0</v>
      </c>
      <c r="K43" s="379"/>
      <c r="L43" s="441"/>
      <c r="M43" s="448">
        <v>24</v>
      </c>
      <c r="N43" s="347">
        <v>1</v>
      </c>
      <c r="O43" s="405">
        <f t="shared" si="9"/>
        <v>24</v>
      </c>
      <c r="P43" s="379"/>
      <c r="Q43" s="284"/>
      <c r="R43" s="285"/>
      <c r="S43" s="285"/>
      <c r="T43" s="286"/>
      <c r="U43" s="158"/>
    </row>
    <row r="44" spans="1:21" ht="15.75" thickBot="1">
      <c r="A44" s="259"/>
      <c r="B44" s="399"/>
      <c r="C44" s="190"/>
      <c r="D44" s="190"/>
      <c r="E44" s="371"/>
      <c r="F44" s="259"/>
      <c r="G44" s="372"/>
      <c r="H44" s="372"/>
      <c r="I44" s="372"/>
      <c r="J44" s="372"/>
      <c r="K44" s="379"/>
      <c r="L44" s="372"/>
      <c r="M44" s="372"/>
      <c r="N44" s="372"/>
      <c r="O44" s="372"/>
      <c r="P44" s="379"/>
      <c r="Q44" s="373"/>
      <c r="R44" s="373"/>
      <c r="S44" s="485"/>
      <c r="T44" s="486"/>
      <c r="U44" s="158"/>
    </row>
    <row r="45" spans="1:21" s="251" customFormat="1" ht="15" customHeight="1">
      <c r="A45" s="259"/>
      <c r="B45" s="543" t="s">
        <v>303</v>
      </c>
      <c r="C45" s="544"/>
      <c r="D45" s="544"/>
      <c r="E45" s="297">
        <f>SUM(J3:J43)</f>
        <v>0</v>
      </c>
      <c r="F45" s="259"/>
      <c r="G45" s="372"/>
      <c r="H45" s="372"/>
      <c r="I45" s="372"/>
      <c r="J45" s="372"/>
      <c r="K45" s="379"/>
      <c r="L45" s="372"/>
      <c r="M45" s="372"/>
      <c r="N45" s="372"/>
      <c r="O45" s="372"/>
      <c r="P45" s="379"/>
      <c r="Q45" s="373"/>
      <c r="R45" s="373"/>
      <c r="S45" s="485"/>
      <c r="T45" s="486"/>
      <c r="U45" s="382"/>
    </row>
    <row r="46" spans="1:21" s="251" customFormat="1" ht="15.75" customHeight="1" thickBot="1">
      <c r="A46" s="259"/>
      <c r="B46" s="545" t="s">
        <v>304</v>
      </c>
      <c r="C46" s="546"/>
      <c r="D46" s="546"/>
      <c r="E46" s="521">
        <f>((1-(O46/N46))-1)*-1</f>
        <v>1</v>
      </c>
      <c r="F46" s="259"/>
      <c r="G46" s="372"/>
      <c r="H46" s="372"/>
      <c r="I46" s="372"/>
      <c r="J46" s="372"/>
      <c r="K46" s="379"/>
      <c r="L46" s="372"/>
      <c r="M46" s="372"/>
      <c r="N46" s="515">
        <v>1392</v>
      </c>
      <c r="O46" s="516">
        <f>SUM(O3:O43)</f>
        <v>1392</v>
      </c>
      <c r="P46" s="379"/>
      <c r="Q46" s="373"/>
      <c r="R46" s="373"/>
      <c r="S46" s="485"/>
      <c r="T46" s="486"/>
      <c r="U46" s="382"/>
    </row>
    <row r="47" spans="1:21" s="251" customFormat="1">
      <c r="A47" s="259"/>
      <c r="B47" s="399"/>
      <c r="C47" s="190"/>
      <c r="D47" s="190"/>
      <c r="E47" s="371"/>
      <c r="F47" s="259"/>
      <c r="G47" s="372"/>
      <c r="H47" s="372"/>
      <c r="I47" s="372"/>
      <c r="J47" s="372"/>
      <c r="K47" s="379"/>
      <c r="L47" s="372"/>
      <c r="M47" s="372"/>
      <c r="N47" s="372"/>
      <c r="O47" s="372"/>
      <c r="P47" s="379"/>
      <c r="Q47" s="373"/>
      <c r="R47" s="373"/>
      <c r="S47" s="485"/>
      <c r="T47" s="486"/>
      <c r="U47" s="382"/>
    </row>
    <row r="48" spans="1:21" s="251" customFormat="1" ht="15.75" thickBot="1">
      <c r="A48" s="259"/>
      <c r="B48" s="399"/>
      <c r="C48" s="442" t="s">
        <v>313</v>
      </c>
      <c r="D48" s="190"/>
      <c r="E48" s="371"/>
      <c r="F48" s="259"/>
      <c r="G48" s="372"/>
      <c r="H48" s="372"/>
      <c r="I48" s="372"/>
      <c r="J48" s="372"/>
      <c r="K48" s="379"/>
      <c r="L48" s="372"/>
      <c r="M48" s="372"/>
      <c r="N48" s="372"/>
      <c r="O48" s="372"/>
      <c r="P48" s="379"/>
      <c r="Q48" s="373"/>
      <c r="R48" s="373"/>
      <c r="S48" s="485"/>
      <c r="T48" s="486"/>
      <c r="U48" s="382"/>
    </row>
    <row r="49" spans="1:21" s="251" customFormat="1" ht="45">
      <c r="A49" s="259"/>
      <c r="B49" s="260"/>
      <c r="C49" s="174" t="s">
        <v>200</v>
      </c>
      <c r="D49" s="391" t="s">
        <v>201</v>
      </c>
      <c r="E49" s="262" t="s">
        <v>325</v>
      </c>
      <c r="F49" s="259"/>
      <c r="G49" s="372"/>
      <c r="H49" s="372"/>
      <c r="I49" s="372"/>
      <c r="J49" s="372"/>
      <c r="K49" s="379"/>
      <c r="L49" s="372"/>
      <c r="M49" s="372"/>
      <c r="N49" s="372"/>
      <c r="O49" s="372"/>
      <c r="P49" s="379"/>
      <c r="Q49" s="373"/>
      <c r="R49" s="373"/>
      <c r="S49" s="485"/>
      <c r="T49" s="486"/>
    </row>
    <row r="50" spans="1:21" s="251" customFormat="1" ht="45">
      <c r="A50" s="259"/>
      <c r="B50" s="263"/>
      <c r="C50" s="389" t="s">
        <v>202</v>
      </c>
      <c r="D50" s="187" t="s">
        <v>201</v>
      </c>
      <c r="E50" s="266" t="s">
        <v>323</v>
      </c>
      <c r="F50" s="259"/>
      <c r="G50" s="372"/>
      <c r="H50" s="372"/>
      <c r="I50" s="372"/>
      <c r="J50" s="372"/>
      <c r="K50" s="379"/>
      <c r="L50" s="372"/>
      <c r="M50" s="372"/>
      <c r="N50" s="372"/>
      <c r="O50" s="372"/>
      <c r="P50" s="379"/>
      <c r="Q50" s="373"/>
      <c r="R50" s="373"/>
      <c r="S50" s="485"/>
      <c r="T50" s="486"/>
    </row>
    <row r="51" spans="1:21" s="251" customFormat="1">
      <c r="A51" s="259"/>
      <c r="B51" s="271"/>
      <c r="C51" s="474" t="s">
        <v>150</v>
      </c>
      <c r="D51" s="394" t="s">
        <v>147</v>
      </c>
      <c r="E51" s="264" t="s">
        <v>224</v>
      </c>
      <c r="F51" s="259"/>
      <c r="G51" s="372"/>
      <c r="H51" s="372"/>
      <c r="I51" s="372"/>
      <c r="J51" s="372"/>
      <c r="K51" s="379"/>
      <c r="L51" s="372"/>
      <c r="M51" s="372"/>
      <c r="N51" s="372"/>
      <c r="O51" s="372"/>
      <c r="P51" s="379"/>
      <c r="Q51" s="373"/>
      <c r="R51" s="373"/>
      <c r="S51" s="485"/>
      <c r="T51" s="486"/>
    </row>
    <row r="52" spans="1:21" s="251" customFormat="1">
      <c r="A52" s="259"/>
      <c r="B52" s="471"/>
      <c r="C52" s="472" t="s">
        <v>166</v>
      </c>
      <c r="D52" s="473" t="s">
        <v>237</v>
      </c>
      <c r="E52" s="202"/>
      <c r="F52" s="259"/>
      <c r="G52" s="372"/>
      <c r="H52" s="372"/>
      <c r="I52" s="372"/>
      <c r="J52" s="372"/>
      <c r="K52" s="379"/>
      <c r="L52" s="372"/>
      <c r="M52" s="372"/>
      <c r="N52" s="372"/>
      <c r="O52" s="372"/>
      <c r="P52" s="379"/>
      <c r="Q52" s="373"/>
      <c r="R52" s="373"/>
      <c r="S52" s="485"/>
      <c r="T52" s="486"/>
    </row>
    <row r="53" spans="1:21" s="251" customFormat="1" ht="15.75" thickBot="1">
      <c r="A53" s="259"/>
      <c r="B53" s="268"/>
      <c r="C53" s="387" t="s">
        <v>179</v>
      </c>
      <c r="D53" s="188" t="s">
        <v>237</v>
      </c>
      <c r="E53" s="270"/>
      <c r="F53" s="259"/>
      <c r="G53" s="372"/>
      <c r="H53" s="372"/>
      <c r="I53" s="372"/>
      <c r="J53" s="372"/>
      <c r="K53" s="379"/>
      <c r="L53" s="372"/>
      <c r="M53" s="372"/>
      <c r="N53" s="372"/>
      <c r="O53" s="372"/>
      <c r="P53" s="379"/>
      <c r="Q53" s="373"/>
      <c r="R53" s="373"/>
      <c r="S53" s="485"/>
      <c r="T53" s="486"/>
    </row>
    <row r="54" spans="1:21" s="251" customFormat="1">
      <c r="A54" s="259"/>
      <c r="B54" s="399"/>
      <c r="C54" s="190"/>
      <c r="D54" s="190"/>
      <c r="E54" s="371"/>
      <c r="F54" s="259"/>
      <c r="G54" s="372"/>
      <c r="H54" s="372"/>
      <c r="I54" s="372"/>
      <c r="J54" s="372"/>
      <c r="K54" s="379"/>
      <c r="L54" s="372"/>
      <c r="M54" s="372"/>
      <c r="N54" s="372"/>
      <c r="O54" s="372"/>
      <c r="P54" s="379"/>
      <c r="Q54" s="373"/>
      <c r="R54" s="373"/>
      <c r="S54" s="485"/>
      <c r="T54" s="486"/>
      <c r="U54" s="382"/>
    </row>
    <row r="55" spans="1:21" s="93" customFormat="1">
      <c r="A55" s="259"/>
      <c r="B55" s="276" t="s">
        <v>189</v>
      </c>
      <c r="C55" s="276" t="s">
        <v>190</v>
      </c>
      <c r="D55" s="370"/>
      <c r="E55" s="371"/>
      <c r="F55" s="259"/>
      <c r="G55" s="372"/>
      <c r="H55" s="372"/>
      <c r="I55" s="372"/>
      <c r="J55" s="372"/>
      <c r="K55" s="379"/>
      <c r="L55" s="372"/>
      <c r="M55" s="372"/>
      <c r="N55" s="372"/>
      <c r="O55" s="372"/>
      <c r="P55" s="379"/>
      <c r="Q55" s="372"/>
      <c r="R55" s="372"/>
      <c r="S55" s="375"/>
      <c r="T55" s="452"/>
      <c r="U55" s="127"/>
    </row>
    <row r="56" spans="1:21">
      <c r="A56" s="259"/>
      <c r="B56" s="276"/>
      <c r="C56" s="542" t="s">
        <v>191</v>
      </c>
      <c r="D56" s="542"/>
      <c r="E56" s="542"/>
      <c r="F56" s="442"/>
      <c r="G56" s="213"/>
      <c r="H56" s="213"/>
      <c r="I56" s="213"/>
      <c r="J56" s="442"/>
      <c r="K56" s="442"/>
      <c r="L56" s="213"/>
      <c r="M56" s="427"/>
      <c r="N56" s="379"/>
      <c r="O56" s="379"/>
      <c r="P56" s="379"/>
      <c r="Q56" s="416"/>
      <c r="R56" s="416"/>
    </row>
    <row r="57" spans="1:21">
      <c r="A57" s="259"/>
      <c r="B57" s="259"/>
      <c r="C57" s="542" t="s">
        <v>192</v>
      </c>
      <c r="D57" s="542"/>
      <c r="E57" s="542"/>
      <c r="F57" s="542"/>
      <c r="G57" s="542"/>
      <c r="H57" s="542"/>
      <c r="I57" s="542"/>
      <c r="J57" s="542"/>
      <c r="K57" s="542"/>
      <c r="L57" s="542"/>
      <c r="M57" s="542"/>
      <c r="N57" s="379"/>
      <c r="O57" s="517" t="s">
        <v>328</v>
      </c>
      <c r="P57" s="518"/>
      <c r="Q57" s="519"/>
      <c r="R57" s="519"/>
      <c r="S57" s="518"/>
      <c r="T57" s="518"/>
    </row>
    <row r="58" spans="1:21">
      <c r="A58" s="259"/>
      <c r="B58" s="259"/>
      <c r="C58" s="259"/>
      <c r="D58" s="259"/>
      <c r="E58" s="259"/>
      <c r="F58" s="259"/>
      <c r="G58" s="379"/>
      <c r="H58" s="379"/>
      <c r="I58" s="379"/>
      <c r="J58" s="379"/>
      <c r="K58" s="379"/>
      <c r="L58" s="379"/>
      <c r="M58" s="379"/>
      <c r="N58" s="379"/>
      <c r="O58" s="379"/>
      <c r="P58" s="379"/>
      <c r="Q58" s="416"/>
      <c r="R58" s="416"/>
    </row>
    <row r="59" spans="1:21">
      <c r="C59" s="69"/>
      <c r="D59" s="69"/>
      <c r="E59" s="69"/>
      <c r="G59" s="416"/>
      <c r="H59" s="416"/>
      <c r="I59" s="416"/>
      <c r="J59" s="416"/>
      <c r="L59" s="416"/>
      <c r="M59" s="416"/>
      <c r="N59" s="416"/>
      <c r="O59" s="416"/>
      <c r="Q59" s="416"/>
      <c r="R59" s="416"/>
    </row>
    <row r="60" spans="1:21">
      <c r="C60" s="69"/>
      <c r="D60" s="69"/>
      <c r="E60" s="69"/>
      <c r="G60" s="416"/>
      <c r="H60" s="416"/>
      <c r="I60" s="416"/>
      <c r="J60" s="416"/>
      <c r="L60" s="416"/>
      <c r="M60" s="416"/>
      <c r="N60" s="416"/>
      <c r="O60" s="416"/>
      <c r="Q60" s="416"/>
      <c r="R60" s="416"/>
    </row>
    <row r="61" spans="1:21">
      <c r="C61" s="69"/>
      <c r="D61" s="69"/>
      <c r="E61" s="69"/>
      <c r="G61" s="416"/>
      <c r="H61" s="416"/>
      <c r="I61" s="416"/>
      <c r="J61" s="416"/>
      <c r="L61" s="416"/>
      <c r="M61" s="416"/>
      <c r="N61" s="416"/>
      <c r="O61" s="416"/>
      <c r="Q61" s="416"/>
      <c r="R61" s="416"/>
    </row>
    <row r="62" spans="1:21">
      <c r="C62" s="69"/>
      <c r="D62" s="69"/>
      <c r="E62" s="69"/>
      <c r="G62" s="416"/>
      <c r="H62" s="416"/>
      <c r="I62" s="416"/>
      <c r="J62" s="416"/>
      <c r="L62" s="416"/>
      <c r="M62" s="416"/>
      <c r="N62" s="416"/>
      <c r="O62" s="416"/>
      <c r="Q62" s="416"/>
      <c r="R62" s="416"/>
    </row>
    <row r="63" spans="1:21">
      <c r="C63" s="69"/>
      <c r="D63" s="69"/>
      <c r="E63" s="69"/>
      <c r="G63" s="416"/>
      <c r="H63" s="416"/>
      <c r="I63" s="416"/>
      <c r="J63" s="416"/>
      <c r="L63" s="416"/>
      <c r="M63" s="416"/>
      <c r="N63" s="416"/>
      <c r="O63" s="416"/>
      <c r="Q63" s="416"/>
      <c r="R63" s="416"/>
    </row>
    <row r="64" spans="1:21">
      <c r="C64" s="69"/>
      <c r="D64" s="69"/>
      <c r="E64" s="69"/>
      <c r="G64" s="416"/>
      <c r="H64" s="416"/>
      <c r="I64" s="416"/>
      <c r="J64" s="416"/>
      <c r="L64" s="416"/>
      <c r="M64" s="416"/>
      <c r="N64" s="416"/>
      <c r="O64" s="416"/>
      <c r="Q64" s="416"/>
      <c r="R64" s="416"/>
    </row>
    <row r="65" spans="3:18">
      <c r="C65" s="69"/>
      <c r="D65" s="69"/>
      <c r="E65" s="69"/>
      <c r="G65" s="416"/>
      <c r="H65" s="416"/>
      <c r="I65" s="416"/>
      <c r="J65" s="416"/>
      <c r="L65" s="416"/>
      <c r="M65" s="416"/>
      <c r="N65" s="416"/>
      <c r="O65" s="416"/>
      <c r="Q65" s="416"/>
      <c r="R65" s="416"/>
    </row>
    <row r="66" spans="3:18">
      <c r="C66" s="69"/>
      <c r="D66" s="69"/>
      <c r="E66" s="69"/>
      <c r="G66" s="416"/>
      <c r="H66" s="416"/>
      <c r="I66" s="416"/>
      <c r="J66" s="416"/>
      <c r="L66" s="416"/>
      <c r="M66" s="416"/>
      <c r="N66" s="416"/>
      <c r="O66" s="416"/>
      <c r="Q66" s="416"/>
      <c r="R66" s="416"/>
    </row>
    <row r="67" spans="3:18">
      <c r="C67" s="69"/>
      <c r="D67" s="69"/>
      <c r="E67" s="69"/>
      <c r="G67" s="416"/>
      <c r="H67" s="416"/>
      <c r="I67" s="416"/>
      <c r="J67" s="416"/>
      <c r="L67" s="416"/>
      <c r="M67" s="416"/>
      <c r="N67" s="416"/>
      <c r="O67" s="416"/>
      <c r="Q67" s="416"/>
      <c r="R67" s="416"/>
    </row>
    <row r="68" spans="3:18">
      <c r="C68" s="69"/>
      <c r="D68" s="69"/>
      <c r="E68" s="69"/>
      <c r="G68" s="416"/>
      <c r="H68" s="416"/>
      <c r="I68" s="416"/>
      <c r="J68" s="416"/>
      <c r="L68" s="416"/>
      <c r="M68" s="416"/>
      <c r="N68" s="416"/>
      <c r="O68" s="416"/>
      <c r="Q68" s="416"/>
      <c r="R68" s="416"/>
    </row>
    <row r="69" spans="3:18">
      <c r="C69" s="69"/>
      <c r="D69" s="69"/>
      <c r="E69" s="69"/>
      <c r="G69" s="416"/>
      <c r="H69" s="416"/>
      <c r="I69" s="416"/>
      <c r="J69" s="416"/>
      <c r="L69" s="416"/>
      <c r="M69" s="416"/>
      <c r="N69" s="416"/>
      <c r="O69" s="416"/>
      <c r="Q69" s="416"/>
      <c r="R69" s="416"/>
    </row>
    <row r="70" spans="3:18">
      <c r="C70" s="69"/>
      <c r="D70" s="69"/>
      <c r="E70" s="69"/>
      <c r="G70" s="416"/>
      <c r="H70" s="416"/>
      <c r="I70" s="416"/>
      <c r="J70" s="416"/>
      <c r="L70" s="416"/>
      <c r="M70" s="416"/>
      <c r="N70" s="416"/>
      <c r="O70" s="416"/>
      <c r="Q70" s="416"/>
      <c r="R70" s="416"/>
    </row>
    <row r="71" spans="3:18">
      <c r="C71" s="69"/>
      <c r="D71" s="69"/>
      <c r="E71" s="69"/>
      <c r="G71" s="416"/>
      <c r="H71" s="416"/>
      <c r="I71" s="416"/>
      <c r="J71" s="416"/>
      <c r="L71" s="416"/>
      <c r="M71" s="416"/>
      <c r="N71" s="416"/>
      <c r="O71" s="416"/>
      <c r="Q71" s="416"/>
      <c r="R71" s="416"/>
    </row>
    <row r="72" spans="3:18">
      <c r="C72" s="69"/>
      <c r="D72" s="69"/>
      <c r="E72" s="69"/>
      <c r="G72" s="416"/>
      <c r="H72" s="416"/>
      <c r="I72" s="416"/>
      <c r="J72" s="416"/>
      <c r="L72" s="416"/>
      <c r="M72" s="416"/>
      <c r="N72" s="416"/>
      <c r="O72" s="416"/>
      <c r="Q72" s="416"/>
      <c r="R72" s="416"/>
    </row>
    <row r="73" spans="3:18">
      <c r="C73" s="69"/>
      <c r="D73" s="69"/>
      <c r="E73" s="69"/>
      <c r="G73" s="416"/>
      <c r="H73" s="416"/>
      <c r="I73" s="416"/>
      <c r="J73" s="416"/>
      <c r="L73" s="416"/>
      <c r="M73" s="416"/>
      <c r="N73" s="416"/>
      <c r="O73" s="416"/>
      <c r="Q73" s="416"/>
      <c r="R73" s="416"/>
    </row>
    <row r="74" spans="3:18">
      <c r="C74" s="69"/>
      <c r="D74" s="69"/>
      <c r="E74" s="69"/>
      <c r="G74" s="416"/>
      <c r="H74" s="416"/>
      <c r="I74" s="416"/>
      <c r="J74" s="416"/>
      <c r="L74" s="416"/>
      <c r="M74" s="416"/>
      <c r="N74" s="416"/>
      <c r="O74" s="416"/>
      <c r="Q74" s="416"/>
      <c r="R74" s="416"/>
    </row>
    <row r="75" spans="3:18">
      <c r="C75" s="69"/>
      <c r="D75" s="69"/>
      <c r="E75" s="69"/>
      <c r="G75" s="416"/>
      <c r="H75" s="416"/>
      <c r="I75" s="416"/>
      <c r="J75" s="416"/>
      <c r="L75" s="416"/>
      <c r="M75" s="416"/>
      <c r="N75" s="416"/>
      <c r="O75" s="416"/>
      <c r="Q75" s="416"/>
      <c r="R75" s="416"/>
    </row>
    <row r="76" spans="3:18">
      <c r="C76" s="69"/>
      <c r="D76" s="69"/>
      <c r="E76" s="69"/>
      <c r="G76" s="416"/>
      <c r="H76" s="416"/>
      <c r="I76" s="416"/>
      <c r="J76" s="416"/>
      <c r="L76" s="416"/>
      <c r="M76" s="416"/>
      <c r="N76" s="416"/>
      <c r="O76" s="416"/>
      <c r="Q76" s="416"/>
      <c r="R76" s="416"/>
    </row>
    <row r="77" spans="3:18">
      <c r="C77" s="69"/>
      <c r="D77" s="69"/>
      <c r="E77" s="69"/>
      <c r="G77" s="416"/>
      <c r="H77" s="416"/>
      <c r="I77" s="416"/>
      <c r="J77" s="416"/>
      <c r="L77" s="416"/>
      <c r="M77" s="416"/>
      <c r="N77" s="416"/>
      <c r="O77" s="416"/>
      <c r="Q77" s="416"/>
      <c r="R77" s="416"/>
    </row>
    <row r="78" spans="3:18">
      <c r="C78" s="69"/>
      <c r="D78" s="69"/>
      <c r="E78" s="69"/>
      <c r="G78" s="416"/>
      <c r="H78" s="416"/>
      <c r="I78" s="416"/>
      <c r="J78" s="416"/>
      <c r="L78" s="416"/>
      <c r="M78" s="416"/>
      <c r="N78" s="416"/>
      <c r="O78" s="416"/>
      <c r="Q78" s="416"/>
      <c r="R78" s="416"/>
    </row>
    <row r="79" spans="3:18">
      <c r="C79" s="69"/>
      <c r="D79" s="69"/>
      <c r="E79" s="69"/>
      <c r="G79" s="416"/>
      <c r="H79" s="416"/>
      <c r="I79" s="416"/>
      <c r="J79" s="416"/>
      <c r="L79" s="416"/>
      <c r="M79" s="416"/>
      <c r="N79" s="416"/>
      <c r="O79" s="416"/>
      <c r="Q79" s="416"/>
      <c r="R79" s="416"/>
    </row>
    <row r="80" spans="3:18">
      <c r="C80" s="69"/>
      <c r="D80" s="69"/>
      <c r="E80" s="69"/>
      <c r="G80" s="416"/>
      <c r="H80" s="416"/>
      <c r="I80" s="416"/>
      <c r="J80" s="416"/>
      <c r="L80" s="416"/>
      <c r="M80" s="416"/>
      <c r="N80" s="416"/>
      <c r="O80" s="416"/>
      <c r="Q80" s="416"/>
      <c r="R80" s="416"/>
    </row>
    <row r="81" spans="3:18">
      <c r="C81" s="69"/>
      <c r="D81" s="69"/>
      <c r="E81" s="69"/>
      <c r="G81" s="416"/>
      <c r="H81" s="416"/>
      <c r="I81" s="416"/>
      <c r="J81" s="416"/>
      <c r="L81" s="416"/>
      <c r="M81" s="416"/>
      <c r="N81" s="416"/>
      <c r="O81" s="416"/>
      <c r="Q81" s="416"/>
      <c r="R81" s="416"/>
    </row>
    <row r="82" spans="3:18">
      <c r="C82" s="69"/>
      <c r="D82" s="69"/>
      <c r="E82" s="69"/>
      <c r="G82" s="416"/>
      <c r="H82" s="416"/>
      <c r="I82" s="416"/>
      <c r="J82" s="416"/>
      <c r="L82" s="416"/>
      <c r="M82" s="416"/>
      <c r="N82" s="416"/>
      <c r="O82" s="416"/>
      <c r="Q82" s="416"/>
      <c r="R82" s="416"/>
    </row>
    <row r="83" spans="3:18">
      <c r="C83" s="69"/>
      <c r="D83" s="69"/>
      <c r="E83" s="69"/>
      <c r="G83" s="416"/>
      <c r="H83" s="416"/>
      <c r="I83" s="416"/>
      <c r="J83" s="416"/>
      <c r="L83" s="416"/>
      <c r="M83" s="416"/>
      <c r="N83" s="416"/>
      <c r="O83" s="416"/>
      <c r="Q83" s="416"/>
      <c r="R83" s="416"/>
    </row>
    <row r="84" spans="3:18">
      <c r="C84" s="69"/>
      <c r="D84" s="69"/>
      <c r="E84" s="69"/>
      <c r="G84" s="416"/>
      <c r="H84" s="416"/>
      <c r="I84" s="416"/>
      <c r="J84" s="416"/>
      <c r="L84" s="416"/>
      <c r="M84" s="416"/>
      <c r="N84" s="416"/>
      <c r="O84" s="416"/>
      <c r="Q84" s="416"/>
      <c r="R84" s="416"/>
    </row>
    <row r="85" spans="3:18">
      <c r="C85" s="69"/>
      <c r="D85" s="69"/>
      <c r="E85" s="69"/>
      <c r="G85" s="416"/>
      <c r="H85" s="416"/>
      <c r="I85" s="416"/>
      <c r="J85" s="416"/>
      <c r="L85" s="416"/>
      <c r="M85" s="416"/>
      <c r="N85" s="416"/>
      <c r="O85" s="416"/>
      <c r="Q85" s="416"/>
      <c r="R85" s="416"/>
    </row>
    <row r="86" spans="3:18">
      <c r="C86" s="69"/>
      <c r="D86" s="69"/>
      <c r="E86" s="69"/>
      <c r="G86" s="416"/>
      <c r="H86" s="416"/>
      <c r="I86" s="416"/>
      <c r="J86" s="416"/>
      <c r="L86" s="416"/>
      <c r="M86" s="416"/>
      <c r="N86" s="416"/>
      <c r="O86" s="416"/>
      <c r="Q86" s="416"/>
      <c r="R86" s="416"/>
    </row>
    <row r="87" spans="3:18">
      <c r="C87" s="69"/>
      <c r="D87" s="69"/>
      <c r="E87" s="69"/>
      <c r="G87" s="416"/>
      <c r="H87" s="416"/>
      <c r="I87" s="416"/>
      <c r="J87" s="416"/>
      <c r="L87" s="416"/>
      <c r="M87" s="416"/>
      <c r="N87" s="416"/>
      <c r="O87" s="416"/>
      <c r="Q87" s="416"/>
      <c r="R87" s="416"/>
    </row>
    <row r="88" spans="3:18">
      <c r="C88" s="69"/>
      <c r="D88" s="69"/>
      <c r="E88" s="69"/>
      <c r="G88" s="416"/>
      <c r="H88" s="416"/>
      <c r="I88" s="416"/>
      <c r="J88" s="416"/>
      <c r="L88" s="416"/>
      <c r="M88" s="416"/>
      <c r="N88" s="416"/>
      <c r="O88" s="416"/>
      <c r="Q88" s="416"/>
      <c r="R88" s="416"/>
    </row>
    <row r="89" spans="3:18">
      <c r="C89" s="69"/>
      <c r="D89" s="69"/>
      <c r="E89" s="69"/>
      <c r="G89" s="416"/>
      <c r="H89" s="416"/>
      <c r="I89" s="416"/>
      <c r="J89" s="416"/>
      <c r="L89" s="416"/>
      <c r="M89" s="416"/>
      <c r="N89" s="416"/>
      <c r="O89" s="416"/>
      <c r="Q89" s="416"/>
      <c r="R89" s="416"/>
    </row>
    <row r="90" spans="3:18">
      <c r="C90" s="69"/>
      <c r="D90" s="69"/>
      <c r="E90" s="69"/>
      <c r="G90" s="416"/>
      <c r="H90" s="416"/>
      <c r="I90" s="416"/>
      <c r="J90" s="416"/>
      <c r="L90" s="416"/>
      <c r="M90" s="416"/>
      <c r="N90" s="416"/>
      <c r="O90" s="416"/>
      <c r="Q90" s="416"/>
      <c r="R90" s="416"/>
    </row>
    <row r="91" spans="3:18">
      <c r="C91" s="69"/>
      <c r="D91" s="69"/>
      <c r="E91" s="69"/>
      <c r="G91" s="416"/>
      <c r="H91" s="416"/>
      <c r="I91" s="416"/>
      <c r="J91" s="416"/>
      <c r="L91" s="416"/>
      <c r="M91" s="416"/>
      <c r="N91" s="416"/>
      <c r="O91" s="416"/>
      <c r="Q91" s="416"/>
      <c r="R91" s="416"/>
    </row>
    <row r="92" spans="3:18">
      <c r="C92" s="69"/>
      <c r="D92" s="69"/>
      <c r="E92" s="69"/>
      <c r="G92" s="416"/>
      <c r="H92" s="416"/>
      <c r="I92" s="416"/>
      <c r="J92" s="416"/>
      <c r="L92" s="416"/>
      <c r="M92" s="416"/>
      <c r="N92" s="416"/>
      <c r="O92" s="416"/>
      <c r="Q92" s="416"/>
      <c r="R92" s="416"/>
    </row>
    <row r="93" spans="3:18">
      <c r="C93" s="69"/>
      <c r="D93" s="69"/>
      <c r="E93" s="69"/>
      <c r="G93" s="416"/>
      <c r="H93" s="416"/>
      <c r="I93" s="416"/>
      <c r="J93" s="416"/>
      <c r="L93" s="416"/>
      <c r="M93" s="416"/>
      <c r="N93" s="416"/>
      <c r="O93" s="416"/>
      <c r="Q93" s="416"/>
      <c r="R93" s="416"/>
    </row>
    <row r="94" spans="3:18">
      <c r="C94" s="69"/>
      <c r="D94" s="69"/>
      <c r="E94" s="69"/>
      <c r="G94" s="416"/>
      <c r="H94" s="416"/>
      <c r="I94" s="416"/>
      <c r="J94" s="416"/>
      <c r="L94" s="416"/>
      <c r="M94" s="416"/>
      <c r="N94" s="416"/>
      <c r="O94" s="416"/>
      <c r="Q94" s="416"/>
      <c r="R94" s="416"/>
    </row>
    <row r="95" spans="3:18">
      <c r="C95" s="69"/>
      <c r="D95" s="69"/>
      <c r="E95" s="69"/>
      <c r="G95" s="416"/>
      <c r="H95" s="416"/>
      <c r="I95" s="416"/>
      <c r="J95" s="416"/>
      <c r="L95" s="416"/>
      <c r="M95" s="416"/>
      <c r="N95" s="416"/>
      <c r="O95" s="416"/>
      <c r="Q95" s="416"/>
      <c r="R95" s="416"/>
    </row>
    <row r="96" spans="3:18">
      <c r="C96" s="69"/>
      <c r="D96" s="69"/>
      <c r="E96" s="69"/>
      <c r="G96" s="416"/>
      <c r="H96" s="416"/>
      <c r="I96" s="416"/>
      <c r="J96" s="416"/>
      <c r="L96" s="416"/>
      <c r="M96" s="416"/>
      <c r="N96" s="416"/>
      <c r="O96" s="416"/>
      <c r="Q96" s="416"/>
      <c r="R96" s="416"/>
    </row>
    <row r="97" spans="3:18">
      <c r="C97" s="69"/>
      <c r="D97" s="69"/>
      <c r="E97" s="69"/>
      <c r="G97" s="416"/>
      <c r="H97" s="416"/>
      <c r="I97" s="416"/>
      <c r="J97" s="416"/>
      <c r="L97" s="416"/>
      <c r="M97" s="416"/>
      <c r="N97" s="416"/>
      <c r="O97" s="416"/>
      <c r="Q97" s="416"/>
      <c r="R97" s="416"/>
    </row>
    <row r="98" spans="3:18">
      <c r="C98" s="69"/>
      <c r="D98" s="69"/>
      <c r="E98" s="69"/>
      <c r="G98" s="416"/>
      <c r="H98" s="416"/>
      <c r="I98" s="416"/>
      <c r="J98" s="416"/>
      <c r="L98" s="416"/>
      <c r="M98" s="416"/>
      <c r="N98" s="416"/>
      <c r="O98" s="416"/>
      <c r="Q98" s="416"/>
      <c r="R98" s="416"/>
    </row>
    <row r="99" spans="3:18">
      <c r="C99" s="69"/>
      <c r="D99" s="69"/>
      <c r="E99" s="69"/>
      <c r="G99" s="416"/>
      <c r="H99" s="416"/>
      <c r="I99" s="416"/>
      <c r="J99" s="416"/>
      <c r="L99" s="416"/>
      <c r="M99" s="416"/>
      <c r="N99" s="416"/>
      <c r="O99" s="416"/>
      <c r="Q99" s="416"/>
      <c r="R99" s="416"/>
    </row>
    <row r="100" spans="3:18">
      <c r="C100" s="69"/>
      <c r="D100" s="69"/>
      <c r="E100" s="69"/>
      <c r="G100" s="416"/>
      <c r="H100" s="416"/>
      <c r="I100" s="416"/>
      <c r="J100" s="416"/>
      <c r="L100" s="416"/>
      <c r="M100" s="416"/>
      <c r="N100" s="416"/>
      <c r="O100" s="416"/>
      <c r="Q100" s="416"/>
      <c r="R100" s="416"/>
    </row>
    <row r="101" spans="3:18">
      <c r="C101" s="69"/>
      <c r="D101" s="69"/>
      <c r="E101" s="69"/>
      <c r="G101" s="416"/>
      <c r="H101" s="416"/>
      <c r="I101" s="416"/>
      <c r="J101" s="416"/>
      <c r="L101" s="416"/>
      <c r="M101" s="416"/>
      <c r="N101" s="416"/>
      <c r="O101" s="416"/>
      <c r="Q101" s="416"/>
      <c r="R101" s="416"/>
    </row>
    <row r="102" spans="3:18">
      <c r="C102" s="69"/>
      <c r="D102" s="69"/>
      <c r="E102" s="69"/>
      <c r="G102" s="416"/>
      <c r="H102" s="416"/>
      <c r="I102" s="416"/>
      <c r="J102" s="416"/>
      <c r="L102" s="416"/>
      <c r="M102" s="416"/>
      <c r="N102" s="416"/>
      <c r="O102" s="416"/>
      <c r="Q102" s="416"/>
      <c r="R102" s="416"/>
    </row>
  </sheetData>
  <sheetProtection password="CFBF" sheet="1" objects="1" scenarios="1"/>
  <mergeCells count="5">
    <mergeCell ref="Q2:S2"/>
    <mergeCell ref="B45:D45"/>
    <mergeCell ref="B46:D46"/>
    <mergeCell ref="C56:E56"/>
    <mergeCell ref="C57:M57"/>
  </mergeCells>
  <printOptions gridLines="1"/>
  <pageMargins left="0" right="0" top="0.35433070866141736" bottom="0.35433070866141736" header="0.31496062992125984" footer="0.31496062992125984"/>
  <pageSetup paperSize="8" scale="68" orientation="landscape" r:id="rId1"/>
  <headerFooter alignWithMargins="0">
    <oddFooter>&amp;L&amp;F-&amp;A&amp;Cpagina &amp;P van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18"/>
  <sheetViews>
    <sheetView showZeros="0" zoomScale="80" zoomScaleNormal="80" workbookViewId="0"/>
  </sheetViews>
  <sheetFormatPr defaultColWidth="9.140625" defaultRowHeight="15"/>
  <cols>
    <col min="1" max="1" width="1.42578125" style="311" customWidth="1"/>
    <col min="2" max="2" width="6.42578125" style="415" customWidth="1"/>
    <col min="3" max="3" width="32.140625" style="250" customWidth="1"/>
    <col min="4" max="4" width="14" style="250" customWidth="1"/>
    <col min="5" max="5" width="56" style="250" customWidth="1"/>
    <col min="6" max="6" width="1.7109375" style="414" customWidth="1"/>
    <col min="7" max="7" width="13.7109375" style="377" customWidth="1"/>
    <col min="8" max="9" width="11.7109375" style="377" customWidth="1"/>
    <col min="10" max="10" width="13.7109375" style="377" customWidth="1"/>
    <col min="11" max="11" width="1.7109375" style="414" customWidth="1"/>
    <col min="12" max="15" width="11.7109375" style="377" customWidth="1"/>
    <col min="16" max="16" width="1.7109375" style="414" customWidth="1"/>
    <col min="17" max="18" width="12.7109375" style="377" customWidth="1"/>
    <col min="19" max="19" width="14" style="314" customWidth="1"/>
    <col min="20" max="20" width="17.85546875" style="314" customWidth="1"/>
    <col min="21" max="21" width="12.7109375" style="311" customWidth="1"/>
    <col min="22" max="16384" width="9.140625" style="311"/>
  </cols>
  <sheetData>
    <row r="1" spans="1:20" s="256" customFormat="1" ht="66" customHeight="1" thickBot="1">
      <c r="A1" s="257"/>
      <c r="B1" s="458"/>
      <c r="C1" s="253" t="s">
        <v>310</v>
      </c>
      <c r="D1" s="253" t="s">
        <v>95</v>
      </c>
      <c r="E1" s="254" t="s">
        <v>96</v>
      </c>
      <c r="F1" s="307"/>
      <c r="G1" s="420" t="s">
        <v>98</v>
      </c>
      <c r="H1" s="254" t="s">
        <v>298</v>
      </c>
      <c r="I1" s="254" t="s">
        <v>299</v>
      </c>
      <c r="J1" s="421" t="s">
        <v>300</v>
      </c>
      <c r="K1" s="307"/>
      <c r="L1" s="254" t="s">
        <v>311</v>
      </c>
      <c r="M1" s="254" t="s">
        <v>97</v>
      </c>
      <c r="N1" s="254" t="s">
        <v>299</v>
      </c>
      <c r="O1" s="254" t="s">
        <v>300</v>
      </c>
      <c r="P1" s="307"/>
      <c r="Q1" s="298" t="s">
        <v>99</v>
      </c>
      <c r="R1" s="272" t="s">
        <v>100</v>
      </c>
      <c r="S1" s="272" t="s">
        <v>101</v>
      </c>
      <c r="T1" s="273" t="s">
        <v>102</v>
      </c>
    </row>
    <row r="2" spans="1:20" ht="15.75" customHeight="1" thickBot="1">
      <c r="A2" s="308"/>
      <c r="B2" s="459"/>
      <c r="C2" s="309" t="s">
        <v>103</v>
      </c>
      <c r="D2" s="309"/>
      <c r="E2" s="310"/>
      <c r="F2" s="310"/>
      <c r="G2" s="520" t="s">
        <v>330</v>
      </c>
      <c r="H2" s="313"/>
      <c r="I2" s="313"/>
      <c r="J2" s="313"/>
      <c r="K2" s="310"/>
      <c r="L2" s="520" t="s">
        <v>330</v>
      </c>
      <c r="M2" s="313"/>
      <c r="N2" s="313"/>
      <c r="O2" s="313"/>
      <c r="P2" s="310"/>
      <c r="Q2" s="547" t="s">
        <v>104</v>
      </c>
      <c r="R2" s="548"/>
      <c r="S2" s="549"/>
      <c r="T2" s="520" t="s">
        <v>330</v>
      </c>
    </row>
    <row r="3" spans="1:20">
      <c r="A3" s="308"/>
      <c r="B3" s="146"/>
      <c r="C3" s="317" t="s">
        <v>247</v>
      </c>
      <c r="D3" s="393" t="s">
        <v>248</v>
      </c>
      <c r="E3" s="262" t="s">
        <v>249</v>
      </c>
      <c r="F3" s="202"/>
      <c r="G3" s="443"/>
      <c r="H3" s="319" t="s">
        <v>108</v>
      </c>
      <c r="I3" s="320">
        <v>0.1</v>
      </c>
      <c r="J3" s="402">
        <f>I3*G3</f>
        <v>0</v>
      </c>
      <c r="K3" s="202"/>
      <c r="L3" s="493"/>
      <c r="M3" s="319">
        <v>120</v>
      </c>
      <c r="N3" s="320">
        <v>3</v>
      </c>
      <c r="O3" s="322">
        <f>(N3*M3)-(L3*N3)</f>
        <v>360</v>
      </c>
      <c r="P3" s="202"/>
      <c r="Q3" s="279"/>
      <c r="R3" s="279"/>
      <c r="S3" s="279"/>
      <c r="T3" s="280"/>
    </row>
    <row r="4" spans="1:20">
      <c r="A4" s="308"/>
      <c r="B4" s="191"/>
      <c r="C4" s="192" t="s">
        <v>250</v>
      </c>
      <c r="D4" s="193" t="s">
        <v>248</v>
      </c>
      <c r="E4" s="266" t="s">
        <v>249</v>
      </c>
      <c r="F4" s="202"/>
      <c r="G4" s="444"/>
      <c r="H4" s="326" t="s">
        <v>108</v>
      </c>
      <c r="I4" s="329">
        <v>0.1</v>
      </c>
      <c r="J4" s="330">
        <f t="shared" ref="J4:J9" si="0">I4*G4</f>
        <v>0</v>
      </c>
      <c r="K4" s="202"/>
      <c r="L4" s="494"/>
      <c r="M4" s="419">
        <v>120</v>
      </c>
      <c r="N4" s="327">
        <v>3</v>
      </c>
      <c r="O4" s="403">
        <f t="shared" ref="O4:O9" si="1">(N4*M4)-(L4*N4)</f>
        <v>360</v>
      </c>
      <c r="P4" s="202"/>
      <c r="Q4" s="282"/>
      <c r="R4" s="282"/>
      <c r="S4" s="282"/>
      <c r="T4" s="283"/>
    </row>
    <row r="5" spans="1:20">
      <c r="A5" s="308"/>
      <c r="B5" s="194"/>
      <c r="C5" s="195" t="s">
        <v>109</v>
      </c>
      <c r="D5" s="196"/>
      <c r="E5" s="266" t="s">
        <v>252</v>
      </c>
      <c r="F5" s="202"/>
      <c r="G5" s="444"/>
      <c r="H5" s="326" t="s">
        <v>253</v>
      </c>
      <c r="I5" s="329">
        <v>1</v>
      </c>
      <c r="J5" s="330">
        <f t="shared" si="0"/>
        <v>0</v>
      </c>
      <c r="K5" s="202"/>
      <c r="L5" s="494"/>
      <c r="M5" s="419">
        <v>24</v>
      </c>
      <c r="N5" s="327">
        <v>1</v>
      </c>
      <c r="O5" s="403">
        <f t="shared" si="1"/>
        <v>24</v>
      </c>
      <c r="P5" s="202"/>
      <c r="Q5" s="282"/>
      <c r="R5" s="282"/>
      <c r="S5" s="282"/>
      <c r="T5" s="283"/>
    </row>
    <row r="6" spans="1:20">
      <c r="A6" s="308"/>
      <c r="B6" s="194"/>
      <c r="C6" s="195" t="s">
        <v>112</v>
      </c>
      <c r="D6" s="196"/>
      <c r="E6" s="266" t="s">
        <v>254</v>
      </c>
      <c r="F6" s="202"/>
      <c r="G6" s="444"/>
      <c r="H6" s="326" t="s">
        <v>253</v>
      </c>
      <c r="I6" s="329">
        <v>1</v>
      </c>
      <c r="J6" s="330">
        <f t="shared" si="0"/>
        <v>0</v>
      </c>
      <c r="K6" s="202"/>
      <c r="L6" s="494"/>
      <c r="M6" s="419">
        <v>120</v>
      </c>
      <c r="N6" s="327">
        <v>1</v>
      </c>
      <c r="O6" s="403">
        <f t="shared" si="1"/>
        <v>120</v>
      </c>
      <c r="P6" s="202"/>
      <c r="Q6" s="282"/>
      <c r="R6" s="282"/>
      <c r="S6" s="282"/>
      <c r="T6" s="283"/>
    </row>
    <row r="7" spans="1:20">
      <c r="A7" s="308"/>
      <c r="B7" s="194"/>
      <c r="C7" s="195" t="s">
        <v>114</v>
      </c>
      <c r="D7" s="196" t="s">
        <v>255</v>
      </c>
      <c r="E7" s="266" t="s">
        <v>256</v>
      </c>
      <c r="F7" s="202"/>
      <c r="G7" s="444"/>
      <c r="H7" s="326" t="s">
        <v>108</v>
      </c>
      <c r="I7" s="329">
        <v>1</v>
      </c>
      <c r="J7" s="330">
        <f t="shared" si="0"/>
        <v>0</v>
      </c>
      <c r="K7" s="202"/>
      <c r="L7" s="494"/>
      <c r="M7" s="419">
        <v>24</v>
      </c>
      <c r="N7" s="327">
        <v>1</v>
      </c>
      <c r="O7" s="403">
        <f t="shared" si="1"/>
        <v>24</v>
      </c>
      <c r="P7" s="202"/>
      <c r="Q7" s="282"/>
      <c r="R7" s="282"/>
      <c r="S7" s="282"/>
      <c r="T7" s="283"/>
    </row>
    <row r="8" spans="1:20" ht="15.75" customHeight="1">
      <c r="A8" s="308"/>
      <c r="B8" s="194"/>
      <c r="C8" s="325" t="s">
        <v>257</v>
      </c>
      <c r="D8" s="193"/>
      <c r="E8" s="266" t="s">
        <v>258</v>
      </c>
      <c r="F8" s="202"/>
      <c r="G8" s="444"/>
      <c r="H8" s="326" t="s">
        <v>108</v>
      </c>
      <c r="I8" s="329">
        <v>1</v>
      </c>
      <c r="J8" s="330">
        <f t="shared" si="0"/>
        <v>0</v>
      </c>
      <c r="K8" s="202"/>
      <c r="L8" s="494"/>
      <c r="M8" s="419">
        <v>48</v>
      </c>
      <c r="N8" s="327">
        <v>1</v>
      </c>
      <c r="O8" s="403">
        <f t="shared" si="1"/>
        <v>48</v>
      </c>
      <c r="P8" s="202"/>
      <c r="Q8" s="282"/>
      <c r="R8" s="282"/>
      <c r="S8" s="282"/>
      <c r="T8" s="283"/>
    </row>
    <row r="9" spans="1:20" s="275" customFormat="1" ht="15.75" thickBot="1">
      <c r="A9" s="360"/>
      <c r="B9" s="147"/>
      <c r="C9" s="345" t="s">
        <v>259</v>
      </c>
      <c r="D9" s="197"/>
      <c r="E9" s="270" t="s">
        <v>260</v>
      </c>
      <c r="F9" s="202"/>
      <c r="G9" s="445"/>
      <c r="H9" s="346" t="s">
        <v>108</v>
      </c>
      <c r="I9" s="349">
        <v>1</v>
      </c>
      <c r="J9" s="350">
        <f t="shared" si="0"/>
        <v>0</v>
      </c>
      <c r="K9" s="202"/>
      <c r="L9" s="495"/>
      <c r="M9" s="448">
        <v>24</v>
      </c>
      <c r="N9" s="347">
        <v>1</v>
      </c>
      <c r="O9" s="405">
        <f t="shared" si="1"/>
        <v>24</v>
      </c>
      <c r="P9" s="202"/>
      <c r="Q9" s="285"/>
      <c r="R9" s="285"/>
      <c r="S9" s="285"/>
      <c r="T9" s="286"/>
    </row>
    <row r="10" spans="1:20">
      <c r="A10" s="308"/>
      <c r="B10" s="460"/>
      <c r="C10" s="332"/>
      <c r="D10" s="332"/>
      <c r="E10" s="333"/>
      <c r="F10" s="340"/>
      <c r="G10" s="436"/>
      <c r="H10" s="335"/>
      <c r="I10" s="335"/>
      <c r="J10" s="335"/>
      <c r="K10" s="340"/>
      <c r="L10" s="335"/>
      <c r="M10" s="335"/>
      <c r="N10" s="335"/>
      <c r="O10" s="335"/>
      <c r="P10" s="340"/>
      <c r="Q10" s="336"/>
      <c r="R10" s="336"/>
      <c r="S10" s="337"/>
      <c r="T10" s="337"/>
    </row>
    <row r="11" spans="1:20" ht="15.75" thickBot="1">
      <c r="A11" s="308"/>
      <c r="B11" s="461"/>
      <c r="C11" s="339" t="s">
        <v>123</v>
      </c>
      <c r="D11" s="339"/>
      <c r="E11" s="340"/>
      <c r="F11" s="340"/>
      <c r="G11" s="437"/>
      <c r="H11" s="341"/>
      <c r="I11" s="341"/>
      <c r="J11" s="341"/>
      <c r="K11" s="340"/>
      <c r="L11" s="341"/>
      <c r="M11" s="341"/>
      <c r="N11" s="341"/>
      <c r="O11" s="341"/>
      <c r="P11" s="340"/>
      <c r="Q11" s="342"/>
      <c r="R11" s="342"/>
      <c r="S11" s="337"/>
      <c r="T11" s="337"/>
    </row>
    <row r="12" spans="1:20" ht="28.5" customHeight="1">
      <c r="A12" s="308"/>
      <c r="B12" s="146"/>
      <c r="C12" s="317" t="s">
        <v>124</v>
      </c>
      <c r="D12" s="393" t="s">
        <v>201</v>
      </c>
      <c r="E12" s="262" t="s">
        <v>261</v>
      </c>
      <c r="F12" s="202"/>
      <c r="G12" s="443"/>
      <c r="H12" s="319" t="s">
        <v>120</v>
      </c>
      <c r="I12" s="320">
        <v>1</v>
      </c>
      <c r="J12" s="322">
        <f t="shared" ref="J12:J18" si="2">I12*G12</f>
        <v>0</v>
      </c>
      <c r="K12" s="202"/>
      <c r="L12" s="493"/>
      <c r="M12" s="319">
        <v>120</v>
      </c>
      <c r="N12" s="320">
        <v>1</v>
      </c>
      <c r="O12" s="322">
        <f t="shared" ref="O12:O18" si="3">(N12*M12)-(L12*N12)</f>
        <v>120</v>
      </c>
      <c r="P12" s="202"/>
      <c r="Q12" s="279"/>
      <c r="R12" s="279"/>
      <c r="S12" s="279"/>
      <c r="T12" s="280"/>
    </row>
    <row r="13" spans="1:20">
      <c r="A13" s="308"/>
      <c r="B13" s="194"/>
      <c r="C13" s="325" t="s">
        <v>262</v>
      </c>
      <c r="D13" s="193" t="s">
        <v>201</v>
      </c>
      <c r="E13" s="198" t="s">
        <v>263</v>
      </c>
      <c r="F13" s="245"/>
      <c r="G13" s="444"/>
      <c r="H13" s="326" t="s">
        <v>120</v>
      </c>
      <c r="I13" s="329">
        <v>1</v>
      </c>
      <c r="J13" s="302">
        <f t="shared" si="2"/>
        <v>0</v>
      </c>
      <c r="K13" s="245"/>
      <c r="L13" s="494"/>
      <c r="M13" s="419">
        <v>120</v>
      </c>
      <c r="N13" s="327">
        <v>1</v>
      </c>
      <c r="O13" s="403">
        <f t="shared" si="3"/>
        <v>120</v>
      </c>
      <c r="P13" s="245"/>
      <c r="Q13" s="282"/>
      <c r="R13" s="282"/>
      <c r="S13" s="282"/>
      <c r="T13" s="283"/>
    </row>
    <row r="14" spans="1:20">
      <c r="A14" s="308"/>
      <c r="B14" s="194"/>
      <c r="C14" s="325" t="s">
        <v>264</v>
      </c>
      <c r="D14" s="193" t="s">
        <v>201</v>
      </c>
      <c r="E14" s="266" t="s">
        <v>264</v>
      </c>
      <c r="F14" s="202"/>
      <c r="G14" s="444"/>
      <c r="H14" s="326" t="s">
        <v>108</v>
      </c>
      <c r="I14" s="329">
        <v>1</v>
      </c>
      <c r="J14" s="330">
        <f t="shared" si="2"/>
        <v>0</v>
      </c>
      <c r="K14" s="202"/>
      <c r="L14" s="494"/>
      <c r="M14" s="419">
        <v>48</v>
      </c>
      <c r="N14" s="327">
        <v>1</v>
      </c>
      <c r="O14" s="403">
        <f t="shared" si="3"/>
        <v>48</v>
      </c>
      <c r="P14" s="202"/>
      <c r="Q14" s="282"/>
      <c r="R14" s="282"/>
      <c r="S14" s="282"/>
      <c r="T14" s="283"/>
    </row>
    <row r="15" spans="1:20" ht="19.5" customHeight="1">
      <c r="A15" s="308"/>
      <c r="B15" s="194"/>
      <c r="C15" s="325" t="s">
        <v>265</v>
      </c>
      <c r="D15" s="193" t="s">
        <v>201</v>
      </c>
      <c r="E15" s="266"/>
      <c r="F15" s="246"/>
      <c r="G15" s="444"/>
      <c r="H15" s="326" t="s">
        <v>251</v>
      </c>
      <c r="I15" s="329">
        <v>1</v>
      </c>
      <c r="J15" s="330">
        <f t="shared" si="2"/>
        <v>0</v>
      </c>
      <c r="K15" s="246"/>
      <c r="L15" s="494"/>
      <c r="M15" s="419">
        <v>72</v>
      </c>
      <c r="N15" s="327">
        <v>1</v>
      </c>
      <c r="O15" s="403">
        <f t="shared" si="3"/>
        <v>72</v>
      </c>
      <c r="P15" s="246"/>
      <c r="Q15" s="282"/>
      <c r="R15" s="282"/>
      <c r="S15" s="282"/>
      <c r="T15" s="283"/>
    </row>
    <row r="16" spans="1:20" ht="22.5" customHeight="1">
      <c r="A16" s="308"/>
      <c r="B16" s="194"/>
      <c r="C16" s="325" t="s">
        <v>266</v>
      </c>
      <c r="D16" s="193" t="s">
        <v>201</v>
      </c>
      <c r="E16" s="266" t="s">
        <v>267</v>
      </c>
      <c r="F16" s="247"/>
      <c r="G16" s="444"/>
      <c r="H16" s="326" t="s">
        <v>120</v>
      </c>
      <c r="I16" s="329">
        <v>1</v>
      </c>
      <c r="J16" s="330">
        <f t="shared" si="2"/>
        <v>0</v>
      </c>
      <c r="K16" s="247"/>
      <c r="L16" s="494"/>
      <c r="M16" s="419">
        <v>24</v>
      </c>
      <c r="N16" s="327">
        <v>1</v>
      </c>
      <c r="O16" s="403">
        <f t="shared" si="3"/>
        <v>24</v>
      </c>
      <c r="P16" s="247"/>
      <c r="Q16" s="282"/>
      <c r="R16" s="282"/>
      <c r="S16" s="282"/>
      <c r="T16" s="283"/>
    </row>
    <row r="17" spans="1:20" ht="18.75" customHeight="1">
      <c r="A17" s="308"/>
      <c r="B17" s="194"/>
      <c r="C17" s="325" t="s">
        <v>268</v>
      </c>
      <c r="D17" s="193"/>
      <c r="E17" s="200" t="s">
        <v>269</v>
      </c>
      <c r="F17" s="247"/>
      <c r="G17" s="444"/>
      <c r="H17" s="326" t="s">
        <v>108</v>
      </c>
      <c r="I17" s="329">
        <v>1</v>
      </c>
      <c r="J17" s="330">
        <f t="shared" si="2"/>
        <v>0</v>
      </c>
      <c r="K17" s="247"/>
      <c r="L17" s="494"/>
      <c r="M17" s="419">
        <v>24</v>
      </c>
      <c r="N17" s="327">
        <v>1</v>
      </c>
      <c r="O17" s="403">
        <f t="shared" si="3"/>
        <v>24</v>
      </c>
      <c r="P17" s="247"/>
      <c r="Q17" s="282"/>
      <c r="R17" s="282"/>
      <c r="S17" s="282"/>
      <c r="T17" s="283"/>
    </row>
    <row r="18" spans="1:20" ht="21.75" customHeight="1" thickBot="1">
      <c r="A18" s="308"/>
      <c r="B18" s="147"/>
      <c r="C18" s="345" t="s">
        <v>270</v>
      </c>
      <c r="D18" s="197"/>
      <c r="E18" s="270" t="s">
        <v>271</v>
      </c>
      <c r="F18" s="247"/>
      <c r="G18" s="445"/>
      <c r="H18" s="346" t="s">
        <v>120</v>
      </c>
      <c r="I18" s="349">
        <v>1</v>
      </c>
      <c r="J18" s="350">
        <f t="shared" si="2"/>
        <v>0</v>
      </c>
      <c r="K18" s="247"/>
      <c r="L18" s="495"/>
      <c r="M18" s="448">
        <v>48</v>
      </c>
      <c r="N18" s="347">
        <v>1</v>
      </c>
      <c r="O18" s="405">
        <f t="shared" si="3"/>
        <v>48</v>
      </c>
      <c r="P18" s="247"/>
      <c r="Q18" s="285"/>
      <c r="R18" s="285"/>
      <c r="S18" s="285"/>
      <c r="T18" s="286"/>
    </row>
    <row r="19" spans="1:20" ht="18" customHeight="1">
      <c r="A19" s="308"/>
      <c r="B19" s="462"/>
      <c r="C19" s="333"/>
      <c r="D19" s="333"/>
      <c r="E19" s="333"/>
      <c r="F19" s="248"/>
      <c r="G19" s="429"/>
      <c r="H19" s="335"/>
      <c r="I19" s="335"/>
      <c r="J19" s="335"/>
      <c r="K19" s="248"/>
      <c r="L19" s="335"/>
      <c r="M19" s="335"/>
      <c r="N19" s="335"/>
      <c r="O19" s="335"/>
      <c r="P19" s="248"/>
      <c r="Q19" s="337"/>
      <c r="R19" s="337"/>
      <c r="S19" s="337"/>
      <c r="T19" s="337"/>
    </row>
    <row r="20" spans="1:20" ht="15.75" thickBot="1">
      <c r="A20" s="308"/>
      <c r="B20" s="463"/>
      <c r="C20" s="353" t="s">
        <v>272</v>
      </c>
      <c r="D20" s="353"/>
      <c r="E20" s="340"/>
      <c r="F20" s="340"/>
      <c r="G20" s="429"/>
      <c r="H20" s="341"/>
      <c r="I20" s="341"/>
      <c r="J20" s="341"/>
      <c r="K20" s="340"/>
      <c r="L20" s="341"/>
      <c r="M20" s="341"/>
      <c r="N20" s="341"/>
      <c r="O20" s="341"/>
      <c r="P20" s="340"/>
      <c r="Q20" s="337"/>
      <c r="R20" s="337"/>
      <c r="S20" s="337"/>
      <c r="T20" s="337"/>
    </row>
    <row r="21" spans="1:20">
      <c r="A21" s="308"/>
      <c r="B21" s="146"/>
      <c r="C21" s="317" t="s">
        <v>273</v>
      </c>
      <c r="D21" s="393" t="s">
        <v>147</v>
      </c>
      <c r="E21" s="262" t="s">
        <v>274</v>
      </c>
      <c r="F21" s="202"/>
      <c r="G21" s="443"/>
      <c r="H21" s="319" t="s">
        <v>108</v>
      </c>
      <c r="I21" s="320">
        <v>1</v>
      </c>
      <c r="J21" s="322">
        <f t="shared" ref="J21:J26" si="4">I21*G21</f>
        <v>0</v>
      </c>
      <c r="K21" s="202"/>
      <c r="L21" s="493"/>
      <c r="M21" s="319">
        <v>120</v>
      </c>
      <c r="N21" s="320">
        <v>0.3</v>
      </c>
      <c r="O21" s="322">
        <f t="shared" ref="O21:O26" si="5">(N21*M21)-(L21*N21)</f>
        <v>36</v>
      </c>
      <c r="P21" s="202"/>
      <c r="Q21" s="279"/>
      <c r="R21" s="279"/>
      <c r="S21" s="279"/>
      <c r="T21" s="280"/>
    </row>
    <row r="22" spans="1:20">
      <c r="A22" s="308"/>
      <c r="B22" s="194"/>
      <c r="C22" s="325" t="s">
        <v>275</v>
      </c>
      <c r="D22" s="193" t="s">
        <v>276</v>
      </c>
      <c r="E22" s="354" t="s">
        <v>277</v>
      </c>
      <c r="F22" s="247"/>
      <c r="G22" s="444"/>
      <c r="H22" s="355" t="s">
        <v>108</v>
      </c>
      <c r="I22" s="446" t="s">
        <v>312</v>
      </c>
      <c r="J22" s="447">
        <f t="shared" si="4"/>
        <v>0</v>
      </c>
      <c r="K22" s="247"/>
      <c r="L22" s="496"/>
      <c r="M22" s="449" t="s">
        <v>316</v>
      </c>
      <c r="N22" s="356" t="s">
        <v>324</v>
      </c>
      <c r="O22" s="410">
        <f t="shared" si="5"/>
        <v>36</v>
      </c>
      <c r="P22" s="247"/>
      <c r="Q22" s="282"/>
      <c r="R22" s="282"/>
      <c r="S22" s="282"/>
      <c r="T22" s="283"/>
    </row>
    <row r="23" spans="1:20">
      <c r="A23" s="308"/>
      <c r="B23" s="464"/>
      <c r="C23" s="357" t="s">
        <v>152</v>
      </c>
      <c r="D23" s="392" t="s">
        <v>147</v>
      </c>
      <c r="E23" s="266" t="s">
        <v>280</v>
      </c>
      <c r="F23" s="202"/>
      <c r="G23" s="444"/>
      <c r="H23" s="326" t="s">
        <v>108</v>
      </c>
      <c r="I23" s="329">
        <v>1</v>
      </c>
      <c r="J23" s="330">
        <f t="shared" si="4"/>
        <v>0</v>
      </c>
      <c r="K23" s="202"/>
      <c r="L23" s="494"/>
      <c r="M23" s="419">
        <v>120</v>
      </c>
      <c r="N23" s="327">
        <v>1</v>
      </c>
      <c r="O23" s="403">
        <f t="shared" si="5"/>
        <v>120</v>
      </c>
      <c r="P23" s="202"/>
      <c r="Q23" s="282"/>
      <c r="R23" s="282"/>
      <c r="S23" s="282"/>
      <c r="T23" s="283"/>
    </row>
    <row r="24" spans="1:20">
      <c r="A24" s="308"/>
      <c r="B24" s="194"/>
      <c r="C24" s="325" t="s">
        <v>281</v>
      </c>
      <c r="D24" s="193" t="s">
        <v>147</v>
      </c>
      <c r="E24" s="266" t="s">
        <v>282</v>
      </c>
      <c r="F24" s="202"/>
      <c r="G24" s="444"/>
      <c r="H24" s="326" t="s">
        <v>108</v>
      </c>
      <c r="I24" s="329">
        <v>1</v>
      </c>
      <c r="J24" s="330">
        <f t="shared" si="4"/>
        <v>0</v>
      </c>
      <c r="K24" s="202"/>
      <c r="L24" s="494"/>
      <c r="M24" s="419">
        <v>48</v>
      </c>
      <c r="N24" s="327">
        <v>1</v>
      </c>
      <c r="O24" s="403">
        <f t="shared" si="5"/>
        <v>48</v>
      </c>
      <c r="P24" s="202"/>
      <c r="Q24" s="282"/>
      <c r="R24" s="282"/>
      <c r="S24" s="282"/>
      <c r="T24" s="283"/>
    </row>
    <row r="25" spans="1:20" ht="30">
      <c r="A25" s="308"/>
      <c r="B25" s="194"/>
      <c r="C25" s="368" t="s">
        <v>283</v>
      </c>
      <c r="D25" s="193" t="s">
        <v>157</v>
      </c>
      <c r="E25" s="266" t="s">
        <v>284</v>
      </c>
      <c r="F25" s="202"/>
      <c r="G25" s="444"/>
      <c r="H25" s="326" t="s">
        <v>159</v>
      </c>
      <c r="I25" s="329">
        <v>1</v>
      </c>
      <c r="J25" s="330">
        <f t="shared" si="4"/>
        <v>0</v>
      </c>
      <c r="K25" s="202"/>
      <c r="L25" s="494"/>
      <c r="M25" s="419">
        <v>24</v>
      </c>
      <c r="N25" s="327">
        <v>1</v>
      </c>
      <c r="O25" s="403">
        <f t="shared" si="5"/>
        <v>24</v>
      </c>
      <c r="P25" s="202"/>
      <c r="Q25" s="282"/>
      <c r="R25" s="282"/>
      <c r="S25" s="282"/>
      <c r="T25" s="283"/>
    </row>
    <row r="26" spans="1:20" ht="45.75" thickBot="1">
      <c r="A26" s="308"/>
      <c r="B26" s="147"/>
      <c r="C26" s="345" t="s">
        <v>285</v>
      </c>
      <c r="D26" s="197" t="s">
        <v>147</v>
      </c>
      <c r="E26" s="270" t="s">
        <v>315</v>
      </c>
      <c r="F26" s="202"/>
      <c r="G26" s="454"/>
      <c r="H26" s="346" t="s">
        <v>251</v>
      </c>
      <c r="I26" s="349">
        <v>1</v>
      </c>
      <c r="J26" s="350">
        <f t="shared" si="4"/>
        <v>0</v>
      </c>
      <c r="K26" s="202"/>
      <c r="L26" s="435"/>
      <c r="M26" s="346">
        <v>120</v>
      </c>
      <c r="N26" s="349">
        <v>1</v>
      </c>
      <c r="O26" s="350">
        <f t="shared" si="5"/>
        <v>120</v>
      </c>
      <c r="P26" s="202"/>
      <c r="Q26" s="292"/>
      <c r="R26" s="305"/>
      <c r="S26" s="305"/>
      <c r="T26" s="293"/>
    </row>
    <row r="27" spans="1:20">
      <c r="A27" s="308"/>
      <c r="B27" s="462"/>
      <c r="C27" s="333"/>
      <c r="D27" s="333"/>
      <c r="E27" s="333"/>
      <c r="F27" s="340"/>
      <c r="G27" s="429"/>
      <c r="H27" s="335"/>
      <c r="I27" s="335"/>
      <c r="J27" s="335"/>
      <c r="K27" s="340"/>
      <c r="L27" s="335"/>
      <c r="M27" s="335"/>
      <c r="N27" s="335"/>
      <c r="O27" s="335"/>
      <c r="P27" s="340"/>
      <c r="Q27" s="337"/>
      <c r="R27" s="337"/>
      <c r="S27" s="337"/>
      <c r="T27" s="337"/>
    </row>
    <row r="28" spans="1:20" ht="15.75" thickBot="1">
      <c r="A28" s="308"/>
      <c r="B28" s="463"/>
      <c r="C28" s="353" t="s">
        <v>161</v>
      </c>
      <c r="D28" s="353"/>
      <c r="E28" s="358"/>
      <c r="F28" s="358"/>
      <c r="G28" s="429"/>
      <c r="H28" s="341"/>
      <c r="I28" s="341"/>
      <c r="J28" s="341"/>
      <c r="K28" s="358"/>
      <c r="L28" s="341"/>
      <c r="M28" s="341"/>
      <c r="N28" s="341"/>
      <c r="O28" s="341"/>
      <c r="P28" s="358"/>
      <c r="Q28" s="337"/>
      <c r="R28" s="337"/>
      <c r="S28" s="337"/>
      <c r="T28" s="337"/>
    </row>
    <row r="29" spans="1:20">
      <c r="A29" s="308"/>
      <c r="B29" s="146"/>
      <c r="C29" s="317" t="s">
        <v>162</v>
      </c>
      <c r="D29" s="138"/>
      <c r="E29" s="262" t="s">
        <v>286</v>
      </c>
      <c r="F29" s="202"/>
      <c r="G29" s="443"/>
      <c r="H29" s="319" t="s">
        <v>120</v>
      </c>
      <c r="I29" s="320">
        <v>1</v>
      </c>
      <c r="J29" s="322">
        <f t="shared" ref="J29:J30" si="6">I29*G29</f>
        <v>0</v>
      </c>
      <c r="K29" s="202"/>
      <c r="L29" s="493"/>
      <c r="M29" s="319">
        <v>48</v>
      </c>
      <c r="N29" s="320">
        <v>1</v>
      </c>
      <c r="O29" s="322">
        <f t="shared" ref="O29:O30" si="7">(N29*M29)-(L29*N29)</f>
        <v>48</v>
      </c>
      <c r="P29" s="202"/>
      <c r="Q29" s="279"/>
      <c r="R29" s="279"/>
      <c r="S29" s="279"/>
      <c r="T29" s="280"/>
    </row>
    <row r="30" spans="1:20" ht="15.75" thickBot="1">
      <c r="A30" s="308"/>
      <c r="B30" s="147"/>
      <c r="C30" s="345" t="s">
        <v>287</v>
      </c>
      <c r="D30" s="139"/>
      <c r="E30" s="270" t="s">
        <v>286</v>
      </c>
      <c r="F30" s="202"/>
      <c r="G30" s="445"/>
      <c r="H30" s="346" t="s">
        <v>120</v>
      </c>
      <c r="I30" s="349">
        <v>1</v>
      </c>
      <c r="J30" s="350">
        <f t="shared" si="6"/>
        <v>0</v>
      </c>
      <c r="K30" s="202"/>
      <c r="L30" s="495"/>
      <c r="M30" s="448">
        <v>48</v>
      </c>
      <c r="N30" s="347">
        <v>1</v>
      </c>
      <c r="O30" s="405">
        <f t="shared" si="7"/>
        <v>48</v>
      </c>
      <c r="P30" s="202"/>
      <c r="Q30" s="285"/>
      <c r="R30" s="285"/>
      <c r="S30" s="285"/>
      <c r="T30" s="286"/>
    </row>
    <row r="31" spans="1:20">
      <c r="A31" s="308"/>
      <c r="B31" s="460"/>
      <c r="C31" s="332"/>
      <c r="D31" s="406"/>
      <c r="E31" s="333"/>
      <c r="F31" s="340"/>
      <c r="G31" s="429"/>
      <c r="H31" s="335"/>
      <c r="I31" s="335"/>
      <c r="J31" s="335"/>
      <c r="K31" s="340"/>
      <c r="L31" s="335"/>
      <c r="M31" s="335"/>
      <c r="N31" s="335"/>
      <c r="O31" s="335"/>
      <c r="P31" s="340"/>
      <c r="Q31" s="337"/>
      <c r="R31" s="337"/>
      <c r="S31" s="337"/>
      <c r="T31" s="337"/>
    </row>
    <row r="32" spans="1:20" ht="15.75" thickBot="1">
      <c r="A32" s="308"/>
      <c r="B32" s="463"/>
      <c r="C32" s="353" t="s">
        <v>166</v>
      </c>
      <c r="D32" s="409"/>
      <c r="E32" s="358"/>
      <c r="F32" s="358"/>
      <c r="G32" s="429"/>
      <c r="H32" s="341"/>
      <c r="I32" s="341"/>
      <c r="J32" s="341"/>
      <c r="K32" s="358"/>
      <c r="L32" s="341"/>
      <c r="M32" s="341"/>
      <c r="N32" s="341"/>
      <c r="O32" s="341"/>
      <c r="P32" s="358"/>
      <c r="Q32" s="337"/>
      <c r="R32" s="337"/>
      <c r="S32" s="337"/>
      <c r="T32" s="337"/>
    </row>
    <row r="33" spans="1:21">
      <c r="A33" s="308"/>
      <c r="B33" s="146"/>
      <c r="C33" s="359" t="s">
        <v>289</v>
      </c>
      <c r="D33" s="138" t="s">
        <v>288</v>
      </c>
      <c r="E33" s="262" t="s">
        <v>290</v>
      </c>
      <c r="F33" s="202"/>
      <c r="G33" s="443"/>
      <c r="H33" s="319" t="s">
        <v>108</v>
      </c>
      <c r="I33" s="320">
        <v>1</v>
      </c>
      <c r="J33" s="322">
        <f t="shared" ref="J33:J35" si="8">I33*G33</f>
        <v>0</v>
      </c>
      <c r="K33" s="202"/>
      <c r="L33" s="493"/>
      <c r="M33" s="319">
        <v>24</v>
      </c>
      <c r="N33" s="320">
        <v>1</v>
      </c>
      <c r="O33" s="322">
        <f t="shared" ref="O33:O35" si="9">(N33*M33)-(L33*N33)</f>
        <v>24</v>
      </c>
      <c r="P33" s="202"/>
      <c r="Q33" s="279"/>
      <c r="R33" s="279"/>
      <c r="S33" s="279"/>
      <c r="T33" s="280"/>
    </row>
    <row r="34" spans="1:21" s="275" customFormat="1">
      <c r="A34" s="360"/>
      <c r="B34" s="194"/>
      <c r="C34" s="361" t="s">
        <v>177</v>
      </c>
      <c r="D34" s="388" t="s">
        <v>288</v>
      </c>
      <c r="E34" s="266" t="s">
        <v>240</v>
      </c>
      <c r="F34" s="202"/>
      <c r="G34" s="444"/>
      <c r="H34" s="326" t="s">
        <v>108</v>
      </c>
      <c r="I34" s="329">
        <v>1</v>
      </c>
      <c r="J34" s="330">
        <f t="shared" si="8"/>
        <v>0</v>
      </c>
      <c r="K34" s="202"/>
      <c r="L34" s="494"/>
      <c r="M34" s="419">
        <v>24</v>
      </c>
      <c r="N34" s="327">
        <v>1</v>
      </c>
      <c r="O34" s="403">
        <f t="shared" si="9"/>
        <v>24</v>
      </c>
      <c r="P34" s="202"/>
      <c r="Q34" s="282"/>
      <c r="R34" s="282"/>
      <c r="S34" s="282"/>
      <c r="T34" s="283"/>
    </row>
    <row r="35" spans="1:21" s="275" customFormat="1" ht="15.75" thickBot="1">
      <c r="A35" s="360"/>
      <c r="B35" s="147"/>
      <c r="C35" s="362" t="s">
        <v>178</v>
      </c>
      <c r="D35" s="139" t="s">
        <v>288</v>
      </c>
      <c r="E35" s="270" t="s">
        <v>178</v>
      </c>
      <c r="F35" s="202"/>
      <c r="G35" s="454"/>
      <c r="H35" s="346" t="s">
        <v>108</v>
      </c>
      <c r="I35" s="349">
        <v>1</v>
      </c>
      <c r="J35" s="350">
        <f t="shared" si="8"/>
        <v>0</v>
      </c>
      <c r="K35" s="202"/>
      <c r="L35" s="435"/>
      <c r="M35" s="346">
        <v>72</v>
      </c>
      <c r="N35" s="349">
        <v>1</v>
      </c>
      <c r="O35" s="350">
        <f t="shared" si="9"/>
        <v>72</v>
      </c>
      <c r="P35" s="202"/>
      <c r="Q35" s="292"/>
      <c r="R35" s="305"/>
      <c r="S35" s="305"/>
      <c r="T35" s="293"/>
    </row>
    <row r="36" spans="1:21">
      <c r="A36" s="308"/>
      <c r="B36" s="465"/>
      <c r="C36" s="364"/>
      <c r="D36" s="371"/>
      <c r="E36" s="340"/>
      <c r="F36" s="340"/>
      <c r="G36" s="429"/>
      <c r="H36" s="341"/>
      <c r="I36" s="341"/>
      <c r="J36" s="341"/>
      <c r="K36" s="340"/>
      <c r="L36" s="341"/>
      <c r="M36" s="341"/>
      <c r="N36" s="341"/>
      <c r="O36" s="341"/>
      <c r="P36" s="340"/>
      <c r="Q36" s="337"/>
      <c r="R36" s="337"/>
      <c r="S36" s="337"/>
      <c r="T36" s="337"/>
    </row>
    <row r="37" spans="1:21" ht="15.75" thickBot="1">
      <c r="A37" s="308"/>
      <c r="B37" s="465"/>
      <c r="C37" s="365" t="s">
        <v>182</v>
      </c>
      <c r="D37" s="365"/>
      <c r="E37" s="358"/>
      <c r="F37" s="358"/>
      <c r="G37" s="429"/>
      <c r="H37" s="341"/>
      <c r="I37" s="341"/>
      <c r="J37" s="341"/>
      <c r="K37" s="358"/>
      <c r="L37" s="341"/>
      <c r="M37" s="341"/>
      <c r="N37" s="341"/>
      <c r="O37" s="341"/>
      <c r="P37" s="358"/>
      <c r="Q37" s="337"/>
      <c r="R37" s="337"/>
      <c r="S37" s="337"/>
      <c r="T37" s="337"/>
    </row>
    <row r="38" spans="1:21" s="275" customFormat="1">
      <c r="A38" s="360"/>
      <c r="B38" s="146"/>
      <c r="C38" s="466" t="s">
        <v>291</v>
      </c>
      <c r="D38" s="467"/>
      <c r="E38" s="262" t="s">
        <v>292</v>
      </c>
      <c r="F38" s="202"/>
      <c r="G38" s="443"/>
      <c r="H38" s="319" t="s">
        <v>108</v>
      </c>
      <c r="I38" s="320">
        <v>1</v>
      </c>
      <c r="J38" s="322">
        <f t="shared" ref="J38:J40" si="10">I38*G38</f>
        <v>0</v>
      </c>
      <c r="K38" s="202"/>
      <c r="L38" s="493"/>
      <c r="M38" s="319">
        <v>24</v>
      </c>
      <c r="N38" s="320">
        <v>1</v>
      </c>
      <c r="O38" s="322">
        <f t="shared" ref="O38:O40" si="11">(N38*M38)-(L38*N38)</f>
        <v>24</v>
      </c>
      <c r="P38" s="202"/>
      <c r="Q38" s="279"/>
      <c r="R38" s="279"/>
      <c r="S38" s="279"/>
      <c r="T38" s="280"/>
    </row>
    <row r="39" spans="1:21">
      <c r="A39" s="366">
        <v>0</v>
      </c>
      <c r="B39" s="194"/>
      <c r="C39" s="325" t="s">
        <v>183</v>
      </c>
      <c r="D39" s="193" t="s">
        <v>293</v>
      </c>
      <c r="E39" s="266">
        <v>300402</v>
      </c>
      <c r="F39" s="202"/>
      <c r="G39" s="444"/>
      <c r="H39" s="326" t="s">
        <v>108</v>
      </c>
      <c r="I39" s="329">
        <v>1</v>
      </c>
      <c r="J39" s="330">
        <f t="shared" si="10"/>
        <v>0</v>
      </c>
      <c r="K39" s="202"/>
      <c r="L39" s="494"/>
      <c r="M39" s="419">
        <v>24</v>
      </c>
      <c r="N39" s="327">
        <v>1</v>
      </c>
      <c r="O39" s="403">
        <f t="shared" si="11"/>
        <v>24</v>
      </c>
      <c r="P39" s="202"/>
      <c r="Q39" s="282"/>
      <c r="R39" s="282"/>
      <c r="S39" s="282"/>
      <c r="T39" s="283"/>
    </row>
    <row r="40" spans="1:21" ht="15.75" thickBot="1">
      <c r="A40" s="366"/>
      <c r="B40" s="147"/>
      <c r="C40" s="345" t="s">
        <v>186</v>
      </c>
      <c r="D40" s="197"/>
      <c r="E40" s="270" t="s">
        <v>294</v>
      </c>
      <c r="F40" s="202"/>
      <c r="G40" s="445"/>
      <c r="H40" s="346" t="s">
        <v>108</v>
      </c>
      <c r="I40" s="349">
        <v>0.5</v>
      </c>
      <c r="J40" s="350">
        <f t="shared" si="10"/>
        <v>0</v>
      </c>
      <c r="K40" s="202"/>
      <c r="L40" s="495"/>
      <c r="M40" s="448">
        <v>24</v>
      </c>
      <c r="N40" s="347">
        <v>1</v>
      </c>
      <c r="O40" s="405">
        <f t="shared" si="11"/>
        <v>24</v>
      </c>
      <c r="P40" s="202"/>
      <c r="Q40" s="285"/>
      <c r="R40" s="285"/>
      <c r="S40" s="285"/>
      <c r="T40" s="286"/>
      <c r="U40" s="318"/>
    </row>
    <row r="41" spans="1:21" ht="15.75" thickBot="1">
      <c r="A41" s="308"/>
      <c r="B41" s="465"/>
      <c r="C41" s="370"/>
      <c r="D41" s="370"/>
      <c r="E41" s="371"/>
      <c r="F41" s="371"/>
      <c r="G41" s="372"/>
      <c r="H41" s="372"/>
      <c r="I41" s="372"/>
      <c r="J41" s="372"/>
      <c r="K41" s="371"/>
      <c r="L41" s="372"/>
      <c r="M41" s="372"/>
      <c r="N41" s="372"/>
      <c r="O41" s="372"/>
      <c r="P41" s="371"/>
      <c r="Q41" s="451"/>
      <c r="R41" s="451"/>
      <c r="S41" s="337"/>
      <c r="T41" s="337"/>
      <c r="U41" s="318"/>
    </row>
    <row r="42" spans="1:21">
      <c r="A42" s="308"/>
      <c r="B42" s="543" t="s">
        <v>303</v>
      </c>
      <c r="C42" s="544"/>
      <c r="D42" s="544"/>
      <c r="E42" s="297">
        <f>SUM(J4:J40)</f>
        <v>0</v>
      </c>
      <c r="F42" s="371"/>
      <c r="G42" s="372"/>
      <c r="H42" s="372"/>
      <c r="I42" s="372"/>
      <c r="J42" s="372"/>
      <c r="K42" s="371"/>
      <c r="L42" s="372"/>
      <c r="M42" s="372"/>
      <c r="N42" s="372"/>
      <c r="O42" s="372"/>
      <c r="P42" s="371"/>
      <c r="Q42" s="451"/>
      <c r="R42" s="451"/>
      <c r="S42" s="337"/>
      <c r="T42" s="337"/>
      <c r="U42" s="318"/>
    </row>
    <row r="43" spans="1:21" ht="15.75" thickBot="1">
      <c r="A43" s="308"/>
      <c r="B43" s="545" t="s">
        <v>304</v>
      </c>
      <c r="C43" s="546"/>
      <c r="D43" s="546"/>
      <c r="E43" s="521">
        <f>((1-(O43/N43))-1)*-1</f>
        <v>1</v>
      </c>
      <c r="F43" s="371"/>
      <c r="G43" s="372"/>
      <c r="H43" s="372"/>
      <c r="I43" s="372"/>
      <c r="J43" s="372"/>
      <c r="K43" s="371"/>
      <c r="L43" s="372"/>
      <c r="M43" s="372"/>
      <c r="N43" s="515">
        <v>2088</v>
      </c>
      <c r="O43" s="516">
        <f>SUM(O3:O40)</f>
        <v>2088</v>
      </c>
      <c r="P43" s="371"/>
      <c r="Q43" s="451"/>
      <c r="R43" s="451"/>
      <c r="S43" s="337"/>
      <c r="T43" s="337"/>
      <c r="U43" s="318"/>
    </row>
    <row r="44" spans="1:21">
      <c r="A44" s="308"/>
      <c r="B44" s="465"/>
      <c r="C44" s="370"/>
      <c r="D44" s="370"/>
      <c r="E44" s="371"/>
      <c r="F44" s="371"/>
      <c r="G44" s="372"/>
      <c r="H44" s="372"/>
      <c r="I44" s="372"/>
      <c r="J44" s="372"/>
      <c r="K44" s="371"/>
      <c r="L44" s="372"/>
      <c r="M44" s="372"/>
      <c r="N44" s="372"/>
      <c r="O44" s="372"/>
      <c r="P44" s="371"/>
      <c r="Q44" s="451"/>
      <c r="R44" s="451"/>
      <c r="S44" s="337"/>
      <c r="T44" s="337"/>
      <c r="U44" s="318"/>
    </row>
    <row r="45" spans="1:21" ht="15.75" thickBot="1">
      <c r="A45" s="308"/>
      <c r="B45" s="363"/>
      <c r="C45" s="442" t="s">
        <v>313</v>
      </c>
      <c r="D45" s="371"/>
      <c r="E45" s="371"/>
      <c r="F45" s="371"/>
      <c r="G45" s="372"/>
      <c r="H45" s="372"/>
      <c r="I45" s="372"/>
      <c r="J45" s="372"/>
      <c r="K45" s="371"/>
      <c r="L45" s="372"/>
      <c r="M45" s="372"/>
      <c r="N45" s="372"/>
      <c r="O45" s="372"/>
      <c r="P45" s="371"/>
      <c r="Q45" s="451"/>
      <c r="R45" s="451"/>
      <c r="S45" s="337"/>
      <c r="T45" s="337"/>
      <c r="U45" s="318"/>
    </row>
    <row r="46" spans="1:21">
      <c r="A46" s="308"/>
      <c r="B46" s="315"/>
      <c r="C46" s="359" t="s">
        <v>278</v>
      </c>
      <c r="D46" s="138" t="s">
        <v>147</v>
      </c>
      <c r="E46" s="262" t="s">
        <v>279</v>
      </c>
      <c r="F46" s="371"/>
      <c r="G46" s="372"/>
      <c r="H46" s="372"/>
      <c r="I46" s="372"/>
      <c r="J46" s="372"/>
      <c r="K46" s="371"/>
      <c r="L46" s="372"/>
      <c r="M46" s="372"/>
      <c r="N46" s="372"/>
      <c r="O46" s="372"/>
      <c r="P46" s="371"/>
      <c r="Q46" s="451"/>
      <c r="R46" s="451"/>
      <c r="S46" s="337"/>
      <c r="T46" s="337"/>
      <c r="U46" s="318"/>
    </row>
    <row r="47" spans="1:21">
      <c r="A47" s="308"/>
      <c r="B47" s="455"/>
      <c r="C47" s="456" t="s">
        <v>166</v>
      </c>
      <c r="D47" s="457" t="s">
        <v>288</v>
      </c>
      <c r="E47" s="264" t="s">
        <v>314</v>
      </c>
      <c r="F47" s="371"/>
      <c r="G47" s="372"/>
      <c r="H47" s="372"/>
      <c r="I47" s="372"/>
      <c r="J47" s="372"/>
      <c r="K47" s="371"/>
      <c r="L47" s="372"/>
      <c r="M47" s="372"/>
      <c r="N47" s="372"/>
      <c r="O47" s="372"/>
      <c r="P47" s="371"/>
      <c r="Q47" s="451"/>
      <c r="R47" s="451"/>
      <c r="S47" s="337"/>
      <c r="T47" s="337"/>
      <c r="U47" s="318"/>
    </row>
    <row r="48" spans="1:21" ht="15.75" thickBot="1">
      <c r="A48" s="308"/>
      <c r="B48" s="468"/>
      <c r="C48" s="469" t="s">
        <v>179</v>
      </c>
      <c r="D48" s="249" t="s">
        <v>288</v>
      </c>
      <c r="E48" s="201" t="s">
        <v>179</v>
      </c>
      <c r="F48" s="371"/>
      <c r="G48" s="372"/>
      <c r="H48" s="372"/>
      <c r="I48" s="372"/>
      <c r="J48" s="372"/>
      <c r="K48" s="371"/>
      <c r="L48" s="372"/>
      <c r="M48" s="372"/>
      <c r="N48" s="372"/>
      <c r="O48" s="372"/>
      <c r="P48" s="371"/>
      <c r="Q48" s="451"/>
      <c r="R48" s="451"/>
      <c r="S48" s="337"/>
      <c r="T48" s="337"/>
      <c r="U48" s="318"/>
    </row>
    <row r="49" spans="1:21">
      <c r="A49" s="308"/>
      <c r="B49" s="465"/>
      <c r="C49" s="370"/>
      <c r="D49" s="370"/>
      <c r="E49" s="371"/>
      <c r="F49" s="371"/>
      <c r="G49" s="372"/>
      <c r="H49" s="372"/>
      <c r="I49" s="372"/>
      <c r="J49" s="372"/>
      <c r="K49" s="371"/>
      <c r="L49" s="372"/>
      <c r="M49" s="372"/>
      <c r="N49" s="372"/>
      <c r="O49" s="372"/>
      <c r="P49" s="371"/>
      <c r="Q49" s="451"/>
      <c r="R49" s="451"/>
      <c r="S49" s="337"/>
      <c r="T49" s="337"/>
      <c r="U49" s="318"/>
    </row>
    <row r="50" spans="1:21">
      <c r="A50" s="308"/>
      <c r="B50" s="465"/>
      <c r="C50" s="370"/>
      <c r="D50" s="370"/>
      <c r="E50" s="371"/>
      <c r="F50" s="371"/>
      <c r="G50" s="372"/>
      <c r="H50" s="372"/>
      <c r="I50" s="372"/>
      <c r="J50" s="372"/>
      <c r="K50" s="371"/>
      <c r="L50" s="372"/>
      <c r="M50" s="372"/>
      <c r="N50" s="372"/>
      <c r="O50" s="372"/>
      <c r="P50" s="371"/>
      <c r="Q50" s="451"/>
      <c r="R50" s="451"/>
      <c r="S50" s="337"/>
      <c r="T50" s="337"/>
      <c r="U50" s="318"/>
    </row>
    <row r="51" spans="1:21" s="308" customFormat="1">
      <c r="B51" s="276" t="s">
        <v>189</v>
      </c>
      <c r="C51" s="276" t="s">
        <v>190</v>
      </c>
      <c r="D51" s="370"/>
      <c r="E51" s="371"/>
      <c r="F51" s="371"/>
      <c r="G51" s="372"/>
      <c r="H51" s="372"/>
      <c r="I51" s="372"/>
      <c r="J51" s="372"/>
      <c r="K51" s="371"/>
      <c r="L51" s="372"/>
      <c r="M51" s="372"/>
      <c r="N51" s="372"/>
      <c r="O51" s="372"/>
      <c r="P51" s="371"/>
      <c r="Q51" s="372"/>
      <c r="R51" s="372"/>
      <c r="S51" s="375"/>
      <c r="T51" s="376"/>
      <c r="U51" s="428"/>
    </row>
    <row r="52" spans="1:21">
      <c r="A52" s="308"/>
      <c r="B52" s="276"/>
      <c r="C52" s="542" t="s">
        <v>191</v>
      </c>
      <c r="D52" s="542"/>
      <c r="E52" s="542"/>
      <c r="F52" s="442"/>
      <c r="G52" s="213"/>
      <c r="H52" s="213"/>
      <c r="I52" s="213"/>
      <c r="J52" s="442"/>
      <c r="K52" s="442"/>
      <c r="L52" s="213"/>
      <c r="M52" s="427"/>
      <c r="N52" s="294"/>
      <c r="O52" s="294"/>
      <c r="Q52" s="453"/>
      <c r="R52" s="453"/>
      <c r="S52" s="367"/>
      <c r="T52" s="367"/>
    </row>
    <row r="53" spans="1:21" ht="15" customHeight="1">
      <c r="A53" s="308"/>
      <c r="B53" s="492"/>
      <c r="C53" s="542" t="s">
        <v>192</v>
      </c>
      <c r="D53" s="542"/>
      <c r="E53" s="542"/>
      <c r="F53" s="542"/>
      <c r="G53" s="542"/>
      <c r="H53" s="542"/>
      <c r="I53" s="542"/>
      <c r="J53" s="542"/>
      <c r="K53" s="542"/>
      <c r="L53" s="542"/>
      <c r="M53" s="542"/>
      <c r="N53" s="294"/>
      <c r="O53" s="517" t="s">
        <v>328</v>
      </c>
      <c r="P53" s="518"/>
      <c r="Q53" s="519"/>
      <c r="R53" s="519"/>
      <c r="S53" s="518"/>
      <c r="T53" s="518"/>
    </row>
    <row r="54" spans="1:21">
      <c r="A54" s="308"/>
      <c r="B54" s="492"/>
      <c r="C54" s="378"/>
      <c r="D54" s="378"/>
      <c r="E54" s="378"/>
      <c r="F54" s="310"/>
      <c r="G54" s="294"/>
      <c r="H54" s="294"/>
      <c r="I54" s="294"/>
      <c r="J54" s="294"/>
      <c r="K54" s="310"/>
      <c r="L54" s="294"/>
      <c r="M54" s="294"/>
      <c r="N54" s="294"/>
      <c r="O54" s="294"/>
      <c r="Q54" s="453"/>
      <c r="R54" s="453"/>
      <c r="S54" s="367"/>
      <c r="T54" s="367"/>
    </row>
    <row r="55" spans="1:21">
      <c r="A55" s="308"/>
      <c r="B55" s="492"/>
      <c r="C55" s="378"/>
      <c r="D55" s="378"/>
      <c r="E55" s="378"/>
      <c r="F55" s="310"/>
      <c r="G55" s="294"/>
      <c r="H55" s="294"/>
      <c r="I55" s="294"/>
      <c r="J55" s="294"/>
      <c r="K55" s="310"/>
      <c r="L55" s="294"/>
      <c r="M55" s="294"/>
      <c r="N55" s="294"/>
      <c r="O55" s="294"/>
      <c r="Q55" s="453"/>
      <c r="R55" s="453"/>
      <c r="S55" s="367"/>
      <c r="T55" s="367"/>
    </row>
    <row r="56" spans="1:21">
      <c r="Q56" s="453"/>
      <c r="R56" s="453"/>
      <c r="S56" s="367"/>
      <c r="T56" s="367"/>
    </row>
    <row r="57" spans="1:21">
      <c r="Q57" s="453"/>
      <c r="R57" s="453"/>
      <c r="S57" s="367"/>
      <c r="T57" s="367"/>
    </row>
    <row r="58" spans="1:21">
      <c r="Q58" s="453"/>
      <c r="R58" s="453"/>
      <c r="S58" s="367"/>
      <c r="T58" s="367"/>
    </row>
    <row r="59" spans="1:21">
      <c r="Q59" s="453"/>
      <c r="R59" s="453"/>
      <c r="S59" s="367"/>
      <c r="T59" s="367"/>
    </row>
    <row r="60" spans="1:21">
      <c r="Q60" s="453"/>
      <c r="R60" s="453"/>
      <c r="S60" s="367"/>
      <c r="T60" s="367"/>
    </row>
    <row r="61" spans="1:21">
      <c r="Q61" s="453"/>
      <c r="R61" s="453"/>
      <c r="S61" s="367"/>
      <c r="T61" s="367"/>
    </row>
    <row r="62" spans="1:21">
      <c r="Q62" s="453"/>
      <c r="R62" s="453"/>
      <c r="S62" s="367"/>
      <c r="T62" s="367"/>
    </row>
    <row r="63" spans="1:21">
      <c r="C63" s="311"/>
      <c r="D63" s="311"/>
      <c r="E63" s="311"/>
      <c r="F63" s="417"/>
      <c r="G63" s="314"/>
      <c r="H63" s="314"/>
      <c r="I63" s="314"/>
      <c r="J63" s="314"/>
      <c r="K63" s="417"/>
      <c r="L63" s="314"/>
      <c r="M63" s="314"/>
      <c r="N63" s="314"/>
      <c r="O63" s="314"/>
      <c r="P63" s="417"/>
      <c r="Q63" s="367"/>
      <c r="R63" s="367"/>
      <c r="S63" s="367"/>
      <c r="T63" s="367"/>
    </row>
    <row r="64" spans="1:21">
      <c r="C64" s="311"/>
      <c r="D64" s="311"/>
      <c r="E64" s="311"/>
      <c r="F64" s="417"/>
      <c r="G64" s="314"/>
      <c r="H64" s="314"/>
      <c r="I64" s="314"/>
      <c r="J64" s="314"/>
      <c r="K64" s="417"/>
      <c r="L64" s="314"/>
      <c r="M64" s="314"/>
      <c r="N64" s="314"/>
      <c r="O64" s="314"/>
      <c r="P64" s="417"/>
      <c r="Q64" s="367"/>
      <c r="R64" s="367"/>
      <c r="S64" s="367"/>
      <c r="T64" s="367"/>
    </row>
    <row r="65" spans="3:20">
      <c r="C65" s="311"/>
      <c r="D65" s="311"/>
      <c r="E65" s="311"/>
      <c r="F65" s="417"/>
      <c r="G65" s="314"/>
      <c r="H65" s="314"/>
      <c r="I65" s="314"/>
      <c r="J65" s="314"/>
      <c r="K65" s="417"/>
      <c r="L65" s="314"/>
      <c r="M65" s="314"/>
      <c r="N65" s="314"/>
      <c r="O65" s="314"/>
      <c r="P65" s="417"/>
      <c r="Q65" s="367"/>
      <c r="R65" s="367"/>
      <c r="S65" s="367"/>
      <c r="T65" s="367"/>
    </row>
    <row r="66" spans="3:20">
      <c r="C66" s="311"/>
      <c r="D66" s="311"/>
      <c r="E66" s="311"/>
      <c r="F66" s="417"/>
      <c r="G66" s="314"/>
      <c r="H66" s="314"/>
      <c r="I66" s="314"/>
      <c r="J66" s="314"/>
      <c r="K66" s="417"/>
      <c r="L66" s="314"/>
      <c r="M66" s="314"/>
      <c r="N66" s="314"/>
      <c r="O66" s="314"/>
      <c r="P66" s="417"/>
      <c r="Q66" s="367"/>
      <c r="R66" s="367"/>
      <c r="S66" s="367"/>
      <c r="T66" s="367"/>
    </row>
    <row r="67" spans="3:20">
      <c r="C67" s="311"/>
      <c r="D67" s="311"/>
      <c r="E67" s="311"/>
      <c r="F67" s="417"/>
      <c r="G67" s="314"/>
      <c r="H67" s="314"/>
      <c r="I67" s="314"/>
      <c r="J67" s="314"/>
      <c r="K67" s="417"/>
      <c r="L67" s="314"/>
      <c r="M67" s="314"/>
      <c r="N67" s="314"/>
      <c r="O67" s="314"/>
      <c r="P67" s="417"/>
      <c r="Q67" s="367"/>
      <c r="R67" s="367"/>
      <c r="S67" s="367"/>
      <c r="T67" s="367"/>
    </row>
    <row r="68" spans="3:20">
      <c r="C68" s="311"/>
      <c r="D68" s="311"/>
      <c r="E68" s="311"/>
      <c r="F68" s="417"/>
      <c r="G68" s="314"/>
      <c r="H68" s="314"/>
      <c r="I68" s="314"/>
      <c r="J68" s="314"/>
      <c r="K68" s="417"/>
      <c r="L68" s="314"/>
      <c r="M68" s="314"/>
      <c r="N68" s="314"/>
      <c r="O68" s="314"/>
      <c r="P68" s="417"/>
      <c r="Q68" s="367"/>
      <c r="R68" s="367"/>
      <c r="S68" s="367"/>
      <c r="T68" s="367"/>
    </row>
    <row r="69" spans="3:20">
      <c r="C69" s="311"/>
      <c r="D69" s="311"/>
      <c r="E69" s="311"/>
      <c r="F69" s="417"/>
      <c r="G69" s="314"/>
      <c r="H69" s="314"/>
      <c r="I69" s="314"/>
      <c r="J69" s="314"/>
      <c r="K69" s="417"/>
      <c r="L69" s="314"/>
      <c r="M69" s="314"/>
      <c r="N69" s="314"/>
      <c r="O69" s="314"/>
      <c r="P69" s="417"/>
      <c r="Q69" s="367"/>
      <c r="R69" s="367"/>
      <c r="S69" s="367"/>
      <c r="T69" s="367"/>
    </row>
    <row r="70" spans="3:20">
      <c r="C70" s="311"/>
      <c r="D70" s="311"/>
      <c r="E70" s="311"/>
      <c r="F70" s="417"/>
      <c r="G70" s="314"/>
      <c r="H70" s="314"/>
      <c r="I70" s="314"/>
      <c r="J70" s="314"/>
      <c r="K70" s="417"/>
      <c r="L70" s="314"/>
      <c r="M70" s="314"/>
      <c r="N70" s="314"/>
      <c r="O70" s="314"/>
      <c r="P70" s="417"/>
      <c r="Q70" s="367"/>
      <c r="R70" s="367"/>
      <c r="S70" s="367"/>
      <c r="T70" s="367"/>
    </row>
    <row r="71" spans="3:20">
      <c r="C71" s="311"/>
      <c r="D71" s="311"/>
      <c r="E71" s="311"/>
      <c r="F71" s="417"/>
      <c r="G71" s="314"/>
      <c r="H71" s="314"/>
      <c r="I71" s="314"/>
      <c r="J71" s="314"/>
      <c r="K71" s="417"/>
      <c r="L71" s="314"/>
      <c r="M71" s="314"/>
      <c r="N71" s="314"/>
      <c r="O71" s="314"/>
      <c r="P71" s="417"/>
      <c r="Q71" s="367"/>
      <c r="R71" s="367"/>
      <c r="S71" s="367"/>
      <c r="T71" s="367"/>
    </row>
    <row r="72" spans="3:20">
      <c r="C72" s="311"/>
      <c r="D72" s="311"/>
      <c r="E72" s="311"/>
      <c r="F72" s="417"/>
      <c r="G72" s="314"/>
      <c r="H72" s="314"/>
      <c r="I72" s="314"/>
      <c r="J72" s="314"/>
      <c r="K72" s="417"/>
      <c r="L72" s="314"/>
      <c r="M72" s="314"/>
      <c r="N72" s="314"/>
      <c r="O72" s="314"/>
      <c r="P72" s="417"/>
      <c r="Q72" s="367"/>
      <c r="R72" s="367"/>
      <c r="S72" s="367"/>
      <c r="T72" s="367"/>
    </row>
    <row r="73" spans="3:20">
      <c r="C73" s="311"/>
      <c r="D73" s="311"/>
      <c r="E73" s="311"/>
      <c r="F73" s="417"/>
      <c r="G73" s="314"/>
      <c r="H73" s="314"/>
      <c r="I73" s="314"/>
      <c r="J73" s="314"/>
      <c r="K73" s="417"/>
      <c r="L73" s="314"/>
      <c r="M73" s="314"/>
      <c r="N73" s="314"/>
      <c r="O73" s="314"/>
      <c r="P73" s="417"/>
      <c r="Q73" s="367"/>
      <c r="R73" s="367"/>
      <c r="S73" s="367"/>
      <c r="T73" s="367"/>
    </row>
    <row r="74" spans="3:20">
      <c r="C74" s="311"/>
      <c r="D74" s="311"/>
      <c r="E74" s="311"/>
      <c r="F74" s="417"/>
      <c r="G74" s="314"/>
      <c r="H74" s="314"/>
      <c r="I74" s="314"/>
      <c r="J74" s="314"/>
      <c r="K74" s="417"/>
      <c r="L74" s="314"/>
      <c r="M74" s="314"/>
      <c r="N74" s="314"/>
      <c r="O74" s="314"/>
      <c r="P74" s="417"/>
      <c r="Q74" s="367"/>
      <c r="R74" s="367"/>
      <c r="S74" s="367"/>
      <c r="T74" s="367"/>
    </row>
    <row r="75" spans="3:20">
      <c r="C75" s="311"/>
      <c r="D75" s="311"/>
      <c r="E75" s="311"/>
      <c r="F75" s="417"/>
      <c r="G75" s="314"/>
      <c r="H75" s="314"/>
      <c r="I75" s="314"/>
      <c r="J75" s="314"/>
      <c r="K75" s="417"/>
      <c r="L75" s="314"/>
      <c r="M75" s="314"/>
      <c r="N75" s="314"/>
      <c r="O75" s="314"/>
      <c r="P75" s="417"/>
      <c r="Q75" s="367"/>
      <c r="R75" s="367"/>
      <c r="S75" s="367"/>
      <c r="T75" s="367"/>
    </row>
    <row r="76" spans="3:20">
      <c r="C76" s="311"/>
      <c r="D76" s="311"/>
      <c r="E76" s="311"/>
      <c r="F76" s="417"/>
      <c r="G76" s="314"/>
      <c r="H76" s="314"/>
      <c r="I76" s="314"/>
      <c r="J76" s="314"/>
      <c r="K76" s="417"/>
      <c r="L76" s="314"/>
      <c r="M76" s="314"/>
      <c r="N76" s="314"/>
      <c r="O76" s="314"/>
      <c r="P76" s="417"/>
      <c r="Q76" s="367"/>
      <c r="R76" s="367"/>
      <c r="S76" s="367"/>
      <c r="T76" s="367"/>
    </row>
    <row r="77" spans="3:20">
      <c r="C77" s="311"/>
      <c r="D77" s="311"/>
      <c r="E77" s="311"/>
      <c r="F77" s="417"/>
      <c r="G77" s="314"/>
      <c r="H77" s="314"/>
      <c r="I77" s="314"/>
      <c r="J77" s="314"/>
      <c r="K77" s="417"/>
      <c r="L77" s="314"/>
      <c r="M77" s="314"/>
      <c r="N77" s="314"/>
      <c r="O77" s="314"/>
      <c r="P77" s="417"/>
      <c r="Q77" s="367"/>
      <c r="R77" s="367"/>
      <c r="S77" s="367"/>
      <c r="T77" s="367"/>
    </row>
    <row r="78" spans="3:20">
      <c r="C78" s="311"/>
      <c r="D78" s="311"/>
      <c r="E78" s="311"/>
      <c r="F78" s="417"/>
      <c r="G78" s="314"/>
      <c r="H78" s="314"/>
      <c r="I78" s="314"/>
      <c r="J78" s="314"/>
      <c r="K78" s="417"/>
      <c r="L78" s="314"/>
      <c r="M78" s="314"/>
      <c r="N78" s="314"/>
      <c r="O78" s="314"/>
      <c r="P78" s="417"/>
      <c r="Q78" s="367"/>
      <c r="R78" s="367"/>
      <c r="S78" s="367"/>
      <c r="T78" s="367"/>
    </row>
    <row r="79" spans="3:20">
      <c r="C79" s="311"/>
      <c r="D79" s="311"/>
      <c r="E79" s="311"/>
      <c r="F79" s="417"/>
      <c r="G79" s="314"/>
      <c r="H79" s="314"/>
      <c r="I79" s="314"/>
      <c r="J79" s="314"/>
      <c r="K79" s="417"/>
      <c r="L79" s="314"/>
      <c r="M79" s="314"/>
      <c r="N79" s="314"/>
      <c r="O79" s="314"/>
      <c r="P79" s="417"/>
      <c r="Q79" s="367"/>
      <c r="R79" s="367"/>
      <c r="S79" s="367"/>
      <c r="T79" s="367"/>
    </row>
    <row r="80" spans="3:20">
      <c r="C80" s="311"/>
      <c r="D80" s="311"/>
      <c r="E80" s="311"/>
      <c r="F80" s="417"/>
      <c r="G80" s="314"/>
      <c r="H80" s="314"/>
      <c r="I80" s="314"/>
      <c r="J80" s="314"/>
      <c r="K80" s="417"/>
      <c r="L80" s="314"/>
      <c r="M80" s="314"/>
      <c r="N80" s="314"/>
      <c r="O80" s="314"/>
      <c r="P80" s="417"/>
      <c r="Q80" s="367"/>
      <c r="R80" s="367"/>
      <c r="S80" s="367"/>
      <c r="T80" s="367"/>
    </row>
    <row r="81" spans="3:20">
      <c r="C81" s="311"/>
      <c r="D81" s="311"/>
      <c r="E81" s="311"/>
      <c r="F81" s="417"/>
      <c r="G81" s="314"/>
      <c r="H81" s="314"/>
      <c r="I81" s="314"/>
      <c r="J81" s="314"/>
      <c r="K81" s="417"/>
      <c r="L81" s="314"/>
      <c r="M81" s="314"/>
      <c r="N81" s="314"/>
      <c r="O81" s="314"/>
      <c r="P81" s="417"/>
      <c r="Q81" s="367"/>
      <c r="R81" s="367"/>
      <c r="S81" s="367"/>
      <c r="T81" s="367"/>
    </row>
    <row r="82" spans="3:20">
      <c r="C82" s="311"/>
      <c r="D82" s="311"/>
      <c r="E82" s="311"/>
      <c r="F82" s="417"/>
      <c r="G82" s="314"/>
      <c r="H82" s="314"/>
      <c r="I82" s="314"/>
      <c r="J82" s="314"/>
      <c r="K82" s="417"/>
      <c r="L82" s="314"/>
      <c r="M82" s="314"/>
      <c r="N82" s="314"/>
      <c r="O82" s="314"/>
      <c r="P82" s="417"/>
      <c r="Q82" s="367"/>
      <c r="R82" s="367"/>
      <c r="S82" s="367"/>
      <c r="T82" s="367"/>
    </row>
    <row r="83" spans="3:20">
      <c r="C83" s="311"/>
      <c r="D83" s="311"/>
      <c r="E83" s="311"/>
      <c r="F83" s="417"/>
      <c r="G83" s="314"/>
      <c r="H83" s="314"/>
      <c r="I83" s="314"/>
      <c r="J83" s="314"/>
      <c r="K83" s="417"/>
      <c r="L83" s="314"/>
      <c r="M83" s="314"/>
      <c r="N83" s="314"/>
      <c r="O83" s="314"/>
      <c r="P83" s="417"/>
      <c r="Q83" s="367"/>
      <c r="R83" s="367"/>
      <c r="S83" s="367"/>
      <c r="T83" s="367"/>
    </row>
    <row r="84" spans="3:20">
      <c r="C84" s="311"/>
      <c r="D84" s="311"/>
      <c r="E84" s="311"/>
      <c r="F84" s="417"/>
      <c r="G84" s="314"/>
      <c r="H84" s="314"/>
      <c r="I84" s="314"/>
      <c r="J84" s="314"/>
      <c r="K84" s="417"/>
      <c r="L84" s="314"/>
      <c r="M84" s="314"/>
      <c r="N84" s="314"/>
      <c r="O84" s="314"/>
      <c r="P84" s="417"/>
      <c r="Q84" s="314"/>
      <c r="R84" s="314"/>
    </row>
    <row r="85" spans="3:20">
      <c r="C85" s="311"/>
      <c r="D85" s="311"/>
      <c r="E85" s="311"/>
      <c r="F85" s="417"/>
      <c r="G85" s="314"/>
      <c r="H85" s="314"/>
      <c r="I85" s="314"/>
      <c r="J85" s="314"/>
      <c r="K85" s="417"/>
      <c r="L85" s="314"/>
      <c r="M85" s="314"/>
      <c r="N85" s="314"/>
      <c r="O85" s="314"/>
      <c r="P85" s="417"/>
      <c r="Q85" s="314"/>
      <c r="R85" s="314"/>
    </row>
    <row r="86" spans="3:20">
      <c r="C86" s="311"/>
      <c r="D86" s="311"/>
      <c r="E86" s="311"/>
      <c r="F86" s="417"/>
      <c r="G86" s="314"/>
      <c r="H86" s="314"/>
      <c r="I86" s="314"/>
      <c r="J86" s="314"/>
      <c r="K86" s="417"/>
      <c r="L86" s="314"/>
      <c r="M86" s="314"/>
      <c r="N86" s="314"/>
      <c r="O86" s="314"/>
      <c r="P86" s="417"/>
      <c r="Q86" s="314"/>
      <c r="R86" s="314"/>
    </row>
    <row r="87" spans="3:20">
      <c r="C87" s="311"/>
      <c r="D87" s="311"/>
      <c r="E87" s="311"/>
      <c r="F87" s="417"/>
      <c r="G87" s="314"/>
      <c r="H87" s="314"/>
      <c r="I87" s="314"/>
      <c r="J87" s="314"/>
      <c r="K87" s="417"/>
      <c r="L87" s="314"/>
      <c r="M87" s="314"/>
      <c r="N87" s="314"/>
      <c r="O87" s="314"/>
      <c r="P87" s="417"/>
      <c r="Q87" s="314"/>
      <c r="R87" s="314"/>
    </row>
    <row r="88" spans="3:20">
      <c r="C88" s="311"/>
      <c r="D88" s="311"/>
      <c r="E88" s="311"/>
      <c r="F88" s="417"/>
      <c r="G88" s="314"/>
      <c r="H88" s="314"/>
      <c r="I88" s="314"/>
      <c r="J88" s="314"/>
      <c r="K88" s="417"/>
      <c r="L88" s="314"/>
      <c r="M88" s="314"/>
      <c r="N88" s="314"/>
      <c r="O88" s="314"/>
      <c r="P88" s="417"/>
      <c r="Q88" s="314"/>
      <c r="R88" s="314"/>
    </row>
    <row r="89" spans="3:20">
      <c r="C89" s="311"/>
      <c r="D89" s="311"/>
      <c r="E89" s="311"/>
      <c r="F89" s="417"/>
      <c r="G89" s="314"/>
      <c r="H89" s="314"/>
      <c r="I89" s="314"/>
      <c r="J89" s="314"/>
      <c r="K89" s="417"/>
      <c r="L89" s="314"/>
      <c r="M89" s="314"/>
      <c r="N89" s="314"/>
      <c r="O89" s="314"/>
      <c r="P89" s="417"/>
      <c r="Q89" s="314"/>
      <c r="R89" s="314"/>
    </row>
    <row r="90" spans="3:20">
      <c r="C90" s="311"/>
      <c r="D90" s="311"/>
      <c r="E90" s="311"/>
      <c r="F90" s="417"/>
      <c r="G90" s="314"/>
      <c r="H90" s="314"/>
      <c r="I90" s="314"/>
      <c r="J90" s="314"/>
      <c r="K90" s="417"/>
      <c r="L90" s="314"/>
      <c r="M90" s="314"/>
      <c r="N90" s="314"/>
      <c r="O90" s="314"/>
      <c r="P90" s="417"/>
      <c r="Q90" s="314"/>
      <c r="R90" s="314"/>
    </row>
    <row r="91" spans="3:20">
      <c r="C91" s="311"/>
      <c r="D91" s="311"/>
      <c r="E91" s="311"/>
      <c r="F91" s="417"/>
      <c r="G91" s="314"/>
      <c r="H91" s="314"/>
      <c r="I91" s="314"/>
      <c r="J91" s="314"/>
      <c r="K91" s="417"/>
      <c r="L91" s="314"/>
      <c r="M91" s="314"/>
      <c r="N91" s="314"/>
      <c r="O91" s="314"/>
      <c r="P91" s="417"/>
      <c r="Q91" s="314"/>
      <c r="R91" s="314"/>
    </row>
    <row r="92" spans="3:20">
      <c r="C92" s="311"/>
      <c r="D92" s="311"/>
      <c r="E92" s="311"/>
      <c r="F92" s="417"/>
      <c r="G92" s="314"/>
      <c r="H92" s="314"/>
      <c r="I92" s="314"/>
      <c r="J92" s="314"/>
      <c r="K92" s="417"/>
      <c r="L92" s="314"/>
      <c r="M92" s="314"/>
      <c r="N92" s="314"/>
      <c r="O92" s="314"/>
      <c r="P92" s="417"/>
      <c r="Q92" s="314"/>
      <c r="R92" s="314"/>
    </row>
    <row r="93" spans="3:20">
      <c r="C93" s="311"/>
      <c r="D93" s="311"/>
      <c r="E93" s="311"/>
      <c r="F93" s="417"/>
      <c r="G93" s="314"/>
      <c r="H93" s="314"/>
      <c r="I93" s="314"/>
      <c r="J93" s="314"/>
      <c r="K93" s="417"/>
      <c r="L93" s="314"/>
      <c r="M93" s="314"/>
      <c r="N93" s="314"/>
      <c r="O93" s="314"/>
      <c r="P93" s="417"/>
      <c r="Q93" s="314"/>
      <c r="R93" s="314"/>
    </row>
    <row r="94" spans="3:20">
      <c r="C94" s="311"/>
      <c r="D94" s="311"/>
      <c r="E94" s="311"/>
      <c r="F94" s="417"/>
      <c r="G94" s="314"/>
      <c r="H94" s="314"/>
      <c r="I94" s="314"/>
      <c r="J94" s="314"/>
      <c r="K94" s="417"/>
      <c r="L94" s="314"/>
      <c r="M94" s="314"/>
      <c r="N94" s="314"/>
      <c r="O94" s="314"/>
      <c r="P94" s="417"/>
      <c r="Q94" s="314"/>
      <c r="R94" s="314"/>
    </row>
    <row r="95" spans="3:20">
      <c r="C95" s="311"/>
      <c r="D95" s="311"/>
      <c r="E95" s="311"/>
      <c r="F95" s="417"/>
      <c r="G95" s="314"/>
      <c r="H95" s="314"/>
      <c r="I95" s="314"/>
      <c r="J95" s="314"/>
      <c r="K95" s="417"/>
      <c r="L95" s="314"/>
      <c r="M95" s="314"/>
      <c r="N95" s="314"/>
      <c r="O95" s="314"/>
      <c r="P95" s="417"/>
      <c r="Q95" s="314"/>
      <c r="R95" s="314"/>
    </row>
    <row r="96" spans="3:20">
      <c r="C96" s="311"/>
      <c r="D96" s="311"/>
      <c r="E96" s="311"/>
      <c r="F96" s="417"/>
      <c r="G96" s="314"/>
      <c r="H96" s="314"/>
      <c r="I96" s="314"/>
      <c r="J96" s="314"/>
      <c r="K96" s="417"/>
      <c r="L96" s="314"/>
      <c r="M96" s="314"/>
      <c r="N96" s="314"/>
      <c r="O96" s="314"/>
      <c r="P96" s="417"/>
      <c r="Q96" s="314"/>
      <c r="R96" s="314"/>
    </row>
    <row r="97" spans="3:18">
      <c r="C97" s="311"/>
      <c r="D97" s="311"/>
      <c r="E97" s="311"/>
      <c r="F97" s="417"/>
      <c r="G97" s="314"/>
      <c r="H97" s="314"/>
      <c r="I97" s="314"/>
      <c r="J97" s="314"/>
      <c r="K97" s="417"/>
      <c r="L97" s="314"/>
      <c r="M97" s="314"/>
      <c r="N97" s="314"/>
      <c r="O97" s="314"/>
      <c r="P97" s="417"/>
      <c r="Q97" s="314"/>
      <c r="R97" s="314"/>
    </row>
    <row r="98" spans="3:18">
      <c r="C98" s="311"/>
      <c r="D98" s="311"/>
      <c r="E98" s="311"/>
      <c r="F98" s="417"/>
      <c r="G98" s="314"/>
      <c r="H98" s="314"/>
      <c r="I98" s="314"/>
      <c r="J98" s="314"/>
      <c r="K98" s="417"/>
      <c r="L98" s="314"/>
      <c r="M98" s="314"/>
      <c r="N98" s="314"/>
      <c r="O98" s="314"/>
      <c r="P98" s="417"/>
      <c r="Q98" s="314"/>
      <c r="R98" s="314"/>
    </row>
    <row r="99" spans="3:18">
      <c r="C99" s="311"/>
      <c r="D99" s="311"/>
      <c r="E99" s="311"/>
      <c r="F99" s="417"/>
      <c r="G99" s="314"/>
      <c r="H99" s="314"/>
      <c r="I99" s="314"/>
      <c r="J99" s="314"/>
      <c r="K99" s="417"/>
      <c r="L99" s="314"/>
      <c r="M99" s="314"/>
      <c r="N99" s="314"/>
      <c r="O99" s="314"/>
      <c r="P99" s="417"/>
      <c r="Q99" s="314"/>
      <c r="R99" s="314"/>
    </row>
    <row r="100" spans="3:18">
      <c r="C100" s="311"/>
      <c r="D100" s="311"/>
      <c r="E100" s="311"/>
      <c r="F100" s="417"/>
      <c r="G100" s="314"/>
      <c r="H100" s="314"/>
      <c r="I100" s="314"/>
      <c r="J100" s="314"/>
      <c r="K100" s="417"/>
      <c r="L100" s="314"/>
      <c r="M100" s="314"/>
      <c r="N100" s="314"/>
      <c r="O100" s="314"/>
      <c r="P100" s="417"/>
      <c r="Q100" s="314"/>
      <c r="R100" s="314"/>
    </row>
    <row r="101" spans="3:18">
      <c r="C101" s="311"/>
      <c r="D101" s="311"/>
      <c r="E101" s="311"/>
      <c r="F101" s="417"/>
      <c r="G101" s="314"/>
      <c r="H101" s="314"/>
      <c r="I101" s="314"/>
      <c r="J101" s="314"/>
      <c r="K101" s="417"/>
      <c r="L101" s="314"/>
      <c r="M101" s="314"/>
      <c r="N101" s="314"/>
      <c r="O101" s="314"/>
      <c r="P101" s="417"/>
      <c r="Q101" s="314"/>
      <c r="R101" s="314"/>
    </row>
    <row r="102" spans="3:18">
      <c r="C102" s="311"/>
      <c r="D102" s="311"/>
      <c r="E102" s="311"/>
      <c r="F102" s="417"/>
      <c r="G102" s="314"/>
      <c r="H102" s="314"/>
      <c r="I102" s="314"/>
      <c r="J102" s="314"/>
      <c r="K102" s="417"/>
      <c r="L102" s="314"/>
      <c r="M102" s="314"/>
      <c r="N102" s="314"/>
      <c r="O102" s="314"/>
      <c r="P102" s="417"/>
      <c r="Q102" s="314"/>
      <c r="R102" s="314"/>
    </row>
    <row r="103" spans="3:18">
      <c r="C103" s="311"/>
      <c r="D103" s="311"/>
      <c r="E103" s="311"/>
      <c r="F103" s="417"/>
      <c r="G103" s="314"/>
      <c r="H103" s="314"/>
      <c r="I103" s="314"/>
      <c r="J103" s="314"/>
      <c r="K103" s="417"/>
      <c r="L103" s="314"/>
      <c r="M103" s="314"/>
      <c r="N103" s="314"/>
      <c r="O103" s="314"/>
      <c r="P103" s="417"/>
      <c r="Q103" s="314"/>
      <c r="R103" s="314"/>
    </row>
    <row r="104" spans="3:18">
      <c r="C104" s="311"/>
      <c r="D104" s="311"/>
      <c r="E104" s="311"/>
      <c r="F104" s="417"/>
      <c r="G104" s="314"/>
      <c r="H104" s="314"/>
      <c r="I104" s="314"/>
      <c r="J104" s="314"/>
      <c r="K104" s="417"/>
      <c r="L104" s="314"/>
      <c r="M104" s="314"/>
      <c r="N104" s="314"/>
      <c r="O104" s="314"/>
      <c r="P104" s="417"/>
      <c r="Q104" s="314"/>
      <c r="R104" s="314"/>
    </row>
    <row r="105" spans="3:18">
      <c r="C105" s="311"/>
      <c r="D105" s="311"/>
      <c r="E105" s="311"/>
      <c r="F105" s="417"/>
      <c r="G105" s="314"/>
      <c r="H105" s="314"/>
      <c r="I105" s="314"/>
      <c r="J105" s="314"/>
      <c r="K105" s="417"/>
      <c r="L105" s="314"/>
      <c r="M105" s="314"/>
      <c r="N105" s="314"/>
      <c r="O105" s="314"/>
      <c r="P105" s="417"/>
      <c r="Q105" s="314"/>
      <c r="R105" s="314"/>
    </row>
    <row r="106" spans="3:18">
      <c r="C106" s="311"/>
      <c r="D106" s="311"/>
      <c r="E106" s="311"/>
      <c r="F106" s="417"/>
      <c r="G106" s="314"/>
      <c r="H106" s="314"/>
      <c r="I106" s="314"/>
      <c r="J106" s="314"/>
      <c r="K106" s="417"/>
      <c r="L106" s="314"/>
      <c r="M106" s="314"/>
      <c r="N106" s="314"/>
      <c r="O106" s="314"/>
      <c r="P106" s="417"/>
      <c r="Q106" s="314"/>
      <c r="R106" s="314"/>
    </row>
    <row r="107" spans="3:18">
      <c r="C107" s="311"/>
      <c r="D107" s="311"/>
      <c r="E107" s="311"/>
      <c r="F107" s="417"/>
      <c r="G107" s="314"/>
      <c r="H107" s="314"/>
      <c r="I107" s="314"/>
      <c r="J107" s="314"/>
      <c r="K107" s="417"/>
      <c r="L107" s="314"/>
      <c r="M107" s="314"/>
      <c r="N107" s="314"/>
      <c r="O107" s="314"/>
      <c r="P107" s="417"/>
      <c r="Q107" s="314"/>
      <c r="R107" s="314"/>
    </row>
    <row r="108" spans="3:18">
      <c r="C108" s="311"/>
      <c r="D108" s="311"/>
      <c r="E108" s="311"/>
      <c r="F108" s="417"/>
      <c r="G108" s="314"/>
      <c r="H108" s="314"/>
      <c r="I108" s="314"/>
      <c r="J108" s="314"/>
      <c r="K108" s="417"/>
      <c r="L108" s="314"/>
      <c r="M108" s="314"/>
      <c r="N108" s="314"/>
      <c r="O108" s="314"/>
      <c r="P108" s="417"/>
      <c r="Q108" s="314"/>
      <c r="R108" s="314"/>
    </row>
    <row r="109" spans="3:18">
      <c r="C109" s="311"/>
      <c r="D109" s="311"/>
      <c r="E109" s="311"/>
      <c r="F109" s="417"/>
      <c r="G109" s="314"/>
      <c r="H109" s="314"/>
      <c r="I109" s="314"/>
      <c r="J109" s="314"/>
      <c r="K109" s="417"/>
      <c r="L109" s="314"/>
      <c r="M109" s="314"/>
      <c r="N109" s="314"/>
      <c r="O109" s="314"/>
      <c r="P109" s="417"/>
      <c r="Q109" s="314"/>
      <c r="R109" s="314"/>
    </row>
    <row r="110" spans="3:18">
      <c r="C110" s="311"/>
      <c r="D110" s="311"/>
      <c r="E110" s="311"/>
      <c r="F110" s="417"/>
      <c r="G110" s="314"/>
      <c r="H110" s="314"/>
      <c r="I110" s="314"/>
      <c r="J110" s="314"/>
      <c r="K110" s="417"/>
      <c r="L110" s="314"/>
      <c r="M110" s="314"/>
      <c r="N110" s="314"/>
      <c r="O110" s="314"/>
      <c r="P110" s="417"/>
      <c r="Q110" s="314"/>
      <c r="R110" s="314"/>
    </row>
    <row r="111" spans="3:18">
      <c r="C111" s="311"/>
      <c r="D111" s="311"/>
      <c r="E111" s="311"/>
      <c r="F111" s="417"/>
      <c r="G111" s="314"/>
      <c r="H111" s="314"/>
      <c r="I111" s="314"/>
      <c r="J111" s="314"/>
      <c r="K111" s="417"/>
      <c r="L111" s="314"/>
      <c r="M111" s="314"/>
      <c r="N111" s="314"/>
      <c r="O111" s="314"/>
      <c r="P111" s="417"/>
      <c r="Q111" s="314"/>
      <c r="R111" s="314"/>
    </row>
    <row r="112" spans="3:18">
      <c r="C112" s="311"/>
      <c r="D112" s="311"/>
      <c r="E112" s="311"/>
      <c r="F112" s="417"/>
      <c r="G112" s="314"/>
      <c r="H112" s="314"/>
      <c r="I112" s="314"/>
      <c r="J112" s="314"/>
      <c r="K112" s="417"/>
      <c r="L112" s="314"/>
      <c r="M112" s="314"/>
      <c r="N112" s="314"/>
      <c r="O112" s="314"/>
      <c r="P112" s="417"/>
      <c r="Q112" s="314"/>
      <c r="R112" s="314"/>
    </row>
    <row r="113" spans="3:18">
      <c r="C113" s="311"/>
      <c r="D113" s="311"/>
      <c r="E113" s="311"/>
      <c r="F113" s="417"/>
      <c r="G113" s="314"/>
      <c r="H113" s="314"/>
      <c r="I113" s="314"/>
      <c r="J113" s="314"/>
      <c r="K113" s="417"/>
      <c r="L113" s="314"/>
      <c r="M113" s="314"/>
      <c r="N113" s="314"/>
      <c r="O113" s="314"/>
      <c r="P113" s="417"/>
      <c r="Q113" s="314"/>
      <c r="R113" s="314"/>
    </row>
    <row r="114" spans="3:18">
      <c r="C114" s="311"/>
      <c r="D114" s="311"/>
      <c r="E114" s="311"/>
      <c r="F114" s="417"/>
      <c r="G114" s="314"/>
      <c r="H114" s="314"/>
      <c r="I114" s="314"/>
      <c r="J114" s="314"/>
      <c r="K114" s="417"/>
      <c r="L114" s="314"/>
      <c r="M114" s="314"/>
      <c r="N114" s="314"/>
      <c r="O114" s="314"/>
      <c r="P114" s="417"/>
      <c r="Q114" s="314"/>
      <c r="R114" s="314"/>
    </row>
    <row r="115" spans="3:18">
      <c r="C115" s="311"/>
      <c r="D115" s="311"/>
      <c r="E115" s="311"/>
      <c r="F115" s="417"/>
      <c r="G115" s="314"/>
      <c r="H115" s="314"/>
      <c r="I115" s="314"/>
      <c r="J115" s="314"/>
      <c r="K115" s="417"/>
      <c r="L115" s="314"/>
      <c r="M115" s="314"/>
      <c r="N115" s="314"/>
      <c r="O115" s="314"/>
      <c r="P115" s="417"/>
      <c r="Q115" s="314"/>
      <c r="R115" s="314"/>
    </row>
    <row r="116" spans="3:18">
      <c r="C116" s="311"/>
      <c r="D116" s="311"/>
      <c r="E116" s="311"/>
      <c r="F116" s="417"/>
      <c r="G116" s="314"/>
      <c r="H116" s="314"/>
      <c r="I116" s="314"/>
      <c r="J116" s="314"/>
      <c r="K116" s="417"/>
      <c r="L116" s="314"/>
      <c r="M116" s="314"/>
      <c r="N116" s="314"/>
      <c r="O116" s="314"/>
      <c r="P116" s="417"/>
      <c r="Q116" s="314"/>
      <c r="R116" s="314"/>
    </row>
    <row r="117" spans="3:18">
      <c r="C117" s="311"/>
      <c r="D117" s="311"/>
      <c r="E117" s="311"/>
      <c r="F117" s="417"/>
      <c r="G117" s="314"/>
      <c r="H117" s="314"/>
      <c r="I117" s="314"/>
      <c r="J117" s="314"/>
      <c r="K117" s="417"/>
      <c r="L117" s="314"/>
      <c r="M117" s="314"/>
      <c r="N117" s="314"/>
      <c r="O117" s="314"/>
      <c r="P117" s="417"/>
      <c r="Q117" s="314"/>
      <c r="R117" s="314"/>
    </row>
    <row r="118" spans="3:18">
      <c r="C118" s="311"/>
      <c r="D118" s="311"/>
      <c r="E118" s="311"/>
      <c r="F118" s="417"/>
      <c r="G118" s="314"/>
      <c r="H118" s="314"/>
      <c r="I118" s="314"/>
      <c r="J118" s="314"/>
      <c r="K118" s="417"/>
      <c r="L118" s="314"/>
      <c r="M118" s="314"/>
      <c r="N118" s="314"/>
      <c r="O118" s="314"/>
      <c r="P118" s="417"/>
      <c r="Q118" s="314"/>
      <c r="R118" s="314"/>
    </row>
  </sheetData>
  <sheetProtection password="CFBF" sheet="1" objects="1" scenarios="1"/>
  <mergeCells count="5">
    <mergeCell ref="Q2:S2"/>
    <mergeCell ref="B42:D42"/>
    <mergeCell ref="B43:D43"/>
    <mergeCell ref="C53:M53"/>
    <mergeCell ref="C52:E52"/>
  </mergeCells>
  <pageMargins left="0.35433070866141736" right="0.11811023622047245" top="0" bottom="0" header="0.51181102362204722" footer="0.31496062992125984"/>
  <pageSetup paperSize="8" scale="78" orientation="landscape" r:id="rId1"/>
  <headerFooter alignWithMargins="0">
    <oddFooter>&amp;L&amp;F/&amp;A&amp;Cpagina &amp;P van &amp;N</oddFooter>
  </headerFooter>
  <rowBreaks count="1" manualBreakCount="1">
    <brk id="2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6</vt:i4>
      </vt:variant>
      <vt:variant>
        <vt:lpstr>Benoemde bereiken</vt:lpstr>
      </vt:variant>
      <vt:variant>
        <vt:i4>5</vt:i4>
      </vt:variant>
    </vt:vector>
  </HeadingPairs>
  <TitlesOfParts>
    <vt:vector size="11" baseType="lpstr">
      <vt:lpstr>Inschrijfblad P3-Mit</vt:lpstr>
      <vt:lpstr>P3 Liften</vt:lpstr>
      <vt:lpstr>P3 Tarieven</vt:lpstr>
      <vt:lpstr> Mitsubishi liften Ringlijn</vt:lpstr>
      <vt:lpstr>Lift Otis mat. Hydraulisch</vt:lpstr>
      <vt:lpstr>Liften materialen Hydro Mohring</vt:lpstr>
      <vt:lpstr>' Mitsubishi liften Ringlijn'!Afdrukbereik</vt:lpstr>
      <vt:lpstr>'Lift Otis mat. Hydraulisch'!Afdrukbereik</vt:lpstr>
      <vt:lpstr>'Liften materialen Hydro Mohring'!Afdrukbereik</vt:lpstr>
      <vt:lpstr>'P3 Liften'!Afdrukbereik</vt:lpstr>
      <vt:lpstr>'P3 Tarieven'!Afdrukbereik</vt:lpstr>
    </vt:vector>
  </TitlesOfParts>
  <Company>GVB Exploitatie bv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Vinne, TH van der</dc:creator>
  <cp:lastModifiedBy>Vinne, Dirk van der</cp:lastModifiedBy>
  <cp:lastPrinted>2019-05-22T21:08:23Z</cp:lastPrinted>
  <dcterms:created xsi:type="dcterms:W3CDTF">2015-12-11T10:28:36Z</dcterms:created>
  <dcterms:modified xsi:type="dcterms:W3CDTF">2019-05-22T21:27:03Z</dcterms:modified>
</cp:coreProperties>
</file>